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style4.xml" ContentType="application/vnd.ms-office.chartsty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style2.xml" ContentType="application/vnd.ms-office.chartstyle+xml"/>
  <Override PartName="/xl/charts/style3.xml" ContentType="application/vnd.ms-office.chartstyle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charts/colors4.xml" ContentType="application/vnd.ms-office.chartcolorstyle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charts/colors2.xml" ContentType="application/vnd.ms-office.chartcolorstyle+xml"/>
  <Override PartName="/xl/charts/colors3.xml" ContentType="application/vnd.ms-office.chartcolorstyle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charts/colors1.xml" ContentType="application/vnd.ms-office.chartcolorstyle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20730" windowHeight="9300" firstSheet="9" activeTab="15"/>
  </bookViews>
  <sheets>
    <sheet name="Inputs" sheetId="1" r:id="rId1"/>
    <sheet name="Assumptions" sheetId="8" r:id="rId2"/>
    <sheet name="List Reference" sheetId="5" state="hidden" r:id="rId3"/>
    <sheet name="Ouputs --&gt;" sheetId="13" r:id="rId4"/>
    <sheet name="Summary" sheetId="9" r:id="rId5"/>
    <sheet name="Pumps" sheetId="10" r:id="rId6"/>
    <sheet name="Access" sheetId="11" r:id="rId7"/>
    <sheet name="IV Fluids" sheetId="12" r:id="rId8"/>
    <sheet name="SubCat--&gt;" sheetId="14" r:id="rId9"/>
    <sheet name="Programming" sheetId="7" r:id="rId10"/>
    <sheet name="AutoD" sheetId="6" r:id="rId11"/>
    <sheet name="Titration" sheetId="17" r:id="rId12"/>
    <sheet name="SingleSet" sheetId="2" r:id="rId13"/>
    <sheet name="DeviceVue" sheetId="19" r:id="rId14"/>
    <sheet name="Arisure" sheetId="4" r:id="rId15"/>
    <sheet name="Sets and Needless Connectors" sheetId="21" r:id="rId16"/>
    <sheet name="Solutions" sheetId="27" r:id="rId17"/>
    <sheet name="MB+" sheetId="28" r:id="rId18"/>
    <sheet name="Premixes" sheetId="49" r:id="rId19"/>
    <sheet name="Nutrition" sheetId="47" r:id="rId20"/>
    <sheet name="Databases --&gt;" sheetId="46" r:id="rId21"/>
    <sheet name="JDE DB" sheetId="51" r:id="rId22"/>
    <sheet name="Hosp DB" sheetId="41" r:id="rId23"/>
    <sheet name="Dollars per bed DB" sheetId="43" r:id="rId24"/>
    <sheet name="CSTD DB" sheetId="52" r:id="rId25"/>
    <sheet name="Calculations --&gt;" sheetId="45" r:id="rId26"/>
    <sheet name="Calculations" sheetId="44" r:id="rId27"/>
  </sheets>
  <externalReferences>
    <externalReference r:id="rId28"/>
  </externalReferences>
  <definedNames>
    <definedName name="_xlnm._FilterDatabase" localSheetId="26" hidden="1">Calculations!$B$3:$BE$4</definedName>
    <definedName name="_xlnm._FilterDatabase" localSheetId="23" hidden="1">'Dollars per bed DB'!$B$2:$BC$873</definedName>
    <definedName name="_xlnm._FilterDatabase" localSheetId="22" hidden="1">'Hosp DB'!$A$1:$F$8377</definedName>
    <definedName name="HPG">'List Reference'!#REF!</definedName>
    <definedName name="HPG_Alt_Site">'List Reference'!#REF!</definedName>
    <definedName name="Innovatix">'List Reference'!#REF!</definedName>
    <definedName name="Intralere">'List Reference'!#REF!</definedName>
    <definedName name="MedAssets">'List Reference'!#REF!</definedName>
    <definedName name="MHA">'List Reference'!#REF!</definedName>
    <definedName name="Premier">'List Reference'!#REF!</definedName>
    <definedName name="ROi">'List Reference'!#REF!</definedName>
    <definedName name="Version">'[1]Version Control'!$A$3:$A$200</definedName>
    <definedName name="Vizient">'List Reference'!#REF!</definedName>
  </definedNames>
  <calcPr calcId="12451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69" i="8"/>
  <c r="B6" i="1" l="1"/>
  <c r="B5"/>
  <c r="B7" l="1"/>
  <c r="B89" i="8"/>
  <c r="E24" i="19" s="1"/>
  <c r="B33"/>
  <c r="A7" i="10" l="1"/>
  <c r="B34" i="44" l="1"/>
  <c r="B32"/>
  <c r="B30" i="19" l="1"/>
  <c r="E1" i="44"/>
  <c r="F1"/>
  <c r="B65" i="8"/>
  <c r="D43" i="4" s="1"/>
  <c r="B66" i="8"/>
  <c r="D41" i="4" s="1"/>
  <c r="B87" i="8"/>
  <c r="B34" i="19"/>
  <c r="B86" i="8"/>
  <c r="B29" i="2"/>
  <c r="B27"/>
  <c r="B48" i="6"/>
  <c r="B85" i="8"/>
  <c r="E33" i="19" s="1"/>
  <c r="B58" i="8"/>
  <c r="B28" i="2" s="1"/>
  <c r="B57" i="8"/>
  <c r="G22" i="2" s="1"/>
  <c r="B73" i="8"/>
  <c r="B27" i="17"/>
  <c r="B71" i="8"/>
  <c r="B38" i="6"/>
  <c r="B19" i="8"/>
  <c r="B25" i="6"/>
  <c r="C15" i="52"/>
  <c r="D15"/>
  <c r="E15"/>
  <c r="B15"/>
  <c r="B25" i="19"/>
  <c r="B22" i="17"/>
  <c r="B52" i="2"/>
  <c r="B64" i="8"/>
  <c r="E65"/>
  <c r="F12" i="4"/>
  <c r="C29"/>
  <c r="C30"/>
  <c r="D13"/>
  <c r="D12"/>
  <c r="D11"/>
  <c r="D10"/>
  <c r="E43" i="9"/>
  <c r="B20" i="44"/>
  <c r="B21"/>
  <c r="B19"/>
  <c r="B15"/>
  <c r="B14"/>
  <c r="D5" i="49"/>
  <c r="D4"/>
  <c r="D16" s="1"/>
  <c r="D24" i="21"/>
  <c r="D7"/>
  <c r="D8" s="1"/>
  <c r="D6" i="11" s="1"/>
  <c r="D18" s="1"/>
  <c r="D6" i="21"/>
  <c r="D5"/>
  <c r="D4"/>
  <c r="H38" i="27"/>
  <c r="E38"/>
  <c r="B42" i="21"/>
  <c r="B26" i="2"/>
  <c r="B25"/>
  <c r="B24"/>
  <c r="E39" i="6"/>
  <c r="E40"/>
  <c r="B42"/>
  <c r="B43"/>
  <c r="E41"/>
  <c r="E42"/>
  <c r="E43"/>
  <c r="B25" i="44"/>
  <c r="B26"/>
  <c r="B27"/>
  <c r="B28"/>
  <c r="A4" i="1"/>
  <c r="B44" i="47"/>
  <c r="B24" i="44"/>
  <c r="D17" i="49"/>
  <c r="B37"/>
  <c r="B23" i="28"/>
  <c r="B38" i="27"/>
  <c r="E42" i="21"/>
  <c r="B16" i="44"/>
  <c r="B13"/>
  <c r="B29"/>
  <c r="A9" i="1"/>
  <c r="A9" i="43"/>
  <c r="A3"/>
  <c r="A4"/>
  <c r="A5"/>
  <c r="A6"/>
  <c r="A7"/>
  <c r="A8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G7" i="6"/>
  <c r="E30" i="9"/>
  <c r="E31"/>
  <c r="B53" i="7"/>
  <c r="B90" s="1"/>
  <c r="B72" i="8"/>
  <c r="B25" i="17" s="1"/>
  <c r="B23"/>
  <c r="B24"/>
  <c r="B43" i="7"/>
  <c r="B23" i="2"/>
  <c r="B22"/>
  <c r="B21"/>
  <c r="G24"/>
  <c r="G34"/>
  <c r="G33"/>
  <c r="B33"/>
  <c r="B23" i="6"/>
  <c r="B23" i="8"/>
  <c r="B26" i="6"/>
  <c r="B32" s="1"/>
  <c r="B27"/>
  <c r="B49" s="1"/>
  <c r="B51" i="7"/>
  <c r="E76" i="8"/>
  <c r="C76"/>
  <c r="B76"/>
  <c r="B33" i="44"/>
  <c r="B35" s="1"/>
  <c r="B51" i="2"/>
  <c r="B50"/>
  <c r="G44"/>
  <c r="B32" i="19"/>
  <c r="B31"/>
  <c r="B35" s="1"/>
  <c r="E31"/>
  <c r="E32"/>
  <c r="B24"/>
  <c r="B47" i="6"/>
  <c r="B46"/>
  <c r="B44" i="7"/>
  <c r="B54"/>
  <c r="G44"/>
  <c r="G45"/>
  <c r="G43"/>
  <c r="F44"/>
  <c r="F45"/>
  <c r="F43"/>
  <c r="B47"/>
  <c r="B46"/>
  <c r="B41" i="6"/>
  <c r="B39"/>
  <c r="B40"/>
  <c r="E38"/>
  <c r="B34"/>
  <c r="B30"/>
  <c r="B29"/>
  <c r="B24"/>
  <c r="A8" i="10"/>
  <c r="A6"/>
  <c r="A5"/>
  <c r="B11" i="44"/>
  <c r="A4" i="10"/>
  <c r="A9" l="1"/>
  <c r="E10" i="44"/>
  <c r="B17"/>
  <c r="D10" s="1"/>
  <c r="B30"/>
  <c r="D18" i="49"/>
  <c r="B22" i="44"/>
  <c r="B20" i="4"/>
  <c r="B30" s="1"/>
  <c r="B9" i="19"/>
  <c r="B4" i="44"/>
  <c r="B11" i="1"/>
  <c r="B42" i="7" s="1"/>
  <c r="B10" i="1"/>
  <c r="J10" i="44"/>
  <c r="I10"/>
  <c r="D34" i="2"/>
  <c r="G19" i="4"/>
  <c r="G10" i="44"/>
  <c r="D6" i="49"/>
  <c r="H10" i="44"/>
  <c r="E20" i="4"/>
  <c r="B19"/>
  <c r="B29" s="1"/>
  <c r="B32" s="1"/>
  <c r="F29" s="1"/>
  <c r="H20"/>
  <c r="E19"/>
  <c r="H19"/>
  <c r="D20"/>
  <c r="G20"/>
  <c r="J19"/>
  <c r="I19"/>
  <c r="A17"/>
  <c r="I20"/>
  <c r="F19"/>
  <c r="C38" s="1"/>
  <c r="D38" s="1"/>
  <c r="D33" i="2"/>
  <c r="C20" i="4"/>
  <c r="C19"/>
  <c r="D19"/>
  <c r="K10" i="44" l="1"/>
  <c r="F10"/>
  <c r="F30" i="4"/>
  <c r="F31" s="1"/>
  <c r="K20"/>
  <c r="K19"/>
  <c r="E30" i="19"/>
  <c r="B10" s="1"/>
  <c r="F11" i="4"/>
  <c r="B22"/>
  <c r="B38"/>
  <c r="D40"/>
  <c r="D42" s="1"/>
  <c r="D44" s="1"/>
  <c r="C4" i="44"/>
  <c r="A4" s="1"/>
  <c r="B9"/>
  <c r="B48" i="7"/>
  <c r="E36" i="27"/>
  <c r="B42" i="47"/>
  <c r="E40" i="21"/>
  <c r="D14"/>
  <c r="G21" i="2"/>
  <c r="G23" s="1"/>
  <c r="G25" s="1"/>
  <c r="H36" i="27"/>
  <c r="B35" i="49"/>
  <c r="D10"/>
  <c r="D15" i="21"/>
  <c r="B26" i="17"/>
  <c r="B28" s="1"/>
  <c r="B29" s="1"/>
  <c r="B30" s="1"/>
  <c r="B31" s="1"/>
  <c r="B40" i="21"/>
  <c r="D11" i="49"/>
  <c r="B21" i="28"/>
  <c r="B41" i="7"/>
  <c r="B45" s="1"/>
  <c r="D12" i="21"/>
  <c r="B36" i="27"/>
  <c r="D13" i="21"/>
  <c r="B22" i="6"/>
  <c r="B23" i="19"/>
  <c r="D12" i="11"/>
  <c r="E34" i="19" l="1"/>
  <c r="E35" s="1"/>
  <c r="C4" s="1"/>
  <c r="K22" i="4"/>
  <c r="K23"/>
  <c r="K24" s="1"/>
  <c r="F32" s="1"/>
  <c r="D16" i="21"/>
  <c r="B52" i="7"/>
  <c r="F59"/>
  <c r="F60" s="1"/>
  <c r="F61" s="1"/>
  <c r="C59"/>
  <c r="C60" s="1"/>
  <c r="C61" s="1"/>
  <c r="B59"/>
  <c r="B60" s="1"/>
  <c r="E59"/>
  <c r="B50"/>
  <c r="B25" s="1"/>
  <c r="B27" i="19"/>
  <c r="E23"/>
  <c r="E25" s="1"/>
  <c r="B26"/>
  <c r="B50" i="6"/>
  <c r="B28"/>
  <c r="B31" s="1"/>
  <c r="B33" s="1"/>
  <c r="B35" s="1"/>
  <c r="F34" i="2"/>
  <c r="F33"/>
  <c r="D12" i="49"/>
  <c r="B26" i="7"/>
  <c r="C65"/>
  <c r="C66" s="1"/>
  <c r="C67" s="1"/>
  <c r="B65"/>
  <c r="B66" s="1"/>
  <c r="B67" s="1"/>
  <c r="E65"/>
  <c r="E66" s="1"/>
  <c r="E67" s="1"/>
  <c r="F65"/>
  <c r="F66" s="1"/>
  <c r="F67" s="1"/>
  <c r="B8" i="17"/>
  <c r="B32"/>
  <c r="C3" s="1"/>
  <c r="H37" i="27"/>
  <c r="B36" i="49"/>
  <c r="B41" i="21"/>
  <c r="E37" i="27"/>
  <c r="D14" i="4"/>
  <c r="B22" i="28"/>
  <c r="B43" i="47"/>
  <c r="E41" i="21"/>
  <c r="B37" i="27"/>
  <c r="AQ4" i="44"/>
  <c r="D37" i="47" s="1"/>
  <c r="E37" s="1"/>
  <c r="AN4" i="44"/>
  <c r="B37" i="47" s="1"/>
  <c r="C37" s="1"/>
  <c r="U4" i="44"/>
  <c r="K37" i="21" s="1"/>
  <c r="L37" s="1"/>
  <c r="L42" s="1"/>
  <c r="AB4" i="44"/>
  <c r="B31" i="27" s="1"/>
  <c r="C31" s="1"/>
  <c r="P4" i="44"/>
  <c r="H35" i="21" s="1"/>
  <c r="I35" s="1"/>
  <c r="AD4" i="44"/>
  <c r="B33" i="27" s="1"/>
  <c r="C33" s="1"/>
  <c r="C38" s="1"/>
  <c r="Z4" i="44"/>
  <c r="E31" i="49" s="1"/>
  <c r="F31" s="1"/>
  <c r="J4" i="44"/>
  <c r="AE4"/>
  <c r="E31" i="27" s="1"/>
  <c r="F31" s="1"/>
  <c r="S4" i="44"/>
  <c r="K35" i="21" s="1"/>
  <c r="L35" s="1"/>
  <c r="AU4" i="44"/>
  <c r="G38" i="47" s="1"/>
  <c r="H38" s="1"/>
  <c r="AV4" i="44"/>
  <c r="G39" i="47" s="1"/>
  <c r="H39" s="1"/>
  <c r="H44" s="1"/>
  <c r="AH4" i="44"/>
  <c r="H31" i="27" s="1"/>
  <c r="I31" s="1"/>
  <c r="Q4" i="44"/>
  <c r="H36" i="21" s="1"/>
  <c r="I36" s="1"/>
  <c r="AM4" i="44"/>
  <c r="B18" i="28" s="1"/>
  <c r="C18" s="1"/>
  <c r="C23" s="1"/>
  <c r="AF4" i="44"/>
  <c r="E32" i="27" s="1"/>
  <c r="F32" s="1"/>
  <c r="L4" i="44"/>
  <c r="AK4"/>
  <c r="B16" i="28" s="1"/>
  <c r="C16" s="1"/>
  <c r="F4" i="44"/>
  <c r="B37" i="21" s="1"/>
  <c r="C37" s="1"/>
  <c r="C42" s="1"/>
  <c r="AP4" i="44"/>
  <c r="B39" i="47" s="1"/>
  <c r="C39" s="1"/>
  <c r="C44" s="1"/>
  <c r="AL4" i="44"/>
  <c r="B17" i="28" s="1"/>
  <c r="C17" s="1"/>
  <c r="W4" i="44"/>
  <c r="B31" i="49" s="1"/>
  <c r="C31" s="1"/>
  <c r="O4" i="44"/>
  <c r="E37" i="21" s="1"/>
  <c r="F37" s="1"/>
  <c r="F42" s="1"/>
  <c r="AX4" i="44"/>
  <c r="J38" i="47" s="1"/>
  <c r="K38" s="1"/>
  <c r="AY4" i="44"/>
  <c r="J39" i="47" s="1"/>
  <c r="K39" s="1"/>
  <c r="K44" s="1"/>
  <c r="BE4" i="44"/>
  <c r="AR4"/>
  <c r="D38" i="47" s="1"/>
  <c r="E38" s="1"/>
  <c r="Y4" i="44"/>
  <c r="E30" i="49" s="1"/>
  <c r="F30" s="1"/>
  <c r="M4" i="44"/>
  <c r="E35" i="21" s="1"/>
  <c r="F35" s="1"/>
  <c r="AT4" i="44"/>
  <c r="G37" i="47" s="1"/>
  <c r="H37" s="1"/>
  <c r="AO4" i="44"/>
  <c r="B38" i="47" s="1"/>
  <c r="C38" s="1"/>
  <c r="R4" i="44"/>
  <c r="H37" i="21" s="1"/>
  <c r="I37" s="1"/>
  <c r="I42" s="1"/>
  <c r="K4" i="44"/>
  <c r="AW4"/>
  <c r="J37" i="47" s="1"/>
  <c r="K37" s="1"/>
  <c r="BA4" i="44"/>
  <c r="M38" i="47" s="1"/>
  <c r="N38" s="1"/>
  <c r="AJ4" i="44"/>
  <c r="H33" i="27" s="1"/>
  <c r="I33" s="1"/>
  <c r="I38" s="1"/>
  <c r="AS4" i="44"/>
  <c r="D39" i="47" s="1"/>
  <c r="E39" s="1"/>
  <c r="E44" s="1"/>
  <c r="AI4" i="44"/>
  <c r="H32" i="27" s="1"/>
  <c r="I32" s="1"/>
  <c r="AG4" i="44"/>
  <c r="E33" i="27" s="1"/>
  <c r="F33" s="1"/>
  <c r="F38" s="1"/>
  <c r="AC4" i="44"/>
  <c r="B32" i="27" s="1"/>
  <c r="C32" s="1"/>
  <c r="E4" i="44"/>
  <c r="B36" i="21" s="1"/>
  <c r="C36" s="1"/>
  <c r="X4" i="44"/>
  <c r="B32" i="49" s="1"/>
  <c r="C32" s="1"/>
  <c r="C37" s="1"/>
  <c r="T4" i="44"/>
  <c r="K36" i="21" s="1"/>
  <c r="L36" s="1"/>
  <c r="N4" i="44"/>
  <c r="E36" i="21" s="1"/>
  <c r="F36" s="1"/>
  <c r="AA4" i="44"/>
  <c r="E32" i="49" s="1"/>
  <c r="F32" s="1"/>
  <c r="F37" s="1"/>
  <c r="AZ4" i="44"/>
  <c r="M37" i="47" s="1"/>
  <c r="N37" s="1"/>
  <c r="BC4" i="44"/>
  <c r="D4"/>
  <c r="B35" i="21" s="1"/>
  <c r="C35" s="1"/>
  <c r="BD4" i="44"/>
  <c r="V4"/>
  <c r="B30" i="49" s="1"/>
  <c r="C30" s="1"/>
  <c r="BB4" i="44"/>
  <c r="M39" i="47" s="1"/>
  <c r="N39" s="1"/>
  <c r="N44" s="1"/>
  <c r="D8" i="10" l="1"/>
  <c r="C6" i="19"/>
  <c r="C5"/>
  <c r="N43" i="47"/>
  <c r="N46" s="1"/>
  <c r="C8" s="1"/>
  <c r="C43"/>
  <c r="C46" s="1"/>
  <c r="C4" s="1"/>
  <c r="K43"/>
  <c r="K46" s="1"/>
  <c r="C7" s="1"/>
  <c r="H43"/>
  <c r="H46" s="1"/>
  <c r="C6" s="1"/>
  <c r="E43"/>
  <c r="E46" s="1"/>
  <c r="C5" s="1"/>
  <c r="F36" i="49"/>
  <c r="F39" s="1"/>
  <c r="C5" s="1"/>
  <c r="C36"/>
  <c r="C39" s="1"/>
  <c r="C4" s="1"/>
  <c r="C22" i="28"/>
  <c r="C25" s="1"/>
  <c r="B4" s="1"/>
  <c r="B72" i="7"/>
  <c r="B71"/>
  <c r="F73"/>
  <c r="C41" i="21"/>
  <c r="C44" s="1"/>
  <c r="C4" s="1"/>
  <c r="C34" i="2"/>
  <c r="E34" s="1"/>
  <c r="H34"/>
  <c r="C72" i="7"/>
  <c r="B44" i="6"/>
  <c r="E44"/>
  <c r="F72" i="7"/>
  <c r="C37" i="27"/>
  <c r="C40" s="1"/>
  <c r="C4" s="1"/>
  <c r="C4" i="4"/>
  <c r="B4"/>
  <c r="I37" i="27"/>
  <c r="I40" s="1"/>
  <c r="C6" s="1"/>
  <c r="B51" i="6"/>
  <c r="C3" s="1"/>
  <c r="B52"/>
  <c r="B9" s="1"/>
  <c r="B61" i="7"/>
  <c r="B73" s="1"/>
  <c r="E71"/>
  <c r="C71"/>
  <c r="E60"/>
  <c r="L41" i="21"/>
  <c r="L44" s="1"/>
  <c r="C7" s="1"/>
  <c r="I41"/>
  <c r="I44" s="1"/>
  <c r="C6" s="1"/>
  <c r="F41"/>
  <c r="F44" s="1"/>
  <c r="C5" s="1"/>
  <c r="F37" i="27"/>
  <c r="F40" s="1"/>
  <c r="C5" s="1"/>
  <c r="C5" i="17"/>
  <c r="C4"/>
  <c r="D6" i="10"/>
  <c r="H33" i="2"/>
  <c r="F36"/>
  <c r="C33"/>
  <c r="B28" i="19"/>
  <c r="B4" s="1"/>
  <c r="B24" i="7"/>
  <c r="C73"/>
  <c r="F71"/>
  <c r="B78"/>
  <c r="B79" s="1"/>
  <c r="C78"/>
  <c r="G78" s="1"/>
  <c r="D26" i="10" l="1"/>
  <c r="D17"/>
  <c r="H36" i="2"/>
  <c r="G8" s="1"/>
  <c r="C19" i="27"/>
  <c r="C12"/>
  <c r="C11" i="49"/>
  <c r="C17"/>
  <c r="C22" i="47"/>
  <c r="C13"/>
  <c r="C9"/>
  <c r="C8" i="12" s="1"/>
  <c r="C6" i="49"/>
  <c r="C7" i="12" s="1"/>
  <c r="C16" i="49"/>
  <c r="C10"/>
  <c r="C22" i="21"/>
  <c r="C14"/>
  <c r="C7" i="27"/>
  <c r="C5" i="12" s="1"/>
  <c r="C11" i="27"/>
  <c r="C18"/>
  <c r="C21" i="21"/>
  <c r="C13"/>
  <c r="C14" i="47"/>
  <c r="C23"/>
  <c r="F79" i="7"/>
  <c r="C15" i="21"/>
  <c r="C23"/>
  <c r="E72" i="7"/>
  <c r="E61"/>
  <c r="E73" s="1"/>
  <c r="F7" s="1"/>
  <c r="C6" i="4"/>
  <c r="D5" i="11"/>
  <c r="C5" i="4"/>
  <c r="F78" i="7"/>
  <c r="F83" s="1"/>
  <c r="B83"/>
  <c r="C6" i="12"/>
  <c r="B5" i="28"/>
  <c r="B6"/>
  <c r="C17" i="47"/>
  <c r="C26"/>
  <c r="C5" i="6"/>
  <c r="C4"/>
  <c r="D5" i="10"/>
  <c r="C20" i="27"/>
  <c r="C13"/>
  <c r="D15" i="10"/>
  <c r="D24"/>
  <c r="E33" i="2"/>
  <c r="E36" s="1"/>
  <c r="C36"/>
  <c r="B40" s="1"/>
  <c r="B8" s="1"/>
  <c r="C20" i="21"/>
  <c r="C8"/>
  <c r="C6" i="11" s="1"/>
  <c r="C12" i="21"/>
  <c r="C24" i="47"/>
  <c r="C15"/>
  <c r="B5" i="19"/>
  <c r="C8" i="10"/>
  <c r="B6" i="19"/>
  <c r="B80" i="7"/>
  <c r="C25" i="47"/>
  <c r="C16"/>
  <c r="C79" i="7"/>
  <c r="C44" i="2"/>
  <c r="C45"/>
  <c r="B6" i="4"/>
  <c r="C5" i="11"/>
  <c r="B5" i="4"/>
  <c r="H41" i="6"/>
  <c r="B89" i="7"/>
  <c r="B91" s="1"/>
  <c r="F8"/>
  <c r="C24" i="21" l="1"/>
  <c r="C12" i="49"/>
  <c r="C16" i="21"/>
  <c r="C18" i="49"/>
  <c r="B30" i="7"/>
  <c r="B93"/>
  <c r="C5" s="1"/>
  <c r="G79"/>
  <c r="C80"/>
  <c r="G80" s="1"/>
  <c r="B44" i="2"/>
  <c r="D44" s="1"/>
  <c r="B45"/>
  <c r="D45" s="1"/>
  <c r="F84" i="7"/>
  <c r="C23" i="12"/>
  <c r="C15"/>
  <c r="H7" i="6"/>
  <c r="D3"/>
  <c r="C17" i="10"/>
  <c r="C26"/>
  <c r="G7" i="2"/>
  <c r="F10" s="1"/>
  <c r="D43" i="9" s="1"/>
  <c r="B39" i="2"/>
  <c r="B3" s="1"/>
  <c r="C22" i="12"/>
  <c r="C14"/>
  <c r="D11" i="11"/>
  <c r="D13" s="1"/>
  <c r="D7"/>
  <c r="D6" i="9" s="1"/>
  <c r="D17" i="11"/>
  <c r="D19" s="1"/>
  <c r="C21" i="27"/>
  <c r="C18" i="11"/>
  <c r="C12"/>
  <c r="D14" i="10"/>
  <c r="D23"/>
  <c r="C14" i="27"/>
  <c r="C18" i="47"/>
  <c r="C7" i="11"/>
  <c r="C6" i="9" s="1"/>
  <c r="C11" i="11"/>
  <c r="C17"/>
  <c r="C19" s="1"/>
  <c r="F80" i="7"/>
  <c r="B85"/>
  <c r="E10"/>
  <c r="D30" i="9" s="1"/>
  <c r="B84" i="7"/>
  <c r="C13" i="12"/>
  <c r="C21"/>
  <c r="C27" i="47"/>
  <c r="C9" i="12" s="1"/>
  <c r="C7" i="9" s="1"/>
  <c r="F85" i="7" l="1"/>
  <c r="C4" s="1"/>
  <c r="C14" i="9"/>
  <c r="C21"/>
  <c r="B29" i="7"/>
  <c r="B28"/>
  <c r="C20" i="9"/>
  <c r="C13"/>
  <c r="D13"/>
  <c r="D20"/>
  <c r="B4" i="2"/>
  <c r="B5"/>
  <c r="C7" i="10"/>
  <c r="D4" i="6"/>
  <c r="D5"/>
  <c r="E5" i="10"/>
  <c r="C16" i="12"/>
  <c r="C17" s="1"/>
  <c r="C24"/>
  <c r="C25" s="1"/>
  <c r="D46" i="2"/>
  <c r="B10"/>
  <c r="B53"/>
  <c r="B12" s="1"/>
  <c r="C15" i="7"/>
  <c r="C10"/>
  <c r="C13" i="11"/>
  <c r="G45" i="2"/>
  <c r="B9"/>
  <c r="E11" i="7" l="1"/>
  <c r="D31" i="9" s="1"/>
  <c r="C19" i="7"/>
  <c r="C20" s="1"/>
  <c r="C25" i="10"/>
  <c r="C27" s="1"/>
  <c r="C9"/>
  <c r="C5" i="9" s="1"/>
  <c r="C16" i="10"/>
  <c r="C18" s="1"/>
  <c r="E9"/>
  <c r="E5" i="9" s="1"/>
  <c r="E23" i="10"/>
  <c r="E27" s="1"/>
  <c r="E14"/>
  <c r="E18" s="1"/>
  <c r="C6" i="7"/>
  <c r="C9"/>
  <c r="C14"/>
  <c r="B11" i="2"/>
  <c r="D48"/>
  <c r="C3" s="1"/>
  <c r="C21" i="7" l="1"/>
  <c r="D4" i="10"/>
  <c r="D13" s="1"/>
  <c r="E8" i="9"/>
  <c r="E19"/>
  <c r="E22" s="1"/>
  <c r="E12"/>
  <c r="E15" s="1"/>
  <c r="C4" i="2"/>
  <c r="C5"/>
  <c r="D7" i="10"/>
  <c r="C11" i="7"/>
  <c r="C16"/>
  <c r="C12" i="9"/>
  <c r="C15" s="1"/>
  <c r="C19"/>
  <c r="C22" s="1"/>
  <c r="C8"/>
  <c r="D22" i="10" l="1"/>
  <c r="D25"/>
  <c r="D16"/>
  <c r="D18" s="1"/>
  <c r="D9"/>
  <c r="D5" i="9" s="1"/>
  <c r="D27" i="10" l="1"/>
  <c r="D19" i="9"/>
  <c r="D22" s="1"/>
  <c r="D12"/>
  <c r="D15" s="1"/>
  <c r="D8"/>
</calcChain>
</file>

<file path=xl/sharedStrings.xml><?xml version="1.0" encoding="utf-8"?>
<sst xmlns="http://schemas.openxmlformats.org/spreadsheetml/2006/main" count="51902" uniqueCount="18207">
  <si>
    <t>Inputs:</t>
  </si>
  <si>
    <t>Assumptions:</t>
  </si>
  <si>
    <t>Hospital Name:</t>
  </si>
  <si>
    <t>Beds:</t>
  </si>
  <si>
    <t>Admits per year per bed</t>
  </si>
  <si>
    <t>default = 500, allow manual changes</t>
  </si>
  <si>
    <t>%ER Admits</t>
  </si>
  <si>
    <t>%Elective Admits</t>
  </si>
  <si>
    <t>default = 10, allow manual changes</t>
  </si>
  <si>
    <t>Avg. Nurse Wage ($/hr)</t>
  </si>
  <si>
    <t>Notes:</t>
  </si>
  <si>
    <t>Avg. Set Weight (oz)</t>
  </si>
  <si>
    <t>default = 1.5, allow manual changes</t>
  </si>
  <si>
    <t>GENERAL</t>
  </si>
  <si>
    <t>Source:</t>
  </si>
  <si>
    <t>ARISURE</t>
  </si>
  <si>
    <t>Approximate weight of Baxter 2C8537 set</t>
  </si>
  <si>
    <t>TOTAL</t>
  </si>
  <si>
    <t>Baxter</t>
  </si>
  <si>
    <t>CALCULATIONS</t>
  </si>
  <si>
    <t>OUTPUTS</t>
  </si>
  <si>
    <t>Annual Cost</t>
  </si>
  <si>
    <t>Type of Admit</t>
  </si>
  <si>
    <t>default = 5, allow manual changes</t>
  </si>
  <si>
    <t>ER</t>
  </si>
  <si>
    <t>Elective</t>
  </si>
  <si>
    <t>Disconnects</t>
  </si>
  <si>
    <t>Current</t>
  </si>
  <si>
    <t>Set Usage Reduction:</t>
  </si>
  <si>
    <t>Indirect Costs:</t>
  </si>
  <si>
    <t>Difference</t>
  </si>
  <si>
    <t>Waste (lbs)</t>
  </si>
  <si>
    <t>Nurse Time (hrs)</t>
  </si>
  <si>
    <t>Total Cost</t>
  </si>
  <si>
    <t>%Closed - Syringe Bolus</t>
  </si>
  <si>
    <t>default = 80%, allow manual changes</t>
  </si>
  <si>
    <t>default = 20%, allow manual changes</t>
  </si>
  <si>
    <t>Vial Adapter</t>
  </si>
  <si>
    <t>Bag Spike</t>
  </si>
  <si>
    <t>Closed Male Luer</t>
  </si>
  <si>
    <t>Syringe Bolus</t>
  </si>
  <si>
    <t>Doses per day - Hazardous Drugs (Drugs that require closed system device)</t>
  </si>
  <si>
    <t>Doses</t>
  </si>
  <si>
    <t>Type of Dose</t>
  </si>
  <si>
    <t>Avg Dose Cost</t>
  </si>
  <si>
    <t>Total Cost/Dose</t>
  </si>
  <si>
    <t>Daily Cost</t>
  </si>
  <si>
    <t>Daily Disposal Stats:</t>
  </si>
  <si>
    <t>Total Wt/Dose (oz)</t>
  </si>
  <si>
    <t>Daily Disposal Wt (lbs)</t>
  </si>
  <si>
    <t>Annual Disposal Wt (lbs)</t>
  </si>
  <si>
    <t>MHA</t>
  </si>
  <si>
    <t>HPG</t>
  </si>
  <si>
    <t>Contact:</t>
  </si>
  <si>
    <t>Contact Email:</t>
  </si>
  <si>
    <t>blank, input</t>
  </si>
  <si>
    <t>John Smith</t>
  </si>
  <si>
    <t>johnsmith@hospitala.com</t>
  </si>
  <si>
    <t>Average occupancy rate:</t>
  </si>
  <si>
    <t>default = 25%, allow manual changes</t>
  </si>
  <si>
    <t>default = 2.5, allow manual changes</t>
  </si>
  <si>
    <t>% Medicare</t>
  </si>
  <si>
    <t>default = 50%, allow manual changes</t>
  </si>
  <si>
    <t>% fully reimbursed at present</t>
  </si>
  <si>
    <t>% of infusions that are chemo</t>
  </si>
  <si>
    <t>Constant, do not adjust, Need to confirm 2018 values</t>
  </si>
  <si>
    <t>Beds</t>
  </si>
  <si>
    <t>Avg Occupancy</t>
  </si>
  <si>
    <t>Days/yr</t>
  </si>
  <si>
    <t>Total Patient-days/yr</t>
  </si>
  <si>
    <t>% of Infusions in OPPS environment</t>
  </si>
  <si>
    <t>Infusions per patient per day</t>
  </si>
  <si>
    <t># of infusions in OPPS environ/yr</t>
  </si>
  <si>
    <t>Medicare infusions in OPPS environ/yr</t>
  </si>
  <si>
    <t>Opportunity infusions/yr</t>
  </si>
  <si>
    <t>% of infusions that are non-chemo</t>
  </si>
  <si>
    <t>Lost opportunity chemo</t>
  </si>
  <si>
    <t>Lost opportunity non-chemo</t>
  </si>
  <si>
    <t>Total annual lost opportunity</t>
  </si>
  <si>
    <t>Other</t>
  </si>
  <si>
    <t>Current Pump</t>
  </si>
  <si>
    <t>ICU Beds:</t>
  </si>
  <si>
    <t>Number of pumps per ICU bed</t>
  </si>
  <si>
    <t>Number of infusions starts per pump per day</t>
  </si>
  <si>
    <t>% of infusions titrated</t>
  </si>
  <si>
    <t>Drug library compliance - currently @ 1 month</t>
  </si>
  <si>
    <t>Drug library compliance - currently @ 6 months</t>
  </si>
  <si>
    <t>Drug library compliance - currently @ 12 months</t>
  </si>
  <si>
    <t>Drug library compliance - Baxter @ 1 month</t>
  </si>
  <si>
    <t>Drug library compliance - Baxter @ 6 months</t>
  </si>
  <si>
    <t>Drug library compliance - Baxter @ 12 months</t>
  </si>
  <si>
    <t>Cost per preventable adverse drug event related to med error</t>
  </si>
  <si>
    <t xml:space="preserve">Titrated Infusions. Data on file, pulled August 10, 2017. Baxter Healthcare. </t>
  </si>
  <si>
    <t>default = 82%, allow manual changes</t>
  </si>
  <si>
    <t>default = 81%, allow manual changes</t>
  </si>
  <si>
    <t>default = 97%, allow manual changes</t>
  </si>
  <si>
    <t>Data on file. Optimizing understanding of infusion pump market: Quantitative Research Report. Baxter Healthcare Corporation. May 6, 2015.</t>
  </si>
  <si>
    <t>Data on file. DERS new implementation compliance data. Baxter Healthcare Corporation. 2015</t>
  </si>
  <si>
    <t xml:space="preserve">Hug, B. L., Keohane, C., Seger, D. L., Yoon, C., &amp; Bates, D. W. (2012). The Costs of Adverse Drug Events in Community Hospitals. The Joint Commission Journal </t>
  </si>
  <si>
    <t>Constant, do not adjust</t>
  </si>
  <si>
    <t>Rothschild JM, et al. (2005 Mar).  A controlled trial of smart infusion pumps to improve medication safety in critically ill patients. Crit Care Med, Vol. 33(3), pp.533-40.</t>
  </si>
  <si>
    <t>Number of beds in ICU</t>
  </si>
  <si>
    <t>Total number of initial infusion programming per day</t>
  </si>
  <si>
    <t>Total number of titration programming per day</t>
  </si>
  <si>
    <t>Total infusion programming per day</t>
  </si>
  <si>
    <t>CURRENT:</t>
  </si>
  <si>
    <t>BAXTER:</t>
  </si>
  <si>
    <t>1 month</t>
  </si>
  <si>
    <t>6 month</t>
  </si>
  <si>
    <t>12 months</t>
  </si>
  <si>
    <t>Initial Programming</t>
  </si>
  <si>
    <t>Titration</t>
  </si>
  <si>
    <t>Total</t>
  </si>
  <si>
    <t>Days per month</t>
  </si>
  <si>
    <t>Cost of errors</t>
  </si>
  <si>
    <t>DIFFERENCE IN COST</t>
  </si>
  <si>
    <t>SST</t>
  </si>
  <si>
    <t>blank, manual input</t>
  </si>
  <si>
    <t>Output:</t>
  </si>
  <si>
    <t>Pumps</t>
  </si>
  <si>
    <t>Access</t>
  </si>
  <si>
    <t>Annual</t>
  </si>
  <si>
    <t>Per Bed</t>
  </si>
  <si>
    <t>5 year</t>
  </si>
  <si>
    <t>Titration Error Reduction</t>
  </si>
  <si>
    <t>Single Set Technology</t>
  </si>
  <si>
    <t>DeviceVue</t>
  </si>
  <si>
    <t>SVP</t>
  </si>
  <si>
    <t>LVP</t>
  </si>
  <si>
    <t>MiniBag +</t>
  </si>
  <si>
    <t>Nutrition</t>
  </si>
  <si>
    <t>Opt-in (0=Out, 1=In)</t>
  </si>
  <si>
    <t>Current Pump Vendor</t>
  </si>
  <si>
    <t>default = Not Applicable, List Reference tab</t>
  </si>
  <si>
    <t>Estimated time used by nurse for current documentation (min/hr)</t>
  </si>
  <si>
    <t>Estimated time used by nurse with auto-documentation (min/hr)</t>
  </si>
  <si>
    <t>Holland Hospital CQI Data 2016</t>
  </si>
  <si>
    <t>Estimated time used by nurse for current documentation (hr/d)</t>
  </si>
  <si>
    <t>Estimated time used by nurse with auto-documentation (hr/d)</t>
  </si>
  <si>
    <t>Indirect Cost Savings</t>
  </si>
  <si>
    <t>TITRATION</t>
  </si>
  <si>
    <t>DEVICEVUE</t>
  </si>
  <si>
    <t>Number of Pumps</t>
  </si>
  <si>
    <t>Cost per pump</t>
  </si>
  <si>
    <t>Cost per tag</t>
  </si>
  <si>
    <t>Savings</t>
  </si>
  <si>
    <t>Number of nurses/shift</t>
  </si>
  <si>
    <t>Number of shifts</t>
  </si>
  <si>
    <t>Avg. Biomed Wage ($/hr)</t>
  </si>
  <si>
    <t>% Nurses that spend 1 hr per shift looking for equipment</t>
  </si>
  <si>
    <t>Nursing Times, Nurses waste an hour a shift finding equipment. Www.nursingtimes.net/1987381.article</t>
  </si>
  <si>
    <t>Daily Savings</t>
  </si>
  <si>
    <t>Estimated time used by Biomed to search for portable equipment (min/d)</t>
  </si>
  <si>
    <t>Estimated time used by Biomed to search for portable equipment with DV (min/d)</t>
  </si>
  <si>
    <t>Study: RTLS technology can save hospitals time and money, boost care.  Healthcare IT News. Http:/www.healthcareitnews.com/new/study-rtls-technology-can-save-hospitals-time-and-money-boost-care.  Published October 21, 2010.  Accessed June 9, 2017</t>
  </si>
  <si>
    <t>Set Usage Reduction</t>
  </si>
  <si>
    <t>Cost Savings</t>
  </si>
  <si>
    <t>Cost of Waste disposal/lb</t>
  </si>
  <si>
    <t>Cost of Waste Disposal/lb</t>
  </si>
  <si>
    <t>% Portable devices in hospitals that are pumps</t>
  </si>
  <si>
    <t>Cost of bag (drug) lost due to disconnect</t>
  </si>
  <si>
    <t>% bags that are not empty when disconnect occurs</t>
  </si>
  <si>
    <t>Autodocumentation/Charge Capture</t>
  </si>
  <si>
    <t>Cost of DeviceVue</t>
  </si>
  <si>
    <t>PRINT/EMAIL:</t>
  </si>
  <si>
    <t>Titration Error Prevention</t>
  </si>
  <si>
    <t>Extra pumps leased per year</t>
  </si>
  <si>
    <t>default = $25, allow manual changes</t>
  </si>
  <si>
    <t>default = 33%, allow manual changes</t>
  </si>
  <si>
    <t>default = 240, allow manual changes</t>
  </si>
  <si>
    <t>default = 10%, allow manual changes</t>
  </si>
  <si>
    <t>% extra pumps leased to supplement fleet</t>
  </si>
  <si>
    <t>Total annual cost to supplement fleet</t>
  </si>
  <si>
    <t>Number of Beds</t>
  </si>
  <si>
    <t>Inputs</t>
  </si>
  <si>
    <t>Assumptions</t>
  </si>
  <si>
    <t>Calculations</t>
  </si>
  <si>
    <t>FINANCIAL OUTPUTS</t>
  </si>
  <si>
    <t>CLINICAL OUTPUTS</t>
  </si>
  <si>
    <t>Cost per preventable adverse 
drug event related to med error</t>
  </si>
  <si>
    <t>AUTOPROGRAMMING</t>
  </si>
  <si>
    <t>Number of pumps per bed</t>
  </si>
  <si>
    <t>Protected</t>
  </si>
  <si>
    <t>Unprotected</t>
  </si>
  <si>
    <t>Drug library compliance - @ 1m</t>
  </si>
  <si>
    <t>Drug library compliance - @ 6m</t>
  </si>
  <si>
    <t>Drug library compliance - @ 12m</t>
  </si>
  <si>
    <t>Outputs</t>
  </si>
  <si>
    <t>AUTODOCUMENTATION/CHARGE CAPTURE</t>
  </si>
  <si>
    <t>Days per year</t>
  </si>
  <si>
    <t>default = 365, allow manual changes</t>
  </si>
  <si>
    <t>https://www.nist.gov/time-and-frequency-services/l</t>
  </si>
  <si>
    <t>% of infusions in Outpatient Prospective Payment System (OPPS) environments</t>
  </si>
  <si>
    <t>OPPS Infusions per patient day</t>
  </si>
  <si>
    <t>Medicare admits per bed</t>
  </si>
  <si>
    <t>2016 American Hospital Association (AHA) Hospital Statistics, US Medicare Discharges: 15,557,866 / US Beds: 550,970 = 63.8 Surgeries/Bed/Year</t>
  </si>
  <si>
    <t>default = 28.2, allow manual changes</t>
  </si>
  <si>
    <t>Admits/bed/yr</t>
  </si>
  <si>
    <t>Medicare admits/bed/yr</t>
  </si>
  <si>
    <t>https://www.amsn.org/practice-resources/care-term-reference/staffing/question-what-suggested-nursepatient-ratio-and</t>
  </si>
  <si>
    <t>https://nursesalaryguide.net/registered-nurse-rn-salary/</t>
  </si>
  <si>
    <t>default = $32.66, allow manual changes</t>
  </si>
  <si>
    <t>Avg. Beds per nurse per shift</t>
  </si>
  <si>
    <t>Nurses/shift</t>
  </si>
  <si>
    <t>Nurse Time Saved</t>
  </si>
  <si>
    <t>Nurse time saved</t>
  </si>
  <si>
    <t>SST Price/Unit</t>
  </si>
  <si>
    <t>Avg. Nurse Line Change Time (min)</t>
  </si>
  <si>
    <t>Waiting on Monica Torres</t>
  </si>
  <si>
    <t>https://www.cdc.gov/nchs/data/ahcd/nhamcs_emergency/2013_ed_web_tables.pdf
Premier Informatics, 2009: Elective vs. Non-Elective surgeries</t>
  </si>
  <si>
    <t>Hedlund N, Sarangpur S, Kayler S et. Al, Primary Intravenous Set Consumption Across 3 Branded Infusion Pumps, Journal of Infusion Nursing; 2017: 40(4), 206-214</t>
  </si>
  <si>
    <t>Disconnect
Ratio</t>
  </si>
  <si>
    <t>Annual
Sets Used</t>
  </si>
  <si>
    <t xml:space="preserve">
Unit Cost</t>
  </si>
  <si>
    <t>CURRENT</t>
  </si>
  <si>
    <t>BAXTER</t>
  </si>
  <si>
    <t xml:space="preserve">Waste Reduction (lbs) </t>
  </si>
  <si>
    <t>Annual Disconnects Reduced</t>
  </si>
  <si>
    <t>Nurse Time Reduced (hrs)</t>
  </si>
  <si>
    <t>Data on file. Baxter.</t>
  </si>
  <si>
    <t>Number of infusions starts ICU per pump per day</t>
  </si>
  <si>
    <t>Current Pump Set ASP</t>
  </si>
  <si>
    <t>Programming</t>
  </si>
  <si>
    <t>Sets per pump per month (dedicated)</t>
  </si>
  <si>
    <t>default = 11, allow manual changes</t>
  </si>
  <si>
    <t>Number of channels</t>
  </si>
  <si>
    <t>Number of annual dedicated sets per channel</t>
  </si>
  <si>
    <t>Number of beds</t>
  </si>
  <si>
    <t>Number of channels per bed</t>
  </si>
  <si>
    <t>Number of dedicated sets per channel per month</t>
  </si>
  <si>
    <t>% ER Admits</t>
  </si>
  <si>
    <t>% Elective Admits</t>
  </si>
  <si>
    <t>default = 7, allow manual changes</t>
  </si>
  <si>
    <t>Current Gravity Set ASP</t>
  </si>
  <si>
    <t>default = $1.00, allow manual changes</t>
  </si>
  <si>
    <t>Near miss pull back rate</t>
  </si>
  <si>
    <t>default = 2.5%, allow manual changes</t>
  </si>
  <si>
    <t>Number of pumps/bed</t>
  </si>
  <si>
    <t>Events leading to near misses</t>
  </si>
  <si>
    <t>Annual Programming Events</t>
  </si>
  <si>
    <t>Annual Savings from events avoided</t>
  </si>
  <si>
    <t>DRUG LIBRARY COMPLIANCE</t>
  </si>
  <si>
    <t>Total annual Unprotected (Basic Mode) events</t>
  </si>
  <si>
    <t>Drug Library Compliance</t>
  </si>
  <si>
    <t>default = 1.9, allow manual changes</t>
  </si>
  <si>
    <t>default = 3, allow manual changes</t>
  </si>
  <si>
    <t>default = 4.5, allow manual changes</t>
  </si>
  <si>
    <t>Number of ICU Titration programming events per pump per day</t>
  </si>
  <si>
    <t>Data on file. Baxter CQI Analytics</t>
  </si>
  <si>
    <t>Hospital Name</t>
  </si>
  <si>
    <t>IDN Name</t>
  </si>
  <si>
    <t>ACUITYHEALTHCARE, LP</t>
  </si>
  <si>
    <t>ADAMS HEALTH NETWORK</t>
  </si>
  <si>
    <t>ADENA HEALTH SYSTEM</t>
  </si>
  <si>
    <t>ADIRONDACK HEALTH</t>
  </si>
  <si>
    <t>ADVENTIST HEALTH SYSTEM</t>
  </si>
  <si>
    <t>ADVENTIST HEALTH SYSTEM WEST</t>
  </si>
  <si>
    <t>ADVENTIST HEALTHCARE</t>
  </si>
  <si>
    <t>ADVOCATE HEALTH CARE</t>
  </si>
  <si>
    <t>AGNESIAN HEALTHCARE</t>
  </si>
  <si>
    <t>AHMC HEALTHCARE, INC</t>
  </si>
  <si>
    <t>AITKIN COMMUNITY HOSPITAL</t>
  </si>
  <si>
    <t>ALAMEDA HEALTH SYSTEM</t>
  </si>
  <si>
    <t>ALBANY MEDICAL CENTER</t>
  </si>
  <si>
    <t>ALBERT EINSTEIN HEALTHCARE NETWORK</t>
  </si>
  <si>
    <t>ALECTO HEALTHCARE SERVICES, LLC</t>
  </si>
  <si>
    <t>ALLEGHENY HEALTH NETWORK</t>
  </si>
  <si>
    <t>ALLEGIANCE HEALTH MANAGEMENT</t>
  </si>
  <si>
    <t>ALLINA HEALTH SYSTEM</t>
  </si>
  <si>
    <t>AMERICAN HOSPITAL MANAGEMENT CORP</t>
  </si>
  <si>
    <t>AMERICORE HEALTH, LLC</t>
  </si>
  <si>
    <t>AMG INTEGRATED HEALTHCARE MANAGEMENT</t>
  </si>
  <si>
    <t>AMG Integrated Healthcare Management</t>
  </si>
  <si>
    <t>ANDERSON REGIONAL HEALTH SYSTEM</t>
  </si>
  <si>
    <t>ANNA JAQUES HOSPITAL</t>
  </si>
  <si>
    <t>ANNE ARUNDEL HEALTH SYSTEM, INC</t>
  </si>
  <si>
    <t>ANSON GENERAL HOSPITAL</t>
  </si>
  <si>
    <t>ANTELOPE MEMORIAL HOSPITAL</t>
  </si>
  <si>
    <t>APPALACHIAN REGIONAL HEALTHCARE SYSTEM</t>
  </si>
  <si>
    <t>APPALACHIAN REGIONAL HEALTHCARE, INC</t>
  </si>
  <si>
    <t>APPLING HEALTHCARE SYSTEM</t>
  </si>
  <si>
    <t>ARCHBOLD MEDICAL CENTER</t>
  </si>
  <si>
    <t>ARCHCARE</t>
  </si>
  <si>
    <t>ARDENT HEALTH SERVICES</t>
  </si>
  <si>
    <t>ARISE HEALTHCARE</t>
  </si>
  <si>
    <t>ARNOT HEALTH</t>
  </si>
  <si>
    <t>ASANTE HEALTH SYSTEM</t>
  </si>
  <si>
    <t>ASCENSION HEALTH</t>
  </si>
  <si>
    <t>ASHLAND HOSPITAL CORP</t>
  </si>
  <si>
    <t>ASPIRUS, INC</t>
  </si>
  <si>
    <t>ATLANTIC GENERAL HEALTH SYSTEM</t>
  </si>
  <si>
    <t>ATLANTIC HEALTH SYSTEM</t>
  </si>
  <si>
    <t>AUGUSTA UNIVERSITY MEDICAL CENTER</t>
  </si>
  <si>
    <t>AULTMAN HEALTH FOUNDATION</t>
  </si>
  <si>
    <t>AURORA HEALTH CARE, INC</t>
  </si>
  <si>
    <t>AVANTI HOSPITALS</t>
  </si>
  <si>
    <t>AVERA HEALTH</t>
  </si>
  <si>
    <t>BACON COUNTY HOSPITAL AND HEALTH SYSTEM</t>
  </si>
  <si>
    <t>BANNER HEALTH</t>
  </si>
  <si>
    <t>BAPTIST HEALTH</t>
  </si>
  <si>
    <t>BAPTIST HEALTH CARE</t>
  </si>
  <si>
    <t>BAPTIST HEALTH SOUTH FLORIDA</t>
  </si>
  <si>
    <t>BAPTIST HEALTHCARE SYSTEM, INC</t>
  </si>
  <si>
    <t>BAPTIST MEMORIAL HEALTH CARE CORP</t>
  </si>
  <si>
    <t>BARIX CLINICS</t>
  </si>
  <si>
    <t>BARLOW RESPIRATORY HOSPITAL AND RESEARCH CENTER</t>
  </si>
  <si>
    <t>BARTON HEALTHCARE SYSTEM</t>
  </si>
  <si>
    <t>BASSETT HEALTHCARE NETWORK</t>
  </si>
  <si>
    <t>BATES COUNTY MEMORIAL HOSPITAL</t>
  </si>
  <si>
    <t>BATON ROUGE GENERAL HEALTH SYSTEM</t>
  </si>
  <si>
    <t>BAXTER REGIONAL MEDICAL CENTER</t>
  </si>
  <si>
    <t>BAY MEDICAL CENTER</t>
  </si>
  <si>
    <t>BAYCARE HEALTH SYSTEM</t>
  </si>
  <si>
    <t>BAYHEALTH, INC</t>
  </si>
  <si>
    <t>BAYLOR COUNTY HOSPITAL DISTRICT</t>
  </si>
  <si>
    <t>BAYLOR SCOTT AND WHITE HEALTH</t>
  </si>
  <si>
    <t>BAYSTATE HEALTH</t>
  </si>
  <si>
    <t>BEACON HEALTH SYSTEM</t>
  </si>
  <si>
    <t>BEATRICE COMMUNITY HOSPITAL AND HEALTH CENTER</t>
  </si>
  <si>
    <t>BEAUMONT HEALTH SYSTEMS</t>
  </si>
  <si>
    <t>BEAVER COUNTY HOSPITAL AUTHORITY</t>
  </si>
  <si>
    <t>BEEBE HEALTHCARE</t>
  </si>
  <si>
    <t>BELLIN HEALTH SYSTEMS</t>
  </si>
  <si>
    <t>BELOIT HEALTH SYSTEM, INC</t>
  </si>
  <si>
    <t>BENEFIS HEALTHCARE SYSTEM</t>
  </si>
  <si>
    <t>BERGER HEALTH SYSTEM</t>
  </si>
  <si>
    <t>BERKSHIRE HEALTH SYSTEMS, INC</t>
  </si>
  <si>
    <t>BETH ISRAEL DEACONESS MEDICAL CENTER</t>
  </si>
  <si>
    <t>BETHANY METHODIST CORP</t>
  </si>
  <si>
    <t>BETHESDA HEALTH, INC</t>
  </si>
  <si>
    <t>BILLINGS CLINIC</t>
  </si>
  <si>
    <t>BISBEE HOSPITAL ASSOCIATION</t>
  </si>
  <si>
    <t>BJC HEALTHCARE</t>
  </si>
  <si>
    <t>BLESSING CORPORATE SERVICES</t>
  </si>
  <si>
    <t>BMH, INC</t>
  </si>
  <si>
    <t>BOCA RATON REGIONAL HOSPITAL</t>
  </si>
  <si>
    <t>BON SECOURS HEALTH SYSTEM, INC</t>
  </si>
  <si>
    <t>BOSTON CHILDRENS HOSPITAL</t>
  </si>
  <si>
    <t>BOSTON MEDICAL CENTER</t>
  </si>
  <si>
    <t>BOULDER COMMUNITY HEALTH</t>
  </si>
  <si>
    <t>BOX BUTTE GENERAL HOSPITAL</t>
  </si>
  <si>
    <t>BOZEMAN DEACONESS HOSPITAL</t>
  </si>
  <si>
    <t>BRISTOW MEDICAL CENTER</t>
  </si>
  <si>
    <t>BRONSON HEALTHCARE GROUP, INC</t>
  </si>
  <si>
    <t>BRONX-LEBANON HOSPITAL CENTER HEALTHCARE SYSTEM</t>
  </si>
  <si>
    <t>BROOKINGS HEALTH SYSTEM</t>
  </si>
  <si>
    <t>BRYAN HEALTH</t>
  </si>
  <si>
    <t>BURGESS HEALTH CENTER</t>
  </si>
  <si>
    <t>BUTLER HEALTH SYSTEM</t>
  </si>
  <si>
    <t>CABELL HUNTINGTON HOSPITAL, INC</t>
  </si>
  <si>
    <t>CALVERT HEALTH SYSTEM</t>
  </si>
  <si>
    <t>CAMBRIDGE HEALTH ALLIANCE</t>
  </si>
  <si>
    <t>CAMERON MEMORIAL COMMUNITY HOSPITAL</t>
  </si>
  <si>
    <t>CAMERON REGIONAL MEDICAL CENTER, INC</t>
  </si>
  <si>
    <t>CAMPBELL COUNTY MEMORIAL HOSPITAL</t>
  </si>
  <si>
    <t>CANCER TREATMENT CENTERS OF AMERICA</t>
  </si>
  <si>
    <t>CAPE COD HEALTHCARE, INC</t>
  </si>
  <si>
    <t>CAPE FEAR VALLEY HEALTH SYSTEM</t>
  </si>
  <si>
    <t>CAPITAL HEALTH SYSTEM</t>
  </si>
  <si>
    <t>CAPITAL REGION HEALTH CARE</t>
  </si>
  <si>
    <t>CARE NEW ENGLAND HEALTH SYSTEM, INC</t>
  </si>
  <si>
    <t>CAREONE MANAGEMENT, LLC</t>
  </si>
  <si>
    <t>CAREPOINT HEALTH</t>
  </si>
  <si>
    <t>CARILION CLINIC</t>
  </si>
  <si>
    <t>CAROLINAEAST HEALTH SYSTEM</t>
  </si>
  <si>
    <t>CAROLINAS HEALTHCARE SYSTEM</t>
  </si>
  <si>
    <t>CARSON TAHOE HEALTH</t>
  </si>
  <si>
    <t>CARTERET HEALTH CARE</t>
  </si>
  <si>
    <t>CASCADE VALLEY</t>
  </si>
  <si>
    <t>CASS COUNTY HEALTH SYSTEM</t>
  </si>
  <si>
    <t>CATHOLIC HEALTH INITIATIVES</t>
  </si>
  <si>
    <t>CATHOLIC HEALTH SERVICES OF LONG ISLAND</t>
  </si>
  <si>
    <t>CAYUGA MEDICAL CENTER</t>
  </si>
  <si>
    <t>CEDARS SINAI HEALTH SYSTEM</t>
  </si>
  <si>
    <t>CENTEGRA HEALTH SYSTEM</t>
  </si>
  <si>
    <t>CENTRA HEALTH</t>
  </si>
  <si>
    <t>CENTRACARE HEALTH</t>
  </si>
  <si>
    <t>CENTRAL FLORIDA HEALTH ALLIANCE</t>
  </si>
  <si>
    <t>CENTRAL MAINE HEALTHCARE CORP</t>
  </si>
  <si>
    <t>CENTRAL PENINSULA GENERAL HOSPITAL, INC</t>
  </si>
  <si>
    <t>CENTRASTATE HEALTHCARE SYSTEM</t>
  </si>
  <si>
    <t>CGH MEDICAL CENTER</t>
  </si>
  <si>
    <t>CHARLOTTE HUNGERFORD HOSPITAL</t>
  </si>
  <si>
    <t>CHATTANOOGA HAMILTON COUNTY HOSPITAL AUTHORITY</t>
  </si>
  <si>
    <t>CHE Trinity Health</t>
  </si>
  <si>
    <t>CHEROKEE REGIONAL MEDICAL CENTER</t>
  </si>
  <si>
    <t>CHEYENNE REGIONAL MEDICAL CENTER</t>
  </si>
  <si>
    <t>CHILDRENS HEALTH</t>
  </si>
  <si>
    <t>CHILDRENS HEALTHCARE OF ATLANTA</t>
  </si>
  <si>
    <t>CHILDRENS HOSPITAL AND HEALTH SYSTEM</t>
  </si>
  <si>
    <t>CHILDRENS HOSPITAL LOS ANGELES</t>
  </si>
  <si>
    <t>CHILDRENS HOSPITAL MEDICAL CENTER OF AKRON</t>
  </si>
  <si>
    <t>CHILDRENS HOSPITAL OF ORANGE COUNTY</t>
  </si>
  <si>
    <t>CHILDRENS OF ALABAMA</t>
  </si>
  <si>
    <t>CHRISTIANA CARE HEALTH SYSTEM</t>
  </si>
  <si>
    <t>CHRISTUS HEALTH</t>
  </si>
  <si>
    <t>Christus Trinity Mother Frances Health System</t>
  </si>
  <si>
    <t>CINCINNATI CHILDRENS HOSPITAL MEDICAL CENTER</t>
  </si>
  <si>
    <t>CITIZENS MEMORIAL HEALTHCARE</t>
  </si>
  <si>
    <t>CITRUS VALLEY HEALTH PARTNERS</t>
  </si>
  <si>
    <t>CITY OF HOPE CANCER INSTITUTE</t>
  </si>
  <si>
    <t>CLALLAM COUNTY HOSPITAL DISTRICT 1</t>
  </si>
  <si>
    <t>CLALLAM COUNTY PUBLIC HOSPITAL DISTRICT NUMBER 2</t>
  </si>
  <si>
    <t>CLAXTON-HEPBURN MEDICAL CENTER</t>
  </si>
  <si>
    <t>CLEVELAND CLINIC</t>
  </si>
  <si>
    <t>COASTAL CAROLINAS HEALTH ALLIANCE</t>
  </si>
  <si>
    <t>COFFEY HEALTH SYSTEM</t>
  </si>
  <si>
    <t>COLE MEMORIAL HOSPITAL</t>
  </si>
  <si>
    <t>COLQUITT REGIONAL MEDICAL CENTER</t>
  </si>
  <si>
    <t>COLUMBIA MEMORIAL HEALTH</t>
  </si>
  <si>
    <t>COLUMBUS COMMUNITY HOSPITAL</t>
  </si>
  <si>
    <t>COLUMBUS COMMUNITY HOSPITAL, INC</t>
  </si>
  <si>
    <t>COLUMBUS REGIONAL HEALTH</t>
  </si>
  <si>
    <t>COLUMBUS REGIONAL HEALTHCARE SYSTEM</t>
  </si>
  <si>
    <t>COMANCHE COUNTY MEMORIAL HOSPITAL</t>
  </si>
  <si>
    <t>COMMONWEALTH HEALTH CORP</t>
  </si>
  <si>
    <t>COMMUNICARE HEALTH SERVICES</t>
  </si>
  <si>
    <t>COMMUNITY FOUNDATION OF NORTHWEST INDIANA, INC</t>
  </si>
  <si>
    <t>COMMUNITY HEALTH NETWORK, INC</t>
  </si>
  <si>
    <t>COMMUNITY HEALTH SYSTEMS, INC</t>
  </si>
  <si>
    <t>COMMUNITY HOSPITAL CORP</t>
  </si>
  <si>
    <t>COMMUNITY HOSPITALS AND WELLNESS CENTERS</t>
  </si>
  <si>
    <t>COMMUNITY MEMORIAL HEALTH SYSTEM</t>
  </si>
  <si>
    <t>COMMUNITY MEMORIAL HEALTHCARE, INC</t>
  </si>
  <si>
    <t>COMMUNITY MEMORIAL HEALTHCENTER</t>
  </si>
  <si>
    <t>COMMUNITY MEMORIAL HOSPITAL ASSOCIATION</t>
  </si>
  <si>
    <t>COMMUNITY UNITED METHODIST HOSPITAL, INC</t>
  </si>
  <si>
    <t>CONE HEALTH</t>
  </si>
  <si>
    <t>CONEJOS COUNTY HOSPITAL CORP</t>
  </si>
  <si>
    <t>CONFLUENCE HEALTH</t>
  </si>
  <si>
    <t>CONTRA COSTA HEALTH SERVICES</t>
  </si>
  <si>
    <t>CONWAY MEDICAL CENTER</t>
  </si>
  <si>
    <t>CONWAY REGIONAL HEALTH SYSTEM</t>
  </si>
  <si>
    <t>COOK CHILDRENS HEALTH CARE SYSTEM</t>
  </si>
  <si>
    <t>COOK COUNTY HEALTH AND HOSPITAL SYSTEM</t>
  </si>
  <si>
    <t>COOKEVILLE REGIONAL HEALTH SYSTEM</t>
  </si>
  <si>
    <t>Cooperative Services of Florida, Inc</t>
  </si>
  <si>
    <t>COORDINATED HEALTH</t>
  </si>
  <si>
    <t>CORNERSTONE HEALTHCARE GROUP, INC</t>
  </si>
  <si>
    <t>CORTLAND REGIONAL MEDICAL CENTER</t>
  </si>
  <si>
    <t>CORYELL COUNTY MEMORIAL HOSPITAL AUTHORITY</t>
  </si>
  <si>
    <t>COTTAGE HEALTH SYSTEM</t>
  </si>
  <si>
    <t>COTTAGE HOSPITAL</t>
  </si>
  <si>
    <t>COVENANT HEALTH</t>
  </si>
  <si>
    <t>COVENANT HEALTH SYSTEMS, INC</t>
  </si>
  <si>
    <t>COVENANT MEDICAL CENTER, INC</t>
  </si>
  <si>
    <t>COVENANT MINISTRIES OF BENEVOLENCE</t>
  </si>
  <si>
    <t>COXHEALTH</t>
  </si>
  <si>
    <t>CRISP REGIONAL HEALTH SERVICE</t>
  </si>
  <si>
    <t>CRITTENDEN HEALTH SYSTEMS</t>
  </si>
  <si>
    <t>CRYSTAL CLINIC ORTHOPAEDIC CENTER</t>
  </si>
  <si>
    <t>CURAE HEALTH</t>
  </si>
  <si>
    <t>CURRY GENERAL HOSPITAL HEALTH NETWORK</t>
  </si>
  <si>
    <t>DARTMOUTH-HITCHCOCK</t>
  </si>
  <si>
    <t>DAVIS HEALTH SYSTEM</t>
  </si>
  <si>
    <t>DAY KIMBALL HEALTHCARE</t>
  </si>
  <si>
    <t>DAYTON CHILDRENS</t>
  </si>
  <si>
    <t>DCH HEALTH SYSTEM</t>
  </si>
  <si>
    <t>DEACONESS HEALTH SYSTEM</t>
  </si>
  <si>
    <t>DEKALB HEALTH</t>
  </si>
  <si>
    <t>DEKALB MEDICAL CENTER, INC</t>
  </si>
  <si>
    <t>DELTA REGIONAL MEDICAL CENTER</t>
  </si>
  <si>
    <t>DENVER HEALTH AND HOSPITAL AUTHORITY</t>
  </si>
  <si>
    <t>DIGNITY HEALTH</t>
  </si>
  <si>
    <t>DOUGLAS COUNTY HOSPITAL</t>
  </si>
  <si>
    <t>DOYLESTOWN HEALTH</t>
  </si>
  <si>
    <t>DUKE UNIVERSITY HEALTH SYSTEM</t>
  </si>
  <si>
    <t>EAST ALABAMA MEDICAL CENTER</t>
  </si>
  <si>
    <t>EAST JEFFERSON GENERAL HOSPITAL</t>
  </si>
  <si>
    <t>EAST TEXAS MEDICAL CENTER REGIONAL HEALTHCARE SYSTEM</t>
  </si>
  <si>
    <t>EASTERN MAINE HEALTHCARE SYSTEMS</t>
  </si>
  <si>
    <t>EASTERN NIAGARA HEALTH SYSTEM</t>
  </si>
  <si>
    <t>EASTERN OKLAHOMA MEDICAL CENTER</t>
  </si>
  <si>
    <t>EDGEFIELD COUNTY HOSPITAL</t>
  </si>
  <si>
    <t>EDWARD ELMHURST HEALTHCARE</t>
  </si>
  <si>
    <t>EISENHOWER MEDICAL CENTER</t>
  </si>
  <si>
    <t>EL CAMINO HOSPITAL</t>
  </si>
  <si>
    <t>ELECTRA HOSPITAL DISTRICT</t>
  </si>
  <si>
    <t>ELLIS MEDICINE</t>
  </si>
  <si>
    <t>EMERSON HOSPITAL HEALTH SYSTEM</t>
  </si>
  <si>
    <t>EMORY HEALTHCARE, INC</t>
  </si>
  <si>
    <t>ENCORE HEALTHCARE, LLC</t>
  </si>
  <si>
    <t>ENDLESS MOUNTAINS HEALTH SYSTEMS</t>
  </si>
  <si>
    <t>EPHRAIM MCDOWELL HEALTH</t>
  </si>
  <si>
    <t>EPISCOPAL HEALTH SERVICES, INC</t>
  </si>
  <si>
    <t>ERNEST HEALTH, INC</t>
  </si>
  <si>
    <t>Ernest Health, Inc</t>
  </si>
  <si>
    <t>ESSENTIA HEALTH</t>
  </si>
  <si>
    <t>Essentia Health</t>
  </si>
  <si>
    <t>ESTES PARK HOSPITAL DISTRICT</t>
  </si>
  <si>
    <t>EVANGELICAL COMMUNITY HOSPITAL</t>
  </si>
  <si>
    <t>EXCELA HEALTH</t>
  </si>
  <si>
    <t>EXETER HEALTH RESOURCES, INC</t>
  </si>
  <si>
    <t>FAIRFIELD MEDICAL CENTER</t>
  </si>
  <si>
    <t>FAIRVIEW HEALTH SERVICES</t>
  </si>
  <si>
    <t>FAITH REGIONAL HEALTH SERVICES</t>
  </si>
  <si>
    <t>FALLS COMMUNITY HOSPITAL AND CLINIC, INC</t>
  </si>
  <si>
    <t>FATHER FLANAGANS BOYS HOME</t>
  </si>
  <si>
    <t>FATIMA HOSPITAL</t>
  </si>
  <si>
    <t>FAYETTE REGIONAL HEALTH SYSTEM</t>
  </si>
  <si>
    <t>FINGER LAKES REGIONAL HEALTH SYSTEM</t>
  </si>
  <si>
    <t>FIRSTHEALTH OF THE CAROLINAS</t>
  </si>
  <si>
    <t>FIRSTLIGHT HEALTH SYSTEM</t>
  </si>
  <si>
    <t>FISHER-TITUS MEDICAL CENTER</t>
  </si>
  <si>
    <t>FLORIDA HEALTH SCIENCES CENTER</t>
  </si>
  <si>
    <t>FLOYD HEALTHCARE MANAGEMENT, INC</t>
  </si>
  <si>
    <t>FORREST HEALTH</t>
  </si>
  <si>
    <t>FORT HEALTHCARE</t>
  </si>
  <si>
    <t>FRANCISCAN HEALTH, INC</t>
  </si>
  <si>
    <t>FRANCISCAN MISSIONARIES OF OUR LADY HEALTH SYSTEM, INC</t>
  </si>
  <si>
    <t>FRANKLIN COUNTY MEMORIAL HOSPITAL</t>
  </si>
  <si>
    <t>FREEMAN HEALTH SYSTEM</t>
  </si>
  <si>
    <t>FREEPORT HEALTH NETWORK</t>
  </si>
  <si>
    <t>FRIO HOSPITAL ASSOCIATION</t>
  </si>
  <si>
    <t>FRISBIE MEMORIAL HOSPITAL</t>
  </si>
  <si>
    <t>FROEDTERT AND THE MEDICAL COLLEGE OF WISCONSIN</t>
  </si>
  <si>
    <t>FUNDAMENTAL ADMINISTRATIVE SERVICES</t>
  </si>
  <si>
    <t>GEISINGER</t>
  </si>
  <si>
    <t>GENERAL JOHN J PERSHING MEMORIAL HOSPITAL</t>
  </si>
  <si>
    <t>GENESIS HEALTH SYSTEM</t>
  </si>
  <si>
    <t>GENESIS HEALTHCARE SYSTEM</t>
  </si>
  <si>
    <t>GILLETTE CHILDRENS SPECIALTY HEALTHCARE</t>
  </si>
  <si>
    <t>GILLIARD HEALTH SERVICES</t>
  </si>
  <si>
    <t>GIRARD MEDICAL CENTER</t>
  </si>
  <si>
    <t>GLACIAL RIDGE HEALTH SYSTEM</t>
  </si>
  <si>
    <t>GLENDIVE MEDICAL CENTER</t>
  </si>
  <si>
    <t>GOLDEN VALLEY MEMORIAL HEALTHCARE</t>
  </si>
  <si>
    <t>GOOD SAMARITAN HOSPITAL</t>
  </si>
  <si>
    <t>GOOD SHEPHERD REHABILITATION NETWORK</t>
  </si>
  <si>
    <t>GOODALL WITCHER HEALTHCARE FOUNDATION</t>
  </si>
  <si>
    <t>GORDON MEMORIAL HOSPITAL DISTRICT</t>
  </si>
  <si>
    <t>GOSHEN HEALTH</t>
  </si>
  <si>
    <t>GRACE HEALTH SYSTEM</t>
  </si>
  <si>
    <t>GRACE HOSPITAL</t>
  </si>
  <si>
    <t>GRADY HEALTH SYSTEM</t>
  </si>
  <si>
    <t>GRAND LAKE HEALTH SYSTEM</t>
  </si>
  <si>
    <t>GRAND RIVER HOSPITAL DISTRICT</t>
  </si>
  <si>
    <t>GRAND VIEW HOSPITAL</t>
  </si>
  <si>
    <t>GRANDE RONDE HOSPITAL</t>
  </si>
  <si>
    <t>GRANVILLE HEALTH SYSTEM</t>
  </si>
  <si>
    <t>GREAT FALLS CLINIC, LLP</t>
  </si>
  <si>
    <t>GREAT PLAINS HEALTH ALLIANCE, INC</t>
  </si>
  <si>
    <t>GREAT RIVER HEALTH SYSTEMS</t>
  </si>
  <si>
    <t>GREATER BALTIMORE MEDICAL CENTER</t>
  </si>
  <si>
    <t>GREATER HUDSON VALLEY HEALTH SYSTEM</t>
  </si>
  <si>
    <t>GREENVILLE HEALTH SYSTEM</t>
  </si>
  <si>
    <t>GRIFFIN HEALTH SERVICES</t>
  </si>
  <si>
    <t>GRINNELL REGIONAL MEDICAL CENTER</t>
  </si>
  <si>
    <t>GUNDERSEN HEALTH SYSTEM</t>
  </si>
  <si>
    <t>GUNDERSEN MOUNDVIEW HOSPITAL AND CLINICS</t>
  </si>
  <si>
    <t>GUNNISON VALLEY HEALTH</t>
  </si>
  <si>
    <t>GUTHRIE HEALTHCARE SYSTEM</t>
  </si>
  <si>
    <t>GWINNETT HEALTH SYSTEM, INC</t>
  </si>
  <si>
    <t>HACIENDA HEALTHCARE</t>
  </si>
  <si>
    <t>HACKENSACK MERIDIAN HEALTH</t>
  </si>
  <si>
    <t>HALIFAX HEALTH</t>
  </si>
  <si>
    <t>HALIFAX REGIONAL</t>
  </si>
  <si>
    <t>HALLMARK HEALTH SYSTEM</t>
  </si>
  <si>
    <t>HANNIBAL REGIONAL HEALTHCARE SYSTEMS, INC</t>
  </si>
  <si>
    <t>HANOVER HOSPITAL, INC</t>
  </si>
  <si>
    <t>HANSFORD COUNTY HOSPITAL DISTRICT</t>
  </si>
  <si>
    <t>HARDEMAN COUNTY HOSPITAL DISTRICT</t>
  </si>
  <si>
    <t>HARPER HOSPITAL DISTRICT 5</t>
  </si>
  <si>
    <t>HARRIS HEALTH SYSTEM</t>
  </si>
  <si>
    <t>HARTFORD HEALTHCARE CORP</t>
  </si>
  <si>
    <t>HAWAII HEALTH SYSTEMS CORP</t>
  </si>
  <si>
    <t>HAWAII PACIFIC HEALTH</t>
  </si>
  <si>
    <t>HAYS MEDICAL CENTER, INC</t>
  </si>
  <si>
    <t>HCA</t>
  </si>
  <si>
    <t>HEALTH FIRST, INC</t>
  </si>
  <si>
    <t>HEALTH QUEST</t>
  </si>
  <si>
    <t>HEALTHCARE AUTHORITY OF NORTHERN ALABAMA, LLC</t>
  </si>
  <si>
    <t>HEALTHCARE PARTNERS INVESTMENTS, LLC</t>
  </si>
  <si>
    <t>HEALTHEAST CARE SYSTEM</t>
  </si>
  <si>
    <t>HEALTHPARTNERS, INC</t>
  </si>
  <si>
    <t>HEALTHTECH MANAGEMENT SERVICES, INC</t>
  </si>
  <si>
    <t>HEBREW SENIORLIFE</t>
  </si>
  <si>
    <t>HENDRICK HEALTH SYSTEM</t>
  </si>
  <si>
    <t>HENDRICKS REGIONAL HEALTH</t>
  </si>
  <si>
    <t>HENRY COUNTY HOSPITAL</t>
  </si>
  <si>
    <t>HENRY FORD HEALTH SYSTEM</t>
  </si>
  <si>
    <t>HERITAGE VALLEY HEALTH SYSTEM</t>
  </si>
  <si>
    <t>HERMANN AREA HOSPITAL DISTRICT</t>
  </si>
  <si>
    <t>HEYWOOD HEALTHCARE</t>
  </si>
  <si>
    <t>HIGHLANDS HEALTH SYSTEM</t>
  </si>
  <si>
    <t>HOAG MEMORIAL HOSPITAL PRESBYTERIAN</t>
  </si>
  <si>
    <t>HODGEMAN COUNTY HEALTH CENTER</t>
  </si>
  <si>
    <t>HOLY FAMILY MEMORIAL, INC</t>
  </si>
  <si>
    <t>HOLY REDEEMER HEALTH SYSTEM</t>
  </si>
  <si>
    <t>HOLZER HEALTH SYSTEM</t>
  </si>
  <si>
    <t>HONORHEALTH</t>
  </si>
  <si>
    <t>HOSPITAL FOR SPECIAL SURGERY</t>
  </si>
  <si>
    <t>HOSPITAL MEDICAL FOUNDATION OF PARIS, INC</t>
  </si>
  <si>
    <t>HOSPITAL SERVICE DISTRICT 2 OF LASALLE PARISH</t>
  </si>
  <si>
    <t>HOSPITAL SISTERS HEALTH SYSTEM</t>
  </si>
  <si>
    <t>HOUSTON HEALTHCARE</t>
  </si>
  <si>
    <t>HOWARD UNIVERSITY HOSPITAL</t>
  </si>
  <si>
    <t>HUGGINS HOSPITAL</t>
  </si>
  <si>
    <t>HUGH CHATHAM MEMORIAL HOSPITAL</t>
  </si>
  <si>
    <t>HUNT REGIONAL HEALTHCARE</t>
  </si>
  <si>
    <t>HUNTERDON HEALTHCARE SYSTEM</t>
  </si>
  <si>
    <t>HUNTINGTON MEMORIAL HOSPITAL</t>
  </si>
  <si>
    <t>HURLEY MEDICAL CENTER</t>
  </si>
  <si>
    <t>IASIS HEALTHCARE CORPORATION</t>
  </si>
  <si>
    <t>INDIAN HEALTH SERVICE</t>
  </si>
  <si>
    <t>INDIAN RIVER MEMORIAL HOSPITAL, INC</t>
  </si>
  <si>
    <t>INDIANA UNIVERSITY HEALTH</t>
  </si>
  <si>
    <t>INFIRMARY HEALTH SYSTEM, INC</t>
  </si>
  <si>
    <t>INOVA HEALTH SYSTEM</t>
  </si>
  <si>
    <t>INSPIRA HEALTH NETWORK</t>
  </si>
  <si>
    <t>INTEGRIS HEALTH</t>
  </si>
  <si>
    <t>INTERFAITH MEDICAL CENTER</t>
  </si>
  <si>
    <t>INTERMOUNTAIN HEALTHCARE</t>
  </si>
  <si>
    <t>IREDELL HEALTH SYSTEM</t>
  </si>
  <si>
    <t>IVY CREEK OF BUTLER, LLC</t>
  </si>
  <si>
    <t>JACKSON COUNTY MEMORIAL HOSPITAL</t>
  </si>
  <si>
    <t>JACKSON HEALTH SYSTEM</t>
  </si>
  <si>
    <t>JACOBSON MEMORIAL HOSPITAL CARE CENTER AND CLINICS</t>
  </si>
  <si>
    <t>JCH MEDICAL GROUP</t>
  </si>
  <si>
    <t>JEFFERSON HEALTH</t>
  </si>
  <si>
    <t>JEFFERSON HEALTHCARE</t>
  </si>
  <si>
    <t>JEFFERSON HOSPITAL ASSOCIATION, INC</t>
  </si>
  <si>
    <t>JFK HEALTH SYSTEM</t>
  </si>
  <si>
    <t>JOHN FITZGIBBON MEMORIAL HOSPITAL</t>
  </si>
  <si>
    <t>JOHN HOPKINS HEALTH SYSTEM</t>
  </si>
  <si>
    <t>JOHNS HOPKINS HEALTH SYSTEM</t>
  </si>
  <si>
    <t>JOHNSON MEMORIAL HEALTH SERVICES</t>
  </si>
  <si>
    <t>JPS HEALTH NETWORK</t>
  </si>
  <si>
    <t>KAISER PERMANENTE</t>
  </si>
  <si>
    <t>KALEIDA HEALTH</t>
  </si>
  <si>
    <t>KALISPELL REGIONAL HEALTHCARE</t>
  </si>
  <si>
    <t>KANSAS HEALTH SYSTEM</t>
  </si>
  <si>
    <t>KATHERINE SHAW BETHEA HOSPITAL</t>
  </si>
  <si>
    <t>KAWEAH DELTA HEALTH CARE DISTRICT</t>
  </si>
  <si>
    <t>KENNEDY HEALTH SYSTEM</t>
  </si>
  <si>
    <t>KERN VALLEY HEALTHCARE DISTRICT</t>
  </si>
  <si>
    <t>KERSHAWHEALTH</t>
  </si>
  <si>
    <t>KETTERING HEALTH NETWORK</t>
  </si>
  <si>
    <t>KINDRED HEALTHCARE, INC</t>
  </si>
  <si>
    <t>KINGSBROOK JEWISH MEDICAL CENTER</t>
  </si>
  <si>
    <t>KOOTENAI HEALTH</t>
  </si>
  <si>
    <t>KPC HEALTHCARE, INC</t>
  </si>
  <si>
    <t>LA PAZ REGIONAL HOSPITAL</t>
  </si>
  <si>
    <t>LABETTE HEALTH</t>
  </si>
  <si>
    <t>LAFAYETTE GENERAL HEALTH</t>
  </si>
  <si>
    <t>LAHEY HEALTH SYSTEM</t>
  </si>
  <si>
    <t>LAKE CHARLES MEMORIAL HEALTH SYSTEM</t>
  </si>
  <si>
    <t>LAKE HEALTH</t>
  </si>
  <si>
    <t>LAKE REGION HEALTHCARE</t>
  </si>
  <si>
    <t>LAKE REGIONAL HEALTH SYSTEM</t>
  </si>
  <si>
    <t>LAKELAND REGIONAL HEALTH SYSTEM</t>
  </si>
  <si>
    <t>LAKEWOOD HEALTH SYSTEM</t>
  </si>
  <si>
    <t>LANDMARK HOLDINGS</t>
  </si>
  <si>
    <t>LECOM HEALTH</t>
  </si>
  <si>
    <t>LEE HEALTH</t>
  </si>
  <si>
    <t>LEGACY HEALTH</t>
  </si>
  <si>
    <t>LEHIGH VALLEY HEALTH NETWORK</t>
  </si>
  <si>
    <t>LEHIGH VALLEY HOSPITAL POCONO</t>
  </si>
  <si>
    <t>LHC GROUP, INC</t>
  </si>
  <si>
    <t>LICKING MEMORIAL HEALTH SYSTEMS</t>
  </si>
  <si>
    <t>LIFEBRIDGE HEALTH, INC</t>
  </si>
  <si>
    <t>LIFECARE HEALTH PARTNERS</t>
  </si>
  <si>
    <t>LIFEPOINT HEALTH</t>
  </si>
  <si>
    <t>LIFESPAN</t>
  </si>
  <si>
    <t>LITTLE COMPANY OF MARY HOSPITAL AND HEALTH CARE CENTERS</t>
  </si>
  <si>
    <t>LITTLE RIVER HEALTHCARE SYSTEM</t>
  </si>
  <si>
    <t>LOGAN COUNTY HEALTH SERVICES</t>
  </si>
  <si>
    <t>LOMA LINDA UNIVERSITY ADVENTIST HEALTH SCIENCES CENTER</t>
  </si>
  <si>
    <t>LOS ANGELES COUNTY HEALTH SERVICES DEPARTMENT</t>
  </si>
  <si>
    <t>LOST RIVERS MEDICAL CENTER</t>
  </si>
  <si>
    <t>LOWELL GENERAL HOSPITAL</t>
  </si>
  <si>
    <t>LRGHEALTHCARE</t>
  </si>
  <si>
    <t>LSU HEALTHCARE SERVICES DIVISION</t>
  </si>
  <si>
    <t>MAGEE BENEVOLENT ASSOCIATION</t>
  </si>
  <si>
    <t>MAHASKA HEALTH PARTNERSHIP</t>
  </si>
  <si>
    <t>MAIMONIDES MEDICAL CENTER</t>
  </si>
  <si>
    <t>MAIN LINE HEALTH</t>
  </si>
  <si>
    <t>MAINEGENERAL HEALTH</t>
  </si>
  <si>
    <t>MAINEHEALTH</t>
  </si>
  <si>
    <t>MAJOR HEALTH PARTNERS</t>
  </si>
  <si>
    <t>MARCUS DALY MEMORIAL HOSPITAL</t>
  </si>
  <si>
    <t>MARGARET MARY HEALTH</t>
  </si>
  <si>
    <t>MARICOPA INTEGRATED HEALTH SYSTEM</t>
  </si>
  <si>
    <t>MARIN HEALTHCARE DISTRICT</t>
  </si>
  <si>
    <t>MARLETTE REGIONAL HOSPITAL</t>
  </si>
  <si>
    <t>MARSHALL MEDICAL CENTER</t>
  </si>
  <si>
    <t>MARSHFIELD CLINIC</t>
  </si>
  <si>
    <t>MARTIN HEALTH SYSTEM</t>
  </si>
  <si>
    <t>MARY LANNING HEALTHCARE</t>
  </si>
  <si>
    <t>MARY WASHINGTON HEALTHCARE</t>
  </si>
  <si>
    <t>MASONICARE</t>
  </si>
  <si>
    <t>MASSACHUSETTS EYE AND EAR</t>
  </si>
  <si>
    <t>MASSENA MEMORIAL HOSPITAL</t>
  </si>
  <si>
    <t>MAURY REGIONAL MEDICAL CENTER</t>
  </si>
  <si>
    <t>MAYO CLINIC</t>
  </si>
  <si>
    <t>MCALESTER REGIONAL HEALTH CENTER</t>
  </si>
  <si>
    <t>MCBRIDE ORTHOPEDIC HOSPITAL</t>
  </si>
  <si>
    <t>MCKENZIE COUNTY HEALTHCARE SYSTEMS</t>
  </si>
  <si>
    <t>MCKENZIE HEALTH SYSTEM</t>
  </si>
  <si>
    <t>MCLAREN HEALTH CARE CORP</t>
  </si>
  <si>
    <t>MCLEOD HEALTH</t>
  </si>
  <si>
    <t>MEADOWS REGIONAL MEDICAL CENTER, INC</t>
  </si>
  <si>
    <t>MEADVILLE MEDICAL CENTER</t>
  </si>
  <si>
    <t>Medical University of South Carolina Medical Center</t>
  </si>
  <si>
    <t>MEDICAL UNIVERSITY OF SOUTH CAROLINA MEDICAL CENTER</t>
  </si>
  <si>
    <t>MEDINA HEALTHCARE SYSTEM</t>
  </si>
  <si>
    <t>MEDSTAR HEALTH</t>
  </si>
  <si>
    <t>MEE MEMORIAL HOSPITAL</t>
  </si>
  <si>
    <t>MEMORIAL COMMUNITY HEALTH, INC</t>
  </si>
  <si>
    <t>MEMORIAL HEALTH CARE SYSTEMS</t>
  </si>
  <si>
    <t>MEMORIAL HEALTH SYSTEM</t>
  </si>
  <si>
    <t>MEMORIAL HEALTH UNIVERSITY MEDICAL CENTER</t>
  </si>
  <si>
    <t>MEMORIAL HEALTHCARE SYSTEM</t>
  </si>
  <si>
    <t>MEMORIAL HERMANN HEALTHCARE SYSTEM</t>
  </si>
  <si>
    <t>MEMORIAL HOSPITAL OF WILLIAM F AND GERTRUDE F JONES, INC</t>
  </si>
  <si>
    <t>MEMORIAL SLOAN KETTERING CANCER CENTER</t>
  </si>
  <si>
    <t>MEMORIALCARE HEALTH SYSTEM</t>
  </si>
  <si>
    <t>MERCY HEALTH</t>
  </si>
  <si>
    <t>MERCY HEALTH CORP</t>
  </si>
  <si>
    <t>MERCY MEDICAL CENTER</t>
  </si>
  <si>
    <t>MERITUS HEALTH</t>
  </si>
  <si>
    <t>METHODIST HEALTH SYSTEM</t>
  </si>
  <si>
    <t>METHODIST LE BONHEUR HEALTHCARE</t>
  </si>
  <si>
    <t>MIAMI CHILDRENS HEALTH SYSTEM</t>
  </si>
  <si>
    <t>MID COLUMBIA MEDICAL CENTER</t>
  </si>
  <si>
    <t>MIDDLESEX HEALTH SYSTEM, INC</t>
  </si>
  <si>
    <t>MIDLAND COUNTY HOSPITAL DISTRICT</t>
  </si>
  <si>
    <t>MIDMICHIGAN HEALTH</t>
  </si>
  <si>
    <t>MILE BLUFF MEDICAL CENTER, INC</t>
  </si>
  <si>
    <t>MILLE LACS HEALTH SYSTEM</t>
  </si>
  <si>
    <t>MINNIE HAMILTON HEALTH SYSTEM</t>
  </si>
  <si>
    <t>MISSION HEALTH SYSTEM</t>
  </si>
  <si>
    <t>MISSOURI DELTA MEDICAL CENTER</t>
  </si>
  <si>
    <t>MITCHELL COUNTY HOSPITAL DISTRICT</t>
  </si>
  <si>
    <t>MOHAWK VALLEY HEALTH SYSTEM</t>
  </si>
  <si>
    <t>MONONGALIA HEALTH SYSTEM</t>
  </si>
  <si>
    <t>MONTEFIORE MEDICAL CENTER</t>
  </si>
  <si>
    <t>MONTGOMERY COUNTY MEMORIAL HOSPITAL</t>
  </si>
  <si>
    <t>MORRILL COUNTY COMMUNITY HOSPITAL</t>
  </si>
  <si>
    <t>MORTON COUNTY HEALTH SYSTEM</t>
  </si>
  <si>
    <t>MOSAIC LIFE CARE</t>
  </si>
  <si>
    <t>MOUNT AUBURN HOSPITAL</t>
  </si>
  <si>
    <t>MOUNT SINAI HEALTH SYSTEM</t>
  </si>
  <si>
    <t>MOUNT SINAI MEDICAL CENTER OF FLORIDA, INC</t>
  </si>
  <si>
    <t>MOUNTAIN COMMUNITIES HEALTHCARE DISTRICT</t>
  </si>
  <si>
    <t>MOUNTAIN STATES HEALTH ALLIANCE</t>
  </si>
  <si>
    <t>MOUNTAIN VIEW HOSPITAL</t>
  </si>
  <si>
    <t>MULTICARE HEALTH SYSTEM</t>
  </si>
  <si>
    <t>NANTICOKE HEALTH SERVICES</t>
  </si>
  <si>
    <t>NASH HEALTH CARE SYSTEM</t>
  </si>
  <si>
    <t>NATIONAL JEWISH HEALTH</t>
  </si>
  <si>
    <t>NATIONAL SURGICAL HOSPITALS, INC</t>
  </si>
  <si>
    <t>NATIVIDAD MEDICAL CENTER</t>
  </si>
  <si>
    <t>NAVICENT HEALTH</t>
  </si>
  <si>
    <t>NCH HEALTHCARE SYSTEM</t>
  </si>
  <si>
    <t>NEMOURS CHILDRENS HEALTH SYSTEM</t>
  </si>
  <si>
    <t>NEW ENGLAND BAPTIST HOSPITAL</t>
  </si>
  <si>
    <t>NEW LIBERTY HOSPITAL DISTRICT OF CLAY COUNTY</t>
  </si>
  <si>
    <t>NEW YORK CITY HEALTH AND HOSPITALS, CORP</t>
  </si>
  <si>
    <t>NEW YORK PRESBYTERIAN HEALTHCARE SYSTEM</t>
  </si>
  <si>
    <t>NEWPORT HOSPITAL AND HEALTH SERVICES</t>
  </si>
  <si>
    <t>NEWTON HEALTHCARE CORP</t>
  </si>
  <si>
    <t>NEWYORK PRESBYTERIAN HUDSON VALLEY HOSPITAL</t>
  </si>
  <si>
    <t>NIAGARA FALLS MEMORIAL MEDICAL CENTER</t>
  </si>
  <si>
    <t>NINNESCAH VALLEY HEALTH SYSTEMS, INC</t>
  </si>
  <si>
    <t>NOBILIS HEALTH CORP</t>
  </si>
  <si>
    <t>NOLAND HEALTH SERVICES, INC</t>
  </si>
  <si>
    <t>NORMAN REGIONAL HEALTH SYSTEM</t>
  </si>
  <si>
    <t>NORTH ARKANSAS REGIONAL MEDICAL CENTER</t>
  </si>
  <si>
    <t>NORTH BROWARD HOSPITAL DISTRICT</t>
  </si>
  <si>
    <t>NORTH COUNTRY HOSPITAL AND HEALTH CENTER, INC</t>
  </si>
  <si>
    <t>NORTH CYPRESS MEDICAL CENTER</t>
  </si>
  <si>
    <t>NORTH KANSAS CITY HOSPITAL</t>
  </si>
  <si>
    <t>NORTH MISSISSIPPI HEALTH SERVICES</t>
  </si>
  <si>
    <t>NORTH OAKS HEALTH SYSTEM</t>
  </si>
  <si>
    <t>NORTH PLATTE NEBRASKA HOSPITAL CORPORATION</t>
  </si>
  <si>
    <t>NORTH SUNFLOWER MEDICAL CENTER</t>
  </si>
  <si>
    <t>NORTHBAY HEALTHCARE GROUP</t>
  </si>
  <si>
    <t>NORTHEAST GEORGIA HEALTH SYSTEM, INC</t>
  </si>
  <si>
    <t>NORTHEAST MONTANA HEALTH SERVICES, INC</t>
  </si>
  <si>
    <t>NORTHERN ARIZONA HEALTHCARE</t>
  </si>
  <si>
    <t>NORTHERN COCHISE COMMUNITY HOSPITAL, INC</t>
  </si>
  <si>
    <t>NORTHERN MAINE MEDICAL CENTER</t>
  </si>
  <si>
    <t>NORTHERN MONTANA HEALTH CARE</t>
  </si>
  <si>
    <t>NORTHFIELD HOSPITAL AND CLINICS</t>
  </si>
  <si>
    <t>NORTHSHORE UNIVERSITY HEALTHSYSTEM</t>
  </si>
  <si>
    <t>NORTHSIDE HOSPITAL, INC</t>
  </si>
  <si>
    <t>NORTHWELL HEALTH</t>
  </si>
  <si>
    <t>NORTHWESTERN MEDICINE</t>
  </si>
  <si>
    <t>NORTON HEALTHCARE, INC</t>
  </si>
  <si>
    <t>NOVANT HEALTH, INC</t>
  </si>
  <si>
    <t>NUEHEALTH</t>
  </si>
  <si>
    <t>NYU LANGONE HEALTH</t>
  </si>
  <si>
    <t>OAKBEND MEDICAL CENTER</t>
  </si>
  <si>
    <t>OCEAN BEACH HOSPITAL AND MEDICAL CLINICS</t>
  </si>
  <si>
    <t>OCHSNER HEALTH SYSTEM</t>
  </si>
  <si>
    <t>OHIOHEALTH</t>
  </si>
  <si>
    <t>OKANOGAN COUNTY PUBLIC HOSPITAL DISTRICT 4</t>
  </si>
  <si>
    <t>OLATHE HEALTH SYSTEM</t>
  </si>
  <si>
    <t>OLMSTED MEDICAL CENTER</t>
  </si>
  <si>
    <t>OLNEY HAMILTON HOSPITAL DISTRICT</t>
  </si>
  <si>
    <t>ONEIDA HEALTHCARE</t>
  </si>
  <si>
    <t>OPTIM HEALTHCARE</t>
  </si>
  <si>
    <t>OREGON HEALTH AND SCIENCE UNIVERSITY</t>
  </si>
  <si>
    <t>ORLANDO HEALTH</t>
  </si>
  <si>
    <t>ORLEANS COMMUNITY HEALTH</t>
  </si>
  <si>
    <t>OSF HEALTHCARE SYSTEM</t>
  </si>
  <si>
    <t>OSWEGO HEALTH</t>
  </si>
  <si>
    <t>OWENSBORO HEALTH</t>
  </si>
  <si>
    <t>OZARK HEALTH, INC</t>
  </si>
  <si>
    <t>OZARKS COMMUNITY HOSPITAL</t>
  </si>
  <si>
    <t>PALMETTO HEALTH USC MEDICAL GROUP</t>
  </si>
  <si>
    <t>PALO PINTO COUNTY HOSPITAL DISTRICT</t>
  </si>
  <si>
    <t>PARKVIEW HEALTH SYSTEM</t>
  </si>
  <si>
    <t>PARRISH MEDICAL CENTER</t>
  </si>
  <si>
    <t>PARTNERS HEALTHCARE SYSTEM, INC</t>
  </si>
  <si>
    <t>Partners HealthCare System, Inc</t>
  </si>
  <si>
    <t>PEACEHEALTH</t>
  </si>
  <si>
    <t>PELLA REGIONAL HEALTH CENTER</t>
  </si>
  <si>
    <t>PEMISCOT MEMORIAL HEALTH SYSTEMS</t>
  </si>
  <si>
    <t>PENN HIGHLANDS HEALTHCARE</t>
  </si>
  <si>
    <t>PENN MEDICINE</t>
  </si>
  <si>
    <t>PENN STATE MILTON S HERSHEY MEDICAL CENTER</t>
  </si>
  <si>
    <t>PETERSON REGIONAL MEDICAL CENTER</t>
  </si>
  <si>
    <t>PHOEBE PUTNEY HEALTH SYSTEMS</t>
  </si>
  <si>
    <t>PHOENIX CHILDRENS HOSPITAL</t>
  </si>
  <si>
    <t>PHYSICIANS FOR HEALTHY HOSPITALS, INC</t>
  </si>
  <si>
    <t>PIEDMONT HEALTHCARE, INC</t>
  </si>
  <si>
    <t>PIGGOTT COMMUNITY HOSPITAL</t>
  </si>
  <si>
    <t>PIONEER HEALTH SERVICES</t>
  </si>
  <si>
    <t>PLEASANT VALLEY HOSPITAL, INC</t>
  </si>
  <si>
    <t>PLUMAS DISTRICT HOSPITAL</t>
  </si>
  <si>
    <t>POST ACUTE MEDICAL, LLC</t>
  </si>
  <si>
    <t>POWER COUNTY HOSPITAL DISTRICT</t>
  </si>
  <si>
    <t>PRAIRIE RIDGE HOSPITAL AND HEALTH SERVICES</t>
  </si>
  <si>
    <t>PRATT REGIONAL MEDICAL CENTER, INC</t>
  </si>
  <si>
    <t>PREMIER HEALTH</t>
  </si>
  <si>
    <t>PRESBYTERIAN HEALTHCARE SERVICES</t>
  </si>
  <si>
    <t>PRESENCE HEALTH</t>
  </si>
  <si>
    <t>PRIME HEALTHCARE SERVICES, INC</t>
  </si>
  <si>
    <t>PROHEALTH CARE</t>
  </si>
  <si>
    <t>PROMEDICA HEALTH SYSTEM</t>
  </si>
  <si>
    <t>PROMISE HEALTHCARE, INC</t>
  </si>
  <si>
    <t>PROSPECT MEDICAL HOLDINGS, INC</t>
  </si>
  <si>
    <t>PROVIDENCE SAINT JOSEPH HEALTH</t>
  </si>
  <si>
    <t>PUBLIC HOSPITAL DISTRICT 1A OF WHITMAN COUNTY</t>
  </si>
  <si>
    <t>QUARTZ MOUNTAIN HEALTHCARE SYSTEM</t>
  </si>
  <si>
    <t>QUORUM HEALTH CORP</t>
  </si>
  <si>
    <t>RC HOSPITAL AND CLINICS</t>
  </si>
  <si>
    <t>RCCH HEALTHCARE PARTNERS</t>
  </si>
  <si>
    <t>REGIONAL HEALTH</t>
  </si>
  <si>
    <t>REGIONAL MEDICAL CENTER</t>
  </si>
  <si>
    <t>REGIONAL WEST HEALTH SERVICES</t>
  </si>
  <si>
    <t>REHOBOTH MCKINLEY CHRISTIAN HEALTH CARE SERVICES</t>
  </si>
  <si>
    <t>REID HEALTH</t>
  </si>
  <si>
    <t>RENOWN HEALTH</t>
  </si>
  <si>
    <t>RICE MEMORIAL HOSPITAL</t>
  </si>
  <si>
    <t>RICHLAND PARISH HOSPITAL SERVICE DISTRICT 1B</t>
  </si>
  <si>
    <t>RICHMOND UNIVERSITY MEDICAL CENTER</t>
  </si>
  <si>
    <t>RIDEOUT HEALTH GROUP</t>
  </si>
  <si>
    <t>RIDGEVIEW MEDICAL CENTER</t>
  </si>
  <si>
    <t>RIVERSIDE HEALTH CARE SYSTEM, INC</t>
  </si>
  <si>
    <t>RIVERSIDE HEALTH SYSTEM</t>
  </si>
  <si>
    <t>RIVERSIDE MEDICAL CENTER</t>
  </si>
  <si>
    <t>RIVERVIEW HEALTH</t>
  </si>
  <si>
    <t>RIVERVIEW HOSPITAL</t>
  </si>
  <si>
    <t>ROCHESTER REGIONAL HEALTH SYSTEM</t>
  </si>
  <si>
    <t>ROCKCASTLE HOSPITAL AND RESPIRATORY CARE CENTER, INC</t>
  </si>
  <si>
    <t>ROGER WILLIAMS MEDICAL CENTER</t>
  </si>
  <si>
    <t>RURAL COMMUNITY HOSPITALS OF AMERICA, LLC</t>
  </si>
  <si>
    <t>RUSH HEALTH SYSTEMS</t>
  </si>
  <si>
    <t>RUSH SYSTEM FOR HEALTH</t>
  </si>
  <si>
    <t>RUSSELL REGIONAL HEALTH SYSTEM</t>
  </si>
  <si>
    <t>RUTHERFORD REGIONAL HEALTH SYSTEM</t>
  </si>
  <si>
    <t>RUTLAND REGIONAL HEALTH SERVICES</t>
  </si>
  <si>
    <t>RWJBARNABAS HEALTH</t>
  </si>
  <si>
    <t>SACRED HEART HEALTHCARE SYSTEM</t>
  </si>
  <si>
    <t>SAINT BERNARDS HEALTHCARE</t>
  </si>
  <si>
    <t>SAINT CHARLES HEALTH SYSTEM</t>
  </si>
  <si>
    <t>SAINT CLAIR MEMORIAL HOSPITAL</t>
  </si>
  <si>
    <t>SAINT CLAIRE REGIONAL MEDICAL CENTER</t>
  </si>
  <si>
    <t>SAINT ELIZABETH HEALTHCARE</t>
  </si>
  <si>
    <t>SAINT FRANCIS HEALTH SYSTEM</t>
  </si>
  <si>
    <t>SAINT JOSEPH MEDICAL CENTER</t>
  </si>
  <si>
    <t>SAINT JOSEPHS CANDLER HEALTH SYSTEM</t>
  </si>
  <si>
    <t>SAINT JOSEPHS HEALTHCARE SYSTEM, INC</t>
  </si>
  <si>
    <t>SAINT LAWRENCE HEALTH SYSTEM</t>
  </si>
  <si>
    <t>SAINT LUKE COMMUNITY HEALTHCARE</t>
  </si>
  <si>
    <t>SAINT LUKES CORNWALL HOSPITAL</t>
  </si>
  <si>
    <t>Saint Lukes Health System</t>
  </si>
  <si>
    <t>SAINT LUKES HEALTH SYSTEM</t>
  </si>
  <si>
    <t>SAINT LUKES HOSPITAL OF DULUTH</t>
  </si>
  <si>
    <t>SAINT LUKES UNIVERSITY AND HEALTH NETWORK</t>
  </si>
  <si>
    <t>SAINT MARYS SACRED HEART HOSPITAL</t>
  </si>
  <si>
    <t>SAINT PETERS HOSPITAL</t>
  </si>
  <si>
    <t>SAINT TAMMANY PARISH HOSPITAL SERVICE DISTRICT NUMBER 2</t>
  </si>
  <si>
    <t>SAINT THERESA SPECIALTY HOSPITAL</t>
  </si>
  <si>
    <t>SALINA REGIONAL HEALTH CENTER, INC</t>
  </si>
  <si>
    <t>SALINAS VALLEY MEMORIAL HEALTHCARE SYSTEM</t>
  </si>
  <si>
    <t>SAMARITAN HEALTH SERVICES</t>
  </si>
  <si>
    <t>SAMARITAN HEALTH SYSTEM</t>
  </si>
  <si>
    <t>SAMARITAN HEALTHCARE</t>
  </si>
  <si>
    <t>SAN ANTONIO COMMUNITY HOSPITAL</t>
  </si>
  <si>
    <t>SAN JUAN HEALTH SERVICE DISTRICT</t>
  </si>
  <si>
    <t>SAN JUAN REGIONAL MEDICAL CENTER, INC</t>
  </si>
  <si>
    <t>SANFORD HEALTH</t>
  </si>
  <si>
    <t>SANTIAM HOSPITAL</t>
  </si>
  <si>
    <t>SARAH BUSH LINCOLN HEALTH SYSTEM</t>
  </si>
  <si>
    <t>SARATOGA HOSPITAL</t>
  </si>
  <si>
    <t>SAUK PRAIRIE HEALTHCARE</t>
  </si>
  <si>
    <t>SCHUYLKILL HEALTH</t>
  </si>
  <si>
    <t>SCOTLAND COUNTY MEMORIAL HOSPITAL DISTRICT</t>
  </si>
  <si>
    <t>SCRIPPS HEALTH</t>
  </si>
  <si>
    <t>SEATTLE CHILDRENS HOSPITAL RESEARCH AND FOUNDATION</t>
  </si>
  <si>
    <t>SELECT MEDICAL CORP</t>
  </si>
  <si>
    <t>SEMINOLE HOSPITAL DISTRICT</t>
  </si>
  <si>
    <t>SENTARA HEALTHCARE</t>
  </si>
  <si>
    <t>SEQUOYAH COUNTY CITY OF SALLISAW HOSPITAL AUTHORITY</t>
  </si>
  <si>
    <t>SHANNON HEALTH SYSTEM</t>
  </si>
  <si>
    <t>SHARP HEALTHCARE</t>
  </si>
  <si>
    <t>SHELBY COUNTY CHRIS A MYRTUE MEMORIAL HOSPITAL</t>
  </si>
  <si>
    <t>SHRINERS HOSPITALS FOR CHILDREN</t>
  </si>
  <si>
    <t>SIDNEY HEALTH CENTER</t>
  </si>
  <si>
    <t>SIGNATURE HEALTHCARE</t>
  </si>
  <si>
    <t>SILVER CROSS HOSPITAL</t>
  </si>
  <si>
    <t>SILVERTON HEALTH</t>
  </si>
  <si>
    <t>SINAI HEALTH SYSTEM</t>
  </si>
  <si>
    <t>SINGING RIVER HEALTH SYSTEM</t>
  </si>
  <si>
    <t>SISTERS OF CHARITY HEALTH SYSTEM</t>
  </si>
  <si>
    <t>SISTERS OF CHARITY OF LEAVENWORTH HEALTH SYSTEM, INC</t>
  </si>
  <si>
    <t>SISTERS OF MARY OF THE PRESENTATION HEALTH SYSTEM</t>
  </si>
  <si>
    <t>SKIFF MEDICAL CENTER</t>
  </si>
  <si>
    <t>SKY LAKES MEDICAL CENTER</t>
  </si>
  <si>
    <t>SOMERSET COMMUNITY HOSPITAL</t>
  </si>
  <si>
    <t>SOUTH COUNTY HEALTHCARE SYSTEM</t>
  </si>
  <si>
    <t>SOUTH GEORGIA HEALTH SYSTEM</t>
  </si>
  <si>
    <t>SOUTH SHORE HEALTH SYSTEM</t>
  </si>
  <si>
    <t>SOUTHCOAST HEALTH SYSTEM, INC</t>
  </si>
  <si>
    <t>SOUTHEAST ALASKA REGIONAL HEALTH CONSORTIUM</t>
  </si>
  <si>
    <t>SOUTHEAST GEORGIA HEALTH SYSTEM</t>
  </si>
  <si>
    <t>SOUTHEAST HEALTH</t>
  </si>
  <si>
    <t>SOUTHERN ILLINOIS HEALTHCARE</t>
  </si>
  <si>
    <t>SOUTHERN NEW HAMPSHIRE HEALTH SYSTEM</t>
  </si>
  <si>
    <t>SOUTHWEST HEALTH SYSTEMS</t>
  </si>
  <si>
    <t>SOUTHWEST HEALTHCARE SERVICES</t>
  </si>
  <si>
    <t>SOUTHWESTERN VERMONT HEALTH CARE</t>
  </si>
  <si>
    <t>SPARROW HEALTH SYSTEM</t>
  </si>
  <si>
    <t>SPARTA COMMUNITY HOSPITAL DISTRICT</t>
  </si>
  <si>
    <t>SPARTANBURG REGIONAL HEALTHCARE SYSTEM, INC</t>
  </si>
  <si>
    <t>SPECTRUM HEALTH</t>
  </si>
  <si>
    <t>SPRINGFIELD MEDICAL CARE SYSTEMS</t>
  </si>
  <si>
    <t>SSM HEALTH</t>
  </si>
  <si>
    <t>STAMFORD HOSPITAL</t>
  </si>
  <si>
    <t>STANFORD HEALTH CARE</t>
  </si>
  <si>
    <t>STANFORD HEALTH CARE VALLEYCARE</t>
  </si>
  <si>
    <t>STEVENS COMMUNITY MEDICAL CENTER</t>
  </si>
  <si>
    <t>STEWARD HEALTH CARE SYSTEM, LLC</t>
  </si>
  <si>
    <t>STONY BROOK UNIVERSITY HOSPITAL</t>
  </si>
  <si>
    <t>STORMONT VAIL HEALTH</t>
  </si>
  <si>
    <t>STURDY MEMORIAL HOSPITAL</t>
  </si>
  <si>
    <t>SUCCESS HEALTHCARE, LLC</t>
  </si>
  <si>
    <t>SUMMA HEALTH SYSTEM</t>
  </si>
  <si>
    <t>SUMMERSVILLE REGIONAL MEDICAL CENTER, INC</t>
  </si>
  <si>
    <t>SUMMIT HEALTH</t>
  </si>
  <si>
    <t>SUNLINK HEALTH SYSTEMS, INC</t>
  </si>
  <si>
    <t>SUNY DOWNSTATE MEDICAL CENTER</t>
  </si>
  <si>
    <t>SUNY UPSTATE MEDICAL UNIVERSITY</t>
  </si>
  <si>
    <t>SURGICAL CARE AFFILIATES</t>
  </si>
  <si>
    <t>SUTTER HEALTH</t>
  </si>
  <si>
    <t>SWISHER MEMORIAL HEALTHCARE SYSTEM</t>
  </si>
  <si>
    <t>T J REGIONAL HEALTH, INC</t>
  </si>
  <si>
    <t>TAHOE FOREST HOSPITAL DISTRICT</t>
  </si>
  <si>
    <t>TALLAHASSEE MEMORIAL HEALTHCARE</t>
  </si>
  <si>
    <t>TANNER MEDICAL CENTER, INC</t>
  </si>
  <si>
    <t>TAYLOR HEALTHCARE NETWORK</t>
  </si>
  <si>
    <t>TEMPLE UNIVERSITY HEALTH SYSTEM, INC</t>
  </si>
  <si>
    <t>TENET HEALTHCARE CORP</t>
  </si>
  <si>
    <t>TEXAS CHILDRENS HOSPITAL</t>
  </si>
  <si>
    <t>TEXAS COUNTY MEMORIAL HOSPITAL</t>
  </si>
  <si>
    <t>TEXAS HEALTH RESOURCES</t>
  </si>
  <si>
    <t>THE BETHANY CIRCLE OF KINGS DAUGHTERS OF MADISON INDIANA</t>
  </si>
  <si>
    <t>THE CARLE FOUNDATION</t>
  </si>
  <si>
    <t>THE CHILDRENS HOSPITAL OF PHILADELPHIA</t>
  </si>
  <si>
    <t>THE CHILDRENS MERCY HOSPITAL</t>
  </si>
  <si>
    <t>THE COOPER HEALTH SYSTEM</t>
  </si>
  <si>
    <t>THE ERIE COUNTY MEDICAL CENTER CORP</t>
  </si>
  <si>
    <t>THE METHODIST HOSPITAL SYSTEM</t>
  </si>
  <si>
    <t>THE METROHEALTH SYSTEM</t>
  </si>
  <si>
    <t>THE MORRIS HOSPITAL AND HEALTHCARE CENTERS</t>
  </si>
  <si>
    <t>THE NEBRASKA MEDICAL CENTER</t>
  </si>
  <si>
    <t>THE OHIO STATE UNIVERSITY WEXNER MEDICAL CENTER</t>
  </si>
  <si>
    <t>THE QUEENS HEALTH SYSTEMS</t>
  </si>
  <si>
    <t>THE RICHLAND HOSPITAL, INC</t>
  </si>
  <si>
    <t>THE UNIVERSITY OF VERMONT HEALTH NETWORK</t>
  </si>
  <si>
    <t>THEDACARE, INC</t>
  </si>
  <si>
    <t>THOMAS HEALTH SYSTEM</t>
  </si>
  <si>
    <t>TIDELANDS HEALTH</t>
  </si>
  <si>
    <t>TIOGA MEDICAL CENTER</t>
  </si>
  <si>
    <t>TLC HEALTH NETWORK</t>
  </si>
  <si>
    <t>TMC HEALTHCARE</t>
  </si>
  <si>
    <t>TOWNER COUNTY MEDICAL CENTER, INC</t>
  </si>
  <si>
    <t>TRI COUNTY HEALTH CARE</t>
  </si>
  <si>
    <t>TRICARE Regional Office North</t>
  </si>
  <si>
    <t>TRICARE Regional Office South</t>
  </si>
  <si>
    <t>TRICARE REGIONAL OFFICE SOUTH</t>
  </si>
  <si>
    <t>TRICARE Regional Office West</t>
  </si>
  <si>
    <t>TRIHEALTH</t>
  </si>
  <si>
    <t>TRINITAS REGIONAL MEDICAL CENTER</t>
  </si>
  <si>
    <t>TRINITY HEALTH</t>
  </si>
  <si>
    <t>TRINITY HEALTH SYSTEM</t>
  </si>
  <si>
    <t>TRIOS HEALTH</t>
  </si>
  <si>
    <t>TRUMAN MEDICAL CENTERS</t>
  </si>
  <si>
    <t>TUALITY HEALTHCARE</t>
  </si>
  <si>
    <t>TULARE LOCAL HEALTHCARE DISTRICT</t>
  </si>
  <si>
    <t>UAB HEALTH SYSTEM</t>
  </si>
  <si>
    <t>UC HEALTH</t>
  </si>
  <si>
    <t>UF HEALTH</t>
  </si>
  <si>
    <t>UMASS MEMORIAL HEALTH CARE</t>
  </si>
  <si>
    <t>UNC HEALTH CARE SYSTEM</t>
  </si>
  <si>
    <t>UNION GENERAL HOSPITAL, INC</t>
  </si>
  <si>
    <t>UNION HOSPITAL</t>
  </si>
  <si>
    <t>UNION HOSPITAL, INC</t>
  </si>
  <si>
    <t>UNITED HEALTH SERVICES</t>
  </si>
  <si>
    <t>UNITED HOSPITAL DISTRICT</t>
  </si>
  <si>
    <t>UNITED REGIONAL HEALTH CARE SYSTEM</t>
  </si>
  <si>
    <t>UNITY HEALTH</t>
  </si>
  <si>
    <t>UNITYPOINT HEALTH</t>
  </si>
  <si>
    <t>UNIVERSAL HEALTH SERVICES, INC</t>
  </si>
  <si>
    <t>UNIVERSITY HEALTH CARE SYSTEM</t>
  </si>
  <si>
    <t>UNIVERSITY HOSPITAL</t>
  </si>
  <si>
    <t>UNIVERSITY HOSPITAL AND HEALTH SYSTEM</t>
  </si>
  <si>
    <t>UNIVERSITY HOSPITALS</t>
  </si>
  <si>
    <t>UNIVERSITY HOSPITALS PARMA MEDICAL CENTER</t>
  </si>
  <si>
    <t>UNIVERSITY MEDICAL CENTER OF SOUTHERN NEVADA</t>
  </si>
  <si>
    <t>UNIVERSITY OF CHICAGO MEDICINE</t>
  </si>
  <si>
    <t>UNIVERSITY OF COLORADO HEALTH</t>
  </si>
  <si>
    <t>UNIVERSITY OF IOWA HOSPITALS AND CLINICS</t>
  </si>
  <si>
    <t>UNIVERSITY OF KENTUCKY HEALTHCARE</t>
  </si>
  <si>
    <t>UNIVERSITY OF MARYLAND MEDICAL SYSTEM</t>
  </si>
  <si>
    <t>UNIVERSITY OF MIAMI HEALTH SYSTEM</t>
  </si>
  <si>
    <t>UNIVERSITY OF MICHIGAN HEALTH SYSTEM</t>
  </si>
  <si>
    <t>UNIVERSITY OF MISSOURI HEALTH CARE</t>
  </si>
  <si>
    <t>UNIVERSITY OF ROCHESTER MEDICAL CENTER</t>
  </si>
  <si>
    <t>UNIVERSITY OF SOUTH ALABAMA HOSPITALS</t>
  </si>
  <si>
    <t>UNIVERSITY OF SOUTHERN CALIFORNIA</t>
  </si>
  <si>
    <t>UNIVERSITY OF TEXAS MD ANDERSON CANCER CENTER</t>
  </si>
  <si>
    <t>UNIVERSITY OF TEXAS MEDICAL BRANCH</t>
  </si>
  <si>
    <t>UNIVERSITY OF UTAH HOSPITALS AND CLINICS</t>
  </si>
  <si>
    <t>UNIVERSITY OF VERMONT HEALTH NETWORK</t>
  </si>
  <si>
    <t>UNIVERSITY OF VIRGINIA HEALTH SYSTEM</t>
  </si>
  <si>
    <t>UNM HOSPITALS</t>
  </si>
  <si>
    <t>UPMC</t>
  </si>
  <si>
    <t>UPMC PINNACLE</t>
  </si>
  <si>
    <t>UPMC SUSQUEHANNA</t>
  </si>
  <si>
    <t>UPPER ALLEGHENY HEALTH SYSTEM</t>
  </si>
  <si>
    <t>UPPER PENINSULA HEALTH CARE SOLUTIONS</t>
  </si>
  <si>
    <t>UPSON COUNTY HOSPITAL, INC</t>
  </si>
  <si>
    <t>US DEPARTMENT OF HEALTH AND HUMAN SERVICES NATIONAL INSTITUTES OF HEALTH</t>
  </si>
  <si>
    <t>UT SOUTHWESTERN MEDICAL CENTER</t>
  </si>
  <si>
    <t>UW HEALTH</t>
  </si>
  <si>
    <t>UW MEDICINE</t>
  </si>
  <si>
    <t>VAIL HEALTH</t>
  </si>
  <si>
    <t>VALLEY COUNTY HEALTH SYSTEM</t>
  </si>
  <si>
    <t>VALLEY HEALTH SYSTEM</t>
  </si>
  <si>
    <t>VALLEY HEALTH SYSTEMS, INC</t>
  </si>
  <si>
    <t>VANDERBILT UNIVERSITY MEDICAL CENTER</t>
  </si>
  <si>
    <t>VCU HEALTH SYSTEM</t>
  </si>
  <si>
    <t>VENTURA COUNTY HEALTH CARE AGENCY</t>
  </si>
  <si>
    <t>VERITY HEALTH SYSTEM</t>
  </si>
  <si>
    <t>VERNON MEMORIAL HEALTHCARE, INC</t>
  </si>
  <si>
    <t>VIBRA HEALTHCARE</t>
  </si>
  <si>
    <t>VIDANT HEALTH</t>
  </si>
  <si>
    <t>VIRGINIA MASON HEALTH SYSTEM</t>
  </si>
  <si>
    <t>VIRTUA HEALTH</t>
  </si>
  <si>
    <t>VISN 1, VA New England Healthcare System</t>
  </si>
  <si>
    <t>VISN 10, VA Healthcare System of Ohio</t>
  </si>
  <si>
    <t>VISN 11, Veterans in Partnership</t>
  </si>
  <si>
    <t>VISN 12, The Great Lakes Health Care System</t>
  </si>
  <si>
    <t>VISN 15, VA Heartland Network</t>
  </si>
  <si>
    <t>VISN 16, South Central VA Healthcare Network</t>
  </si>
  <si>
    <t>VISN 17, VA Heart of Texas Health Care Network</t>
  </si>
  <si>
    <t>VISN 18, VA Southwest Health Care Network</t>
  </si>
  <si>
    <t>VISN 19, Rocky Mountain Network</t>
  </si>
  <si>
    <t>VISN 2, VA Healthcare Network Upstate New York</t>
  </si>
  <si>
    <t>VISN 20, Northwest Health Network</t>
  </si>
  <si>
    <t>VISN 21, Sierra Pacific Network</t>
  </si>
  <si>
    <t>VISN 22, Desert Pacific Healthcare Network</t>
  </si>
  <si>
    <t>VISN 23, VA Midwest Health Care Network</t>
  </si>
  <si>
    <t>VISN 3, VA New York and New Jersey Veterans Healthcare Network</t>
  </si>
  <si>
    <t>VISN 4, VA Stars and Stripes Healthcare Network</t>
  </si>
  <si>
    <t>VISN 5, VA Capitol Health Care Network</t>
  </si>
  <si>
    <t>VISN 6, Mid-Atlantic Health Care Network</t>
  </si>
  <si>
    <t>VISN 7, VA Southeast Network</t>
  </si>
  <si>
    <t>VISN 8, VA Sunshine Healthcare Network</t>
  </si>
  <si>
    <t>VISN 9, VA Mid South Healthcare Network</t>
  </si>
  <si>
    <t>WAKE FOREST UNIVERSITY BAPTIST MEDICAL CENTER</t>
  </si>
  <si>
    <t>WAKEMED HEALTH AND HOSPITALS</t>
  </si>
  <si>
    <t>WASHINGTON HEALTH SYSTEM</t>
  </si>
  <si>
    <t>WASHINGTON HOSPITAL HEALTHCARE SYSTEM</t>
  </si>
  <si>
    <t>WASHINGTON REGIONAL</t>
  </si>
  <si>
    <t>WAYNE GENERAL HOSPITAL</t>
  </si>
  <si>
    <t>WAYNE MEMORIAL HEALTH SYSTEM, INC</t>
  </si>
  <si>
    <t>WELLMONT HEALTH SYSTEM</t>
  </si>
  <si>
    <t>WELLSPAN HEALTH</t>
  </si>
  <si>
    <t>WELLSTAR HEALTH SYSTEM, INC</t>
  </si>
  <si>
    <t>WEST LOUISIANA HEALTH SERVICES, INC</t>
  </si>
  <si>
    <t>WEST TENNESSEE HEALTHCARE</t>
  </si>
  <si>
    <t>WEST VIRGINIA UNITED HEALTH SYSTEM, INC</t>
  </si>
  <si>
    <t>WESTCHESTER COUNTY HEALTHCARE CORP</t>
  </si>
  <si>
    <t>WESTERN CONNECTICUT HEALTH NETWORK, INC</t>
  </si>
  <si>
    <t>WESTERN MARYLAND HEALTH SYSTEM</t>
  </si>
  <si>
    <t>WETZEL COUNTY HOSPITAL</t>
  </si>
  <si>
    <t>WHEELING HOSPITAL</t>
  </si>
  <si>
    <t>WHITE RIVER HEALTH SYSTEM, INC</t>
  </si>
  <si>
    <t>WILLIAM NEWTON HOSPITAL</t>
  </si>
  <si>
    <t>WILLIS-KNIGHTON HEALTH SYSTEM</t>
  </si>
  <si>
    <t>WINONA HEALTH</t>
  </si>
  <si>
    <t>WISE REGIONAL HEALTH SYSTEM</t>
  </si>
  <si>
    <t>WITHAM HEALTH SERVICES</t>
  </si>
  <si>
    <t>WOOD COUNTY HOSPITAL</t>
  </si>
  <si>
    <t>WYOMING MEDICAL CENTER</t>
  </si>
  <si>
    <t>YALE NEW HAVEN HEALTH SYSTEM</t>
  </si>
  <si>
    <t>YAVAPAI REGIONAL MEDICAL CENTER</t>
  </si>
  <si>
    <t>YORK HOSPITAL</t>
  </si>
  <si>
    <t>CATAWBA VALLEY MEDICAL CENTER</t>
  </si>
  <si>
    <t>FIRELANDS REGIONAL HEALTH SYSTEM</t>
  </si>
  <si>
    <t>KUAKINI HEALTH SYSTEM</t>
  </si>
  <si>
    <t>REDLANDS COMMUNITY HOSPITAL</t>
  </si>
  <si>
    <t>HEALTHCARE AUTHORITY FOR BAPTIST HEALTH</t>
  </si>
  <si>
    <t>PALOMAR HEALTH</t>
  </si>
  <si>
    <t>ARKANSAS CHILDRENS HOSPITAL</t>
  </si>
  <si>
    <t>CAMC HEALTH SYSTEM, INC</t>
  </si>
  <si>
    <t>SAINT DOMINIC HEALTH SERVICES</t>
  </si>
  <si>
    <t>YUMA REGIONAL MEDICAL CENTER</t>
  </si>
  <si>
    <t>ANN AND ROBERT H LURIE CHILDRENS HOSPITAL</t>
  </si>
  <si>
    <t>CATHOLIC MEDICAL CENTER</t>
  </si>
  <si>
    <t>COMMUNITY MEDICAL CENTER, INC</t>
  </si>
  <si>
    <t>ENLOE MEDICAL CENTER</t>
  </si>
  <si>
    <t>FREDERICK MEMORIAL HEALTHCARE SYSTEM</t>
  </si>
  <si>
    <t>GLENS FALLS HOSPITAL</t>
  </si>
  <si>
    <t>JOHN MUIR HEALTH</t>
  </si>
  <si>
    <t>MADISON COUNTY MEMORIAL HOSPITAL</t>
  </si>
  <si>
    <t>MEDISYS HEALTH NETWORK</t>
  </si>
  <si>
    <t>MOFFITT CANCER CENTER</t>
  </si>
  <si>
    <t>MOUNT NITTANY HEALTH SYSTEM</t>
  </si>
  <si>
    <t>PRINCETON HEALTHCARE SYSTEM</t>
  </si>
  <si>
    <t>READING HEALTH SYSTEM</t>
  </si>
  <si>
    <t>SAINT BARNABAS HOSPITAL</t>
  </si>
  <si>
    <t>SAINT MARYS MEDICAL MANAGEMENT</t>
  </si>
  <si>
    <t>SOUTHEAST ALABAMA MEDICAL CENTER</t>
  </si>
  <si>
    <t>THE METHODIST HOSPITALS, INC</t>
  </si>
  <si>
    <t>ESKENAZI HEALTH</t>
  </si>
  <si>
    <t>ALTRU HEALTH SYSTEM</t>
  </si>
  <si>
    <t>ARROWHEAD REGIONAL MEDICAL CENTER</t>
  </si>
  <si>
    <t>BEAUFORT MEMORIAL HOSPITAL</t>
  </si>
  <si>
    <t>BEXAR COUNTY HOSPITAL DISTRICT</t>
  </si>
  <si>
    <t>BLOUNT MEMORIAL HOSPITAL, INC</t>
  </si>
  <si>
    <t>CAROMONT HEALTH SYSTEM</t>
  </si>
  <si>
    <t>CHESAPEAKE REGIONAL HEALTHCARE</t>
  </si>
  <si>
    <t>CHILDRENS HOSPITAL AND MEDICAL CENTER</t>
  </si>
  <si>
    <t>CHILDRENS HOSPITAL OF THE KINGS DAUGHTERS HEALTH SYSTEM</t>
  </si>
  <si>
    <t>CHILDRENS NATIONAL MEDICAL CENTER</t>
  </si>
  <si>
    <t>CROUSE HEALTH SYSTEM</t>
  </si>
  <si>
    <t>DOCTORS HOSPITAL AT RENAISSANCE</t>
  </si>
  <si>
    <t>DRISCOLL CHILDRENS HOSPITAL</t>
  </si>
  <si>
    <t>EAST TENNESSEE CHILDRENS HOSPITAL ASSOCIATION, INC</t>
  </si>
  <si>
    <t>ELLIOT HEALTH SYSTEM</t>
  </si>
  <si>
    <t>HAMILTON HEALTH CARE SYSTEM, INC</t>
  </si>
  <si>
    <t>HENNEPIN HEALTH CARE SYSTEM, INC</t>
  </si>
  <si>
    <t>LEXINGTON MEDICAL CENTER</t>
  </si>
  <si>
    <t>MEMORIAL HOSPITAL AT GULFPORT</t>
  </si>
  <si>
    <t>NATIONWIDE CHILDRENS HOSPITAL</t>
  </si>
  <si>
    <t>NORTH MEMORIAL HEALTH CARE</t>
  </si>
  <si>
    <t>NORTHWEST COMMUNITY HEALTHCARE</t>
  </si>
  <si>
    <t>Parkland Health and Hospital System</t>
  </si>
  <si>
    <t>PENINSULA REGIONAL HEALTH SYSTEM, INC</t>
  </si>
  <si>
    <t>POMONA VALLEY HOSPITAL MEDICAL CENTER</t>
  </si>
  <si>
    <t>RADY CHILDRENS HOSPITAL</t>
  </si>
  <si>
    <t>REGIONAL ONE HEALTH</t>
  </si>
  <si>
    <t>RIVERSIDE UNIVERSITY HEALTH SYSTEM</t>
  </si>
  <si>
    <t>ROSWELL PARK CANCER INSTITUTE</t>
  </si>
  <si>
    <t>SAINT FRANCIS HEALTHCARE SYSTEM</t>
  </si>
  <si>
    <t>SAINT LUKES EPISCOPAL PRESBYTERIAN HOSPITAL</t>
  </si>
  <si>
    <t>SAINT PETERS HEALTHCARE SYSTEM</t>
  </si>
  <si>
    <t>SANTA CLARA VALLEY HEALTH AND HOSPITAL SYSTEM</t>
  </si>
  <si>
    <t>SARASOTA MEMORIAL HEALTH CARE SYSTEM, INC</t>
  </si>
  <si>
    <t>THE CHRIST HOSPITAL HEALTH NETWORK</t>
  </si>
  <si>
    <t>THE UNIVERSITY OF TOLEDO MEDICAL CENTER</t>
  </si>
  <si>
    <t>TORRANCE MEMORIAL MEDICAL CENTER</t>
  </si>
  <si>
    <t>TUFTS MEDICAL CENTER</t>
  </si>
  <si>
    <t>UMC HEALTH SYSTEM</t>
  </si>
  <si>
    <t>UNIVERSITY HEALTH SYSTEM, INC</t>
  </si>
  <si>
    <t>UNIVERSITY OF ARKANSAS FOR MEDICAL SCIENCES</t>
  </si>
  <si>
    <t>UNIVERSITY OF CONNECTICUT HEALTH CENTER</t>
  </si>
  <si>
    <t>UNIVERSITY OF ILLINOIS MEDICAL CENTER</t>
  </si>
  <si>
    <t>US Department of Health and Human Services National Institutes of Health</t>
  </si>
  <si>
    <t>N/A</t>
  </si>
  <si>
    <t xml:space="preserve">Acuity Hospital Of South Texas, Llc (San Antonio,TX) </t>
  </si>
  <si>
    <t xml:space="preserve">Acuity Specialty Hospital Of New Jersey (Atlantic City,NJ) </t>
  </si>
  <si>
    <t xml:space="preserve">Acuity Specialty Hospital Of Ohio Valley At Belmont (Bellaire,OH) </t>
  </si>
  <si>
    <t xml:space="preserve">Acuity Specialty Hospital Of Ohio Valley At Wheeling (Wheeling,WV) </t>
  </si>
  <si>
    <t xml:space="preserve">Acuity Specialty Hospital Of Southern New Jersey (Willingboro,NJ) </t>
  </si>
  <si>
    <t xml:space="preserve">Icon Hospital (Humble,TX) </t>
  </si>
  <si>
    <t xml:space="preserve">Specialty Hospital At Monmouth (Long Branch,NJ) </t>
  </si>
  <si>
    <t xml:space="preserve">Adams Memorial Hospital (Decatur,IN) </t>
  </si>
  <si>
    <t xml:space="preserve">Adena Greenfield Medical Center (Greenfield,OH) </t>
  </si>
  <si>
    <t xml:space="preserve">Adena Health System (Chillicothe,OH) </t>
  </si>
  <si>
    <t xml:space="preserve">Adena Pike Medical Center (Waverly,OH) </t>
  </si>
  <si>
    <t xml:space="preserve">Adirondack Medical Center (Saranac Lake,NY) </t>
  </si>
  <si>
    <t xml:space="preserve">Adventist Glenoaks Hospital (Glendale Heights,IL) </t>
  </si>
  <si>
    <t xml:space="preserve">Amita Health Adventist Medical Center Bolingbrook (Bolingbrook,IL) </t>
  </si>
  <si>
    <t xml:space="preserve">Amita Health Adventist Medical Center Hinsdale (Hinsdale,IL) </t>
  </si>
  <si>
    <t xml:space="preserve">Amita Health Adventist Medical Center La Grange (La Grange,IL) </t>
  </si>
  <si>
    <t xml:space="preserve">Central Texas Medical Center (San Marcos,TX) </t>
  </si>
  <si>
    <t xml:space="preserve">Chippewa Valley Hospital (Durand,WI) </t>
  </si>
  <si>
    <t xml:space="preserve">Fletcher Hospital, Inc (Hendersonville,NC) </t>
  </si>
  <si>
    <t xml:space="preserve">Florida Hospital Altamonte (Altamonte Springs,FL) </t>
  </si>
  <si>
    <t xml:space="preserve">Florida Hospital Apopka (Apopka,FL) </t>
  </si>
  <si>
    <t xml:space="preserve">Florida Hospital At Connerton (Land O Lakes,FL) </t>
  </si>
  <si>
    <t xml:space="preserve">Florida Hospital Carrollwood (Tampa,FL) </t>
  </si>
  <si>
    <t xml:space="preserve">Florida Hospital Celebration Health (Celebration,FL) </t>
  </si>
  <si>
    <t xml:space="preserve">Florida Hospital Central Distribution Center (Orlando,FL) </t>
  </si>
  <si>
    <t xml:space="preserve">Florida Hospital Deland (Deland,FL) </t>
  </si>
  <si>
    <t xml:space="preserve">Florida Hospital Distribution Center (Apopka,FL) </t>
  </si>
  <si>
    <t xml:space="preserve">Florida Hospital East Orlando (Orlando,FL) </t>
  </si>
  <si>
    <t xml:space="preserve">Florida Hospital Fish Memorial (Orange City,FL) </t>
  </si>
  <si>
    <t xml:space="preserve">Florida Hospital Flagler (Palm Coast,FL) </t>
  </si>
  <si>
    <t xml:space="preserve">Florida Hospital Heartland Medical Center (Sebring,FL) </t>
  </si>
  <si>
    <t xml:space="preserve">Florida Hospital Kissimmee (Kissimmee,FL) </t>
  </si>
  <si>
    <t xml:space="preserve">Florida Hospital Lake Placid (Lake Placid,FL) </t>
  </si>
  <si>
    <t xml:space="preserve">Florida Hospital Memorial Medical Center (Daytona Beach,FL) </t>
  </si>
  <si>
    <t xml:space="preserve">Florida Hospital Memorial Medical Center (Ormond Beach,FL) </t>
  </si>
  <si>
    <t xml:space="preserve">Florida Hospital New Smyrna (New Smyrna Beach,FL) </t>
  </si>
  <si>
    <t xml:space="preserve">Florida Hospital North Pinellas (Tarpon Springs,FL) </t>
  </si>
  <si>
    <t xml:space="preserve">Florida Hospital Orlando (Orlando,FL) </t>
  </si>
  <si>
    <t xml:space="preserve">Florida Hospital Tampa (Tampa,FL) </t>
  </si>
  <si>
    <t xml:space="preserve">Florida Hospital Wauchula (Wauchula,FL) </t>
  </si>
  <si>
    <t xml:space="preserve">Florida Hospital Wesley Chapel (Wesley Chapel,FL) </t>
  </si>
  <si>
    <t xml:space="preserve">Florida Hospital Zephyrhills (Zephyrhills,FL) </t>
  </si>
  <si>
    <t xml:space="preserve">Gordon Hospital (Calhoun,GA) </t>
  </si>
  <si>
    <t xml:space="preserve">Memorial Hospital (Manchester,KY) </t>
  </si>
  <si>
    <t xml:space="preserve">Metroplex Adventist Hospital, Inc (Killeen,TX) </t>
  </si>
  <si>
    <t xml:space="preserve">Murray Medical Center, Inc (Chatsworth,GA) </t>
  </si>
  <si>
    <t xml:space="preserve">Rollins Brook Community Hospital (Lampasas,TX) </t>
  </si>
  <si>
    <t xml:space="preserve">Shawnee Mission Health Overland Park (Overland Park,KS) </t>
  </si>
  <si>
    <t xml:space="preserve">Shawnee Mission Medical Center (Overland Park,KS) </t>
  </si>
  <si>
    <t xml:space="preserve">Texas Health Huguley Hospital (Burleson,TX) </t>
  </si>
  <si>
    <t xml:space="preserve">Winter Park Memorial Hospital (Winter Park,FL) </t>
  </si>
  <si>
    <t xml:space="preserve">Adventist Health Bakersfield (Bakersfield,CA) </t>
  </si>
  <si>
    <t xml:space="preserve">Adventist Health Clearlake, Inc (Clearlake,CA) </t>
  </si>
  <si>
    <t xml:space="preserve">Adventist Health Medical Center Tehachapi Valley (Tehachapi,CA) </t>
  </si>
  <si>
    <t xml:space="preserve">Adventist Medical Center Hanford (Hanford,CA) </t>
  </si>
  <si>
    <t xml:space="preserve">Adventist Medical Center Reedley (Reedley,CA) </t>
  </si>
  <si>
    <t xml:space="preserve">Adventist Medical Center Selma (Selma,CA) </t>
  </si>
  <si>
    <t xml:space="preserve">Castle Medical Center (Kailua,HI) </t>
  </si>
  <si>
    <t xml:space="preserve">Central Valley General Hospital (Hanford,CA) </t>
  </si>
  <si>
    <t xml:space="preserve">Coalinga Regional Medical Center (Coalinga,CA) </t>
  </si>
  <si>
    <t xml:space="preserve">College Medical Center (Long Beach,CA) </t>
  </si>
  <si>
    <t xml:space="preserve">Community Regional Medical Center (Fresno,CA) </t>
  </si>
  <si>
    <t xml:space="preserve">Delano Regional Medical Center (Delano,CA) </t>
  </si>
  <si>
    <t xml:space="preserve">Delta County Memorial Hospital District (Delta,CO) </t>
  </si>
  <si>
    <t xml:space="preserve">El Centro Regional Medical Center (El Centro,CA) </t>
  </si>
  <si>
    <t xml:space="preserve">Feather River Hospital (Paradise,CA) </t>
  </si>
  <si>
    <t xml:space="preserve">Glendale Adventist Medical Center (Glendale,CA) </t>
  </si>
  <si>
    <t xml:space="preserve">Glenn Medical Center, Inc (Willows,CA) </t>
  </si>
  <si>
    <t xml:space="preserve">John C Fremont Healthcare District (Mariposa,CA) </t>
  </si>
  <si>
    <t xml:space="preserve">Lodi Memorial Hospital (Lodi,CA) </t>
  </si>
  <si>
    <t xml:space="preserve">Northwest Medical Foundation Of Tillamook (Tillamook,OR) </t>
  </si>
  <si>
    <t xml:space="preserve">Patients Hospital Of Redding (Redding,CA) </t>
  </si>
  <si>
    <t xml:space="preserve">Portland Adventist Medical Center (Portland,OR) </t>
  </si>
  <si>
    <t xml:space="preserve">Saint Helena Hospital Center For Behavioral Health (Vallejo,CA) </t>
  </si>
  <si>
    <t xml:space="preserve">Saint Helena Hospital Napa Valley (Saint Helena,CA) </t>
  </si>
  <si>
    <t xml:space="preserve">Seneca Health Care District (Chester,CA) </t>
  </si>
  <si>
    <t xml:space="preserve">Simi Valley Hospital And Healthcare Services (Simi Valley,CA) </t>
  </si>
  <si>
    <t xml:space="preserve">Sonora Regional Medical Center Long Term Care Unit (Sonora,CA) </t>
  </si>
  <si>
    <t xml:space="preserve">Ukiah Adventist Hospital (Ukiah,CA) </t>
  </si>
  <si>
    <t xml:space="preserve">Wallowa County Healthcare District (Enterprise,OR) </t>
  </si>
  <si>
    <t xml:space="preserve">White Memorial Medical Center (Los Angeles,CA) </t>
  </si>
  <si>
    <t xml:space="preserve">Willits Hospital, Inc (Willits,CA) </t>
  </si>
  <si>
    <t xml:space="preserve">Adventist Rehabilitation Hospital Of Maryland (Rockville,MD) </t>
  </si>
  <si>
    <t xml:space="preserve">Shady Grove Adventist Hospital (Rockville,MD) </t>
  </si>
  <si>
    <t xml:space="preserve">Washington Adventist Hospital (Takoma Park,MD) </t>
  </si>
  <si>
    <t xml:space="preserve">Advocate Bromenn Medical Center (Normal,IL) </t>
  </si>
  <si>
    <t xml:space="preserve">Advocate Christ Medical Center (Oak Lawn,IL) </t>
  </si>
  <si>
    <t xml:space="preserve">Advocate Condell Medical Center (Libertyville,IL) </t>
  </si>
  <si>
    <t xml:space="preserve">Advocate Eureka Hospital (Eureka,IL) </t>
  </si>
  <si>
    <t xml:space="preserve">Advocate Good Samaritan Hospital (Downers Grove,IL) </t>
  </si>
  <si>
    <t xml:space="preserve">Advocate Lutheran General Childrens Hospital (Park Ridge,IL) </t>
  </si>
  <si>
    <t xml:space="preserve">Advocate Lutheran General Hospital (Park Ridge,IL) </t>
  </si>
  <si>
    <t xml:space="preserve">Advocate Sherman Hospital (Elgin,IL) </t>
  </si>
  <si>
    <t xml:space="preserve">Advocate South Suburban Hospital (Hazel Crest,IL) </t>
  </si>
  <si>
    <t xml:space="preserve">Advocate Trinity Hospital (Chicago,IL) </t>
  </si>
  <si>
    <t xml:space="preserve">Rml Health Providers, Lp (Chicago,IL) </t>
  </si>
  <si>
    <t xml:space="preserve">Rml Health Providers, Lp (Hinsdale,IL) </t>
  </si>
  <si>
    <t xml:space="preserve">Ripon Medical Center (Ripon,WI) </t>
  </si>
  <si>
    <t xml:space="preserve">Waupun Memorial Hospital (Waupun,WI) </t>
  </si>
  <si>
    <t xml:space="preserve">Ahmc Anaheim Regional Medical Center (Anaheim,CA) </t>
  </si>
  <si>
    <t xml:space="preserve">Ahmc Whittier Hospital Medical Center, Lp (Whittier,CA) </t>
  </si>
  <si>
    <t xml:space="preserve">Alhambra Hospital Medical Center (Alhambra,CA) </t>
  </si>
  <si>
    <t xml:space="preserve">Garfield Medical Center (Monterey Park,CA) </t>
  </si>
  <si>
    <t xml:space="preserve">Greater El Monte Community Hospital (South El Monte,CA) </t>
  </si>
  <si>
    <t xml:space="preserve">Monterey Park Hospital (Monterey Park,CA) </t>
  </si>
  <si>
    <t xml:space="preserve">San Gabriel Valley Medical Center (San Gabriel,CA) </t>
  </si>
  <si>
    <t xml:space="preserve">Aitkin Community Hospital, Inc (Aitkin,MN) </t>
  </si>
  <si>
    <t xml:space="preserve">Alameda County Medical Center (Oakland,CA) </t>
  </si>
  <si>
    <t xml:space="preserve">City Of Alameda Health Care District (Alameda,CA) </t>
  </si>
  <si>
    <t xml:space="preserve">San Leandro Hospital (San Leandro,CA) </t>
  </si>
  <si>
    <t xml:space="preserve">Albany Medical Center (Albany,NY) </t>
  </si>
  <si>
    <t xml:space="preserve">Albany Medical Center South Clinical Campus (Albany,NY) </t>
  </si>
  <si>
    <t xml:space="preserve">Hemophilia And Von Willebrand Center (Albany,NY) </t>
  </si>
  <si>
    <t xml:space="preserve">Albert Einstein Healthcare Network (Elkins Park,PA) </t>
  </si>
  <si>
    <t xml:space="preserve">Einstein Medical Center Montgomery (East Norriton,PA) </t>
  </si>
  <si>
    <t xml:space="preserve">East Ohio Regional Hospital (Martins Ferry,OH) </t>
  </si>
  <si>
    <t xml:space="preserve">Fairmont Regional Medical Center (Fairmont,WV) </t>
  </si>
  <si>
    <t xml:space="preserve">Ohio Valley Medical Center (Wheeling,WV) </t>
  </si>
  <si>
    <t xml:space="preserve">Olympia Medical Center (Los Angeles,CA) </t>
  </si>
  <si>
    <t xml:space="preserve">Saint Rose Hospital (Hayward,CA) </t>
  </si>
  <si>
    <t xml:space="preserve">Wilson N Jones Regional Medical Center Behavioral Health (Sherman,TX) </t>
  </si>
  <si>
    <t xml:space="preserve">Allegheny Valley Hospital (Natrona Heights,PA) </t>
  </si>
  <si>
    <t xml:space="preserve">Canonsburg General Hospital (Canonsburg,PA) </t>
  </si>
  <si>
    <t xml:space="preserve">Hmpg Pharmacy, Llc (Zelienople,PA) </t>
  </si>
  <si>
    <t xml:space="preserve">Monroeville Ambulatory Surgical Center (Monroeville,PA) </t>
  </si>
  <si>
    <t xml:space="preserve">Western Pennsylvania Hospital Forbes Regional Campus (Monroeville,PA) </t>
  </si>
  <si>
    <t xml:space="preserve">Westfield Memorial Hospital (Westfield,NY) </t>
  </si>
  <si>
    <t xml:space="preserve">Allegiance Specialty Hospital Of Greenville (Greenville,MS) </t>
  </si>
  <si>
    <t xml:space="preserve">Allegiance Specialty Hospital Of Kilgore (Kilgore,TX) </t>
  </si>
  <si>
    <t xml:space="preserve">Bienville Medical Center (Arcadia,LA) </t>
  </si>
  <si>
    <t xml:space="preserve">Dardanelle Community Hospital, Llc (Dardanelle,AR) </t>
  </si>
  <si>
    <t xml:space="preserve">Sabine Medical Center (Many,LA) </t>
  </si>
  <si>
    <t xml:space="preserve">Allina Medical Woodbury Clinic (Woodbury,MN) </t>
  </si>
  <si>
    <t xml:space="preserve">Buffalo Hospital (Buffalo,MN) </t>
  </si>
  <si>
    <t xml:space="preserve">Cambridge Medical Center (Cambridge,MN) </t>
  </si>
  <si>
    <t xml:space="preserve">District One Hospital (Faribault,MN) </t>
  </si>
  <si>
    <t xml:space="preserve">Hutchinson Health (Hutchinson,MN) </t>
  </si>
  <si>
    <t xml:space="preserve">Mercy Hospital (Coon Rapids,MN) </t>
  </si>
  <si>
    <t xml:space="preserve">New Ulm Medical Center (New Ulm,MN) </t>
  </si>
  <si>
    <t xml:space="preserve">Owatonna Hospital (Owatonna,MN) </t>
  </si>
  <si>
    <t xml:space="preserve">Phillips Eye Institute (Minneapolis,MN) </t>
  </si>
  <si>
    <t xml:space="preserve">Regina Hospital (Hastings,MN) </t>
  </si>
  <si>
    <t xml:space="preserve">Ridgeview Medical Center (Waconia,MN) </t>
  </si>
  <si>
    <t xml:space="preserve">River Falls Area Hospital (River Falls,WI) </t>
  </si>
  <si>
    <t xml:space="preserve">Saint Francis Regional Medical Center (Shakopee,MN) </t>
  </si>
  <si>
    <t xml:space="preserve">United Hospital (Saint Paul,MN) </t>
  </si>
  <si>
    <t xml:space="preserve">Mad River Community Hospital (Arcata,CA) </t>
  </si>
  <si>
    <t xml:space="preserve">Ellwood City Hospital (Ellwood City,PA) </t>
  </si>
  <si>
    <t xml:space="preserve">Pineville Community Hospital Association, Inc (Pineville,KY) </t>
  </si>
  <si>
    <t xml:space="preserve">Amg Specialty Care Hospital Tulsa (Tulsa,OK) </t>
  </si>
  <si>
    <t xml:space="preserve">Amg Specialty Hospital (Denham Springs,LA) </t>
  </si>
  <si>
    <t xml:space="preserve">Amg Specialty Hospital (Zachary,LA) </t>
  </si>
  <si>
    <t xml:space="preserve">Amg Specialty Hospital Albuquerque (Albuquerque,NM) </t>
  </si>
  <si>
    <t xml:space="preserve">Amg Specialty Hospital Edmond (Edmond,OK) </t>
  </si>
  <si>
    <t xml:space="preserve">AMG Specialty Hospital Greenwood (Greenwood,MS) </t>
  </si>
  <si>
    <t xml:space="preserve">Amg Specialty Hospital Hancock (Greenfield,IN) </t>
  </si>
  <si>
    <t xml:space="preserve">Amg Specialty Hospital Houma (Houma,LA) </t>
  </si>
  <si>
    <t xml:space="preserve">Amg Specialty Hospital Lafayette (Lafayette,LA) </t>
  </si>
  <si>
    <t xml:space="preserve">Amg Specialty Hospital Mercy (Oklahoma City,OK) </t>
  </si>
  <si>
    <t xml:space="preserve">Amg Specialty Hospital Wichita (Wichita,KS) </t>
  </si>
  <si>
    <t xml:space="preserve">The Neuromedical Center Rehabilitation Hospital (Baton Rouge,LA) </t>
  </si>
  <si>
    <t xml:space="preserve">Anderson Regional Medical Center (Meridian,MS) </t>
  </si>
  <si>
    <t xml:space="preserve">Anderson Regional Medical Center South (Meridian,MS) </t>
  </si>
  <si>
    <t xml:space="preserve">Anna Jaques Hospital (Newburyport,MA) </t>
  </si>
  <si>
    <t xml:space="preserve">Anne Arundel Medical Center (Annapolis,MD) </t>
  </si>
  <si>
    <t xml:space="preserve">Anson General Hospital (Anson,TX) </t>
  </si>
  <si>
    <t xml:space="preserve">Antelope Memorial Hospital (Neligh,NE) </t>
  </si>
  <si>
    <t xml:space="preserve">Charles A Cannon Jr Memorial Hospital, Inc (Linville,NC) </t>
  </si>
  <si>
    <t xml:space="preserve">Mary Breckinridge Arh Hospital (Hyden,KY) </t>
  </si>
  <si>
    <t xml:space="preserve">Watauga Medical Center, Inc (Boone,NC) </t>
  </si>
  <si>
    <t xml:space="preserve">Arh Mary Breckinridge Health Services, Inc (Barbourville,KY) </t>
  </si>
  <si>
    <t xml:space="preserve">Beckley Arh Hospital (Beckley,WV) </t>
  </si>
  <si>
    <t xml:space="preserve">Harlan Arh Hospital (Harlan,KY) </t>
  </si>
  <si>
    <t xml:space="preserve">Hazard Arh Regional Medical Center (Hazard,KY) </t>
  </si>
  <si>
    <t xml:space="preserve">Mcdowell Arh Hospital (Mc Dowell,KY) </t>
  </si>
  <si>
    <t xml:space="preserve">Middlesboro Arh Hospital (Middlesboro,KY) </t>
  </si>
  <si>
    <t xml:space="preserve">Morgan County Arh Hospital (West Liberty,KY) </t>
  </si>
  <si>
    <t xml:space="preserve">Summers County Arh Hospital (Hinton,WV) </t>
  </si>
  <si>
    <t xml:space="preserve">Tug Valley Arh Regional Medical Center (South Williamson,KY) </t>
  </si>
  <si>
    <t xml:space="preserve">Whitesburg Arh Hospital (Whitesburg,KY) </t>
  </si>
  <si>
    <t xml:space="preserve">Appling Healthcare System (Baxley,GA) </t>
  </si>
  <si>
    <t xml:space="preserve">Brooks County Hospital (Quitman,GA) </t>
  </si>
  <si>
    <t xml:space="preserve">Grady General Hospital (Cairo,GA) </t>
  </si>
  <si>
    <t xml:space="preserve">Mitchell County Hospital (Camilla,GA) </t>
  </si>
  <si>
    <t xml:space="preserve">Calvary Hospital The Bronx Campus (Bronx,NY) </t>
  </si>
  <si>
    <t xml:space="preserve">Bailey Medical Center (Owasso,OK) </t>
  </si>
  <si>
    <t xml:space="preserve">Hackensack University Medical Center At Pascack Valley (Westwood,NJ) </t>
  </si>
  <si>
    <t xml:space="preserve">Hackensack University Medical Center Mountainside (Montclair,NJ) </t>
  </si>
  <si>
    <t xml:space="preserve">Heart Hospital Of New Mexico At Lovelace Medical Center (Albuquerque,NM) </t>
  </si>
  <si>
    <t xml:space="preserve">Hillcrest Hospital Claremore (Claremore,OK) </t>
  </si>
  <si>
    <t xml:space="preserve">Hillcrest Hospital Cushing (Cushing,OK) </t>
  </si>
  <si>
    <t xml:space="preserve">Hillcrest Hospital Henryetta (Henryetta,OK) </t>
  </si>
  <si>
    <t xml:space="preserve">Hillcrest Hospital South (Tulsa,OK) </t>
  </si>
  <si>
    <t xml:space="preserve">Lovelace Medical Center (Albuquerque,NM) </t>
  </si>
  <si>
    <t xml:space="preserve">Lovelace Regional Hospital Roswell (Roswell,NM) </t>
  </si>
  <si>
    <t xml:space="preserve">Lovelace Rehabilitation Hospital (Albuquerque,NM) </t>
  </si>
  <si>
    <t xml:space="preserve">Lovelace Westside Hospital (Albuquerque,NM) </t>
  </si>
  <si>
    <t xml:space="preserve">Oklahoma Heart Institute (Tulsa,OK) </t>
  </si>
  <si>
    <t xml:space="preserve">Panhandle Surgical Hospital (Amarillo,TX) </t>
  </si>
  <si>
    <t xml:space="preserve">Portneuf Medical Center (Pocatello,ID) </t>
  </si>
  <si>
    <t xml:space="preserve">Quail Creek Surgical Hospital (Amarillo,TX) </t>
  </si>
  <si>
    <t xml:space="preserve">Tulsa Spine And Specialty Hospital (Tulsa,OK) </t>
  </si>
  <si>
    <t xml:space="preserve">Arise Austin Medical Center (Austin,TX) </t>
  </si>
  <si>
    <t xml:space="preserve">Ira Davenport Memorial Hospital (Bath,NY) </t>
  </si>
  <si>
    <t xml:space="preserve">Saint Josephs Hospital (Elmira,NY) </t>
  </si>
  <si>
    <t xml:space="preserve">Asante Ashland Community Hospital (Ashland,OR) </t>
  </si>
  <si>
    <t xml:space="preserve">Asante Three Rivers Medical Center (Grants Pass,OR) </t>
  </si>
  <si>
    <t xml:space="preserve">Affinity Medical Group Warehouse (Menasha,WI) </t>
  </si>
  <si>
    <t xml:space="preserve">Alexian Brothers Health System Central Distribution Center (Elk Grove Village,IL) </t>
  </si>
  <si>
    <t xml:space="preserve">Amita Health Alexian Brothers Medical Center (Elk Grove Village,IL) </t>
  </si>
  <si>
    <t xml:space="preserve">Amita Health Alexian Brothers Women And Childrens Hospital (Hoffman Estates,IL) </t>
  </si>
  <si>
    <t xml:space="preserve">Ascension Crittenton Hospital (Rochester,MI) </t>
  </si>
  <si>
    <t xml:space="preserve">Ascension Good Samaritan Hospital (Merrill,WI) </t>
  </si>
  <si>
    <t xml:space="preserve">Borgess Health System (Kalamazoo,MI) </t>
  </si>
  <si>
    <t xml:space="preserve">Borgess Healthcare System, Inc (Dowagiac,MI) </t>
  </si>
  <si>
    <t xml:space="preserve">Borgess Healthcare System, Inc (Plainwell,MI) </t>
  </si>
  <si>
    <t xml:space="preserve">Calumet Medical Center (Chilton,WI) </t>
  </si>
  <si>
    <t xml:space="preserve">Cannon County Hospital, Llc (Woodbury,TN) </t>
  </si>
  <si>
    <t xml:space="preserve">Columbia Saint Marys Hospital Milwaukee (Milwaukee,WI) </t>
  </si>
  <si>
    <t xml:space="preserve">Columbia Saint Marys Hospital Ozaukee, Inc (Mequon,WI) </t>
  </si>
  <si>
    <t xml:space="preserve">Columbia Saint Marys Van Dyke Haebler Center (Milwaukee,WI) </t>
  </si>
  <si>
    <t xml:space="preserve">Dell Childrens Medical Center Of Central Texas (Austin,TX) </t>
  </si>
  <si>
    <t xml:space="preserve">Dell Seton Medical Center At University Of Texas (Austin,TX) </t>
  </si>
  <si>
    <t xml:space="preserve">Elmbrook Memorial Hospital (Brookfield,WI) </t>
  </si>
  <si>
    <t xml:space="preserve">Fairway Medical Surgical Hospital (Covington,LA) </t>
  </si>
  <si>
    <t xml:space="preserve">Flambeau Hospital (Park Falls,WI) </t>
  </si>
  <si>
    <t xml:space="preserve">Genesys Regional Medical Center Health Park (Grand Blanc,MI) </t>
  </si>
  <si>
    <t xml:space="preserve">Howard Young Medical Center (Woodruff,WI) </t>
  </si>
  <si>
    <t xml:space="preserve">Jane Phillips Nowata Health Center (Nowata,OK) </t>
  </si>
  <si>
    <t xml:space="preserve">Kansas Surgery And Recovery Center (Wichita,KS) </t>
  </si>
  <si>
    <t xml:space="preserve">Kenmore Mercy Hospital (Kenmore,NY) </t>
  </si>
  <si>
    <t xml:space="preserve">Kenosha Medical Center Campus (Kenosha,WI) </t>
  </si>
  <si>
    <t xml:space="preserve">Mcpherson Hospital, Inc (Mcpherson,KS) </t>
  </si>
  <si>
    <t xml:space="preserve">Mercy Hospital Of Buffalo (Buffalo,NY) </t>
  </si>
  <si>
    <t xml:space="preserve">Mercy Medical Center (Oshkosh,WI) </t>
  </si>
  <si>
    <t xml:space="preserve">Ministry Eagle River Memorial Hospital (Eagle River,WI) </t>
  </si>
  <si>
    <t xml:space="preserve">Ministry Our Lady Of Victory Hospital, Inc (Stanley,WI) </t>
  </si>
  <si>
    <t xml:space="preserve">Ministry Sacred Heart Hospital (Tomahawk,WI) </t>
  </si>
  <si>
    <t xml:space="preserve">Ministry Saint Clares Hospital (Weston,WI) </t>
  </si>
  <si>
    <t xml:space="preserve">Ministry Saint Marys Hospital (Rhinelander,WI) </t>
  </si>
  <si>
    <t xml:space="preserve">Ministry Saint Michaels Hospital (Stevens Point,WI) </t>
  </si>
  <si>
    <t xml:space="preserve">Mount Saint Marys Hospital (Lewiston,NY) </t>
  </si>
  <si>
    <t xml:space="preserve">New Orleans East Hospital (New Orleans,LA) </t>
  </si>
  <si>
    <t xml:space="preserve">Orthopaedic Hospital Of Wisconsin (Glendale,WI) </t>
  </si>
  <si>
    <t xml:space="preserve">Our Lady Lourdes Hospital At Pasco (Pasco,WA) </t>
  </si>
  <si>
    <t xml:space="preserve">Providence Health Center (Waco,TX) </t>
  </si>
  <si>
    <t xml:space="preserve">Providence Hospital (Mobile,AL) </t>
  </si>
  <si>
    <t xml:space="preserve">Providence Hospital (Southfield,MI) </t>
  </si>
  <si>
    <t xml:space="preserve">Providence Hospital (Washington,DC) </t>
  </si>
  <si>
    <t xml:space="preserve">Providence Park Hospital (Novi,MI) </t>
  </si>
  <si>
    <t xml:space="preserve">Sacred Heart Health System (Miramar Beach,FL) </t>
  </si>
  <si>
    <t xml:space="preserve">Sacred Heart Health System (Pensacola,FL) </t>
  </si>
  <si>
    <t xml:space="preserve">Sacred Heart Hospital On The Gulf (Port Saint Joe,FL) </t>
  </si>
  <si>
    <t xml:space="preserve">Saint Agnes Hospital (Baltimore,MD) </t>
  </si>
  <si>
    <t xml:space="preserve">Saint Catherines Medical Center Campus (Pleasant Prairie,WI) </t>
  </si>
  <si>
    <t xml:space="preserve">Saint Elizabeths Hospital Of Wabasha, Inc (Wabasha,MN) </t>
  </si>
  <si>
    <t xml:space="preserve">Saint Francis Hospital Part Of Ascension (Milwaukee,WI) </t>
  </si>
  <si>
    <t xml:space="preserve">Saint John Broken Arrow (Broken Arrow,OK) </t>
  </si>
  <si>
    <t xml:space="preserve">Saint John Hospital And Medical Center (Detroit,MI) </t>
  </si>
  <si>
    <t xml:space="preserve">Saint John Macomb Oakland Hospital (Madison Heights,MI) </t>
  </si>
  <si>
    <t xml:space="preserve">Saint John Macomb-oakland Hospital (Warren,MI) </t>
  </si>
  <si>
    <t xml:space="preserve">Saint John Medical Center Imaging Macomb Township (Macomb,MI) </t>
  </si>
  <si>
    <t xml:space="preserve">Saint John Owasso (Owasso,OK) </t>
  </si>
  <si>
    <t xml:space="preserve">Saint John River District Hospital (East China,MI) </t>
  </si>
  <si>
    <t xml:space="preserve">Saint Johns Sapulpa, Inc (Sapulpa,OK) </t>
  </si>
  <si>
    <t xml:space="preserve">Saint Joseph Health System (Tawas City,MI) </t>
  </si>
  <si>
    <t xml:space="preserve">Saint Marys Hospital (Amsterdam,NY) </t>
  </si>
  <si>
    <t xml:space="preserve">Saint Marys Medical Center Of Evansville (Evansville,IN) </t>
  </si>
  <si>
    <t xml:space="preserve">Saint Marys Of Michigan (Saginaw,MI) </t>
  </si>
  <si>
    <t xml:space="preserve">Saint Marys Of Michigan Standish Hospital (Standish,MI) </t>
  </si>
  <si>
    <t xml:space="preserve">Saint Thomas Dekalb Hospital (Smithville,TN) </t>
  </si>
  <si>
    <t xml:space="preserve">Saint Thomas Hickman Hospital (Centerville,TN) </t>
  </si>
  <si>
    <t xml:space="preserve">Saint Thomas Highlands Hospital (Sparta,TN) </t>
  </si>
  <si>
    <t xml:space="preserve">Saint Thomas Hospital For Spinal Surgery (Nashville,TN) </t>
  </si>
  <si>
    <t xml:space="preserve">Saint Thomas River Park Hospital (Mcminnville,TN) </t>
  </si>
  <si>
    <t xml:space="preserve">Saint Vincent Anderson Regional Hospital (Anderson,IN) </t>
  </si>
  <si>
    <t xml:space="preserve">Saint Vincent Carmel Hospital (Carmel,IN) </t>
  </si>
  <si>
    <t xml:space="preserve">Saint Vincent Clay Hospital (Brazil,IN) </t>
  </si>
  <si>
    <t xml:space="preserve">Saint Vincent Dunn Hospital (Bedford,IN) </t>
  </si>
  <si>
    <t xml:space="preserve">Saint Vincent Fishers Hospital (Fishers,IN) </t>
  </si>
  <si>
    <t xml:space="preserve">Saint Vincent Heart Center Of Indiana (Indianapolis,IN) </t>
  </si>
  <si>
    <t xml:space="preserve">Saint Vincent Hospital And Health Services (Indianapolis,IN) </t>
  </si>
  <si>
    <t xml:space="preserve">Saint Vincent Jennings Hospital (North Vernon,IN) </t>
  </si>
  <si>
    <t xml:space="preserve">Saint Vincent Kokomo (Kokomo,IN) </t>
  </si>
  <si>
    <t xml:space="preserve">Saint Vincent Madison County Health System, Inc (Elwood,IN) </t>
  </si>
  <si>
    <t xml:space="preserve">Saint Vincent Neighborhood Hospital (Noblesville,IN) </t>
  </si>
  <si>
    <t xml:space="preserve">Saint Vincent Randolph Hospital (Winchester,IN) </t>
  </si>
  <si>
    <t xml:space="preserve">Saint Vincent Salem Hospital (Salem,IN) </t>
  </si>
  <si>
    <t xml:space="preserve">Saint Vincent Seton Specialty Hospital Indianapolis (Indianapolis,IN) </t>
  </si>
  <si>
    <t xml:space="preserve">Saint Vincent Warrick Hospital (Boonville,IN) </t>
  </si>
  <si>
    <t xml:space="preserve">Saint Vincent Williamsport Hospital (Williamsport,IN) </t>
  </si>
  <si>
    <t xml:space="preserve">Saint Vincents Birmingham (Birmingham,AL) </t>
  </si>
  <si>
    <t xml:space="preserve">Saint Vincents Blount (Oneonta,AL) </t>
  </si>
  <si>
    <t xml:space="preserve">Saint Vincents Chilton Hospital (Clanton,AL) </t>
  </si>
  <si>
    <t xml:space="preserve">Saint Vincents East (Birmingham,AL) </t>
  </si>
  <si>
    <t xml:space="preserve">Saint Vincents Hospital And Health Care Center, Inc (Indianapolis,IN) </t>
  </si>
  <si>
    <t xml:space="preserve">Saint Vincents Medical Center (Bridgeport,CT) </t>
  </si>
  <si>
    <t xml:space="preserve">Saint Vincents Medical Center (Jacksonville,FL) </t>
  </si>
  <si>
    <t xml:space="preserve">Saint Vincents Medical Center Clay County (Middleburg,FL) </t>
  </si>
  <si>
    <t xml:space="preserve">Saint Vincents Medical Center Southside (Jacksonville,FL) </t>
  </si>
  <si>
    <t xml:space="preserve">Saint Vincents Saint Claire (Pell City,AL) </t>
  </si>
  <si>
    <t xml:space="preserve">Seton Edgar B Davis Hospital (Luling,TX) </t>
  </si>
  <si>
    <t xml:space="preserve">Seton Highland Lakes Hospital (Burnet,TX) </t>
  </si>
  <si>
    <t xml:space="preserve">Seton Medical Center Austin (Austin,TX) </t>
  </si>
  <si>
    <t xml:space="preserve">Seton Medical Center Harker Heights (Harker Heights,TX) </t>
  </si>
  <si>
    <t xml:space="preserve">Seton Medical Center Hays (Kyle,TX) </t>
  </si>
  <si>
    <t xml:space="preserve">Seton Medical Center Williamson (Round Rock,TX) </t>
  </si>
  <si>
    <t xml:space="preserve">Seton Northwest Hospital (Austin,TX) </t>
  </si>
  <si>
    <t xml:space="preserve">Seton Smithville Regional Hospital (Smithville,TX) </t>
  </si>
  <si>
    <t xml:space="preserve">Seton Southwest Healthcare Center (Austin,TX) </t>
  </si>
  <si>
    <t xml:space="preserve">Sisters Of Charity Hospital Saint Joseph Campus (Cheektowaga,NY) </t>
  </si>
  <si>
    <t xml:space="preserve">The Studer Family Childrens Hospital (Pensacola,FL) </t>
  </si>
  <si>
    <t xml:space="preserve">Touro Infirmary (New Orleans,LA) </t>
  </si>
  <si>
    <t xml:space="preserve">University Medical Center New Orleans (New Orleans,LA) </t>
  </si>
  <si>
    <t xml:space="preserve">Via Christi Health (Wichita,KS) </t>
  </si>
  <si>
    <t xml:space="preserve">Via Christi Hospital Manhattan (Manhattan,KS) </t>
  </si>
  <si>
    <t xml:space="preserve">Via Christi Hospital Pittsburg, Inc (Pittsburg,KS) </t>
  </si>
  <si>
    <t xml:space="preserve">Via Christi Hospital Saint Teresa (Wichita,KS) </t>
  </si>
  <si>
    <t xml:space="preserve">Wamego Health Center (Wamego,KS) </t>
  </si>
  <si>
    <t xml:space="preserve">Wheaton Franciscan Healthcare Franklin (Franklin,WI) </t>
  </si>
  <si>
    <t xml:space="preserve">Ashland Hospital Corporation (Ashland,KY) </t>
  </si>
  <si>
    <t xml:space="preserve">Kings Daughters Medical Center Ohio (Portsmouth,OH) </t>
  </si>
  <si>
    <t xml:space="preserve">Aspirus Clinics Radiology (Wausau,WI) </t>
  </si>
  <si>
    <t xml:space="preserve">Aspirus Grand View Hospital (Ironwood,MI) </t>
  </si>
  <si>
    <t xml:space="preserve">Aspirus Iron River Hospital And Clinics (Iron River,MI) </t>
  </si>
  <si>
    <t xml:space="preserve">Aspirus Keweenaw Hospital (Laurium,MI) </t>
  </si>
  <si>
    <t xml:space="preserve">Aspirus Langlade Hospital (Antigo,WI) </t>
  </si>
  <si>
    <t xml:space="preserve">Aspirus Medford Hospital And Clinics (Medford,WI) </t>
  </si>
  <si>
    <t xml:space="preserve">Aspirus Ontonagon Hospital At Aspirus, Inc (Ontonagon,MI) </t>
  </si>
  <si>
    <t xml:space="preserve">Aspirus Riverview Hospital And Clinic, Inc (Wisconsin Rapids,WI) </t>
  </si>
  <si>
    <t xml:space="preserve">Atlantic General Hospital Corporation (Berlin,MD) </t>
  </si>
  <si>
    <t xml:space="preserve">Atlantic Health System (Whippany,NJ) </t>
  </si>
  <si>
    <t xml:space="preserve">Chilton Medical Center (Pompton Plains,NJ) </t>
  </si>
  <si>
    <t xml:space="preserve">Hackettstown Regional Medical Center (Hackettstown,NJ) </t>
  </si>
  <si>
    <t xml:space="preserve">Morristown Medical Center (Morristown,NJ) </t>
  </si>
  <si>
    <t xml:space="preserve">Newton Medical Center (Newton,NJ) </t>
  </si>
  <si>
    <t xml:space="preserve">Overlook Medical Center (Summit,NJ) </t>
  </si>
  <si>
    <t xml:space="preserve">Au Health (Augusta,GA) </t>
  </si>
  <si>
    <t xml:space="preserve">Augusta State Medical Prison (Grovetown,GA) </t>
  </si>
  <si>
    <t xml:space="preserve">Roosevelt Warm Springs Specialty Hospital (Warm Springs,GA) </t>
  </si>
  <si>
    <t xml:space="preserve">Valdosta Correctional Institution (Valdosta,GA) </t>
  </si>
  <si>
    <t xml:space="preserve">Aultman Health Foundation (Canton,OH) </t>
  </si>
  <si>
    <t xml:space="preserve">Orrville Hospital Foundation (Orrville,OH) </t>
  </si>
  <si>
    <t xml:space="preserve">Aurora Baycare Medical Center (Green Bay,WI) </t>
  </si>
  <si>
    <t xml:space="preserve">Aurora Health Care Southern Lakes, Inc (Elkhorn,WI) </t>
  </si>
  <si>
    <t xml:space="preserve">Aurora Health Care Southern Lakes, Inc (Summit,WI) </t>
  </si>
  <si>
    <t xml:space="preserve">Aurora Health Care Warehouse (Milwaukee,WI) </t>
  </si>
  <si>
    <t xml:space="preserve">Aurora Medical Center (Two Rivers,WI) </t>
  </si>
  <si>
    <t xml:space="preserve">Aurora Medical Center In Grafton (Grafton,WI) </t>
  </si>
  <si>
    <t xml:space="preserve">Aurora Medical Center Kenosha (Kenosha,WI) </t>
  </si>
  <si>
    <t xml:space="preserve">Aurora Medical Center Of Oshkosh, Inc (Oshkosh,WI) </t>
  </si>
  <si>
    <t xml:space="preserve">Aurora Medical Center Of Washington County (Hartford,WI) </t>
  </si>
  <si>
    <t xml:space="preserve">Aurora Memorial Hospital Of Burlington (Burlington,WI) </t>
  </si>
  <si>
    <t xml:space="preserve">Aurora Saint Lukes South Shore Hospital (Cudahy,WI) </t>
  </si>
  <si>
    <t xml:space="preserve">Aurora Sheboygan Memorial Medical Center (Sheboygan,WI) </t>
  </si>
  <si>
    <t xml:space="preserve">Aurora Sinai Medical Center (Milwaukee,WI) </t>
  </si>
  <si>
    <t xml:space="preserve">Aurora Sinai Medical Center Anticoagulation Clinic (Milwaukee,WI) </t>
  </si>
  <si>
    <t xml:space="preserve">Aurora West Allis Medical Center (West Allis,WI) </t>
  </si>
  <si>
    <t xml:space="preserve">Chhp Management, Llc (Huntington Park,CA) </t>
  </si>
  <si>
    <t xml:space="preserve">Coast Plaza Doctors Hospital (Norwalk,CA) </t>
  </si>
  <si>
    <t xml:space="preserve">East Los Angeles Doctors Hospital (Los Angeles,CA) </t>
  </si>
  <si>
    <t xml:space="preserve">Gardena Hospital, Lp (Gardena,CA) </t>
  </si>
  <si>
    <t xml:space="preserve">Aberdeen Surgical Associates (Aberdeen,SD) </t>
  </si>
  <si>
    <t xml:space="preserve">Avera Creighton Hospital (Creighton,NE) </t>
  </si>
  <si>
    <t xml:space="preserve">Avera De Smet Memorial Hospital (De Smet,SD) </t>
  </si>
  <si>
    <t xml:space="preserve">Avera Dells Rapids Area Health Center And Medical Clinic (Dell Rapids,SD) </t>
  </si>
  <si>
    <t xml:space="preserve">Avera Flandreau Medical Center (Flandreau,SD) </t>
  </si>
  <si>
    <t xml:space="preserve">Avera Gettysburg Hospital (Gettysburg,SD) </t>
  </si>
  <si>
    <t xml:space="preserve">Avera Gregory Hospital (Gregory,SD) </t>
  </si>
  <si>
    <t xml:space="preserve">Avera Hand County Memorial Hospital (Miller,SD) </t>
  </si>
  <si>
    <t xml:space="preserve">Avera Holy Family Hospital (Estherville,IA) </t>
  </si>
  <si>
    <t xml:space="preserve">Avera Queen Of Peace Hospital (Mitchell,SD) </t>
  </si>
  <si>
    <t xml:space="preserve">Avera Regional Medical Center (Marshall,MN) </t>
  </si>
  <si>
    <t xml:space="preserve">Avera Sacred Heart Health Services (Yankton,SD) </t>
  </si>
  <si>
    <t xml:space="preserve">Avera Saint Anthonys Hospital (Oneill,NE) </t>
  </si>
  <si>
    <t xml:space="preserve">Avera Saint Benedict Health Center (Parkston,SD) </t>
  </si>
  <si>
    <t xml:space="preserve">Avera Saint Lukes Hospital (Aberdeen,SD) </t>
  </si>
  <si>
    <t xml:space="preserve">Avera Saint Marys Hospital (Pierre,SD) </t>
  </si>
  <si>
    <t xml:space="preserve">Avera Surgical Hospital (Yankton,SD) </t>
  </si>
  <si>
    <t xml:space="preserve">Avera Weskota Memorial Medical Center (Wessington Springs,SD) </t>
  </si>
  <si>
    <t xml:space="preserve">Eureka Community Health Services Avera (Eureka,SD) </t>
  </si>
  <si>
    <t xml:space="preserve">Floyd Valley Hospital (Le Mars,IA) </t>
  </si>
  <si>
    <t xml:space="preserve">Freeman Regional Health Services (Freeman,SD) </t>
  </si>
  <si>
    <t xml:space="preserve">Heart Hospital Of South Dakota, Llc (Sioux Falls,SD) </t>
  </si>
  <si>
    <t xml:space="preserve">Hegg Memorial Hospital (Rock Valley,IA) </t>
  </si>
  <si>
    <t xml:space="preserve">Lakes Regional Healthcare (Spirit Lake,IA) </t>
  </si>
  <si>
    <t xml:space="preserve">Landmann-jungman Memorial Hospital (Scotland,SD) </t>
  </si>
  <si>
    <t xml:space="preserve">Marshall County Healthcare Center Avera (Britton,SD) </t>
  </si>
  <si>
    <t xml:space="preserve">Milbank Area Hospital Avera (Milbank,SD) </t>
  </si>
  <si>
    <t xml:space="preserve">Orthopedic Center Of The Dakotas (Aberdeen,SD) </t>
  </si>
  <si>
    <t xml:space="preserve">Osceola Community Hospital, Inc (Sibley,IA) </t>
  </si>
  <si>
    <t xml:space="preserve">Pipestone County Medical Center Avera Health (Pipestone,MN) </t>
  </si>
  <si>
    <t xml:space="preserve">Platte Community Memorial Hospital, Inc (Platte,SD) </t>
  </si>
  <si>
    <t xml:space="preserve">Saint Michaels Hospital Avera Health (Tyndall,SD) </t>
  </si>
  <si>
    <t xml:space="preserve">Sioux Center Health (Sioux Center,IA) </t>
  </si>
  <si>
    <t xml:space="preserve">Tyler Healthcare Center Avera (Tyler,MN) </t>
  </si>
  <si>
    <t xml:space="preserve">Wagner Community Memorial Hospital Avera (Wagner,SD) </t>
  </si>
  <si>
    <t xml:space="preserve">Bacon County Hospital And Health System (Alma,GA) </t>
  </si>
  <si>
    <t xml:space="preserve">Banner Baywood Medical Center (Mesa,AZ) </t>
  </si>
  <si>
    <t xml:space="preserve">Banner Boswell Medical Center (Sun City,AZ) </t>
  </si>
  <si>
    <t xml:space="preserve">Banner Churchill Community Hospital (Fallon,NV) </t>
  </si>
  <si>
    <t xml:space="preserve">Banner Del E Webb Medical Center (Sun City West,AZ) </t>
  </si>
  <si>
    <t xml:space="preserve">Banner Desert Medical Center (Mesa,AZ) </t>
  </si>
  <si>
    <t xml:space="preserve">Banner Estrella Medical Center (Phoenix,AZ) </t>
  </si>
  <si>
    <t xml:space="preserve">Banner Fort Collins Medical Center (Fort Collins,CO) </t>
  </si>
  <si>
    <t xml:space="preserve">Banner Gateway Medical Center (Gilbert,AZ) </t>
  </si>
  <si>
    <t xml:space="preserve">Banner Goldfield Medical Center (Apache Junction,AZ) </t>
  </si>
  <si>
    <t xml:space="preserve">Banner Health (Torrington,WY) </t>
  </si>
  <si>
    <t xml:space="preserve">Banner Health (Wheatland,WY) </t>
  </si>
  <si>
    <t xml:space="preserve">Banner Health Center (Peoria,AZ) </t>
  </si>
  <si>
    <t xml:space="preserve">Banner Health East Morgan County Hospital (Brush,CO) </t>
  </si>
  <si>
    <t xml:space="preserve">Banner Ironwood Medical Center (San Tan Valley,AZ) </t>
  </si>
  <si>
    <t xml:space="preserve">Banner Lassen Medical Center (Susanville,CA) </t>
  </si>
  <si>
    <t xml:space="preserve">Banner University Medicine Behavioral Health Clinic (Phoenix,AZ) </t>
  </si>
  <si>
    <t xml:space="preserve">East Phillips County Hospital District (Holyoke,CO) </t>
  </si>
  <si>
    <t xml:space="preserve">Mckee Medical Center (Loveland,CO) </t>
  </si>
  <si>
    <t xml:space="preserve">North Colorado Medical Center (Greeley,CO) </t>
  </si>
  <si>
    <t xml:space="preserve">Ogallala Community Hospital (Ogallala,NE) </t>
  </si>
  <si>
    <t xml:space="preserve">Page Hospital (Page,AZ) </t>
  </si>
  <si>
    <t xml:space="preserve">Payson Hospital Corporation (Payson,AZ) </t>
  </si>
  <si>
    <t xml:space="preserve">Sterling Regional Medcenter (Sterling,CO) </t>
  </si>
  <si>
    <t xml:space="preserve">University Of Arizona Medical Center South Campus (Tucson,AZ) </t>
  </si>
  <si>
    <t xml:space="preserve">Washakie Medical Center (Worland,WY) </t>
  </si>
  <si>
    <t xml:space="preserve">Baptist Health (Heber Springs,AR) </t>
  </si>
  <si>
    <t xml:space="preserve">Baptist Health Medical Center Arkadelphia (Arkadelphia,AR) </t>
  </si>
  <si>
    <t xml:space="preserve">Baptist Health Medical Center Conway (Conway,AR) </t>
  </si>
  <si>
    <t xml:space="preserve">Baptist Health Medical Center Hot Spring County (Malvern,AR) </t>
  </si>
  <si>
    <t xml:space="preserve">Baptist Health Medical Center North Little Rock (North Little Rock,AR) </t>
  </si>
  <si>
    <t xml:space="preserve">Baptist Health Medical Center Stuttgart (Stuttgart,AR) </t>
  </si>
  <si>
    <t xml:space="preserve">Baptist Medical Center (Fernandina Beach,FL) </t>
  </si>
  <si>
    <t xml:space="preserve">Baptist Medical Center (Jacksonville,FL) </t>
  </si>
  <si>
    <t xml:space="preserve">Baptist Primary Care Rheumatology (Jacksonville,FL) </t>
  </si>
  <si>
    <t xml:space="preserve">Baptist Hospital, Inc (Gulf Breeze,FL) </t>
  </si>
  <si>
    <t xml:space="preserve">Baptist Hospital, Inc (Pensacola,FL) </t>
  </si>
  <si>
    <t xml:space="preserve">Baptist Medical Park Nine Mile (Pensacola,FL) </t>
  </si>
  <si>
    <t xml:space="preserve">Dw Mcmillan Memorial Hospital (Brewton,AL) </t>
  </si>
  <si>
    <t xml:space="preserve">Baptist Childrens Hospital (Miami,FL) </t>
  </si>
  <si>
    <t xml:space="preserve">Doctors Hospital (Coral Gables,FL) </t>
  </si>
  <si>
    <t xml:space="preserve">Mariners Hospital (Tavernier,FL) </t>
  </si>
  <si>
    <t xml:space="preserve">West Kendall Baptist Hospital (Miami,FL) </t>
  </si>
  <si>
    <t xml:space="preserve">Baptist Health Corbin (Corbin,KY) </t>
  </si>
  <si>
    <t xml:space="preserve">Baptist Health Floyd (New Albany,IN) </t>
  </si>
  <si>
    <t xml:space="preserve">Baptist Health La Grange (La Grange,KY) </t>
  </si>
  <si>
    <t xml:space="preserve">Baptist Health Madisonville (Madisonville,KY) </t>
  </si>
  <si>
    <t xml:space="preserve">Baptist Health Richmond (Richmond,KY) </t>
  </si>
  <si>
    <t xml:space="preserve">Hardin Memorial Hospital (Elizabethtown,KY) </t>
  </si>
  <si>
    <t xml:space="preserve">Marshall County Hospital (Benton,KY) </t>
  </si>
  <si>
    <t xml:space="preserve">Animas Surgical Hospital (Durango,CO) </t>
  </si>
  <si>
    <t xml:space="preserve">Baptist Medical Center Leake, Inc (Carthage,MS) </t>
  </si>
  <si>
    <t xml:space="preserve">Baptist Medical Center Yazoo, Inc (Yazoo City,MS) </t>
  </si>
  <si>
    <t xml:space="preserve">Baptist Memorial Hospital Booneville (Booneville,MS) </t>
  </si>
  <si>
    <t xml:space="preserve">Baptist Memorial Hospital Calhoun (Calhoun City,MS) </t>
  </si>
  <si>
    <t xml:space="preserve">Baptist Memorial Hospital Collierville (Collierville,TN) </t>
  </si>
  <si>
    <t xml:space="preserve">Baptist Memorial Hospital Huntingdon (Huntingdon,TN) </t>
  </si>
  <si>
    <t xml:space="preserve">Baptist Memorial Hospital Tipton (Covington,TN) </t>
  </si>
  <si>
    <t xml:space="preserve">Baptist Memorial Hospital Union City (Union City,TN) </t>
  </si>
  <si>
    <t xml:space="preserve">Baptist Memorial Hospital Union County (New Albany,MS) </t>
  </si>
  <si>
    <t xml:space="preserve">Bmc Attala, Llc (Kosciusko,MS) </t>
  </si>
  <si>
    <t xml:space="preserve">Jasper General Hospital (Bay Springs,MS) </t>
  </si>
  <si>
    <t xml:space="preserve">Lubbock Heart Hospital (Lubbock,TX) </t>
  </si>
  <si>
    <t xml:space="preserve">Mississippi Baptist Health Systems, Inc (Jackson,MS) </t>
  </si>
  <si>
    <t xml:space="preserve">Nea Baptist Memorial Hospital (Jonesboro,AR) </t>
  </si>
  <si>
    <t xml:space="preserve">Physicians Medical Center, Llc (Houma,LA) </t>
  </si>
  <si>
    <t xml:space="preserve">Winston Medical Center (Louisville,MS) </t>
  </si>
  <si>
    <t xml:space="preserve">Barix Clinics Of Pennsylvania, Llc (Langhorne,PA) </t>
  </si>
  <si>
    <t xml:space="preserve">Barlow Respiratory Hospital (Los Angeles,CA) </t>
  </si>
  <si>
    <t xml:space="preserve">Barlow Respiratory Hospital At Presbyterian Intercommunity Hospital (Whittier,CA) </t>
  </si>
  <si>
    <t xml:space="preserve">Barton Memorial Hospital (South Lake Tahoe,CA) </t>
  </si>
  <si>
    <t xml:space="preserve">Washoe Barton Medical Clinic (Gardnerville,NV) </t>
  </si>
  <si>
    <t xml:space="preserve">Aurelia Osborn Fox Memorial Hospital (Oneonta,NY) </t>
  </si>
  <si>
    <t xml:space="preserve">Bassett Health Network (Delhi,NY) </t>
  </si>
  <si>
    <t xml:space="preserve">Bassett Hospital Of Schoharie County (Cobleskill,NY) </t>
  </si>
  <si>
    <t xml:space="preserve">Bassett Medical Center (Cooperstown,NY) </t>
  </si>
  <si>
    <t xml:space="preserve">Little Falls Hospital (Little Falls,NY) </t>
  </si>
  <si>
    <t xml:space="preserve">Bates County Memorial Hospital (Butler,MO) </t>
  </si>
  <si>
    <t xml:space="preserve">Baton Rouge General Medical Center (Baton Rouge,LA) </t>
  </si>
  <si>
    <t xml:space="preserve">Baxter Regional (Mountain Home,AR) </t>
  </si>
  <si>
    <t xml:space="preserve">Bay Medical Center (Panama City,FL) </t>
  </si>
  <si>
    <t xml:space="preserve">Bartow Regional Medical Center (Bartow,FL) </t>
  </si>
  <si>
    <t xml:space="preserve">Baycare Alliant Hospital (Dunedin,FL) </t>
  </si>
  <si>
    <t xml:space="preserve">Gulf Coast Medical Center (Port Richey,FL) </t>
  </si>
  <si>
    <t xml:space="preserve">Mease Dunedin Hospital (Dunedin,FL) </t>
  </si>
  <si>
    <t xml:space="preserve">Morton Plant Hospital Association, Inc (Clearwater,FL) </t>
  </si>
  <si>
    <t xml:space="preserve">Morton Plant North Bay Hospital Association, Inc (New Port Richey,FL) </t>
  </si>
  <si>
    <t xml:space="preserve">Saint Anthonys Hospital (Saint Petersburg,FL) </t>
  </si>
  <si>
    <t xml:space="preserve">Saint Josephs Hospital North (Lutz,FL) </t>
  </si>
  <si>
    <t xml:space="preserve">Saint Josephs Hospital South (Riverview,FL) </t>
  </si>
  <si>
    <t xml:space="preserve">Saint Josephs Hospital, Inc (Tampa,FL) </t>
  </si>
  <si>
    <t xml:space="preserve">South Florida Baptist Hospital, Inc (Plant City,FL) </t>
  </si>
  <si>
    <t xml:space="preserve">Trustees Of Mease, Inc (Safety Harbor,FL) </t>
  </si>
  <si>
    <t xml:space="preserve">Winter Haven Hospital (Winter Haven,FL) </t>
  </si>
  <si>
    <t xml:space="preserve">Winter Haven Womens Hospital (Eloise,FL) </t>
  </si>
  <si>
    <t xml:space="preserve">Bayhealth Medical Center, Inc (Dover,DE) </t>
  </si>
  <si>
    <t xml:space="preserve">Bayhealth Medical Center, Inc (Milford,DE) </t>
  </si>
  <si>
    <t xml:space="preserve">Baylor County Hospital District (Red Springs,TX) </t>
  </si>
  <si>
    <t xml:space="preserve">Baylor Jack And Jane Hamilton Heart And Vascular Hospital (Dallas,TX) </t>
  </si>
  <si>
    <t xml:space="preserve">Baylor Medical Center At Carrollton (Carrollton,TX) </t>
  </si>
  <si>
    <t xml:space="preserve">Baylor Medical Center At Frisco (Frisco,TX) </t>
  </si>
  <si>
    <t xml:space="preserve">Baylor Medical Center At Mckinney (Mckinney,TX) </t>
  </si>
  <si>
    <t xml:space="preserve">Baylor Medical Center At Trophy Club (Trophy Club,TX) </t>
  </si>
  <si>
    <t xml:space="preserve">Baylor Medical Center Uptown (Dallas,TX) </t>
  </si>
  <si>
    <t xml:space="preserve">Baylor Orthopedic And Spine Hospital At Arlington (Arlington,TX) </t>
  </si>
  <si>
    <t xml:space="preserve">Baylor Regional Medical Center At Grapevine (Grapevine,TX) </t>
  </si>
  <si>
    <t xml:space="preserve">Baylor Scott And White All Saints Medical Center At Fort Worth (Fort Worth,TX) </t>
  </si>
  <si>
    <t xml:space="preserve">Baylor Scott And White Health Lakeway (Austin,TX) </t>
  </si>
  <si>
    <t xml:space="preserve">Baylor Scott And White Health Round Rock (Round Rock,TX) </t>
  </si>
  <si>
    <t xml:space="preserve">Baylor Scott And White Hillcrest Medical Center (Waco,TX) </t>
  </si>
  <si>
    <t xml:space="preserve">Baylor Scott And White Medical Center (Irving,TX) </t>
  </si>
  <si>
    <t xml:space="preserve">Baylor Scott And White Medical Center Brenham (Brenham,TX) </t>
  </si>
  <si>
    <t xml:space="preserve">Baylor Scott And White Medical Center Garland (Garland,TX) </t>
  </si>
  <si>
    <t xml:space="preserve">Baylor Scott And White Medical Center Lake Pointe (Rowlett,TX) </t>
  </si>
  <si>
    <t xml:space="preserve">Baylor Scott And White Medical Center Marble Falls (Marble Falls,TX) </t>
  </si>
  <si>
    <t xml:space="preserve">Baylor Scott And White Medical Center Plano (Plano,TX) </t>
  </si>
  <si>
    <t xml:space="preserve">Baylor Scott And White Medical Center Sunnyvale (Mesquite,TX) </t>
  </si>
  <si>
    <t xml:space="preserve">Baylor Scott And White Medical Center Waxahachie (Waxahachie,TX) </t>
  </si>
  <si>
    <t xml:space="preserve">Baylor Scott And White Medical Center White Rock (Dallas,TX) </t>
  </si>
  <si>
    <t xml:space="preserve">Baylor Surgical Hospital At Fort Worth (Fort Worth,TX) </t>
  </si>
  <si>
    <t xml:space="preserve">Baylor T Boone Pickens Cancer Hospital (Dallas,TX) </t>
  </si>
  <si>
    <t xml:space="preserve">Baylor University Medical Center (Dallas,TX) </t>
  </si>
  <si>
    <t xml:space="preserve">Hillcrest Breast Center (Woodway,TX) </t>
  </si>
  <si>
    <t xml:space="preserve">Paul And Judy Andrews Womens Hospital (Fort Worth,TX) </t>
  </si>
  <si>
    <t xml:space="preserve">Scott And White Continuing Care Hospital (Temple,TX) </t>
  </si>
  <si>
    <t xml:space="preserve">Scott And White Hospital Llano (Llano,TX) </t>
  </si>
  <si>
    <t xml:space="preserve">Scott And White Hospital Taylor (Taylor,TX) </t>
  </si>
  <si>
    <t xml:space="preserve">Tenet Frisco, Ltd (Frisco,TX) </t>
  </si>
  <si>
    <t xml:space="preserve">Texas Heart Hospital Of The Southwest (Plano,TX) </t>
  </si>
  <si>
    <t xml:space="preserve">Baystate Franklin Medical Center (Greenfield,MA) </t>
  </si>
  <si>
    <t xml:space="preserve">Baystate Health (Springfield,MA) </t>
  </si>
  <si>
    <t xml:space="preserve">Baystate Mary Lane Outpatient Center (Ware,MA) </t>
  </si>
  <si>
    <t xml:space="preserve">Baystate Med Center-qed Program (Montgomery,NY) </t>
  </si>
  <si>
    <t xml:space="preserve">Baystate Wing Hospital (Palmer,MA) </t>
  </si>
  <si>
    <t xml:space="preserve">Memorial Childrens Hospital (South Bend,IN) </t>
  </si>
  <si>
    <t xml:space="preserve">Beatrice Community Hospital And Health Center (Beatrice,NE) </t>
  </si>
  <si>
    <t xml:space="preserve">Beaumont Childrens Hospital (Royal Oak,MI) </t>
  </si>
  <si>
    <t xml:space="preserve">Beaumont Health System Warehouse (Warren,MI) </t>
  </si>
  <si>
    <t xml:space="preserve">Beaumont Hospital Dearborn (Dearborn,MI) </t>
  </si>
  <si>
    <t xml:space="preserve">Beaumont Hospital Farmington Hills (Farmington Hills,MI) </t>
  </si>
  <si>
    <t xml:space="preserve">Beaumont Hospital Grosse Pointe (Grosse Pointe,MI) </t>
  </si>
  <si>
    <t xml:space="preserve">Beaumont Hospital Of Wayne (Wayne,MI) </t>
  </si>
  <si>
    <t xml:space="preserve">Beaumont Hospital Royal Oak (Royal Oak,MI) </t>
  </si>
  <si>
    <t xml:space="preserve">Beaumont Hospital Taylor (Taylor,MI) </t>
  </si>
  <si>
    <t xml:space="preserve">Beaumont Hospital Trenton (Trenton,MI) </t>
  </si>
  <si>
    <t xml:space="preserve">Beaumont Hospital Troy (Troy,MI) </t>
  </si>
  <si>
    <t xml:space="preserve">Beaver County Memorial Hospital (Beaver,OK) </t>
  </si>
  <si>
    <t xml:space="preserve">Beebe Healthcare (Lewes,DE) </t>
  </si>
  <si>
    <t xml:space="preserve">Beebe Medical Center Imaging Rehoboth Beach (Rehoboth Beach,DE) </t>
  </si>
  <si>
    <t xml:space="preserve">Bellin Health Oconto Hospital (Oconto,WI) </t>
  </si>
  <si>
    <t xml:space="preserve">Bellin Memorial Hospital, Inc (Green Bay,WI) </t>
  </si>
  <si>
    <t xml:space="preserve">Beloit Health System, Inc (Beloit,WI) </t>
  </si>
  <si>
    <t xml:space="preserve">Benefis Rehabilitation Unit (Great Falls,MT) </t>
  </si>
  <si>
    <t xml:space="preserve">Berger Health System (Circleville,OH) </t>
  </si>
  <si>
    <t xml:space="preserve">Fairview Hospital (Great Barrington,MA) </t>
  </si>
  <si>
    <t xml:space="preserve">Beth Israel Deaconess Hospital Milton (Milton,MA) </t>
  </si>
  <si>
    <t xml:space="preserve">Beth Israel Deaconess Hospital Needham (Needham,MA) </t>
  </si>
  <si>
    <t xml:space="preserve">Beth Israel Deaconess Hospital Plymouth (Plymouth,MA) </t>
  </si>
  <si>
    <t xml:space="preserve">Beth Israel Deaconess Medical Center West Campus (Boston,MA) </t>
  </si>
  <si>
    <t xml:space="preserve">Methodist Hospital Of Chicago (Chicago,IL) </t>
  </si>
  <si>
    <t xml:space="preserve">Bethesda Hospital East (Boynton Beach,FL) </t>
  </si>
  <si>
    <t xml:space="preserve">Bethesda Hospital West (Boynton Beach,FL) </t>
  </si>
  <si>
    <t xml:space="preserve">Beartooth Billings Clinic (Red Lodge,MT) </t>
  </si>
  <si>
    <t xml:space="preserve">Billings Clinic Hospital (Billings,MT) </t>
  </si>
  <si>
    <t xml:space="preserve">Daniels Memorial Healthcare Center (Scobey,MT) </t>
  </si>
  <si>
    <t xml:space="preserve">Livingston Healthcare (Livingston,MT) </t>
  </si>
  <si>
    <t xml:space="preserve">North Big Horn Hospital District (Lovell,WY) </t>
  </si>
  <si>
    <t xml:space="preserve">Pioneer Medical Center (Big Timber,MT) </t>
  </si>
  <si>
    <t xml:space="preserve">Stillwater Hospital Association, Inc (Columbus,MT) </t>
  </si>
  <si>
    <t xml:space="preserve">Copper Queen Community Hospital (Bisbee,AZ) </t>
  </si>
  <si>
    <t xml:space="preserve">Alton Memorial Hospital (Alton,IL) </t>
  </si>
  <si>
    <t xml:space="preserve">Barnes-jewish West County Hospital (Creve Coeur,MO) </t>
  </si>
  <si>
    <t xml:space="preserve">Boone Hospital Center (Columbia,MO) </t>
  </si>
  <si>
    <t xml:space="preserve">Christian Hospital Northeast (Saint Louis,MO) </t>
  </si>
  <si>
    <t xml:space="preserve">Memorial Hospital East (O Fallon,IL) </t>
  </si>
  <si>
    <t xml:space="preserve">Missouri Baptist Hospital Of Sullivan (Sullivan,MO) </t>
  </si>
  <si>
    <t xml:space="preserve">Northwest Healthcare (Florissant,MO) </t>
  </si>
  <si>
    <t xml:space="preserve">Parkland Health Center (Farmington,MO) </t>
  </si>
  <si>
    <t xml:space="preserve">Parkland Health Center Bonne Terre (Bonne Terre,MO) </t>
  </si>
  <si>
    <t xml:space="preserve">Progress West Healthcare Center (O Fallon,MO) </t>
  </si>
  <si>
    <t xml:space="preserve">Randolph Hospital District (Chester,IL) </t>
  </si>
  <si>
    <t xml:space="preserve">Salem Memorial District Hospital (Salem,MO) </t>
  </si>
  <si>
    <t xml:space="preserve">Salem Township Hospital (Salem,IL) </t>
  </si>
  <si>
    <t xml:space="preserve">The Rehabilitation Institute Of Saint Louis (Saint Louis,MO) </t>
  </si>
  <si>
    <t xml:space="preserve">Washington County Memorial Hospital (Potosi,MO) </t>
  </si>
  <si>
    <t xml:space="preserve">Blessing Health System (Pittsfield,IL) </t>
  </si>
  <si>
    <t xml:space="preserve">Blessing Health System (Quincy,IL) </t>
  </si>
  <si>
    <t xml:space="preserve">Bmh, Inc (Blackfoot,ID) </t>
  </si>
  <si>
    <t xml:space="preserve">Idaho Doctors Hospital (Blackfoot,ID) </t>
  </si>
  <si>
    <t xml:space="preserve">Boca Raton Regional Hospital (Boca Raton,FL) </t>
  </si>
  <si>
    <t xml:space="preserve">Bon Secours Baltimore Hospital (Baltimore,MD) </t>
  </si>
  <si>
    <t xml:space="preserve">Bon Secours Community Hospital (Port Jervis,NY) </t>
  </si>
  <si>
    <t xml:space="preserve">Bon Secours Richmond Community Hospital (Richmond,VA) </t>
  </si>
  <si>
    <t xml:space="preserve">Bon Secours Saint Marys Hospital (Richmond,VA) </t>
  </si>
  <si>
    <t xml:space="preserve">Good Samaritan Regional Medical Center (Suffern,NY) </t>
  </si>
  <si>
    <t xml:space="preserve">Our Lady Of Bellefonte Hospital (Ashland,KY) </t>
  </si>
  <si>
    <t xml:space="preserve">Rappahannock General Hospital (Kilmarnock,VA) </t>
  </si>
  <si>
    <t xml:space="preserve">Saint Anthony Community Hospital (Warwick,NY) </t>
  </si>
  <si>
    <t xml:space="preserve">Saint Francis Eastside (Greenville,SC) </t>
  </si>
  <si>
    <t xml:space="preserve">Saint Francis Hospital, Inc (Greenville,SC) </t>
  </si>
  <si>
    <t xml:space="preserve">Boston Childrens At Lexington (Lexington,MA) </t>
  </si>
  <si>
    <t xml:space="preserve">Childrens Hospital Boston At Waltham (Waltham,MA) </t>
  </si>
  <si>
    <t xml:space="preserve">Boston Medical Center (Boston,MA) </t>
  </si>
  <si>
    <t xml:space="preserve">Boston University Eye Associates (Boston,MA) </t>
  </si>
  <si>
    <t xml:space="preserve">Boulder Community Foothills Hospital (Boulder,CO) </t>
  </si>
  <si>
    <t xml:space="preserve">Boulder Community Psychiatric Hospital (Boulder,CO) </t>
  </si>
  <si>
    <t xml:space="preserve">The Community Hospital Association (Boulder,CO) </t>
  </si>
  <si>
    <t xml:space="preserve">Box Butte General Hospital (Alliance,NE) </t>
  </si>
  <si>
    <t xml:space="preserve">Bozeman Health Deaconess Hospital (Bozeman,MT) </t>
  </si>
  <si>
    <t xml:space="preserve">Bristow Medical Center (Bristow,OK) </t>
  </si>
  <si>
    <t xml:space="preserve">Bronson Battle Creek (Battle Creek,MI) </t>
  </si>
  <si>
    <t xml:space="preserve">Bronson Healthcare Midwest Orthopedics And Joint Specialists (Kalamazoo,MI) </t>
  </si>
  <si>
    <t xml:space="preserve">Bronson Lakeview Hospital (Paw Paw,MI) </t>
  </si>
  <si>
    <t xml:space="preserve">Bronson Methodist Hospital (Kalamazoo,MI) </t>
  </si>
  <si>
    <t xml:space="preserve">South Haven Community Hospital (South Haven,MI) </t>
  </si>
  <si>
    <t xml:space="preserve">Bronx Lebanon Hospital Center (Bronx,NY) </t>
  </si>
  <si>
    <t xml:space="preserve">Brookings Hospital And Brookview Manor (Brookings,SD) </t>
  </si>
  <si>
    <t xml:space="preserve">Bryan Medical Center West (Lincoln,NE) </t>
  </si>
  <si>
    <t xml:space="preserve">Crete Area Medical Center (Crete,NE) </t>
  </si>
  <si>
    <t xml:space="preserve">Burgess Health Center (Onawa,IA) </t>
  </si>
  <si>
    <t xml:space="preserve">Butler Memorial Hospital (Butler,PA) </t>
  </si>
  <si>
    <t xml:space="preserve">Cabell Huntington Hospital, Inc (Huntington,WV) </t>
  </si>
  <si>
    <t xml:space="preserve">Calvert Memorial Hospital (Prince Frederick,MD) </t>
  </si>
  <si>
    <t xml:space="preserve">Cambridge Health Alliance Everett Hospital (Everett,MA) </t>
  </si>
  <si>
    <t xml:space="preserve">Cha Cambridge Hospital (Cambridge,MA) </t>
  </si>
  <si>
    <t xml:space="preserve">Somerville Hospital (Somerville,MA) </t>
  </si>
  <si>
    <t xml:space="preserve">Cameron Memorial Community Hospital, Inc (Angola,IN) </t>
  </si>
  <si>
    <t xml:space="preserve">Cameron Regional Medical Center (Cameron,MO) </t>
  </si>
  <si>
    <t xml:space="preserve">Campbell County Memorial Hospital (Gillette,WY) </t>
  </si>
  <si>
    <t xml:space="preserve">Cancer Treatment Center Of America At Eastern Regional Medical Center (Philadelphia,PA) </t>
  </si>
  <si>
    <t xml:space="preserve">Cancer Treatment Center Of America At Western Regional Medical Center (Goodyear,AZ) </t>
  </si>
  <si>
    <t xml:space="preserve">Cancer Treatment Centers Of America At Midwestern Regional Medical Center (Zion,IL) </t>
  </si>
  <si>
    <t xml:space="preserve">Cape Cod Hospital (Hyannis,MA) </t>
  </si>
  <si>
    <t xml:space="preserve">Falmouth Hospital (Falmouth,MA) </t>
  </si>
  <si>
    <t xml:space="preserve">Bladen County Hospital (Elizabethtown,NC) </t>
  </si>
  <si>
    <t xml:space="preserve">Cape Fear Valley Hoke Hospital (Raeford,NC) </t>
  </si>
  <si>
    <t xml:space="preserve">Cumberland County Hospital System, Inc (Fayetteville,NC) </t>
  </si>
  <si>
    <t xml:space="preserve">Highsmith-rainey Specialty Hospital (Fayetteville,NC) </t>
  </si>
  <si>
    <t xml:space="preserve">Capital Health Medical Center Hopewell (Pennington,NJ) </t>
  </si>
  <si>
    <t xml:space="preserve">Capital Health Regional Medical Center (Trenton,NJ) </t>
  </si>
  <si>
    <t xml:space="preserve">Concord Hospital (Concord,NH) </t>
  </si>
  <si>
    <t xml:space="preserve">Butler Hospital (Providence,RI) </t>
  </si>
  <si>
    <t xml:space="preserve">Kent County Memorial Hospital (Warwick,RI) </t>
  </si>
  <si>
    <t xml:space="preserve">Memorial Hospital Of Rhode Island (Pawtucket,RI) </t>
  </si>
  <si>
    <t xml:space="preserve">Careone At Hackensack University Medical Center Pascack Valley (Westwood,NJ) </t>
  </si>
  <si>
    <t xml:space="preserve">Careone At Raritan Bay Medical Center (Perth Amboy,NJ) </t>
  </si>
  <si>
    <t xml:space="preserve">Bayonne Medical Center (Bayonne,NJ) </t>
  </si>
  <si>
    <t xml:space="preserve">Christ Hospital (Jersey City,NJ) </t>
  </si>
  <si>
    <t xml:space="preserve">Hoboken University Medical Center (Hoboken,NJ) </t>
  </si>
  <si>
    <t xml:space="preserve">Bath County Community Hospital (Hot Springs,VA) </t>
  </si>
  <si>
    <t xml:space="preserve">Carilion Franklin Memorial Hospital (Rocky Mount,VA) </t>
  </si>
  <si>
    <t xml:space="preserve">Carilion Giles Community Hospital (Pearisburg,VA) </t>
  </si>
  <si>
    <t xml:space="preserve">Carilion Materials Management (Roanoke,VA) </t>
  </si>
  <si>
    <t xml:space="preserve">Carilion New River Valley Medical Center (Christiansburg,VA) </t>
  </si>
  <si>
    <t xml:space="preserve">Carilion Roanoke Community Hospital (Roanoke,VA) </t>
  </si>
  <si>
    <t xml:space="preserve">Carilion Roanoke Memorial Hospital (Roanoke,VA) </t>
  </si>
  <si>
    <t xml:space="preserve">Carilion Stonewall Jackson Hospital (Lexington,VA) </t>
  </si>
  <si>
    <t xml:space="preserve">Carilion Tazewell Community Hospital (Tazewell,VA) </t>
  </si>
  <si>
    <t xml:space="preserve">Carolinaeast Medical Center (New Bern,NC) </t>
  </si>
  <si>
    <t xml:space="preserve">Anmed Health Cannon (Pickens,SC) </t>
  </si>
  <si>
    <t xml:space="preserve">Anmed Health Womens And Childrens Hospital (Anderson,SC) </t>
  </si>
  <si>
    <t xml:space="preserve">Blue Ridge Healthcare (Morganton,NC) </t>
  </si>
  <si>
    <t xml:space="preserve">Carolinas Continuecare Hospital At Kings Mountain (Kings Mountain,NC) </t>
  </si>
  <si>
    <t xml:space="preserve">Carolinas Continuecare Hospital At Pineville (Charlotte,NC) </t>
  </si>
  <si>
    <t xml:space="preserve">Carolinas Healthcare System Anson (Wadesboro,NC) </t>
  </si>
  <si>
    <t xml:space="preserve">Carolinas Healthcare System Cleveland (Shelby,NC) </t>
  </si>
  <si>
    <t xml:space="preserve">Carolinas Healthcare System Kings Mountain (Kings Mountain,NC) </t>
  </si>
  <si>
    <t xml:space="preserve">Carolinas Healthcare System Lincoln (Lincolnton,NC) </t>
  </si>
  <si>
    <t xml:space="preserve">Carolinas Healthcare System Pineville (Charlotte,NC) </t>
  </si>
  <si>
    <t xml:space="preserve">Carolinas Healthcare System University (Charlotte,NC) </t>
  </si>
  <si>
    <t xml:space="preserve">Carolinas Medical Center Mercy (Charlotte,NC) </t>
  </si>
  <si>
    <t xml:space="preserve">Carolinas Medical Center Northeast (Concord,NC) </t>
  </si>
  <si>
    <t xml:space="preserve">Carolinas Rehabilitation (Charlotte,NC) </t>
  </si>
  <si>
    <t xml:space="preserve">Charlotte-mecklenburg Hospital Authority (Monroe,NC) </t>
  </si>
  <si>
    <t xml:space="preserve">Cmc Myers Park Internal Medicine (Charlotte,NC) </t>
  </si>
  <si>
    <t xml:space="preserve">Columbus Regional Healthcare System (Whiteville,NC) </t>
  </si>
  <si>
    <t xml:space="preserve">Elberton County Hospital Authority (Elberton,GA) </t>
  </si>
  <si>
    <t xml:space="preserve">Hampton Regional Medical Center (Varnville,SC) </t>
  </si>
  <si>
    <t xml:space="preserve">Levine Childrens Hospital (Charlotte,NC) </t>
  </si>
  <si>
    <t xml:space="preserve">Murphy Medical Center (Murphy,NC) </t>
  </si>
  <si>
    <t xml:space="preserve">Nhrmc Orthopedic Hospital (Wilmington,NC) </t>
  </si>
  <si>
    <t xml:space="preserve">Pender Memorial Hospital (Burgaw,NC) </t>
  </si>
  <si>
    <t xml:space="preserve">Roper Saint Francis Healthcare (Charleston,SC) </t>
  </si>
  <si>
    <t xml:space="preserve">Roper Saint Francis Mount Pleasant Hospital (Mt Pleasant,SC) </t>
  </si>
  <si>
    <t xml:space="preserve">Saint Lukes Hospital, Inc (Columbus,NC) </t>
  </si>
  <si>
    <t xml:space="preserve">Scotland Memorial Hospital (Laurinburg,NC) </t>
  </si>
  <si>
    <t xml:space="preserve">The Charlotte Mecklenburg Hospital Authority (Albemarle,NC) </t>
  </si>
  <si>
    <t xml:space="preserve">Carson Tahoe Continuing Care Hospital (Carson City,NV) </t>
  </si>
  <si>
    <t xml:space="preserve">Carson Tahoe Regional Medical Center (Carson City,NV) </t>
  </si>
  <si>
    <t xml:space="preserve">Carson Tahoe Sierra Surgery (Carson City,NV) </t>
  </si>
  <si>
    <t xml:space="preserve">Carteret Health Care (Morehead City,NC) </t>
  </si>
  <si>
    <t xml:space="preserve">Public Hospital District 3 (Arlington,WA) </t>
  </si>
  <si>
    <t xml:space="preserve">Cass County Memorial Hospital (Atlantic,IA) </t>
  </si>
  <si>
    <t xml:space="preserve">Adair County Health System (Greenfield,IA) </t>
  </si>
  <si>
    <t xml:space="preserve">Audubon County Memorial Hospital (Audubon,IA) </t>
  </si>
  <si>
    <t xml:space="preserve">Avista Adventist Hospital (Louisville,CO) </t>
  </si>
  <si>
    <t xml:space="preserve">Bob Wilson Memorial Grant County Hospital (Ulysses,KS) </t>
  </si>
  <si>
    <t xml:space="preserve">Callaway District Hospital (Callaway,NE) </t>
  </si>
  <si>
    <t xml:space="preserve">Castle Rock Adventist Hospital (Castle Rock,CO) </t>
  </si>
  <si>
    <t xml:space="preserve">Chi Good Samaritan Hospital (Kearney,NE) </t>
  </si>
  <si>
    <t xml:space="preserve">Chi Health Alegent Creighton Clinic Endocrinology (Omaha,NE) </t>
  </si>
  <si>
    <t xml:space="preserve">Chi Health Creighton University Medical Center Bergan Mercy (Omaha,NE) </t>
  </si>
  <si>
    <t xml:space="preserve">Chi Health Immanuel (Omaha,NE) </t>
  </si>
  <si>
    <t xml:space="preserve">Chi Health Mercy Corning Hospital (Corning,IA) </t>
  </si>
  <si>
    <t xml:space="preserve">Chi Health Mercy Hospital Council Bluffs (Council Bluffs,IA) </t>
  </si>
  <si>
    <t xml:space="preserve">Chi Health Midlands (Papillion,NE) </t>
  </si>
  <si>
    <t xml:space="preserve">Chi Health Missouri Valley (Missouri Valley,IA) </t>
  </si>
  <si>
    <t xml:space="preserve">Chi Health Plainview Hospital (Plainview,NE) </t>
  </si>
  <si>
    <t xml:space="preserve">Chi Health Saint Elizabeth (Lincoln,NE) </t>
  </si>
  <si>
    <t xml:space="preserve">Chi Health Saint Francis (Grand Island,NE) </t>
  </si>
  <si>
    <t xml:space="preserve">Chi Health Saint Marys (Nebraska City,NE) </t>
  </si>
  <si>
    <t xml:space="preserve">Chi Health Schuyler (Schuyler,NE) </t>
  </si>
  <si>
    <t xml:space="preserve">Chi Lisbon Health (Lisbon,ND) </t>
  </si>
  <si>
    <t xml:space="preserve">Chi Mercy Health (Valley City,ND) </t>
  </si>
  <si>
    <t xml:space="preserve">Chi Nebraska Heart Hospital (Lincoln,NE) </t>
  </si>
  <si>
    <t xml:space="preserve">Chi Saint Alexius Health Carrington Medical Center (Carrington,ND) </t>
  </si>
  <si>
    <t xml:space="preserve">Chi Saint Alexius Health Devils Lake Hospital (Devils Lake,ND) </t>
  </si>
  <si>
    <t xml:space="preserve">Chi Saint Anthony Hospital (Pendleton,OR) </t>
  </si>
  <si>
    <t xml:space="preserve">Chi Saint Joseph Health Bellville Hospital (Bellville,TX) </t>
  </si>
  <si>
    <t xml:space="preserve">Chi Saint Lukes Health (Houston,TX) </t>
  </si>
  <si>
    <t xml:space="preserve">Chi Saint Lukes Health (Lufkin,TX) </t>
  </si>
  <si>
    <t xml:space="preserve">Chi Saint Lukes Health Brazosport (Lake Jackson,TX) </t>
  </si>
  <si>
    <t xml:space="preserve">Chi Saint Lukes Health Memorial San Augustine (San Augustine,TX) </t>
  </si>
  <si>
    <t xml:space="preserve">Chi Saint Lukes Health Pinecroft Hospital (Spring,TX) </t>
  </si>
  <si>
    <t xml:space="preserve">Chi Saint Vincent (Hot Springs,AR) </t>
  </si>
  <si>
    <t xml:space="preserve">Chi Saint Vincent Morrilton (Morrilton,AR) </t>
  </si>
  <si>
    <t xml:space="preserve">Chi Saint Vincent North (Sherwood,AR) </t>
  </si>
  <si>
    <t xml:space="preserve">Chi St Joseph Health Burleson Hospital (Caldwell,TX) </t>
  </si>
  <si>
    <t xml:space="preserve">Chi St Lukes Health Memorial Livingston (Livingston,TX) </t>
  </si>
  <si>
    <t xml:space="preserve">Continuing Care Hospital At Saint Joseph East (Lexington,KY) </t>
  </si>
  <si>
    <t xml:space="preserve">Flaget Memorial Hospital (Bardstown,KY) </t>
  </si>
  <si>
    <t xml:space="preserve">Garrison Memorial Hospital (Garrison,ND) </t>
  </si>
  <si>
    <t xml:space="preserve">Grimes Saint Joseph Health Center (Navasota,TX) </t>
  </si>
  <si>
    <t xml:space="preserve">Hamilton County Public Hospital (Webster City,IA) </t>
  </si>
  <si>
    <t xml:space="preserve">Harrison Medical Center (Silverdale,WA) </t>
  </si>
  <si>
    <t xml:space="preserve">Harrison Medical Center Bremerton (Bremerton,WA) </t>
  </si>
  <si>
    <t xml:space="preserve">Highline Medical Center (Burien,WA) </t>
  </si>
  <si>
    <t xml:space="preserve">Jewish Hospital (Louisville,KY) </t>
  </si>
  <si>
    <t xml:space="preserve">Jewish Hospital Medical Center South (Shepherdsville,KY) </t>
  </si>
  <si>
    <t xml:space="preserve">Jewish Hospital Shelbyville (Shelbyville,KY) </t>
  </si>
  <si>
    <t xml:space="preserve">Kremmling Memorial Hospital District (Granby,CO) </t>
  </si>
  <si>
    <t xml:space="preserve">Lakewood Health Center (Baudette,MN) </t>
  </si>
  <si>
    <t xml:space="preserve">Littleton Adventist Hospital (Littleton,CO) </t>
  </si>
  <si>
    <t xml:space="preserve">Longmont United Hospital (Longmont,CO) </t>
  </si>
  <si>
    <t xml:space="preserve">Madison Saint Joseph Health Center (Madisonville,TX) </t>
  </si>
  <si>
    <t xml:space="preserve">Memorial Community Hospital And Health System (Blair,NE) </t>
  </si>
  <si>
    <t xml:space="preserve">Memorial Health Care System (Chattanooga,TN) </t>
  </si>
  <si>
    <t xml:space="preserve">Memorial Hospital Hixson (Hixson,TN) </t>
  </si>
  <si>
    <t xml:space="preserve">Memorial Specialty Hospital (Lufkin,TX) </t>
  </si>
  <si>
    <t xml:space="preserve">Mercy Medical Center (Williston,ND) </t>
  </si>
  <si>
    <t xml:space="preserve">Mercy Medical Center Centerville (Centerville,IA) </t>
  </si>
  <si>
    <t xml:space="preserve">Mercy Medical Center West Lakes (West Des Moines,IA) </t>
  </si>
  <si>
    <t xml:space="preserve">Mercy Medical Center, Inc (Roseburg,OR) </t>
  </si>
  <si>
    <t xml:space="preserve">Middle Park Medical Center (Kremmling,CO) </t>
  </si>
  <si>
    <t xml:space="preserve">Mobridge Regional Hospital (Mobridge,SD) </t>
  </si>
  <si>
    <t xml:space="preserve">Monroe County Hospital (Albia,IA) </t>
  </si>
  <si>
    <t xml:space="preserve">Nebraska Spine Hospital, Llc (Omaha,NE) </t>
  </si>
  <si>
    <t xml:space="preserve">Oakes Community Hospital (Oakes,ND) </t>
  </si>
  <si>
    <t xml:space="preserve">Orthocolorado Hospital (Lakewood,CO) </t>
  </si>
  <si>
    <t xml:space="preserve">Parker Adventist Hospital (Parker,CO) </t>
  </si>
  <si>
    <t xml:space="preserve">Penrose Hospital (Colorado Springs,CO) </t>
  </si>
  <si>
    <t xml:space="preserve">Porter Adventist Hospital (Denver,CO) </t>
  </si>
  <si>
    <t xml:space="preserve">Regional Hospital For Respiratory And Complex Care (Burien,WA) </t>
  </si>
  <si>
    <t xml:space="preserve">Ringgold County Hospital (Mount Ayr,IA) </t>
  </si>
  <si>
    <t xml:space="preserve">Saint Alexius Medical Center (Turtle Lake,ND) </t>
  </si>
  <si>
    <t xml:space="preserve">Saint Anthony Hospital (Gig Harbor,WA) </t>
  </si>
  <si>
    <t xml:space="preserve">Saint Anthony Hospital (Lakewood,CO) </t>
  </si>
  <si>
    <t xml:space="preserve">Saint Anthony North Health Campus (Westminster,CO) </t>
  </si>
  <si>
    <t xml:space="preserve">Saint Anthony Summit Medical Center (Frisco,CO) </t>
  </si>
  <si>
    <t xml:space="preserve">Saint Catherine Hospital (Garden City,KS) </t>
  </si>
  <si>
    <t xml:space="preserve">Saint Clare Hospital (Lakewood,WA) </t>
  </si>
  <si>
    <t xml:space="preserve">Saint Elizabeth Hospital (Enumclaw,WA) </t>
  </si>
  <si>
    <t xml:space="preserve">Saint Francis Hospital (Federal Way,WA) </t>
  </si>
  <si>
    <t xml:space="preserve">Saint Francis Medical Center (Breckenridge,MN) </t>
  </si>
  <si>
    <t xml:space="preserve">Saint Francis Medical Center (Colorado Springs,CO) </t>
  </si>
  <si>
    <t xml:space="preserve">Saint Joseph Area Health Services (Park Rapids,MN) </t>
  </si>
  <si>
    <t xml:space="preserve">Saint Joseph Berea (Berea,KY) </t>
  </si>
  <si>
    <t xml:space="preserve">Saint Joseph East (Lexington,KY) </t>
  </si>
  <si>
    <t xml:space="preserve">Saint Joseph Hospital (Lexington,KY) </t>
  </si>
  <si>
    <t xml:space="preserve">Saint Joseph London (London,KY) </t>
  </si>
  <si>
    <t xml:space="preserve">Saint Joseph Martin (Martin,KY) </t>
  </si>
  <si>
    <t xml:space="preserve">Saint Joseph Medical Center (Tacoma,WA) </t>
  </si>
  <si>
    <t xml:space="preserve">Saint Joseph Mount Sterling Hospital (Mount Sterling,KY) </t>
  </si>
  <si>
    <t xml:space="preserve">Saint Joseph Regional Rehabilitation Center (Bryan,TX) </t>
  </si>
  <si>
    <t xml:space="preserve">Saint Josephs Hospital And Health Center (Dickinson,ND) </t>
  </si>
  <si>
    <t xml:space="preserve">Saint Lukes Hospital At The Vintage (Houston,TX) </t>
  </si>
  <si>
    <t xml:space="preserve">Saint Lukes Lakeside Hospital (Conroe,TX) </t>
  </si>
  <si>
    <t xml:space="preserve">Saint Lukes Patients Medical Center (Pasadena,TX) </t>
  </si>
  <si>
    <t xml:space="preserve">Saint Lukes Sugar Land Hospital (Sugar Land,TX) </t>
  </si>
  <si>
    <t xml:space="preserve">Saint Lukes The Woodlands Hospital (Conroe,TX) </t>
  </si>
  <si>
    <t xml:space="preserve">Saint Mary Corwin Medical Center (Pueblo,CO) </t>
  </si>
  <si>
    <t xml:space="preserve">Saint Thomas More Hospital (Canon City,CO) </t>
  </si>
  <si>
    <t xml:space="preserve">Saints Mary And Elizabeth Hospital (Louisville,KY) </t>
  </si>
  <si>
    <t xml:space="preserve">Southern Indiana Rehabilitation Hospital (New Albany,IN) </t>
  </si>
  <si>
    <t xml:space="preserve">Taylor Regional Hospital (Campbellsville,KY) </t>
  </si>
  <si>
    <t xml:space="preserve">Texas Heart Institute (Houston,TX) </t>
  </si>
  <si>
    <t xml:space="preserve">Trinity Hospital Twin City (Dennison,OH) </t>
  </si>
  <si>
    <t xml:space="preserve">Unity Family Healthcare (Little Falls,MN) </t>
  </si>
  <si>
    <t xml:space="preserve">Wayne County Hospital (Corydon,IA) </t>
  </si>
  <si>
    <t xml:space="preserve">Brookhaven Memorial Hospital Medical Center (Patchogue,NY) </t>
  </si>
  <si>
    <t xml:space="preserve">Good Samaritan Hospital Medical Center (West Islip,NY) </t>
  </si>
  <si>
    <t xml:space="preserve">Saint Catherine Of Siena Medical Center (Smithtown,NY) </t>
  </si>
  <si>
    <t xml:space="preserve">Saint Charles Hospital (Port Jefferson,NY) </t>
  </si>
  <si>
    <t xml:space="preserve">Saint Francis Hospital (Roslyn,NY) </t>
  </si>
  <si>
    <t xml:space="preserve">Saint Francis Hospital Infusion Center (Greenvale,NY) </t>
  </si>
  <si>
    <t xml:space="preserve">Saint Joseph Hospital (Bethpage,NY) </t>
  </si>
  <si>
    <t xml:space="preserve">Cayuga Medical Center At Ithaca (Ithaca,NY) </t>
  </si>
  <si>
    <t xml:space="preserve">Schuyler Hospital (Montour Falls,NY) </t>
  </si>
  <si>
    <t xml:space="preserve">Cedars Sinai Medical Center (Los Angeles,CA) </t>
  </si>
  <si>
    <t xml:space="preserve">Cedars Sinai Medical Center Distribution Center (Torrance,CA) </t>
  </si>
  <si>
    <t xml:space="preserve">Marina Del Rey Hospital (Marina Del Rey,CA) </t>
  </si>
  <si>
    <t xml:space="preserve">Centegra Health System (Mchenry,IL) </t>
  </si>
  <si>
    <t xml:space="preserve">Centegra Health System (Woodstock,IL) </t>
  </si>
  <si>
    <t xml:space="preserve">Centegra Hospital Huntley (Huntley,IL) </t>
  </si>
  <si>
    <t xml:space="preserve">Bedford Memorial Hospital (Bedford,VA) </t>
  </si>
  <si>
    <t xml:space="preserve">Centra Southside Community Hospital, Inc (Farmville,VA) </t>
  </si>
  <si>
    <t xml:space="preserve">Centra Virginia Baptist Hospital (Lynchburg,VA) </t>
  </si>
  <si>
    <t xml:space="preserve">Centracare Health Monticello (Monticello,MN) </t>
  </si>
  <si>
    <t xml:space="preserve">Centracare Health Paynesville Clinic (Paynesville,MN) </t>
  </si>
  <si>
    <t xml:space="preserve">Centracare Health Paynesville, Llc (Paynesville,MN) </t>
  </si>
  <si>
    <t xml:space="preserve">Centracare Health System Long Prairie (Long Prairie,MN) </t>
  </si>
  <si>
    <t xml:space="preserve">Centracare Health System Sauk Centre (Sauk Centre,MN) </t>
  </si>
  <si>
    <t xml:space="preserve">Centracare Health Systems Melrose (Melrose,MN) </t>
  </si>
  <si>
    <t xml:space="preserve">Leesburg Regional Medical Center (Leesburg,FL) </t>
  </si>
  <si>
    <t xml:space="preserve">The Villages Regional Hospital (The Villages,FL) </t>
  </si>
  <si>
    <t xml:space="preserve">Bridgton Hospital (Bridgton,ME) </t>
  </si>
  <si>
    <t xml:space="preserve">Central Maine Medical Center (Lewiston,ME) </t>
  </si>
  <si>
    <t xml:space="preserve">Rumford Hospital (Rumford,ME) </t>
  </si>
  <si>
    <t xml:space="preserve">Central Peninsula General Hospital, Inc (Soldotna,AK) </t>
  </si>
  <si>
    <t xml:space="preserve">Centrastate Healthcare System (Freehold,NJ) </t>
  </si>
  <si>
    <t xml:space="preserve">Cgh Medical Center (Sterling,IL) </t>
  </si>
  <si>
    <t xml:space="preserve">Charlotte Hungerford Hospital (Torrington,CT) </t>
  </si>
  <si>
    <t xml:space="preserve">ERLANGER BLEDSOE (Pikeville,TN) </t>
  </si>
  <si>
    <t xml:space="preserve">Erlanger East Hospital (Chattanooga,TN) </t>
  </si>
  <si>
    <t xml:space="preserve">ERLANGER NORTH HOSPITAL (Chattanooga,TN) </t>
  </si>
  <si>
    <t xml:space="preserve">Baum Harmon Mercy Hospital (Primghar,IA) </t>
  </si>
  <si>
    <t xml:space="preserve">Charlevoix Area Hospital (Charlevoix,MI) </t>
  </si>
  <si>
    <t xml:space="preserve">Covenant Hospital Distribution Center (Cedar Falls,IA) </t>
  </si>
  <si>
    <t xml:space="preserve">Covenant Medical Center (Waterloo,IA) </t>
  </si>
  <si>
    <t xml:space="preserve">Diley Ridge Medical Center (Canal Winchester,OH) </t>
  </si>
  <si>
    <t xml:space="preserve">Franklin General Hospital (Hampton,IA) </t>
  </si>
  <si>
    <t xml:space="preserve">Gottlieb Memorial Hospital (Melrose Park,IL) </t>
  </si>
  <si>
    <t xml:space="preserve">Hancock County Memorial Hospital (Britt,IA) </t>
  </si>
  <si>
    <t xml:space="preserve">Hawarden Regional Healthcare (Hawarden,IA) </t>
  </si>
  <si>
    <t xml:space="preserve">Holy Cross Germantown Hospital (Germantown,MD) </t>
  </si>
  <si>
    <t xml:space="preserve">Holy Cross Hospital Of Silver Springs, Inc (Silver Spring,MD) </t>
  </si>
  <si>
    <t xml:space="preserve">Kalkaska County Hospital Authority (Kalkaska,MI) </t>
  </si>
  <si>
    <t xml:space="preserve">Kossuth County Hospital (Algona,IA) </t>
  </si>
  <si>
    <t xml:space="preserve">Lourdes Medical Center Of Burlington County (Willingboro,NJ) </t>
  </si>
  <si>
    <t xml:space="preserve">Loyola Center For Health At Hickory Hills (Hickory Hills,IL) </t>
  </si>
  <si>
    <t xml:space="preserve">Loyola University Health System (Maywood,IL) </t>
  </si>
  <si>
    <t xml:space="preserve">Mackinac Straits Hospital And Health Center (Saint Ignace,MI) </t>
  </si>
  <si>
    <t xml:space="preserve">Mercy Fitzgerald Hospital (Darby,PA) </t>
  </si>
  <si>
    <t xml:space="preserve">Mercy Health Partners Hackley Campus (Muskegon,MI) </t>
  </si>
  <si>
    <t xml:space="preserve">Mercy Health Partners Lakeshore Campus (Shelby,MI) </t>
  </si>
  <si>
    <t xml:space="preserve">Mercy Hospital (Cadillac,MI) </t>
  </si>
  <si>
    <t xml:space="preserve">Mercy Hospital Of Franciscan Sisters (Oelwein,IA) </t>
  </si>
  <si>
    <t xml:space="preserve">Mercy Medical Center Dubuque (Dubuque,IA) </t>
  </si>
  <si>
    <t xml:space="preserve">Mercy Medical Center Dyersville (Dyersville,IA) </t>
  </si>
  <si>
    <t xml:space="preserve">Mercy Medical Center New Hampton (New Hampton,IA) </t>
  </si>
  <si>
    <t xml:space="preserve">Mercy Medical Center North Iowa (Mason City,IA) </t>
  </si>
  <si>
    <t xml:space="preserve">Mercy Philadelphia Hospital (Philadelphia,PA) </t>
  </si>
  <si>
    <t xml:space="preserve">Michigan Med Supply (Traverse City,MI) </t>
  </si>
  <si>
    <t xml:space="preserve">Mount Carmel East Hospital (Columbus,OH) </t>
  </si>
  <si>
    <t xml:space="preserve">Mount Carmel New Albany Surgical Hospital (New Albany,OH) </t>
  </si>
  <si>
    <t xml:space="preserve">Mount Carmel Saint Anns Hospital (Westerville,OH) </t>
  </si>
  <si>
    <t xml:space="preserve">Mount Carmel West Hospital (Columbus,OH) </t>
  </si>
  <si>
    <t xml:space="preserve">Munson Healthcare Grayling Hospital (Grayling,MI) </t>
  </si>
  <si>
    <t xml:space="preserve">Munson Healthcare Manistee Hospital (Manistee,MI) </t>
  </si>
  <si>
    <t xml:space="preserve">Nazareth Hospital (Philadelphia,PA) </t>
  </si>
  <si>
    <t xml:space="preserve">Oakland Mercy Hospital (Oakland,NE) </t>
  </si>
  <si>
    <t xml:space="preserve">Otsego Memorial Hospital (Gaylord,MI) </t>
  </si>
  <si>
    <t xml:space="preserve">Palo Alto County Health System (Emmetsburg,IA) </t>
  </si>
  <si>
    <t xml:space="preserve">Paul Oliver Memorial Hospital (Frankfort,MI) </t>
  </si>
  <si>
    <t xml:space="preserve">Pender Community Hospital (Pender,NE) </t>
  </si>
  <si>
    <t xml:space="preserve">Saint Agnes Medical Center (Fresno,CA) </t>
  </si>
  <si>
    <t xml:space="preserve">Saint Alphonsus Medical Center (Nampa,ID) </t>
  </si>
  <si>
    <t xml:space="preserve">Saint Alphonsus Medical Center Baker City (Baker City,OR) </t>
  </si>
  <si>
    <t xml:space="preserve">Saint Alphonsus Medical Center Ontario (Ontario,OR) </t>
  </si>
  <si>
    <t xml:space="preserve">Saint Francis Healthcare Services (Wilmington,DE) </t>
  </si>
  <si>
    <t xml:space="preserve">Saint Francis Medical Center (Trenton,NJ) </t>
  </si>
  <si>
    <t xml:space="preserve">Saint Joseph Mercy Ann Arbor (Ypsilanti,MI) </t>
  </si>
  <si>
    <t xml:space="preserve">Saint Joseph Mercy Chelsea Hospital (Chelsea,MI) </t>
  </si>
  <si>
    <t xml:space="preserve">Saint Joseph Mercy Livingston Hospital (Howell,MI) </t>
  </si>
  <si>
    <t xml:space="preserve">Saint Joseph Regional Medical Center Mishawaka (Mishawaka,IN) </t>
  </si>
  <si>
    <t xml:space="preserve">Saint Joseph Regional Medical Center Plymouth Campus (Plymouth,IN) </t>
  </si>
  <si>
    <t xml:space="preserve">Saint Mary Medical Center (Langhorne,PA) </t>
  </si>
  <si>
    <t xml:space="preserve">Saint Mary Mercy Hospital Livonia (Livonia,MI) </t>
  </si>
  <si>
    <t xml:space="preserve">Saint Marys Hospital (Troy,NY) </t>
  </si>
  <si>
    <t xml:space="preserve">Sartori Memorial Hospital (Cedar Falls,IA) </t>
  </si>
  <si>
    <t xml:space="preserve">Sioux Valley Memorial Hospital Association (Cherokee,IA) </t>
  </si>
  <si>
    <t xml:space="preserve">Memorial Hospital Of Laramie County (Cheyenne,WY) </t>
  </si>
  <si>
    <t xml:space="preserve">Childrens Health (Plano,TX) </t>
  </si>
  <si>
    <t xml:space="preserve">Childrens Health Childrens Medical Center Of Dallas (Dallas,TX) </t>
  </si>
  <si>
    <t xml:space="preserve">Our Childrens House Dallas (Dallas,TX) </t>
  </si>
  <si>
    <t xml:space="preserve">Childrens Healthcare Of Atlanta At Hughes Spalding (Atlanta,GA) </t>
  </si>
  <si>
    <t xml:space="preserve">Childrens Hospital Of Wisconsin New Berlin Clinic (New Berlin,WI) </t>
  </si>
  <si>
    <t xml:space="preserve">Childrens Hospital Los Angeles (Los Angeles,CA) </t>
  </si>
  <si>
    <t xml:space="preserve">Akron Childrens Hospital Pediatrics (Akron,OH) </t>
  </si>
  <si>
    <t xml:space="preserve">Choc Childrens Hospital At Mission Viejo (Mission Viejo,CA) </t>
  </si>
  <si>
    <t xml:space="preserve">Choc Clinic (Orange,CA) </t>
  </si>
  <si>
    <t xml:space="preserve">Childrens Hospital Dock (Birmingham,AL) </t>
  </si>
  <si>
    <t xml:space="preserve">Childrens Of Alabama (Birmingham,AL) </t>
  </si>
  <si>
    <t xml:space="preserve">Christiana Care Health Services, Inc Wilmington Hospital (Wilmington,DE) </t>
  </si>
  <si>
    <t xml:space="preserve">Childrens Hospital Of San Antonio (San Antonio,TX) </t>
  </si>
  <si>
    <t xml:space="preserve">Christus Dubuis Hospital Of Fort Smith (Fort Smith,AR) </t>
  </si>
  <si>
    <t xml:space="preserve">Christus Dubuis Hospital Of Hot Springs (Hot Springs,AR) </t>
  </si>
  <si>
    <t xml:space="preserve">Christus Dubuis Hospital Of Paris (Paris,TX) </t>
  </si>
  <si>
    <t xml:space="preserve">Christus Dubuis Hospital Of Port Arthur (Beaumont,TX) </t>
  </si>
  <si>
    <t xml:space="preserve">Christus Health Central Louisiana (Alexandria,LA) </t>
  </si>
  <si>
    <t xml:space="preserve">Christus Health West Central Louisiana (Coushatta,LA) </t>
  </si>
  <si>
    <t xml:space="preserve">Christus Hospital Saint Elizabeth (Beaumont,TX) </t>
  </si>
  <si>
    <t xml:space="preserve">Christus Hospital Saint Mary (Port Arthur,TX) </t>
  </si>
  <si>
    <t xml:space="preserve">Christus Jasper Memorial Hospital (Jasper,TX) </t>
  </si>
  <si>
    <t xml:space="preserve">Christus Lake Area Hospital (Lake Charles,LA) </t>
  </si>
  <si>
    <t xml:space="preserve">Christus Mother Frances Hospital Jacksonville (Jacksonville,TX) </t>
  </si>
  <si>
    <t xml:space="preserve">Christus Saint Michael Health System (Texarkana,TX) </t>
  </si>
  <si>
    <t xml:space="preserve">Christus Saint Michael Hospital Atlanta (Atlanta,TX) </t>
  </si>
  <si>
    <t xml:space="preserve">Christus Saint Patrick Hospital (Lake Charles,LA) </t>
  </si>
  <si>
    <t xml:space="preserve">Christus Saint Vincent Physicians Medical Center (Santa Fe,NM) </t>
  </si>
  <si>
    <t xml:space="preserve">Christus Saint Vincent Regional Medical Center (Santa Fe,NM) </t>
  </si>
  <si>
    <t xml:space="preserve">Christus Santa Rosa Hospital Alamo Heights (San Antonio,TX) </t>
  </si>
  <si>
    <t xml:space="preserve">Christus Santa Rosa Hospital New Braunfels (Canyon Lake,TX) </t>
  </si>
  <si>
    <t xml:space="preserve">Christus Santa Rosa Hospital Westover Hills (San Antonio,TX) </t>
  </si>
  <si>
    <t xml:space="preserve">Christus Spohn Hospital Alice (Alice,TX) </t>
  </si>
  <si>
    <t xml:space="preserve">Christus Spohn Hospital Beeville (Beeville,TX) </t>
  </si>
  <si>
    <t xml:space="preserve">Christus Spohn Hospital Corpus Christi Shoreline (Corpus Christi,TX) </t>
  </si>
  <si>
    <t xml:space="preserve">Christus Spohn Hospital Corpus Christi South (Corpus Christi,TX) </t>
  </si>
  <si>
    <t xml:space="preserve">Christus Spohn Hospital Kleberg (Kingsville,TX) </t>
  </si>
  <si>
    <t xml:space="preserve">Christus Trinity Mother Frances Health System (Tyler,TX) </t>
  </si>
  <si>
    <t xml:space="preserve">Christus Trinity Mother Frances Hospital Winnsboro (Winnsboro,TX) </t>
  </si>
  <si>
    <t xml:space="preserve">Dubuis Hospital Of Alexandria (Alexandria,LA) </t>
  </si>
  <si>
    <t xml:space="preserve">Dubuis Hospital Of Beaumont (Beaumont,TX) </t>
  </si>
  <si>
    <t xml:space="preserve">Good Shepherd Medical Center (Longview,TX) </t>
  </si>
  <si>
    <t xml:space="preserve">Good Shepherd Medical Center Marshall (Marshall,TX) </t>
  </si>
  <si>
    <t xml:space="preserve">Natchitoches Parish Hospital (Natchitoches,LA) </t>
  </si>
  <si>
    <t xml:space="preserve">Ruston Surgical Center (Ruston,LA) </t>
  </si>
  <si>
    <t xml:space="preserve">Southern Crescent Hospital For Specialty Care (Riverdale,GA) </t>
  </si>
  <si>
    <t xml:space="preserve">Christus Mother Frances Hospital Sulphur Springs (Sulphur Springs,TX) </t>
  </si>
  <si>
    <t xml:space="preserve">Cincinnati Childrens Hospital Medical Center Liberty Campus (Liberty Township,OH) </t>
  </si>
  <si>
    <t xml:space="preserve">Citizens Memorial Hospital District (Bolivar,MO) </t>
  </si>
  <si>
    <t xml:space="preserve">Citrus Valley Medical Center Inter Community Campus (Covina,CA) </t>
  </si>
  <si>
    <t xml:space="preserve">Foothill Presbyterian Hospital (Glendora,CA) </t>
  </si>
  <si>
    <t xml:space="preserve">City Of Hope National Medical Center (Duarte,CA) </t>
  </si>
  <si>
    <t xml:space="preserve">Clallam County Hospital District Number 1 (Forks,WA) </t>
  </si>
  <si>
    <t xml:space="preserve">Clallam County Public Hospital District Number 2 (Port Angeles,WA) </t>
  </si>
  <si>
    <t xml:space="preserve">Claxton Hepburn Medical Center (Ogdensburg,NY) </t>
  </si>
  <si>
    <t xml:space="preserve">Akron General Health And Wellness Center Bath (Akron,OH) </t>
  </si>
  <si>
    <t xml:space="preserve">Ashtabula County Medical Center (Ashtabula,OH) </t>
  </si>
  <si>
    <t xml:space="preserve">Cleveland Clinic Akron General (Akron,OH) </t>
  </si>
  <si>
    <t xml:space="preserve">Cleveland Clinic Brunswick Family Health Center (Brunswick,OH) </t>
  </si>
  <si>
    <t xml:space="preserve">Cleveland Clinic Childrens Hospital (Cleveland,OH) </t>
  </si>
  <si>
    <t xml:space="preserve">Cleveland Clinic Childrens Hospital For Rehabilitation (Cleveland,OH) </t>
  </si>
  <si>
    <t xml:space="preserve">Cleveland Clinic Elyria Family Health And Surgery Center (Elyria,OH) </t>
  </si>
  <si>
    <t xml:space="preserve">Cleveland Clinic Florida (Weston,FL) </t>
  </si>
  <si>
    <t xml:space="preserve">Cleveland Clinic Florida Weston Clinic (Weston,FL) </t>
  </si>
  <si>
    <t xml:space="preserve">Cleveland Clinic Independence Family Health Center (Independence,OH) </t>
  </si>
  <si>
    <t xml:space="preserve">Cleveland Clinic Lorain Family Health And Surgery Center (Lorain,OH) </t>
  </si>
  <si>
    <t xml:space="preserve">Cleveland Clinic Lou Ruvo Center For Brain Health (Las Vegas,NV) </t>
  </si>
  <si>
    <t xml:space="preserve">Cleveland Clinic Solon Family Health Center (Solon,OH) </t>
  </si>
  <si>
    <t xml:space="preserve">Cleveland Clinic Strongsville Family Health And Surgery Center (Strongsville,OH) </t>
  </si>
  <si>
    <t xml:space="preserve">Edwin Shaw Rehabilitation Institute (Cuyahoga Falls,OH) </t>
  </si>
  <si>
    <t xml:space="preserve">Euclid Hospital (Euclid,OH) </t>
  </si>
  <si>
    <t xml:space="preserve">Fair View Surgical Center (Westlake,OH) </t>
  </si>
  <si>
    <t xml:space="preserve">Fairview Hospital (Cleveland,OH) </t>
  </si>
  <si>
    <t xml:space="preserve">Grace Lakewood (Lakewood,OH) </t>
  </si>
  <si>
    <t xml:space="preserve">Hillcrest Hospital (Mayfield Heights,OH) </t>
  </si>
  <si>
    <t xml:space="preserve">Lodi Hospital (Lodi,OH) </t>
  </si>
  <si>
    <t xml:space="preserve">Lutheran Hospital (Cleveland,OH) </t>
  </si>
  <si>
    <t xml:space="preserve">Marymount Hospital (Garfield Heights,OH) </t>
  </si>
  <si>
    <t xml:space="preserve">Medina Hospital (Medina,OH) </t>
  </si>
  <si>
    <t xml:space="preserve">Richard E Jacobs Health Center (Avon,OH) </t>
  </si>
  <si>
    <t xml:space="preserve">South Pointe Hospital (Warrensville Heights,OH) </t>
  </si>
  <si>
    <t xml:space="preserve">The Cleveland Clinic Foundation (Cleveland,OH) </t>
  </si>
  <si>
    <t xml:space="preserve">J Arthur Dosher Memorial Hospital (Southport,NC) </t>
  </si>
  <si>
    <t xml:space="preserve">Sampson Regional Medical Center (Clinton,NC) </t>
  </si>
  <si>
    <t xml:space="preserve">Southeastern Regional Medical Center (Lumberton,NC) </t>
  </si>
  <si>
    <t xml:space="preserve">Coffey Health System (Burlington,KS) </t>
  </si>
  <si>
    <t xml:space="preserve">Cole Memorial Hospital (Coudersport,PA) </t>
  </si>
  <si>
    <t xml:space="preserve">Colquitt Regional Medical Center (Moultrie,GA) </t>
  </si>
  <si>
    <t xml:space="preserve">Columbia Memorial Hospital (Hudson,NY) </t>
  </si>
  <si>
    <t xml:space="preserve">Columbus Community Hospital (Columbus,TX) </t>
  </si>
  <si>
    <t xml:space="preserve">Columbus Community Hospital (Columbus,NE) </t>
  </si>
  <si>
    <t xml:space="preserve">Columbus Regional Hospital (Columbus,IN) </t>
  </si>
  <si>
    <t xml:space="preserve">Columbus Regional Healthcare System (Columbus,GA) </t>
  </si>
  <si>
    <t xml:space="preserve">Northside Medical Center (Columbus,GA) </t>
  </si>
  <si>
    <t xml:space="preserve">Comanche County Memorial Hospital (Lawton,OK) </t>
  </si>
  <si>
    <t xml:space="preserve">Commonwealth Regional Specialty Hospital (Bowling Green,KY) </t>
  </si>
  <si>
    <t xml:space="preserve">The Medical Center At Albany (Albany,KY) </t>
  </si>
  <si>
    <t xml:space="preserve">The Medical Center At Caverna (Horse Cave,KY) </t>
  </si>
  <si>
    <t xml:space="preserve">The Medical Center At Franklin (Franklin,KY) </t>
  </si>
  <si>
    <t xml:space="preserve">The Medical Center At Scottsville (Scottsville,KY) </t>
  </si>
  <si>
    <t xml:space="preserve">Advanced Specialty Hospital Of Toledo (Toledo,OH) </t>
  </si>
  <si>
    <t xml:space="preserve">Saint Catherine Hospital, Inc (East Chicago,IN) </t>
  </si>
  <si>
    <t xml:space="preserve">Saint Mary Medical Center, Inc (Hobart,IN) </t>
  </si>
  <si>
    <t xml:space="preserve">Community Hospital Anderson (Anderson,IN) </t>
  </si>
  <si>
    <t xml:space="preserve">Community Hospital East (Indianapolis,IN) </t>
  </si>
  <si>
    <t xml:space="preserve">Community Hospital South (Indianapolis,IN) </t>
  </si>
  <si>
    <t xml:space="preserve">Community Howard Regional Health (Kokomo,IN) </t>
  </si>
  <si>
    <t xml:space="preserve">Community Howard Specialty Hospital (Kokomo,IN) </t>
  </si>
  <si>
    <t xml:space="preserve">Community Physician Network Heart And Vascular Care (Indianapolis,IN) </t>
  </si>
  <si>
    <t xml:space="preserve">Community Rehabilitation Hospital (Indianapolis,IN) </t>
  </si>
  <si>
    <t xml:space="preserve">Alliance Health Clinton (Clinton,OK) </t>
  </si>
  <si>
    <t xml:space="preserve">Alliance Health Midwest (Midwest City,OK) </t>
  </si>
  <si>
    <t xml:space="preserve">Alliance Health Seminole (Seminole,OK) </t>
  </si>
  <si>
    <t xml:space="preserve">Alliancehealth Durant (Durant,OK) </t>
  </si>
  <si>
    <t xml:space="preserve">Alliancehealth Madill (Madill,OK) </t>
  </si>
  <si>
    <t xml:space="preserve">Alliancehealth Woodward (Woodward,OK) </t>
  </si>
  <si>
    <t xml:space="preserve">Armc, Lp (Abilene,TX) </t>
  </si>
  <si>
    <t xml:space="preserve">Astria Toppenish Hospital (Toppenish,WA) </t>
  </si>
  <si>
    <t xml:space="preserve">Bayfront Health Brooksville (Brooksville,FL) </t>
  </si>
  <si>
    <t xml:space="preserve">Bayfront Health Dade City (Dade City,FL) </t>
  </si>
  <si>
    <t xml:space="preserve">Bayfront Health Punta Gorda (Punta Gorda,FL) </t>
  </si>
  <si>
    <t xml:space="preserve">Bayfront Health Spring Hill Hospital (Spring Hill,FL) </t>
  </si>
  <si>
    <t xml:space="preserve">Berwick Hospital Company, Llc (Berwick,PA) </t>
  </si>
  <si>
    <t xml:space="preserve">Bluefield Regional Medical Center (Bluefield,WV) </t>
  </si>
  <si>
    <t xml:space="preserve">Bluffton Regional Medical Center (Bluffton,IN) </t>
  </si>
  <si>
    <t xml:space="preserve">Brownwood Regional Medical Center (Brownwood,TX) </t>
  </si>
  <si>
    <t xml:space="preserve">Carlsbad Medical Center, Llc (Carlsbad,NM) </t>
  </si>
  <si>
    <t xml:space="preserve">Carolinas Hospital System Marion (Mullins,SC) </t>
  </si>
  <si>
    <t xml:space="preserve">Cedar Park Health Systems (Cedar Park,TX) </t>
  </si>
  <si>
    <t xml:space="preserve">Chester Regional Medical Center (Chester,SC) </t>
  </si>
  <si>
    <t xml:space="preserve">Chestnut Hill Health System (Philadelphia,PA) </t>
  </si>
  <si>
    <t xml:space="preserve">Coatesville Corporation Hospital (Coatesville,PA) </t>
  </si>
  <si>
    <t xml:space="preserve">College Station Hospital, Lp (College Station,TX) </t>
  </si>
  <si>
    <t xml:space="preserve">Community Healthcare System, Inc (Onaga,KS) </t>
  </si>
  <si>
    <t xml:space="preserve">Community Memorial Hospital (Hicksville,OH) </t>
  </si>
  <si>
    <t xml:space="preserve">Crestwood Health Care, Lp (Huntsville,AL) </t>
  </si>
  <si>
    <t xml:space="preserve">Dukes Health Systems, Llc (Peru,IN) </t>
  </si>
  <si>
    <t xml:space="preserve">Dyersburg Hospital Corp (Dyersburg,TN) </t>
  </si>
  <si>
    <t xml:space="preserve">East Georgia Regional Medical Center (Statesboro,GA) </t>
  </si>
  <si>
    <t xml:space="preserve">Flowers Hospital (Dothan,AL) </t>
  </si>
  <si>
    <t xml:space="preserve">Franklin Hospital Corp (Franklin,VA) </t>
  </si>
  <si>
    <t xml:space="preserve">Gadsden Regional Medical Center, Llc (Gadsden,AL) </t>
  </si>
  <si>
    <t xml:space="preserve">Gaffney Medical Center (Gaffney,SC) </t>
  </si>
  <si>
    <t xml:space="preserve">Granbury Hospital Corp (Granbury,TX) </t>
  </si>
  <si>
    <t xml:space="preserve">Grandview Medical Center (Birmingham,AL) </t>
  </si>
  <si>
    <t xml:space="preserve">Greenbrier Vmc, Llc (Ronceverte,WV) </t>
  </si>
  <si>
    <t xml:space="preserve">Heart Of Florida Regional Medical Center (Davenport,FL) </t>
  </si>
  <si>
    <t xml:space="preserve">Hillcrest Hospital Pryor (Pryor,OK) </t>
  </si>
  <si>
    <t xml:space="preserve">Iu Health La Porte Hospital (La Porte,IN) </t>
  </si>
  <si>
    <t xml:space="preserve">Iuh Starke Hospital (Knox,IN) </t>
  </si>
  <si>
    <t xml:space="preserve">Jefferson Memorial Hospital (Jefferson City,TN) </t>
  </si>
  <si>
    <t xml:space="preserve">Jennersville Regional Hospital (West Grove,PA) </t>
  </si>
  <si>
    <t xml:space="preserve">Kay County Oklahoma Hospital Company, Llc (Ponca City,OK) </t>
  </si>
  <si>
    <t xml:space="preserve">Kirksville Missouri Hospital Company, Llc (Kirksville,MO) </t>
  </si>
  <si>
    <t xml:space="preserve">Kosciusko Community Hospital (Warsaw,IN) </t>
  </si>
  <si>
    <t xml:space="preserve">Lafollette Medical Center (La Follette,TN) </t>
  </si>
  <si>
    <t xml:space="preserve">Lake Wales Medical Center (Lake Wales,FL) </t>
  </si>
  <si>
    <t xml:space="preserve">Lakeway Regional Hospital (Morristown,TN) </t>
  </si>
  <si>
    <t xml:space="preserve">Las Cruces Medical Center, Llc (Las Cruces,NM) </t>
  </si>
  <si>
    <t xml:space="preserve">Lea Regional Hospital, Llc (Hobbs,NM) </t>
  </si>
  <si>
    <t xml:space="preserve">Longview Medical Center, Lp (Longview,TX) </t>
  </si>
  <si>
    <t xml:space="preserve">Lower Keys Medical Center (Key West,FL) </t>
  </si>
  <si>
    <t xml:space="preserve">Lutheran Childrens Hospital (Fort Wayne,IN) </t>
  </si>
  <si>
    <t xml:space="preserve">Lutheran Musculoskeletal Center (Fort Wayne,IN) </t>
  </si>
  <si>
    <t xml:space="preserve">Mat-su Valley Medical Center, Llc (Palmer,AK) </t>
  </si>
  <si>
    <t xml:space="preserve">Mcsa, Llc (El Dorado,AR) </t>
  </si>
  <si>
    <t xml:space="preserve">Merit Health Biloxi (Biloxi,MS) </t>
  </si>
  <si>
    <t xml:space="preserve">Merit Health Central (Jackson,MS) </t>
  </si>
  <si>
    <t xml:space="preserve">Merit Health Madison (Canton,MS) </t>
  </si>
  <si>
    <t xml:space="preserve">Merit Health Natchez (Natchez,MS) </t>
  </si>
  <si>
    <t xml:space="preserve">Merit Health Northwest Mississippi (Clarksdale,MS) </t>
  </si>
  <si>
    <t xml:space="preserve">Merit Health Rankin (Brandon,MS) </t>
  </si>
  <si>
    <t xml:space="preserve">Merit Health River Oaks (Flowood,MS) </t>
  </si>
  <si>
    <t xml:space="preserve">Merit Health Wesley (Hattiesburg,MS) </t>
  </si>
  <si>
    <t xml:space="preserve">Merit Health Womans Hospital (Flowood,MS) </t>
  </si>
  <si>
    <t xml:space="preserve">Moberly Hospital Company, Llc (Moberly,MO) </t>
  </si>
  <si>
    <t xml:space="preserve">Mooresville Hospital Management Associates (Mooresville,NC) </t>
  </si>
  <si>
    <t xml:space="preserve">National Health Care Investors (Hillsboro,TX) </t>
  </si>
  <si>
    <t xml:space="preserve">National Healthcare Of Leesville (Leesville,LA) </t>
  </si>
  <si>
    <t xml:space="preserve">Navarro Regional Hospital (Corsicana,TX) </t>
  </si>
  <si>
    <t xml:space="preserve">Newport Medical Center (Newport,TN) </t>
  </si>
  <si>
    <t xml:space="preserve">North Knoxville Medical Center (Powell,TN) </t>
  </si>
  <si>
    <t xml:space="preserve">North Okaloosa Medical Center (Crestview,FL) </t>
  </si>
  <si>
    <t xml:space="preserve">Northern Louisiana Medical Center (Ruston,LA) </t>
  </si>
  <si>
    <t xml:space="preserve">Northwest Arkansas Hospital, Llc (Johnson,AR) </t>
  </si>
  <si>
    <t xml:space="preserve">Northwest Health Physicians Specialty Hospital (Fayetteville,AR) </t>
  </si>
  <si>
    <t xml:space="preserve">Northwest Health System (Bentonville,AR) </t>
  </si>
  <si>
    <t xml:space="preserve">Northwest Health System (Springdale,AR) </t>
  </si>
  <si>
    <t xml:space="preserve">Oro Valley Hospital, Llc (Oro Valley,AZ) </t>
  </si>
  <si>
    <t xml:space="preserve">Phoenixville Hospital Company, Llc (Phoenixville,PA) </t>
  </si>
  <si>
    <t xml:space="preserve">Physicians Regional Medical Center Collier Boulevard (Naples,FL) </t>
  </si>
  <si>
    <t xml:space="preserve">Physicians Regional Medical Center Pine Ridge (Naples,FL) </t>
  </si>
  <si>
    <t xml:space="preserve">Plateau Medical Center (Oak Hill,WV) </t>
  </si>
  <si>
    <t xml:space="preserve">Poplar Bluff Regional Medical Center (Poplar Bluff,MO) </t>
  </si>
  <si>
    <t xml:space="preserve">Portage Hospital (Portage,IN) </t>
  </si>
  <si>
    <t xml:space="preserve">Pottstown Hospital Company, Llc (Pottstown,PA) </t>
  </si>
  <si>
    <t xml:space="preserve">Qhg Of Enterprise, Inc (Enterprise,AL) </t>
  </si>
  <si>
    <t xml:space="preserve">Regional Hospital Of Scranton (Scranton,PA) </t>
  </si>
  <si>
    <t xml:space="preserve">River Region Health System (Vicksburg,MS) </t>
  </si>
  <si>
    <t xml:space="preserve">Roswell Hospital Corp (Roswell,NM) </t>
  </si>
  <si>
    <t xml:space="preserve">Saint Cloud Regional Medical Center (Saint Cloud,FL) </t>
  </si>
  <si>
    <t xml:space="preserve">San Angelo Community Medical Center (San Angelo,TX) </t>
  </si>
  <si>
    <t xml:space="preserve">Santa Rosa Medical Center (Milton,FL) </t>
  </si>
  <si>
    <t xml:space="preserve">Seven Rivers Regional Medical Center (Crystal River,FL) </t>
  </si>
  <si>
    <t xml:space="preserve">Shands Lake Shore Regional Medical Center (Lake City,FL) </t>
  </si>
  <si>
    <t xml:space="preserve">Shands Live Oak Regional Medical Center (Live Oak,FL) </t>
  </si>
  <si>
    <t xml:space="preserve">Siloam Springs Regional Hospital (Siloam Springs,AR) </t>
  </si>
  <si>
    <t xml:space="preserve">South Baldwin Regional Medical Center (Foley,AL) </t>
  </si>
  <si>
    <t xml:space="preserve">Southern Virginia Regional Medical Center (Emporia,VA) </t>
  </si>
  <si>
    <t xml:space="preserve">Southside Regional Medical Center (Petersburg,VA) </t>
  </si>
  <si>
    <t xml:space="preserve">Sparks Medical Center Van Buren (Van Buren,AR) </t>
  </si>
  <si>
    <t xml:space="preserve">Sparks Regional Medical Center (Fort Smith,AR) </t>
  </si>
  <si>
    <t xml:space="preserve">Springs Memorial Hospital (Lancaster,SC) </t>
  </si>
  <si>
    <t xml:space="preserve">Statesville Hma, Inc (Statesville,NC) </t>
  </si>
  <si>
    <t xml:space="preserve">Tennova Healthcare (Cleveland,TN) </t>
  </si>
  <si>
    <t xml:space="preserve">Tennova Healthcare Clarksville (Clarksville,TN) </t>
  </si>
  <si>
    <t xml:space="preserve">Tennova Healthcare Cleveland (Cleveland,TN) </t>
  </si>
  <si>
    <t xml:space="preserve">Tennova Healthcare Jamestown (Jamestown,TN) </t>
  </si>
  <si>
    <t xml:space="preserve">Tennova Healthcare Lebanon (Lebanon,TN) </t>
  </si>
  <si>
    <t xml:space="preserve">Tennova Healthcare Regional Jackson (Jackson,TN) </t>
  </si>
  <si>
    <t xml:space="preserve">Tennova Healthcare Shelbyville (Shelbyville,TN) </t>
  </si>
  <si>
    <t xml:space="preserve">Tennova Healthcare Volunteer Martin (Martin,TN) </t>
  </si>
  <si>
    <t xml:space="preserve">The Memorial Hospital Of Salem County (Salem,NJ) </t>
  </si>
  <si>
    <t xml:space="preserve">Tullahoma Hma, Llc (Tullahoma,TN) </t>
  </si>
  <si>
    <t xml:space="preserve">Turkey Creek Medical Center (Knoxville,TN) </t>
  </si>
  <si>
    <t xml:space="preserve">Twin Rivers Regional Medical Center (Kennett,MO) </t>
  </si>
  <si>
    <t xml:space="preserve">Tyler Memorial Hospital (Tunkhannock,PA) </t>
  </si>
  <si>
    <t xml:space="preserve">Venice Regional Bayfront Health (Venice,FL) </t>
  </si>
  <si>
    <t xml:space="preserve">Victoria Of Texas, Lp (Victoria,TX) </t>
  </si>
  <si>
    <t xml:space="preserve">Western Arizona Regional Medical Center (Bullhead City,AZ) </t>
  </si>
  <si>
    <t xml:space="preserve">Wilkes-barre Hospital Company, Llc (Wilkes Barre,PA) </t>
  </si>
  <si>
    <t xml:space="preserve">Williamson Memorial Hospital (Williamson,WV) </t>
  </si>
  <si>
    <t xml:space="preserve">Woodland Heights Medical Center (Lufkin,TX) </t>
  </si>
  <si>
    <t xml:space="preserve">Baptist Hospital Of Southeast Texas (Beaumont,TX) </t>
  </si>
  <si>
    <t xml:space="preserve">Carolinas Continuecare Hospital At University (Charlotte,NC) </t>
  </si>
  <si>
    <t xml:space="preserve">Central Hospital Of Bowie (Bowie,TX) </t>
  </si>
  <si>
    <t xml:space="preserve">Continuecare Hospital At Baptist Health Corbin (Corbin,KY) </t>
  </si>
  <si>
    <t xml:space="preserve">Continuecare Hospital At Midland Memorial (Midland,TX) </t>
  </si>
  <si>
    <t xml:space="preserve">Hill Country Memorial Hospital (Fredericksburg,TX) </t>
  </si>
  <si>
    <t xml:space="preserve">Jellico Community Hospital, Inc (Jellico,TN) </t>
  </si>
  <si>
    <t xml:space="preserve">Monroe County Hospital (Forsyth,GA) </t>
  </si>
  <si>
    <t xml:space="preserve">Nacogdoches County Hospital District (Nacogdoches,TX) </t>
  </si>
  <si>
    <t xml:space="preserve">Saint Marks Medical Center (La Grange,TX) </t>
  </si>
  <si>
    <t xml:space="preserve">Timberlands Hospital (Crockett,TX) </t>
  </si>
  <si>
    <t xml:space="preserve">Tyler Continuecare Hospital (Tyler,TX) </t>
  </si>
  <si>
    <t xml:space="preserve">Union County General Hospital (Clayton,NM) </t>
  </si>
  <si>
    <t xml:space="preserve">Yoakum Community Hospital (Yoakum,TX) </t>
  </si>
  <si>
    <t xml:space="preserve">Community Hospitals And Wellness Centers Bryan Hospital (Bryan,OH) </t>
  </si>
  <si>
    <t xml:space="preserve">Community Memorial Hospital Of San Buenaventura (Ventura,CA) </t>
  </si>
  <si>
    <t xml:space="preserve">Ojai Valley Community Hospital (Ojai,CA) </t>
  </si>
  <si>
    <t xml:space="preserve">Community Memorial Healthcare, Inc (Marysville,KS) </t>
  </si>
  <si>
    <t xml:space="preserve">Vcu Health Community Memorial Hospital (South Hill,VA) </t>
  </si>
  <si>
    <t xml:space="preserve">Community Memorial Hospital Association (Cloquet,MN) </t>
  </si>
  <si>
    <t xml:space="preserve">Community Memorial Hospital, Inc (Hamilton,NY) </t>
  </si>
  <si>
    <t xml:space="preserve">Southwestern Illinois Health Facilities, Inc (Maryville,IL) </t>
  </si>
  <si>
    <t xml:space="preserve">Methodist Hospital Union County (Morganfield,KY) </t>
  </si>
  <si>
    <t xml:space="preserve">Alamance Regional Medical Center (Burlington,NC) </t>
  </si>
  <si>
    <t xml:space="preserve">Conejos County Hospital (La Jara,CO) </t>
  </si>
  <si>
    <t xml:space="preserve">Central Washington Hospital (Wenatchee,WA) </t>
  </si>
  <si>
    <t xml:space="preserve">Confluence Health Moses Lake Clinic (Moses Lake,WA) </t>
  </si>
  <si>
    <t xml:space="preserve">Wenatchee Valley Clinic Omak Clinic (Omak,WA) </t>
  </si>
  <si>
    <t xml:space="preserve">Wenatchee Valley Hospital (Wenatchee,WA) </t>
  </si>
  <si>
    <t xml:space="preserve">Contra Costa County Regional Medical Center (Martinez,CA) </t>
  </si>
  <si>
    <t xml:space="preserve">Conway Hospital, Inc (Conway,SC) </t>
  </si>
  <si>
    <t xml:space="preserve">Conway Regional Medical Center, Inc (Conway,AR) </t>
  </si>
  <si>
    <t xml:space="preserve">Cook Childrens Northeast Hospital (Hurst,TX) </t>
  </si>
  <si>
    <t xml:space="preserve">Cook Childrens Physicians Network (Grapevine,TX) </t>
  </si>
  <si>
    <t xml:space="preserve">Cermak Health Services Of Cook County (Chicago,IL) </t>
  </si>
  <si>
    <t xml:space="preserve">Oak Forest Health Center (Oak Forest,IL) </t>
  </si>
  <si>
    <t xml:space="preserve">Provident Hospital Of Cook County (Chicago,IL) </t>
  </si>
  <si>
    <t xml:space="preserve">Cookeville Regional Medical Center (Cookeville,TN) </t>
  </si>
  <si>
    <t xml:space="preserve">Golisano Childrens Hospital Of Southwest Florida (Fort Myers,FL) </t>
  </si>
  <si>
    <t xml:space="preserve">Coordinated Health Hospital Of Allentown, Llc (Allentown,PA) </t>
  </si>
  <si>
    <t xml:space="preserve">Coordinated Health Orthopedic Hospital, Llc (Bethlehem,PA) </t>
  </si>
  <si>
    <t xml:space="preserve">Chg Corner Hospital Of Houston, Lp (Webster,TX) </t>
  </si>
  <si>
    <t xml:space="preserve">Cornerstone Hospital Little Rock (Little Rock,AR) </t>
  </si>
  <si>
    <t xml:space="preserve">Cornerstone Hospital Medical Center Of Houston (Houston,TX) </t>
  </si>
  <si>
    <t xml:space="preserve">Cornerstone Hospital Of Austin (Austin,TX) </t>
  </si>
  <si>
    <t xml:space="preserve">Cornerstone Hospital Of Austin Round Rock (Round Rock,TX) </t>
  </si>
  <si>
    <t xml:space="preserve">Cornerstone Hospital Of Bossier City (Bossier City,LA) </t>
  </si>
  <si>
    <t xml:space="preserve">Cornerstone Hospital Of Conroe (Conroe,TX) </t>
  </si>
  <si>
    <t xml:space="preserve">Cornerstone Hospital Of Houston Bellaire (Houston,TX) </t>
  </si>
  <si>
    <t xml:space="preserve">Cornerstone Hospital Of Huntington (Huntington,WV) </t>
  </si>
  <si>
    <t xml:space="preserve">Cornerstone Hospital Of Muskogee (Muskogee,OK) </t>
  </si>
  <si>
    <t xml:space="preserve">Cornerstone Hospital Of Oklahoma (Broken Arrow,OK) </t>
  </si>
  <si>
    <t xml:space="preserve">Cornerstone Hospital Of Southeast Arizona (Tucson,AZ) </t>
  </si>
  <si>
    <t xml:space="preserve">Cornerstone Hospital Of Southwest Louisiana (Sulphur,LA) </t>
  </si>
  <si>
    <t xml:space="preserve">Cornerstone Hospital West Monroe (West Monroe,LA) </t>
  </si>
  <si>
    <t xml:space="preserve">Rebsamen Medical Center, Inc (Jacksonville,AR) </t>
  </si>
  <si>
    <t xml:space="preserve">Solara Hospital Harlingen (Harlingen,TX) </t>
  </si>
  <si>
    <t xml:space="preserve">Solara Hospital Mcallen (Mcallen,TX) </t>
  </si>
  <si>
    <t xml:space="preserve">Solara Hospital Of Brownsville (Brownsville,TX) </t>
  </si>
  <si>
    <t xml:space="preserve">Solara Hospital Of Edinburg (Edinburg,TX) </t>
  </si>
  <si>
    <t xml:space="preserve">Solara Hospital Shawnee (Shawnee,OK) </t>
  </si>
  <si>
    <t xml:space="preserve">Cortland Regional Medical Center (Cortland,NY) </t>
  </si>
  <si>
    <t xml:space="preserve">Coryell County Memorial Hospital Authority (Gatesville,TX) </t>
  </si>
  <si>
    <t xml:space="preserve">Goleta Valley Cottage Hospital (Santa Barbara,CA) </t>
  </si>
  <si>
    <t xml:space="preserve">Santa Barbara Cottage Hospital (Santa Barbara,CA) </t>
  </si>
  <si>
    <t xml:space="preserve">Santa Ynez Valley Cottage Hospital (Solvang,CA) </t>
  </si>
  <si>
    <t xml:space="preserve">Cottage Hospital, Inc (Woodsville,NH) </t>
  </si>
  <si>
    <t xml:space="preserve">Claiborne County Hospital And Nursing Home (Tazewell,TN) </t>
  </si>
  <si>
    <t xml:space="preserve">Cumberland Medical Center (Crossville,TN) </t>
  </si>
  <si>
    <t xml:space="preserve">Fort Loudoun Medical Center (Lenoir City,TN) </t>
  </si>
  <si>
    <t xml:space="preserve">Leconte Medical Center (Sevierville,TN) </t>
  </si>
  <si>
    <t xml:space="preserve">Morristown Hamblen Hospital Association (Morristown,TN) </t>
  </si>
  <si>
    <t xml:space="preserve">Roane Medical Center (Harriman,TN) </t>
  </si>
  <si>
    <t xml:space="preserve">Saint Joseph Hospital (Bangor,ME) </t>
  </si>
  <si>
    <t xml:space="preserve">Saint Joseph Hospital (Nashua,NH) </t>
  </si>
  <si>
    <t xml:space="preserve">Covenant Healthcare (Saginaw,MI) </t>
  </si>
  <si>
    <t xml:space="preserve">Swedish Covenant Hospital (Chicago,IL) </t>
  </si>
  <si>
    <t xml:space="preserve">Cox Barton County Hospital (Lamar,MO) </t>
  </si>
  <si>
    <t xml:space="preserve">Cox Medical Center North (Springfield,MO) </t>
  </si>
  <si>
    <t xml:space="preserve">Cox Monett Hospital, Inc (Monett,MO) </t>
  </si>
  <si>
    <t xml:space="preserve">Coxhealth (Branson,MO) </t>
  </si>
  <si>
    <t xml:space="preserve">Crisp Regional Health Services (Cordele,GA) </t>
  </si>
  <si>
    <t xml:space="preserve">Crittenden County Hospital (Marion,KY) </t>
  </si>
  <si>
    <t xml:space="preserve">Crystal Clinic Orthopaedic Center At Saint Thomas Hospital (Akron,OH) </t>
  </si>
  <si>
    <t xml:space="preserve">Lakeland Community Hospital (Haleyville,AL) </t>
  </si>
  <si>
    <t xml:space="preserve">Merit Health Gilmore Memorial Hospital (Amory,MS) </t>
  </si>
  <si>
    <t xml:space="preserve">Northwest Medical Center (Winfield,AL) </t>
  </si>
  <si>
    <t xml:space="preserve">Panola Medical Center (Batesville,MS) </t>
  </si>
  <si>
    <t xml:space="preserve">Russellville Hospital, Llc (Russellville,AL) </t>
  </si>
  <si>
    <t xml:space="preserve">Curry Health District (Gold Beach,OR) </t>
  </si>
  <si>
    <t xml:space="preserve">Alice Peck Day Memorial Hospital (Lebanon,NH) </t>
  </si>
  <si>
    <t xml:space="preserve">Brattleboro Memorial Hospital (Brattleboro,VT) </t>
  </si>
  <si>
    <t xml:space="preserve">Dartmouth Hitchcock Clinic Concord (Concord,NH) </t>
  </si>
  <si>
    <t xml:space="preserve">Dartmouth-hitchcock Clinic (Lebanon,NH) </t>
  </si>
  <si>
    <t xml:space="preserve">Dartmouth-hitchcock Medical Center (Lebanon,NH) </t>
  </si>
  <si>
    <t xml:space="preserve">Mount Ascutney Hospital And Health Center (Windsor,VT) </t>
  </si>
  <si>
    <t xml:space="preserve">New London Hospital (New London,NH) </t>
  </si>
  <si>
    <t xml:space="preserve">Northeastern Vermont Regional Hospital (Saint Johnsbury,VT) </t>
  </si>
  <si>
    <t xml:space="preserve">The Cheshire Medical Center (Keene,NH) </t>
  </si>
  <si>
    <t xml:space="preserve">Valley Regional Hospital (Claremont,NH) </t>
  </si>
  <si>
    <t xml:space="preserve">Broaddus Hospital (Philippi,WV) </t>
  </si>
  <si>
    <t xml:space="preserve">Davis Medical Center (Elkins,WV) </t>
  </si>
  <si>
    <t xml:space="preserve">Day Kimball Hospital (Putnam,CT) </t>
  </si>
  <si>
    <t xml:space="preserve">Dayton Childrens Outpatient Testing Center (Miamisburg,OH) </t>
  </si>
  <si>
    <t xml:space="preserve">Dch Regional Medical Center (Tuscaloosa,AL) </t>
  </si>
  <si>
    <t xml:space="preserve">Fayette Medical Center (Fayette,AL) </t>
  </si>
  <si>
    <t xml:space="preserve">Deaconess Clinic Downtown (Evansville,IN) </t>
  </si>
  <si>
    <t xml:space="preserve">Deaconess Gateway Hospital (Newburgh,IN) </t>
  </si>
  <si>
    <t xml:space="preserve">The Heart Hospital At Deaconess Gateway (Newburgh,IN) </t>
  </si>
  <si>
    <t xml:space="preserve">Dekalb Health (Auburn,IN) </t>
  </si>
  <si>
    <t xml:space="preserve">Dekalb Medical (Decatur,GA) </t>
  </si>
  <si>
    <t xml:space="preserve">Dekalb Medical Center At Hillandale (Lithonia,GA) </t>
  </si>
  <si>
    <t xml:space="preserve">Dekalb Medical Long Term Acute Care At Downtown Decatur (Decatur,GA) </t>
  </si>
  <si>
    <t xml:space="preserve">Delta Regional Medical Center (Greenville,MS) </t>
  </si>
  <si>
    <t xml:space="preserve">Denver Health And Hospital Authority (Denver,CO) </t>
  </si>
  <si>
    <t xml:space="preserve">Arroyo Grande Community Hospital (Arroyo Grande,CA) </t>
  </si>
  <si>
    <t xml:space="preserve">California Hospital Medical Center (Los Angeles,CA) </t>
  </si>
  <si>
    <t xml:space="preserve">Community Convalescent Center Of San Bernardino (San Bernardino,CA) </t>
  </si>
  <si>
    <t xml:space="preserve">Community Hospital Of San Bernardino (San Bernardino,CA) </t>
  </si>
  <si>
    <t xml:space="preserve">Dignity Health (Red Bluff,CA) </t>
  </si>
  <si>
    <t xml:space="preserve">Dignity Health Chandler Regional Medical Center (Chandler,AZ) </t>
  </si>
  <si>
    <t xml:space="preserve">Dignity Health Infusion Center (Bakersfield,CA) </t>
  </si>
  <si>
    <t xml:space="preserve">Dignity Health Infusion Center Camarillo (Camarillo,CA) </t>
  </si>
  <si>
    <t xml:space="preserve">Dignity Health Medical Group Ventura County (Oxnard,CA) </t>
  </si>
  <si>
    <t xml:space="preserve">Dignity Health Saint Rose Dominican Blue Diamond (Las Vegas,NV) </t>
  </si>
  <si>
    <t xml:space="preserve">Dignity Health Saint Rose North Las Vegas (North Las Vegas,NV) </t>
  </si>
  <si>
    <t xml:space="preserve">Dignity Health Saint Rose West Flamingo (Las Vegas,NV) </t>
  </si>
  <si>
    <t xml:space="preserve">Dominican Hospital (Santa Cruz,CA) </t>
  </si>
  <si>
    <t xml:space="preserve">French Hospital Medical Center (San Luis Obispo,CA) </t>
  </si>
  <si>
    <t xml:space="preserve">Glendale Memorial Hospital And Health Center (Glendale,CA) </t>
  </si>
  <si>
    <t xml:space="preserve">Marian Medical Center (Santa Maria,CA) </t>
  </si>
  <si>
    <t xml:space="preserve">Marian Medical Center West (Santa Maria,CA) </t>
  </si>
  <si>
    <t xml:space="preserve">Mark Twain Medical Center (San Andreas,CA) </t>
  </si>
  <si>
    <t xml:space="preserve">Mercy General Hospital (Sacramento,CA) </t>
  </si>
  <si>
    <t xml:space="preserve">Mercy Gilbert Medical Center (Gilbert,AZ) </t>
  </si>
  <si>
    <t xml:space="preserve">Mercy Hospital Of Folsom (Folsom,CA) </t>
  </si>
  <si>
    <t xml:space="preserve">Mercy Hospitals Of Bakersfield (Bakersfield,CA) </t>
  </si>
  <si>
    <t xml:space="preserve">Mercy Medical Center Merced (Merced,CA) </t>
  </si>
  <si>
    <t xml:space="preserve">Mercy Medical Center Mount Shasta (Mount Shasta,CA) </t>
  </si>
  <si>
    <t xml:space="preserve">Mercy Medical Center Redding (Redding,CA) </t>
  </si>
  <si>
    <t xml:space="preserve">Mercy Medical Group (Elk Grove,CA) </t>
  </si>
  <si>
    <t xml:space="preserve">Mercy San Juan Medical Center (Carmichael,CA) </t>
  </si>
  <si>
    <t xml:space="preserve">Mercy Southwest Hospital (Bakersfield,CA) </t>
  </si>
  <si>
    <t xml:space="preserve">Methodist Hospital Of Sacramento (Sacramento,CA) </t>
  </si>
  <si>
    <t xml:space="preserve">Saint Francis Memorial Hospital (San Francisco,CA) </t>
  </si>
  <si>
    <t xml:space="preserve">Saint Johns Pleasant Valley Hospital (Camarillo,CA) </t>
  </si>
  <si>
    <t xml:space="preserve">Saint Johns Regional Medical Center (Oxnard,CA) </t>
  </si>
  <si>
    <t xml:space="preserve">Saint Josephs Medical Center (Stockton,CA) </t>
  </si>
  <si>
    <t xml:space="preserve">Saint Josephs Westgate Medical Center (Glendale,AZ) </t>
  </si>
  <si>
    <t xml:space="preserve">Saint Mary Medical Center (Long Beach,CA) </t>
  </si>
  <si>
    <t xml:space="preserve">Saint Marys Medical Center (San Francisco,CA) </t>
  </si>
  <si>
    <t xml:space="preserve">Saint Rose Dominican Hospital Siena Campus (Henderson,NV) </t>
  </si>
  <si>
    <t xml:space="preserve">Saint Rose Dominican Hospitals Rose De Lima Campus (Henderson,NV) </t>
  </si>
  <si>
    <t xml:space="preserve">Saint Rose Dominican Hospitals San Martin Campus (Las Vegas,NV) </t>
  </si>
  <si>
    <t xml:space="preserve">Sequoia Hospital (Redwood City,CA) </t>
  </si>
  <si>
    <t xml:space="preserve">Sierra Nevada Memorial Hospital (Grass Valley,CA) </t>
  </si>
  <si>
    <t xml:space="preserve">Woodland Memorial Hospital (Woodland,CA) </t>
  </si>
  <si>
    <t xml:space="preserve">Douglas County Hospital (Alexandria,MN) </t>
  </si>
  <si>
    <t xml:space="preserve">Doylestown Hospital (Doylestown,PA) </t>
  </si>
  <si>
    <t xml:space="preserve">Haywood Regional Medical Center (Clyde,NC) </t>
  </si>
  <si>
    <t xml:space="preserve">Eamc Lanier (Valley,AL) </t>
  </si>
  <si>
    <t xml:space="preserve">East Jefferson General Hospital (Metairie,LA) </t>
  </si>
  <si>
    <t xml:space="preserve">East Texas Medical Center Athens (Athens,TX) </t>
  </si>
  <si>
    <t xml:space="preserve">East Texas Medical Center Carthage (Carthage,TX) </t>
  </si>
  <si>
    <t xml:space="preserve">East Texas Medical Center Henderson (Henderson,TX) </t>
  </si>
  <si>
    <t xml:space="preserve">East Texas Medical Center Jacksonville (Jacksonville,TX) </t>
  </si>
  <si>
    <t xml:space="preserve">East Texas Medical Center Pittsburg (Pittsburg,TX) </t>
  </si>
  <si>
    <t xml:space="preserve">East Texas Medical Center Quitman (Quitman,TX) </t>
  </si>
  <si>
    <t xml:space="preserve">East Texas Medical Center Rehabilitation Center (Tyler,TX) </t>
  </si>
  <si>
    <t xml:space="preserve">East Texas Medical Center Specialty Hospital (Tyler,TX) </t>
  </si>
  <si>
    <t xml:space="preserve">East Texas Medical Center Tyler (Tyler,TX) </t>
  </si>
  <si>
    <t xml:space="preserve">Freestone Medical Center (Fairfield,TX) </t>
  </si>
  <si>
    <t xml:space="preserve">Affiliated Material Service (Bangor,ME) </t>
  </si>
  <si>
    <t xml:space="preserve">Blue Hill Memorial Hospital (Blue Hill,ME) </t>
  </si>
  <si>
    <t xml:space="preserve">Charles A Dean Memorial Hospital And Nursing Home (Greenville,ME) </t>
  </si>
  <si>
    <t xml:space="preserve">Houlton Regional Hospital (Houlton,ME) </t>
  </si>
  <si>
    <t xml:space="preserve">Inland Hospital (Waterville,ME) </t>
  </si>
  <si>
    <t xml:space="preserve">Maine Coast Regional Health Facility (Ellsworth,ME) </t>
  </si>
  <si>
    <t xml:space="preserve">Mayo Regional Hospital (Dover Foxcroft,ME) </t>
  </si>
  <si>
    <t xml:space="preserve">Mercy Health System Of Maine (Portland,ME) </t>
  </si>
  <si>
    <t xml:space="preserve">Mercy Hospital (Portland,ME) </t>
  </si>
  <si>
    <t xml:space="preserve">Millinocket Regional Hospital (Millinocket,ME) </t>
  </si>
  <si>
    <t xml:space="preserve">Mount Desert Island Hospital (Bar Harbor,ME) </t>
  </si>
  <si>
    <t xml:space="preserve">Sebasticook Valley Hospital (Pittsfield,ME) </t>
  </si>
  <si>
    <t xml:space="preserve">The Aroostook Medical Center (Presque Isle,ME) </t>
  </si>
  <si>
    <t xml:space="preserve">Eastern Niagara Hospital (Lockport,NY) </t>
  </si>
  <si>
    <t xml:space="preserve">Eastern Oklahoma Medical Center (Poteau,OK) </t>
  </si>
  <si>
    <t xml:space="preserve">Edgefield County Hospital (Edgefield,SC) </t>
  </si>
  <si>
    <t xml:space="preserve">Edward Hospital (Naperville,IL) </t>
  </si>
  <si>
    <t xml:space="preserve">Elmhurst Memorial Hospital (Elmhurst,IL) </t>
  </si>
  <si>
    <t xml:space="preserve">Eisenhower Medical Center (Rancho Mirage,CA) </t>
  </si>
  <si>
    <t xml:space="preserve">El Camino Hospital (Mountain View,CA) </t>
  </si>
  <si>
    <t xml:space="preserve">El Camino Los Gatos (Los Gatos,CA) </t>
  </si>
  <si>
    <t xml:space="preserve">Electra Hospital District (Electra,TX) </t>
  </si>
  <si>
    <t xml:space="preserve">Ellis Hospital Outpatient Lab (Schenectady,NY) </t>
  </si>
  <si>
    <t xml:space="preserve">Ellis Medicine (Schenectady,NY) </t>
  </si>
  <si>
    <t xml:space="preserve">Emerson Hospital (Concord,MA) </t>
  </si>
  <si>
    <t xml:space="preserve">Emory Ambulatory Surgical Center (Atlanta,GA) </t>
  </si>
  <si>
    <t xml:space="preserve">Emory Clark-holder Clinic (Lagrange,GA) </t>
  </si>
  <si>
    <t xml:space="preserve">Emory Clinic (Atlanta,GA) </t>
  </si>
  <si>
    <t xml:space="preserve">Emory University Hospital At Wesley Woods (Atlanta,GA) </t>
  </si>
  <si>
    <t xml:space="preserve">Emory University Orthopaedics And Spine Hospital (Tucker,GA) </t>
  </si>
  <si>
    <t xml:space="preserve">Mesa Hills Specialty Hospital (El Paso,TX) </t>
  </si>
  <si>
    <t xml:space="preserve">Specialty Hospital Of Midwest City (Oklahoma City,OK) </t>
  </si>
  <si>
    <t xml:space="preserve">Endless Mountains Health Systems, Inc (Montrose,PA) </t>
  </si>
  <si>
    <t xml:space="preserve">Ephraim Mcdowell Fort Logan Hospital (Stanford,KY) </t>
  </si>
  <si>
    <t xml:space="preserve">Ephraim Mcdowell Regional Medical Center (Danville,KY) </t>
  </si>
  <si>
    <t xml:space="preserve">Saint Johns Episcopal Hospital South Shore (Far Rockaway,NY) </t>
  </si>
  <si>
    <t xml:space="preserve">Advanced Care Hospital Of Montana (Billings,MT) </t>
  </si>
  <si>
    <t xml:space="preserve">Advanced Care Hospital Of Southern New Mexico (Las Cruces,NM) </t>
  </si>
  <si>
    <t xml:space="preserve">Ernest Health, Inc (Albuquerque,NM) </t>
  </si>
  <si>
    <t xml:space="preserve">Lafayette Regional Rehabilitation Hospital (Lafayette,IN) </t>
  </si>
  <si>
    <t xml:space="preserve">Laredo Specialty Hospital, Inc (Laredo,TX) </t>
  </si>
  <si>
    <t xml:space="preserve">Mesquite Specialty Hospital (Mesquite,TX) </t>
  </si>
  <si>
    <t xml:space="preserve">Mountain Valley Regional Rehabilitation Hospital (Prescott Valley,AZ) </t>
  </si>
  <si>
    <t xml:space="preserve">New Braunfels Regional Rehabilitation Hospital (New Braunfels,TX) </t>
  </si>
  <si>
    <t xml:space="preserve">Northern Colorado Rehabilitation Hospital (Johnstown,CO) </t>
  </si>
  <si>
    <t xml:space="preserve">Northern Idaho Advanced Care Hospital (Post Falls,ID) </t>
  </si>
  <si>
    <t xml:space="preserve">Northern Utah Rehabilitation Hospital (Ogden,UT) </t>
  </si>
  <si>
    <t xml:space="preserve">Rehabilitation Hospital Of Northwest Ohio (Toledo,OH) </t>
  </si>
  <si>
    <t xml:space="preserve">Rehabilitation Hospital Of The Northwest, Llc (Post Falls,ID) </t>
  </si>
  <si>
    <t xml:space="preserve">South Texas Rehabilitation Hospital (Brownsville,TX) </t>
  </si>
  <si>
    <t xml:space="preserve">Southwest Idaho Advanced Care Hospital (Boise,ID) </t>
  </si>
  <si>
    <t xml:space="preserve">Utah Valley Specialty Hospital (Provo,UT) </t>
  </si>
  <si>
    <t xml:space="preserve">Weslaco Regional Rehabilitation Hospital (Weslaco,TX) </t>
  </si>
  <si>
    <t xml:space="preserve">Clearwater Valley Hospital And Clinic (Orofino,ID) </t>
  </si>
  <si>
    <t xml:space="preserve">Essentia Health Ada (Ada,MN) </t>
  </si>
  <si>
    <t xml:space="preserve">Essentia Health Clinic 3rd Street Building (Duluth,MN) </t>
  </si>
  <si>
    <t xml:space="preserve">Essentia Health Deer River (Deer River,MN) </t>
  </si>
  <si>
    <t xml:space="preserve">Essentia Health Duluth (Duluth,MN) </t>
  </si>
  <si>
    <t xml:space="preserve">Essentia Health Graceville (Graceville,MN) </t>
  </si>
  <si>
    <t xml:space="preserve">Essentia Health Saint Josephs Medical Center (Brainerd,MN) </t>
  </si>
  <si>
    <t xml:space="preserve">Essentia Health Saint Marys Detroit Lakes (Detroit Lakes,MN) </t>
  </si>
  <si>
    <t xml:space="preserve">Essentia Health Saint Marys Hospital Superior (Superior,WI) </t>
  </si>
  <si>
    <t xml:space="preserve">Essentia Health Sandstone (Sandstone,MN) </t>
  </si>
  <si>
    <t xml:space="preserve">Essentia Health Virginia (Virginia,MN) </t>
  </si>
  <si>
    <t xml:space="preserve">Essentia Health-northern Pines Medical Center (Aurora,MN) </t>
  </si>
  <si>
    <t xml:space="preserve">First Care Medical Services (Fosston,MN) </t>
  </si>
  <si>
    <t xml:space="preserve">Ridgeview Le Sueur Medical Center (Le Sueur,MN) </t>
  </si>
  <si>
    <t xml:space="preserve">Saint Marys Hospital (Cottonwood,ID) </t>
  </si>
  <si>
    <t xml:space="preserve">Estes Park Hospital District (Estes Park,CO) </t>
  </si>
  <si>
    <t xml:space="preserve">Evangelical Community Hospital (Lewisburg,PA) </t>
  </si>
  <si>
    <t xml:space="preserve">Excela Health Frick Hospital (Mount Pleasant,PA) </t>
  </si>
  <si>
    <t xml:space="preserve">Excela Health Latrobe Hospital (Latrobe,PA) </t>
  </si>
  <si>
    <t xml:space="preserve">Exeter Hospital, Inc (Exeter,NH) </t>
  </si>
  <si>
    <t xml:space="preserve">Fairfield Medical Center (Lancaster,OH) </t>
  </si>
  <si>
    <t xml:space="preserve">Fairview Lakes Medical Center (Wyoming,MN) </t>
  </si>
  <si>
    <t xml:space="preserve">Fairview Maple Grove Medical Center (Maple Grove,MN) </t>
  </si>
  <si>
    <t xml:space="preserve">Fairview Northland Medical Center (Princeton,MN) </t>
  </si>
  <si>
    <t xml:space="preserve">Fairview Range Regional Health Services (Hibbing,MN) </t>
  </si>
  <si>
    <t xml:space="preserve">Grand Itasca Clinic And Hospital (Grand Rapids,MN) </t>
  </si>
  <si>
    <t xml:space="preserve">Saint Croix Regional Medical Center, Inc (Saint Croix Falls,WI) </t>
  </si>
  <si>
    <t xml:space="preserve">University Of Minnesota Medical Center East Bank (Minneapolis,MN) </t>
  </si>
  <si>
    <t xml:space="preserve">University Of Minnesota Medical Center Fairview (Minneapolis,MN) </t>
  </si>
  <si>
    <t xml:space="preserve">University Of Minnesota Medical Center Fairview West Campus (Minneapolis,MN) </t>
  </si>
  <si>
    <t xml:space="preserve">University Of Minnesota Physicians Center For Bleeding And Clotting Disorders (Minneapolis,MN) </t>
  </si>
  <si>
    <t xml:space="preserve">Faith Regional Health Services West Campus (Norfolk,NE) </t>
  </si>
  <si>
    <t xml:space="preserve">Niobrara Valley Hospital Corporation (Lynch,NE) </t>
  </si>
  <si>
    <t xml:space="preserve">Falls Community Hospital And Clinic (Marlin,TX) </t>
  </si>
  <si>
    <t xml:space="preserve">Boys Town National Research Hospital West (Boys Town,NE) </t>
  </si>
  <si>
    <t xml:space="preserve">Father Flanagans Boys Home (Omaha,NE) </t>
  </si>
  <si>
    <t xml:space="preserve">Our Lady Of Fatima Hospital (North Providence,RI) </t>
  </si>
  <si>
    <t xml:space="preserve">Fayette Memorial Hospital Association, Inc (Connersville,IN) </t>
  </si>
  <si>
    <t xml:space="preserve">Geneva General Hospital (Geneva,NY) </t>
  </si>
  <si>
    <t xml:space="preserve">Soldiers And Sailors Memorial Hospital (Penn Yan,NY) </t>
  </si>
  <si>
    <t xml:space="preserve">Firsthealth Montgomery Memorial Hospital (Troy,NC) </t>
  </si>
  <si>
    <t xml:space="preserve">Firsthealth Moore Regional Hospital Hamlet (Hamlet,NC) </t>
  </si>
  <si>
    <t xml:space="preserve">Firsthealth Of The Carolinas, Inc (Pinehurst,NC) </t>
  </si>
  <si>
    <t xml:space="preserve">Firsthealth Richmond Memorial Hospital (Rockingham,NC) </t>
  </si>
  <si>
    <t xml:space="preserve">Moore Regional Hospital Hoke Campus (Raeford,NC) </t>
  </si>
  <si>
    <t xml:space="preserve">Firstlight Health System (Mora,MN) </t>
  </si>
  <si>
    <t xml:space="preserve">Fisher Titus Medical Center (Norwalk,OH) </t>
  </si>
  <si>
    <t xml:space="preserve">Childrens Medical Center Of Tampa General Hospital (Tampa,FL) </t>
  </si>
  <si>
    <t xml:space="preserve">Florida Health Sciences Center, Inc (Tampa,FL) </t>
  </si>
  <si>
    <t xml:space="preserve">Floyd Healthcare Management, Inc (Rome,GA) </t>
  </si>
  <si>
    <t xml:space="preserve">Polk Medical Center (Cedartown,GA) </t>
  </si>
  <si>
    <t xml:space="preserve">Highland Community Hospital (Picayune,MS) </t>
  </si>
  <si>
    <t xml:space="preserve">Marion General Hospital (Columbia,MS) </t>
  </si>
  <si>
    <t xml:space="preserve">Prentiss Regional Hospital And Ecf, Inc (Prentiss,MS) </t>
  </si>
  <si>
    <t xml:space="preserve">The Orthopedic Institute (Hattiesburg,MS) </t>
  </si>
  <si>
    <t xml:space="preserve">Walthall County General Hospital (Tylertown,MS) </t>
  </si>
  <si>
    <t xml:space="preserve">Fort Healthcare (Fort Atkinson,WI) </t>
  </si>
  <si>
    <t xml:space="preserve">Franciscan Alliance, Inc Saint Anthony Health (Crown Point,IN) </t>
  </si>
  <si>
    <t xml:space="preserve">Franciscan Alliance, Inc Saint James Health (Olympia Fields,IL) </t>
  </si>
  <si>
    <t xml:space="preserve">Franciscan Health Lafayette East (Lafayette,IN) </t>
  </si>
  <si>
    <t xml:space="preserve">Franciscan Health Munster (Munster,IN) </t>
  </si>
  <si>
    <t xml:space="preserve">Franciscan Health Renssealer (Rensselaer,IN) </t>
  </si>
  <si>
    <t xml:space="preserve">Franciscan Saint Anthony Health Michigan City (Michigan City,IN) </t>
  </si>
  <si>
    <t xml:space="preserve">Franciscan Saint Elizabeth Health Crawfordsville (Crawfordsville,IN) </t>
  </si>
  <si>
    <t xml:space="preserve">Franciscan Saint Francis Health Carmel (Carmel,IN) </t>
  </si>
  <si>
    <t xml:space="preserve">Franciscan Saint Francis Health Indianapolis (Indianapolis,IN) </t>
  </si>
  <si>
    <t xml:space="preserve">Franciscan Saint Francis Health Mooresville (Mooresville,IN) </t>
  </si>
  <si>
    <t xml:space="preserve">Franciscan Saint James Health (Chicago Heights,IL) </t>
  </si>
  <si>
    <t xml:space="preserve">Franciscan Saint Margaret Health Dyer (Dyer,IN) </t>
  </si>
  <si>
    <t xml:space="preserve">Franciscan Saint Margaret Health Hammond (Hammond,IN) </t>
  </si>
  <si>
    <t xml:space="preserve">Assumption Community Hospital (Napoleonville,LA) </t>
  </si>
  <si>
    <t xml:space="preserve">Heart Hospital Of Lafayette (Lafayette,LA) </t>
  </si>
  <si>
    <t xml:space="preserve">Jackson Parish Hospital (Jonesboro,LA) </t>
  </si>
  <si>
    <t xml:space="preserve">Our Lady Of Lourdes Regional Medical Center (Lafayette,LA) </t>
  </si>
  <si>
    <t xml:space="preserve">Our Lady Of The Angels Hospital (Bogalusa,LA) </t>
  </si>
  <si>
    <t xml:space="preserve">Our Lady Of The Lake Ascension Community Hospital, Inc (Gonzales,LA) </t>
  </si>
  <si>
    <t xml:space="preserve">Our Lady Of The Lake Childrens Hospital (Baton Rouge,LA) </t>
  </si>
  <si>
    <t xml:space="preserve">P And S Surgical Hospital (Monroe,LA) </t>
  </si>
  <si>
    <t xml:space="preserve">Saint Francis Medical Center (Monroe,LA) </t>
  </si>
  <si>
    <t xml:space="preserve">Franklin County Memorial Hospital (Franklin,NE) </t>
  </si>
  <si>
    <t xml:space="preserve">Freeman Hospital East (Joplin,MO) </t>
  </si>
  <si>
    <t xml:space="preserve">Freeman Hospital West (Joplin,MO) </t>
  </si>
  <si>
    <t xml:space="preserve">Freeman Neosho Hospital (Neosho,MO) </t>
  </si>
  <si>
    <t xml:space="preserve">Fhn Memorial Hospital (Freeport,IL) </t>
  </si>
  <si>
    <t xml:space="preserve">Frio Hospital Association, Inc (Pearsall,TX) </t>
  </si>
  <si>
    <t xml:space="preserve">Frisbie Memorial Hospital (Rochester,NH) </t>
  </si>
  <si>
    <t xml:space="preserve">Froedtert Community Memorial Hospital (Menomonee Falls,WI) </t>
  </si>
  <si>
    <t xml:space="preserve">Saint Josephs Community Hospital Of West Bend, Inc (West Bend,WI) </t>
  </si>
  <si>
    <t xml:space="preserve">Horizon Specialty Hospital Of Henderson (Las Vegas,NV) </t>
  </si>
  <si>
    <t xml:space="preserve">Thi Of Nevada 2 At Desert Lane (Las Vegas,NV) </t>
  </si>
  <si>
    <t xml:space="preserve">Atlanticare Regional Medical Center City Campus (Atlantic City,NJ) </t>
  </si>
  <si>
    <t xml:space="preserve">Atlanticare Regional Medical Center Mainland Campus (Pomona,NJ) </t>
  </si>
  <si>
    <t xml:space="preserve">Geisinger Bloomsburg Hospital (Bloomsburg,PA) </t>
  </si>
  <si>
    <t xml:space="preserve">Geisinger Community Medical Center (Scranton,PA) </t>
  </si>
  <si>
    <t xml:space="preserve">Geisinger Lewistown Hospital (Lewistown,PA) </t>
  </si>
  <si>
    <t xml:space="preserve">Geisinger Medical Group Grays Woods (Port Matilda,PA) </t>
  </si>
  <si>
    <t xml:space="preserve">Geisinger South Wilkes Barre (Wilkes Barre,PA) </t>
  </si>
  <si>
    <t xml:space="preserve">Geisinger Wyoming Valley Medical Center (Wilkes Barre,PA) </t>
  </si>
  <si>
    <t xml:space="preserve">Geisinger-shamokin Area Community Hospital (Coal Township,PA) </t>
  </si>
  <si>
    <t xml:space="preserve">General John J Pershing Memorial Hospital (Brookfield,MO) </t>
  </si>
  <si>
    <t xml:space="preserve">Genesis Health System (Davenport,IA) </t>
  </si>
  <si>
    <t xml:space="preserve">Genesis Medical Center Aledo (Aledo,IL) </t>
  </si>
  <si>
    <t xml:space="preserve">Genesis Medical Center Dewitt (De Witt,IA) </t>
  </si>
  <si>
    <t xml:space="preserve">Genesis Medical Center Illini Campus (Silvis,IL) </t>
  </si>
  <si>
    <t xml:space="preserve">Genesis Hospital (Zanesville,OH) </t>
  </si>
  <si>
    <t xml:space="preserve">Gillette Childrens Specialty Healthcare (Saint Paul,MN) </t>
  </si>
  <si>
    <t xml:space="preserve">Evergreen Medical Center, Llc (Evergreen,AL) </t>
  </si>
  <si>
    <t xml:space="preserve">Jackson Medical Center (Jackson,AL) </t>
  </si>
  <si>
    <t xml:space="preserve">Hospital District Number 1 Of Crawford County (Girard,KS) </t>
  </si>
  <si>
    <t xml:space="preserve">Glacial Ridge Hospital District (Glenwood,MN) </t>
  </si>
  <si>
    <t xml:space="preserve">Glendive Medical Center (Glendive,MT) </t>
  </si>
  <si>
    <t xml:space="preserve">Golden Valley Memorial Hospital District (Clinton,MO) </t>
  </si>
  <si>
    <t xml:space="preserve">Good Samaritan Hospital (Los Angeles,CA) </t>
  </si>
  <si>
    <t xml:space="preserve">Good Samaritan Hospital (Vincennes,IN) </t>
  </si>
  <si>
    <t xml:space="preserve">Good Shepherd Rehabilitation Hospital Allentown (Allentown,PA) </t>
  </si>
  <si>
    <t xml:space="preserve">Good Shepherd Specialty Hospital At Rittenhouse (Philadelphia,PA) </t>
  </si>
  <si>
    <t xml:space="preserve">Goodall Witcher Healthcare Foundation (Clifton,TX) </t>
  </si>
  <si>
    <t xml:space="preserve">Gordon Memorial Health Services (Gordon,NE) </t>
  </si>
  <si>
    <t xml:space="preserve">Goshen Hospital Association, Inc (Goshen,IN) </t>
  </si>
  <si>
    <t xml:space="preserve">Grace Health System (Lubbock,TX) </t>
  </si>
  <si>
    <t xml:space="preserve">Grace Bedford (Bedford,OH) </t>
  </si>
  <si>
    <t xml:space="preserve">Grady Memorial Hospital (Atlanta,GA) </t>
  </si>
  <si>
    <t xml:space="preserve">Joint Township District Memorial Hospital (Saint Marys,OH) </t>
  </si>
  <si>
    <t xml:space="preserve">Grand River Hospital District (Rifle,CO) </t>
  </si>
  <si>
    <t xml:space="preserve">Grand View Hospital (Sellersville,PA) </t>
  </si>
  <si>
    <t xml:space="preserve">Grande Ronde Hospital, Inc (La Grande,OR) </t>
  </si>
  <si>
    <t xml:space="preserve">Granville Medical Center (Oxford,NC) </t>
  </si>
  <si>
    <t xml:space="preserve">Great Falls Clinic Hospital (Great Falls,MT) </t>
  </si>
  <si>
    <t xml:space="preserve">Great Falls Clinic Specialty Center (Great Falls,MT) </t>
  </si>
  <si>
    <t xml:space="preserve">Ashland Hospital District Number 3 (Ashland,KS) </t>
  </si>
  <si>
    <t xml:space="preserve">Ellsworth County Medical Center (Ellsworth,KS) </t>
  </si>
  <si>
    <t xml:space="preserve">Fredonia Regional Hospital (Fredonia,KS) </t>
  </si>
  <si>
    <t xml:space="preserve">Graham County Hospital (Hill City,KS) </t>
  </si>
  <si>
    <t xml:space="preserve">Great Plains Of Cheyenne County, Inc (Saint Francis,KS) </t>
  </si>
  <si>
    <t xml:space="preserve">Great Plains Of Ellinwood, Inc (Ellinwood,KS) </t>
  </si>
  <si>
    <t xml:space="preserve">Great Plains Of Phillips County, Inc (Phillipsburg,KS) </t>
  </si>
  <si>
    <t xml:space="preserve">Great Plains Of Republic County, Inc (Belleville,KS) </t>
  </si>
  <si>
    <t xml:space="preserve">Great Plains Of Sabetha, Inc (Sabetha,KS) </t>
  </si>
  <si>
    <t xml:space="preserve">Grisell Memorial Hospital District (Ransom,KS) </t>
  </si>
  <si>
    <t xml:space="preserve">Harlan County Health System (Alma,NE) </t>
  </si>
  <si>
    <t xml:space="preserve">Kiowa County Memorial Hospital (Greensburg,KS) </t>
  </si>
  <si>
    <t xml:space="preserve">Lane County Hospital (Dighton,KS) </t>
  </si>
  <si>
    <t xml:space="preserve">Medicine Lodge Memorial Hospital (Medicine Lodge,KS) </t>
  </si>
  <si>
    <t xml:space="preserve">Minneola District Hospital (Minneola,KS) </t>
  </si>
  <si>
    <t xml:space="preserve">Osborne County Memorial Hospital (Osborne,KS) </t>
  </si>
  <si>
    <t xml:space="preserve">Ottawa County Health Center (Minneapolis,KS) </t>
  </si>
  <si>
    <t xml:space="preserve">Rawlins County Health Center (Atwood,KS) </t>
  </si>
  <si>
    <t xml:space="preserve">Satanta District Hospital (Satanta,KS) </t>
  </si>
  <si>
    <t xml:space="preserve">Smith County Memorial Hospital (Smith Center,KS) </t>
  </si>
  <si>
    <t xml:space="preserve">Trego County Lemke Memorial Hospital (Wakeeney,KS) </t>
  </si>
  <si>
    <t xml:space="preserve">Wichita County Health Center (Leoti,KS) </t>
  </si>
  <si>
    <t xml:space="preserve">Great River Medical Center (West Burlington,IA) </t>
  </si>
  <si>
    <t xml:space="preserve">Greater Baltimore Medical Center (Baltimore,MD) </t>
  </si>
  <si>
    <t xml:space="preserve">Catskill Regional Medical Center (Harris,NY) </t>
  </si>
  <si>
    <t xml:space="preserve">Childrens Hospital At Greenville Hospital System (Greenville,SC) </t>
  </si>
  <si>
    <t xml:space="preserve">Laurens County Memorial Hospital (Clinton,SC) </t>
  </si>
  <si>
    <t xml:space="preserve">Materials Distribution Center (Simpsonville,SC) </t>
  </si>
  <si>
    <t xml:space="preserve">Oconee Medical Center (Seneca,SC) </t>
  </si>
  <si>
    <t xml:space="preserve">Griffin Health Services (Derby,CT) </t>
  </si>
  <si>
    <t xml:space="preserve">Grinnell Regional Medical Center (Grinnell,IA) </t>
  </si>
  <si>
    <t xml:space="preserve">Gundersen Boscobel Area Hospital (Boscobel,WI) </t>
  </si>
  <si>
    <t xml:space="preserve">Gundersen Health Podiatry Clinic (La Crosse,WI) </t>
  </si>
  <si>
    <t xml:space="preserve">Gundersen Palmer Lutheran Hospital (West Union,IA) </t>
  </si>
  <si>
    <t xml:space="preserve">Gundersen Saint Josephs Hospital And Clinic (Hillsboro,WI) </t>
  </si>
  <si>
    <t xml:space="preserve">Gundersen Tri County Hospital (Whitehall,WI) </t>
  </si>
  <si>
    <t xml:space="preserve">Moundview Memorial Hospital And Clinics (Friendship,WI) </t>
  </si>
  <si>
    <t xml:space="preserve">Gunnison Valley Hospital (Gunnison,CO) </t>
  </si>
  <si>
    <t xml:space="preserve">Guthrie Corning Hospital (Corning,NY) </t>
  </si>
  <si>
    <t xml:space="preserve">Guthrie Towanda Memorial Hospital (Towanda,PA) </t>
  </si>
  <si>
    <t xml:space="preserve">Troy Community Hospital (Troy,PA) </t>
  </si>
  <si>
    <t xml:space="preserve">Gwinnett Medical Center Duluth (Duluth,GA) </t>
  </si>
  <si>
    <t xml:space="preserve">Gwinnett Medical Center Lawrenceville (Lawrenceville,GA) </t>
  </si>
  <si>
    <t xml:space="preserve">Hacienda Healthcare, Inc (Phoenix,AZ) </t>
  </si>
  <si>
    <t xml:space="preserve">Bayshore Community Hospital (Holmdel,NJ) </t>
  </si>
  <si>
    <t xml:space="preserve">Hackensack University Medical Center (Hackensack,NJ) </t>
  </si>
  <si>
    <t xml:space="preserve">Jersey Shore University Medical Center (Neptune,NJ) </t>
  </si>
  <si>
    <t xml:space="preserve">Ocean Medical Center (Brick,NJ) </t>
  </si>
  <si>
    <t xml:space="preserve">Palisades Medical Center (North Bergen,NJ) </t>
  </si>
  <si>
    <t xml:space="preserve">Raritan Bay Medical Center Old Bridge Division (Old Bridge,NJ) </t>
  </si>
  <si>
    <t xml:space="preserve">Raritan Bay Medical Center Perth Amboy Division (Perth Amboy,NJ) </t>
  </si>
  <si>
    <t xml:space="preserve">Riverview Medical Center (Red Bank,NJ) </t>
  </si>
  <si>
    <t xml:space="preserve">Southern Ocean Medical Center (Manahawkin,NJ) </t>
  </si>
  <si>
    <t xml:space="preserve">Halifax Health Medical Center (Daytona Beach,FL) </t>
  </si>
  <si>
    <t xml:space="preserve">Halifax Health Medical Center Of Port Orange (Port Orange,FL) </t>
  </si>
  <si>
    <t xml:space="preserve">Halifax Regional Medical Center (Roanoke Rapids,NC) </t>
  </si>
  <si>
    <t xml:space="preserve">Hallmark Health System, Inc (Medford,MA) </t>
  </si>
  <si>
    <t xml:space="preserve">Melrose-wakefield Hospital (Melrose,MA) </t>
  </si>
  <si>
    <t xml:space="preserve">Hannibal Regional Hospital (Hannibal,MO) </t>
  </si>
  <si>
    <t xml:space="preserve">Upmc Pinnacle Hanover (Hanover,PA) </t>
  </si>
  <si>
    <t xml:space="preserve">Hansford County Hospital District (Spearman,TX) </t>
  </si>
  <si>
    <t xml:space="preserve">Hardeman County Hospital District (Quanah,TX) </t>
  </si>
  <si>
    <t xml:space="preserve">Harper Hospital District 5 Harper County (Harper,KS) </t>
  </si>
  <si>
    <t xml:space="preserve">Almatha Clark Taylor Health Clinic (Houston,TX) </t>
  </si>
  <si>
    <t xml:space="preserve">Smith Clinic (Houston,TX) </t>
  </si>
  <si>
    <t xml:space="preserve">Hartford Hospital (Hartford,CT) </t>
  </si>
  <si>
    <t xml:space="preserve">Midstate Medical Center (Meriden,CT) </t>
  </si>
  <si>
    <t xml:space="preserve">The Hospital Of Central Connecticut (New Britain,CT) </t>
  </si>
  <si>
    <t xml:space="preserve">The Hospital Of Central Connecticut (Southington,CT) </t>
  </si>
  <si>
    <t xml:space="preserve">The William W Backus Hospital (Norwich,CT) </t>
  </si>
  <si>
    <t xml:space="preserve">Windham Community Memorial Hospital, Inc And Hatch Hospital Corporation (Willimantic,CT) </t>
  </si>
  <si>
    <t xml:space="preserve">Hale Hoola Hamakua (Honokaa,HI) </t>
  </si>
  <si>
    <t xml:space="preserve">Hilo Medical Center (Hilo,HI) </t>
  </si>
  <si>
    <t xml:space="preserve">Kahuku Medical Center (Kahuku,HI) </t>
  </si>
  <si>
    <t xml:space="preserve">Kau Hospital (Pahala,HI) </t>
  </si>
  <si>
    <t xml:space="preserve">Kauai Veterans Memorial Hospital (Waimea,HI) </t>
  </si>
  <si>
    <t xml:space="preserve">Kohala Hospital (Kapaau,HI) </t>
  </si>
  <si>
    <t xml:space="preserve">Kona Community Hospital (Kealakekua,HI) </t>
  </si>
  <si>
    <t xml:space="preserve">Samuel Mahelona Memorial Hospital (Kapaa,HI) </t>
  </si>
  <si>
    <t xml:space="preserve">Pali Momi Medical Center (Aiea,HI) </t>
  </si>
  <si>
    <t xml:space="preserve">Straub Medical Center (Honolulu,HI) </t>
  </si>
  <si>
    <t xml:space="preserve">Wilcox Memorial Hospital (Lihue,HI) </t>
  </si>
  <si>
    <t xml:space="preserve">Hays Medical Center, Inc (Hays,KS) </t>
  </si>
  <si>
    <t xml:space="preserve">Ness County Hospital District Number 2 (Ness City,KS) </t>
  </si>
  <si>
    <t xml:space="preserve">Pawnee Valley Community Hospital (Larned,KS) </t>
  </si>
  <si>
    <t xml:space="preserve">Alaska Regional Hospital (Anchorage,AK) </t>
  </si>
  <si>
    <t xml:space="preserve">Allen County Regional Hospital (Iola,KS) </t>
  </si>
  <si>
    <t xml:space="preserve">Aventura Hospital And Medical Center (Miami,FL) </t>
  </si>
  <si>
    <t xml:space="preserve">Bayshore Medical Center (Pasadena,TX) </t>
  </si>
  <si>
    <t xml:space="preserve">Belton Regional Medical Center (Belton,MO) </t>
  </si>
  <si>
    <t xml:space="preserve">Blake Medical Center (Bradenton,FL) </t>
  </si>
  <si>
    <t xml:space="preserve">Brigham City Community Hospital (Brigham City,UT) </t>
  </si>
  <si>
    <t xml:space="preserve">Cache Valley Specialty Hospital (North Logan,UT) </t>
  </si>
  <si>
    <t xml:space="preserve">Cartersville Medical Center (Cartersville,GA) </t>
  </si>
  <si>
    <t xml:space="preserve">Cass Regional Medical Center (Harrisonville,MO) </t>
  </si>
  <si>
    <t xml:space="preserve">Centerpoint Medical Center (Independence,MO) </t>
  </si>
  <si>
    <t xml:space="preserve">Central Florida Regional Hospital (Sanford,FL) </t>
  </si>
  <si>
    <t xml:space="preserve">Chca East Houston, Lp (Houston,TX) </t>
  </si>
  <si>
    <t xml:space="preserve">Chca Mainland, Lp (Texas City,TX) </t>
  </si>
  <si>
    <t xml:space="preserve">Chippenham And Johnston-willis Hospitals, Inc (Richmond,VA) </t>
  </si>
  <si>
    <t xml:space="preserve">Citrus Memorial Health System (Inverness,FL) </t>
  </si>
  <si>
    <t xml:space="preserve">Clear Lake Regional Medical Center, Llc (Webster,TX) </t>
  </si>
  <si>
    <t xml:space="preserve">Coliseum Medical Center Llc (Macon,GA) </t>
  </si>
  <si>
    <t xml:space="preserve">Columbia Alleghany Regional Hospital, Inc (Low Moor,VA) </t>
  </si>
  <si>
    <t xml:space="preserve">Columbia Aurora Regional Medical Center (Aurora,CO) </t>
  </si>
  <si>
    <t xml:space="preserve">Columbia Medical Center Of Arlington Subsidiary, Lp (Arlington,TX) </t>
  </si>
  <si>
    <t xml:space="preserve">Columbia Medical City Of Lewisville, Lp (Lewisville,TX) </t>
  </si>
  <si>
    <t xml:space="preserve">Columbia Plaza Medical Center Of Fort Worth (Fort Worth,TX) </t>
  </si>
  <si>
    <t xml:space="preserve">Columbia Valley Healthcare System, Lp (Brownsville,TX) </t>
  </si>
  <si>
    <t xml:space="preserve">Conroe Regional Medical Center (Conroe,TX) </t>
  </si>
  <si>
    <t xml:space="preserve">Corpus Christi Medical Center Bay Area (Corpus Christi,TX) </t>
  </si>
  <si>
    <t xml:space="preserve">Corpus Christi Medical Center Doctors Regional Hospital (Corpus Christi,TX) </t>
  </si>
  <si>
    <t xml:space="preserve">Corpus Christi Medical Center Heart Hospital (Corpus Christi,TX) </t>
  </si>
  <si>
    <t xml:space="preserve">Dauterive Hospital (New Iberia,LA) </t>
  </si>
  <si>
    <t xml:space="preserve">Denton Regional Medical Center (Denton,TX) </t>
  </si>
  <si>
    <t xml:space="preserve">Eastern Carolina Regional Eye Center (Myrtle Beach,SC) </t>
  </si>
  <si>
    <t xml:space="preserve">Englewood Community Hospital (Englewood,FL) </t>
  </si>
  <si>
    <t xml:space="preserve">Fairview Park Limited Partnership (Dublin,GA) </t>
  </si>
  <si>
    <t xml:space="preserve">Fawcett Memorial Hospital (Port Charlotte,FL) </t>
  </si>
  <si>
    <t xml:space="preserve">Frankfort Regional Medical Center (Frankfort,KY) </t>
  </si>
  <si>
    <t xml:space="preserve">Galen Of Florida, Inc (Saint Petersburg,FL) </t>
  </si>
  <si>
    <t xml:space="preserve">Gpch Gp, Inc (Gulfport,MS) </t>
  </si>
  <si>
    <t xml:space="preserve">Grand Strand Regional Medical Center (Myrtle Beach,SC) </t>
  </si>
  <si>
    <t xml:space="preserve">Green Oaks Behavioral Healthcare Services (Dallas,TX) </t>
  </si>
  <si>
    <t xml:space="preserve">Greenview Regional Hospital (Bowling Green,KY) </t>
  </si>
  <si>
    <t xml:space="preserve">Hca Health Services Of Oklahoma, Inc (Oklahoma City,OK) </t>
  </si>
  <si>
    <t xml:space="preserve">Hca Health Services Of Tennessee, Inc (Nashville,TN) </t>
  </si>
  <si>
    <t xml:space="preserve">Hca Healthone, Llc (Denver,CO) </t>
  </si>
  <si>
    <t xml:space="preserve">Healthone Sky Ridge Medical Center (Lone Tree,CO) </t>
  </si>
  <si>
    <t xml:space="preserve">Healthone, Llc (Thornton,CO) </t>
  </si>
  <si>
    <t xml:space="preserve">Heart Hospital Of Austin (Austin,TX) </t>
  </si>
  <si>
    <t xml:space="preserve">Highlands Regional Medical Center (Sebring,FL) </t>
  </si>
  <si>
    <t xml:space="preserve">Houston Northwest Partners (Houston,TX) </t>
  </si>
  <si>
    <t xml:space="preserve">Jfk Medical Center (Atlantis,FL) </t>
  </si>
  <si>
    <t xml:space="preserve">Jfk Medical Center North Campus (West Palm Beach,FL) </t>
  </si>
  <si>
    <t xml:space="preserve">John Randolph Medical Center (Hopewell,VA) </t>
  </si>
  <si>
    <t xml:space="preserve">Kendall Healthcare Group (Miami,FL) </t>
  </si>
  <si>
    <t xml:space="preserve">Kingwood Medical Center (Humble,TX) </t>
  </si>
  <si>
    <t xml:space="preserve">Lafayette Regional Health Center (Lexington,MO) </t>
  </si>
  <si>
    <t xml:space="preserve">Lake City Medical Center (Lake City,FL) </t>
  </si>
  <si>
    <t xml:space="preserve">Lakeview Hospital (Bountiful,UT) </t>
  </si>
  <si>
    <t xml:space="preserve">Lakeview Regional Medical Center (Covington,LA) </t>
  </si>
  <si>
    <t xml:space="preserve">Largo Medical Center Indian Rocks Campus (Largo,FL) </t>
  </si>
  <si>
    <t xml:space="preserve">Largo Medical Center, Inc (Largo,FL) </t>
  </si>
  <si>
    <t xml:space="preserve">Lawnwood Regional Medical Center And Heart Institute (Fort Pierce,FL) </t>
  </si>
  <si>
    <t xml:space="preserve">Lees Summit Medical Center (Lees Summit,MO) </t>
  </si>
  <si>
    <t xml:space="preserve">Lewisgale Hospital Montgomery (Blacksburg,VA) </t>
  </si>
  <si>
    <t xml:space="preserve">Lewisgale Hospital Pulaski (Pulaski,VA) </t>
  </si>
  <si>
    <t xml:space="preserve">Lone Peak Hospital (Draper,UT) </t>
  </si>
  <si>
    <t xml:space="preserve">Los Robles Hospital And Medical Center (Thousand Oaks,CA) </t>
  </si>
  <si>
    <t xml:space="preserve">Macon Northside Hospital, Llc (Macon,GA) </t>
  </si>
  <si>
    <t xml:space="preserve">Medical Center Frisco (Frisco,TX) </t>
  </si>
  <si>
    <t xml:space="preserve">Medical Center Of Trinity (New Port Richey,FL) </t>
  </si>
  <si>
    <t xml:space="preserve">Medical City Alliance (Fort Worth,TX) </t>
  </si>
  <si>
    <t xml:space="preserve">Medical City Childrens Hospital (Dallas,TX) </t>
  </si>
  <si>
    <t xml:space="preserve">Medical City Dallas Hospital (Dallas,TX) </t>
  </si>
  <si>
    <t xml:space="preserve">Medical City Los Colinas (Irving,TX) </t>
  </si>
  <si>
    <t xml:space="preserve">Medical City Mckinney (Fairview,TX) </t>
  </si>
  <si>
    <t xml:space="preserve">Medical City North Hills (Fort Worth,TX) </t>
  </si>
  <si>
    <t xml:space="preserve">Medical City Of Plano (Plano,TX) </t>
  </si>
  <si>
    <t xml:space="preserve">Memorial Hospital Of Tampa, Lp (Tampa,FL) </t>
  </si>
  <si>
    <t xml:space="preserve">Memorial Satilla Health (Waycross,GA) </t>
  </si>
  <si>
    <t xml:space="preserve">Menorah Medical Center (Overland Park,KS) </t>
  </si>
  <si>
    <t xml:space="preserve">Mercy Hospital (Miami,FL) </t>
  </si>
  <si>
    <t xml:space="preserve">Methodist Health Care System Of San Antonio, Ltd, Llp (Olmos Park,TX) </t>
  </si>
  <si>
    <t xml:space="preserve">Methodist Healthcare System (San Antonio,TX) </t>
  </si>
  <si>
    <t xml:space="preserve">Methodist Healthcare System Of San Antonio, Ltd, Llp (San Antonio,TX) </t>
  </si>
  <si>
    <t xml:space="preserve">Methodist Hospital South (Jourdanton,TX) </t>
  </si>
  <si>
    <t xml:space="preserve">Methodist Stone Oak Hospital (San Antonio,TX) </t>
  </si>
  <si>
    <t xml:space="preserve">Methodist Texsan Hospital (San Antonio,TX) </t>
  </si>
  <si>
    <t xml:space="preserve">Mid America Supply Chain (Nashville,TN) </t>
  </si>
  <si>
    <t xml:space="preserve">Midwest Division Rmc, Llc (Kansas City,MO) </t>
  </si>
  <si>
    <t xml:space="preserve">Mountain View Hospital (Payson,UT) </t>
  </si>
  <si>
    <t xml:space="preserve">New Medical Horizons Ii, Ltd (Houston,TX) </t>
  </si>
  <si>
    <t xml:space="preserve">Northeast Methodist Hospital (Live Oak,TX) </t>
  </si>
  <si>
    <t xml:space="preserve">Northside Hospital And Tampa Bay Heart Institute (Saint Petersburg,FL) </t>
  </si>
  <si>
    <t xml:space="preserve">Northwest Medical Center (Margate,FL) </t>
  </si>
  <si>
    <t xml:space="preserve">Oak Hill Hospital Hca Facility (Brooksville,FL) </t>
  </si>
  <si>
    <t xml:space="preserve">Ocala Regional Medical Center (Ocala,FL) </t>
  </si>
  <si>
    <t xml:space="preserve">Okaloosa Hospital, Inc (Niceville,FL) </t>
  </si>
  <si>
    <t xml:space="preserve">Osceola Regional Medical Center (Kissimmee,FL) </t>
  </si>
  <si>
    <t xml:space="preserve">Ou Medical Center Edmond (Edmond,OK) </t>
  </si>
  <si>
    <t xml:space="preserve">Overland Park Regional Medical Center (Overland Park,KS) </t>
  </si>
  <si>
    <t xml:space="preserve">Oviedo Medical Center (Oviedo,FL) </t>
  </si>
  <si>
    <t xml:space="preserve">Palms Of Pasadena Hospital, Lp (Saint Petersburg,FL) </t>
  </si>
  <si>
    <t xml:space="preserve">Palms West Hospital (Loxahatchee,FL) </t>
  </si>
  <si>
    <t xml:space="preserve">Parham Doctors Hospital (Richmond,VA) </t>
  </si>
  <si>
    <t xml:space="preserve">Park Plaza Hospital (Houston,TX) </t>
  </si>
  <si>
    <t xml:space="preserve">Parkland Medical Center (Derry,NH) </t>
  </si>
  <si>
    <t xml:space="preserve">Parkridge East Hospital (Chattanooga,TN) </t>
  </si>
  <si>
    <t xml:space="preserve">Parkridge Medical Center (Chattanooga,TN) </t>
  </si>
  <si>
    <t xml:space="preserve">Parkridge Medical Center, Inc (Jasper,TN) </t>
  </si>
  <si>
    <t xml:space="preserve">Pearland Emergency Center (Pearland,TX) </t>
  </si>
  <si>
    <t xml:space="preserve">Pearland Medical Center (Pearland,TX) </t>
  </si>
  <si>
    <t xml:space="preserve">Plantation General Hospital, Lp (Plantation,FL) </t>
  </si>
  <si>
    <t xml:space="preserve">Plaza Specialty Hospital (Houston,TX) </t>
  </si>
  <si>
    <t xml:space="preserve">Poinciana Medical Center, Inc (Kissimmee,FL) </t>
  </si>
  <si>
    <t xml:space="preserve">Portsmouth Regional Hospital (Portsmouth,NH) </t>
  </si>
  <si>
    <t xml:space="preserve">Presbyterian Saint Lukes Medical Center (Denver,CO) </t>
  </si>
  <si>
    <t xml:space="preserve">Putnam Community Medical Center (Palatka,FL) </t>
  </si>
  <si>
    <t xml:space="preserve">Rapides Health Systems (Alexandria,LA) </t>
  </si>
  <si>
    <t xml:space="preserve">Raulerson Hospital (Okeechobee,FL) </t>
  </si>
  <si>
    <t xml:space="preserve">Redmond Park Hospital, Llc (Rome,GA) </t>
  </si>
  <si>
    <t xml:space="preserve">Regional Medical Center Bayonet Point (Hudson,FL) </t>
  </si>
  <si>
    <t xml:space="preserve">Regional Medical Center Of San Jose (San Jose,CA) </t>
  </si>
  <si>
    <t xml:space="preserve">Reston Hospital Center (Reston,VA) </t>
  </si>
  <si>
    <t xml:space="preserve">Retreat Doctors Hospital (Richmond,VA) </t>
  </si>
  <si>
    <t xml:space="preserve">Saint Davids Healthcare Partnership, Lp (Georgetown,TX) </t>
  </si>
  <si>
    <t xml:space="preserve">Saint Davids South Austin Medical Center (Austin,TX) </t>
  </si>
  <si>
    <t xml:space="preserve">Saint Lucie Medical Center (Port Saint Lucie,FL) </t>
  </si>
  <si>
    <t xml:space="preserve">Sarasota Doctors Hospital,inc (Sarasota,FL) </t>
  </si>
  <si>
    <t xml:space="preserve">Sister Emmanuel Hospital (Miami,FL) </t>
  </si>
  <si>
    <t xml:space="preserve">Skyline Medical Center (Nashville,TN) </t>
  </si>
  <si>
    <t xml:space="preserve">Southern Hills Medical Center, Llc (Las Vegas,NV) </t>
  </si>
  <si>
    <t xml:space="preserve">Specialty Hospital Jacksonville (Jacksonville,FL) </t>
  </si>
  <si>
    <t xml:space="preserve">Spotsylvania Medical Center, Inc (Fredericksburg,VA) </t>
  </si>
  <si>
    <t xml:space="preserve">Stonesprings Hospital Center (Dulles,VA) </t>
  </si>
  <si>
    <t xml:space="preserve">Summerville Medical Center (Summerville,SC) </t>
  </si>
  <si>
    <t xml:space="preserve">Sun City Hospital, Inc (Sun City Center,FL) </t>
  </si>
  <si>
    <t xml:space="preserve">Sunrise Hospital And Medical Center, Llc (Las Vegas,NV) </t>
  </si>
  <si>
    <t xml:space="preserve">Sunrise Mountainview Hospital, Inc (Las Vegas,NV) </t>
  </si>
  <si>
    <t xml:space="preserve">Swedish Medical Center (Englewood,CO) </t>
  </si>
  <si>
    <t xml:space="preserve">Tampa Community Hospital (Tampa,FL) </t>
  </si>
  <si>
    <t xml:space="preserve">Texas Orthopedic Hospital (Houston,TX) </t>
  </si>
  <si>
    <t xml:space="preserve">The Childrens Hospital At Tristar Centennial (Nashville,TN) </t>
  </si>
  <si>
    <t xml:space="preserve">The Medical Center Of Aurora (Aurora,CO) </t>
  </si>
  <si>
    <t xml:space="preserve">Thousand Oaks Surgical Hospital (Thousand Oaks,CA) </t>
  </si>
  <si>
    <t xml:space="preserve">Tomball Regional Medical Center (Tomball,TX) </t>
  </si>
  <si>
    <t xml:space="preserve">Treasure Coast Behavioral Healthcare Adult Unit (Fort Pierce,FL) </t>
  </si>
  <si>
    <t xml:space="preserve">Tri Star Ashland City Medical Center (Ashland City,TN) </t>
  </si>
  <si>
    <t xml:space="preserve">Trident Medical Center, Llc (N Charleston,SC) </t>
  </si>
  <si>
    <t xml:space="preserve">Tristar Hendersonville Medical Center (Hendersonville,TN) </t>
  </si>
  <si>
    <t xml:space="preserve">Tristar Horizon Medical Center (Dickson,TN) </t>
  </si>
  <si>
    <t xml:space="preserve">Tristar Skyline Madison Campus (Madison,TN) </t>
  </si>
  <si>
    <t xml:space="preserve">Tristar Stonecrest Medical Center (Smyrna,TN) </t>
  </si>
  <si>
    <t xml:space="preserve">Tulane Lakeside Hospital (Metairie,LA) </t>
  </si>
  <si>
    <t xml:space="preserve">Tulane Lakeside Hospital For Women And Children (Metairie,LA) </t>
  </si>
  <si>
    <t xml:space="preserve">Tulane Medical Center (New Orleans,LA) </t>
  </si>
  <si>
    <t xml:space="preserve">University Hospital And Medical Center (Tamarac,FL) </t>
  </si>
  <si>
    <t xml:space="preserve">Walterboro Community Hospital (Walterboro,SC) </t>
  </si>
  <si>
    <t xml:space="preserve">Weatherford Health Services, Llc (Weatherford,TX) </t>
  </si>
  <si>
    <t xml:space="preserve">Wesley Medical Center, Llc (Wichita,KS) </t>
  </si>
  <si>
    <t xml:space="preserve">Wesley Woodlawn Hospital And Er (Wichita,KS) </t>
  </si>
  <si>
    <t xml:space="preserve">West Florida Healthcare (Pensacola,FL) </t>
  </si>
  <si>
    <t xml:space="preserve">West Hills Hospital And Medical Center (West Hills,CA) </t>
  </si>
  <si>
    <t xml:space="preserve">West Houston Medical Center (Houston,TX) </t>
  </si>
  <si>
    <t xml:space="preserve">West Marion Community Hospital (Ocala,FL) </t>
  </si>
  <si>
    <t xml:space="preserve">West Valley Medical Center (Caldwell,ID) </t>
  </si>
  <si>
    <t xml:space="preserve">Westside Regional Medical Center (Plantation,FL) </t>
  </si>
  <si>
    <t xml:space="preserve">Cape Canaveral Hospital, Inc (Cocoa Beach,FL) </t>
  </si>
  <si>
    <t xml:space="preserve">Health First Distribution Center (Melbourne,FL) </t>
  </si>
  <si>
    <t xml:space="preserve">Holmes Regional Medical Center (Melbourne,FL) </t>
  </si>
  <si>
    <t xml:space="preserve">Palm Bay Hospital (Palm Bay,FL) </t>
  </si>
  <si>
    <t xml:space="preserve">Viera Hospital (Melbourne,FL) </t>
  </si>
  <si>
    <t xml:space="preserve">Health Quest Logistics Center (Poughkeepsie,NY) </t>
  </si>
  <si>
    <t xml:space="preserve">Northern Dutchess Hospital (Rhinebeck,NY) </t>
  </si>
  <si>
    <t xml:space="preserve">Putnam Hospital Center (Carmel,NY) </t>
  </si>
  <si>
    <t xml:space="preserve">Sharon Hospital (Sharon,CT) </t>
  </si>
  <si>
    <t xml:space="preserve">Healthcare Authority Of Morgan County (Decatur,AL) </t>
  </si>
  <si>
    <t xml:space="preserve">Helen Keller Hospital (Sheffield,AL) </t>
  </si>
  <si>
    <t xml:space="preserve">Hh Health Sytem Athens Limestone, Llc (Athens,AL) </t>
  </si>
  <si>
    <t xml:space="preserve">Huntsville Hospital For Women And Children (Huntsville,AL) </t>
  </si>
  <si>
    <t xml:space="preserve">Lawrence Medical Center (Moulton,AL) </t>
  </si>
  <si>
    <t xml:space="preserve">Madison Hospital (Madison,AL) </t>
  </si>
  <si>
    <t xml:space="preserve">Marshall County Health Care Authority (Boaz,AL) </t>
  </si>
  <si>
    <t xml:space="preserve">Marshall County Health Care Authority (Guntersville,AL) </t>
  </si>
  <si>
    <t xml:space="preserve">Marshall Womens Center (Boaz,AL) </t>
  </si>
  <si>
    <t xml:space="preserve">Natural Healthcare Of Decatur (Decatur,AL) </t>
  </si>
  <si>
    <t xml:space="preserve">Red Bay Hospital (Red Bay,AL) </t>
  </si>
  <si>
    <t xml:space="preserve">The Healthcare Authority Of The City Of Huntsville (Huntsville,AL) </t>
  </si>
  <si>
    <t xml:space="preserve">Community Hospital (Oklahoma City,OK) </t>
  </si>
  <si>
    <t xml:space="preserve">Northwest Surgical Hospital (Oklahoma City,OK) </t>
  </si>
  <si>
    <t xml:space="preserve">Healtheast Bethesda Hospital (Saint Paul,MN) </t>
  </si>
  <si>
    <t xml:space="preserve">Healtheast Saint Johns Hospital (Saint Paul,MN) </t>
  </si>
  <si>
    <t xml:space="preserve">Woodwinds Health Campus (Woodbury,MN) </t>
  </si>
  <si>
    <t xml:space="preserve">Amery Hospital And Clinic (Amery,WI) </t>
  </si>
  <si>
    <t xml:space="preserve">Glencoe Regional Health Services (Glencoe,MN) </t>
  </si>
  <si>
    <t xml:space="preserve">Healthpartners Specialty Center (Saint Paul,MN) </t>
  </si>
  <si>
    <t xml:space="preserve">Hudson Hospital, Inc (Hudson,WI) </t>
  </si>
  <si>
    <t xml:space="preserve">Park Nicollet Health Services (Saint Louis Park,MN) </t>
  </si>
  <si>
    <t xml:space="preserve">Westfields Hospital (New Richmond,WI) </t>
  </si>
  <si>
    <t xml:space="preserve">Astria Sunnyside Hospital (Sunnyside,WA) </t>
  </si>
  <si>
    <t xml:space="preserve">Barrett Hospital Development Corporation (Dillon,MT) </t>
  </si>
  <si>
    <t xml:space="preserve">Blue Mountain Hospital District (John Day,OR) </t>
  </si>
  <si>
    <t xml:space="preserve">Burnett Medical Center (Grantsburg,WI) </t>
  </si>
  <si>
    <t xml:space="preserve">Cambridge Memorial Hospital (Cambridge,NE) </t>
  </si>
  <si>
    <t xml:space="preserve">Carlinville Area Hospital Association (Carlinville,IL) </t>
  </si>
  <si>
    <t xml:space="preserve">Cobre Valley Regional Medical Center (Globe,AZ) </t>
  </si>
  <si>
    <t xml:space="preserve">Desoto Regional Health System (Mansfield,LA) </t>
  </si>
  <si>
    <t xml:space="preserve">Grant Regional Health Center (Lancaster,WI) </t>
  </si>
  <si>
    <t xml:space="preserve">Hammond Henry Hospital (Geneseo,IL) </t>
  </si>
  <si>
    <t xml:space="preserve">Hazel Hawkins Memorial Hospital (Hollister,CA) </t>
  </si>
  <si>
    <t xml:space="preserve">Hillsboro Area Hospital (Hillsboro,IL) </t>
  </si>
  <si>
    <t xml:space="preserve">Hot Springs County Memorial Hospital (Thermopolis,WY) </t>
  </si>
  <si>
    <t xml:space="preserve">Lady Of The Sea General Hospital (Cut Off,LA) </t>
  </si>
  <si>
    <t xml:space="preserve">Powell Valley Health Care, Inc (Powell,WY) </t>
  </si>
  <si>
    <t xml:space="preserve">Rio Grande Hospital (Del Norte,CO) </t>
  </si>
  <si>
    <t xml:space="preserve">Roundup Memorial Hospital Association (Roundup,MT) </t>
  </si>
  <si>
    <t xml:space="preserve">Spooner Health System (Spooner,WI) </t>
  </si>
  <si>
    <t xml:space="preserve">Summit Healthcare Regional Medical Center (Show Low,AZ) </t>
  </si>
  <si>
    <t xml:space="preserve">Tomah Memorial Hospital (Tomah,WI) </t>
  </si>
  <si>
    <t xml:space="preserve">Hebrew Senior Life (Roslindale,MA) </t>
  </si>
  <si>
    <t xml:space="preserve">Hendrick Medical Center At Abilene Texas (Abilene,TX) </t>
  </si>
  <si>
    <t xml:space="preserve">Hendricks Regional Health (Danville,IN) </t>
  </si>
  <si>
    <t xml:space="preserve">Henry County Memorial Hospital (New Castle,IN) </t>
  </si>
  <si>
    <t xml:space="preserve">Henry Ford Allegiance Health (Jackson,MI) </t>
  </si>
  <si>
    <t xml:space="preserve">Henry Ford Health Center Brownstown Radiology (Brownstown,MI) </t>
  </si>
  <si>
    <t xml:space="preserve">Henry Ford Hospital (Detroit,MI) </t>
  </si>
  <si>
    <t xml:space="preserve">Henry Ford Macomb Hospital (Clinton Township,MI) </t>
  </si>
  <si>
    <t xml:space="preserve">Henry Ford Macomb Hospital (Mount Clemens,MI) </t>
  </si>
  <si>
    <t xml:space="preserve">Henry Ford Medical Center Cottage (Grosse Pointe Farms,MI) </t>
  </si>
  <si>
    <t xml:space="preserve">Henry Ford Medical Center Detroit Northwest (Detroit,MI) </t>
  </si>
  <si>
    <t xml:space="preserve">Henry Ford Medical Center Fairlane (Dearborn,MI) </t>
  </si>
  <si>
    <t xml:space="preserve">Henry Ford Medical Center Lakeside (Sterling Heights,MI) </t>
  </si>
  <si>
    <t xml:space="preserve">Henry Ford Medical Center Sterling Heights (Sterling Heights,MI) </t>
  </si>
  <si>
    <t xml:space="preserve">Henry Ford Medical Center Taylor (Taylor,MI) </t>
  </si>
  <si>
    <t xml:space="preserve">Henry Ford West Bloomfield Hospital (West Bloomfield,MI) </t>
  </si>
  <si>
    <t xml:space="preserve">Henry Ford Wyandotte Hospital (Wyandotte,MI) </t>
  </si>
  <si>
    <t xml:space="preserve">Heritage Valley Beaver (Beaver,PA) </t>
  </si>
  <si>
    <t xml:space="preserve">Heritage Valley Health System (Sewickley,PA) </t>
  </si>
  <si>
    <t xml:space="preserve">Hermann Area Hospital District (Hermann,MO) </t>
  </si>
  <si>
    <t xml:space="preserve">Athol Hospital (Athol,MA) </t>
  </si>
  <si>
    <t xml:space="preserve">Henry Heywood Memorial Hospital (Gardner,MA) </t>
  </si>
  <si>
    <t xml:space="preserve">Highlands Hospital Corporation (Prestonsburg,KY) </t>
  </si>
  <si>
    <t xml:space="preserve">Hoag Memorial Hospital Presbyterian (Irvine,CA) </t>
  </si>
  <si>
    <t xml:space="preserve">Hoag Orthopedic Institute (Irvine,CA) </t>
  </si>
  <si>
    <t xml:space="preserve">Hodgeman County Health Center (Jetmore,KS) </t>
  </si>
  <si>
    <t xml:space="preserve">Holy Family Memorial, Inc (Manitowoc,WI) </t>
  </si>
  <si>
    <t xml:space="preserve">Holy Redeemer Hospital (Meadowbrook,PA) </t>
  </si>
  <si>
    <t xml:space="preserve">Holzer Medical Center (Gallipolis,OH) </t>
  </si>
  <si>
    <t xml:space="preserve">Holzer Medical Center Jackson (Jackson,OH) </t>
  </si>
  <si>
    <t xml:space="preserve">Honorhealth Greenbaum Surgical Specialty Hospital (Scottsdale,AZ) </t>
  </si>
  <si>
    <t xml:space="preserve">Hospital For Special Surgery (New York,NY) </t>
  </si>
  <si>
    <t xml:space="preserve">Hospital Medical Foundation Of Paris, Inc (Paris,IL) </t>
  </si>
  <si>
    <t xml:space="preserve">Hospital Service District 2 Of Lasalle Parish (Jena,LA) </t>
  </si>
  <si>
    <t xml:space="preserve">Hshs Good Shepherd Hospital (Shelbyville,IL) </t>
  </si>
  <si>
    <t xml:space="preserve">Hshs Holy Family Hospital (Greenville,IL) </t>
  </si>
  <si>
    <t xml:space="preserve">Hshs Saint Anthonys Memorial Hospital (Effingham,IL) </t>
  </si>
  <si>
    <t xml:space="preserve">Hshs Saint Elizabeths Hospital (O Fallon,IL) </t>
  </si>
  <si>
    <t xml:space="preserve">Ministry Door County Medical Center (Sturgeon Bay,WI) </t>
  </si>
  <si>
    <t xml:space="preserve">Sacred Heart Hospital (Eau Claire,WI) </t>
  </si>
  <si>
    <t xml:space="preserve">Saint Clare Memorial Hospital (Oconto Falls,WI) </t>
  </si>
  <si>
    <t xml:space="preserve">Saint Johns Hospital (Springfield,IL) </t>
  </si>
  <si>
    <t xml:space="preserve">Saint Johns Hospital Shipping (Springfield,IL) </t>
  </si>
  <si>
    <t xml:space="preserve">Saint Joseph Hospital Sisters Of The Third Order Of Saint Francis (Highland,IL) </t>
  </si>
  <si>
    <t xml:space="preserve">Saint Josephs Hospital (Chippewa Falls,WI) </t>
  </si>
  <si>
    <t xml:space="preserve">Saint Josephs Hospital Breese (Breese,IL) </t>
  </si>
  <si>
    <t xml:space="preserve">Saint Marys Hospital (Decatur,IL) </t>
  </si>
  <si>
    <t xml:space="preserve">Saint Marys Hospital Medical Center (Green Bay,WI) </t>
  </si>
  <si>
    <t xml:space="preserve">Saint Vincent Hospital (Green Bay,WI) </t>
  </si>
  <si>
    <t xml:space="preserve">The Hospital Sisters Of The Third Order Of Saint Francis (Sheboygan,WI) </t>
  </si>
  <si>
    <t xml:space="preserve">Houston Medical Center (Warner Robins,GA) </t>
  </si>
  <si>
    <t xml:space="preserve">Perry Hospital (Perry,GA) </t>
  </si>
  <si>
    <t xml:space="preserve">Howard University Hospital (Washington,DC) </t>
  </si>
  <si>
    <t xml:space="preserve">Huggins Hospital (Wolfeboro,NH) </t>
  </si>
  <si>
    <t xml:space="preserve">Hugh Chatham Memorial Hospital (Elkin,NC) </t>
  </si>
  <si>
    <t xml:space="preserve">Hunt Regional Medical Center (Greenville,TX) </t>
  </si>
  <si>
    <t xml:space="preserve">Hunterdon Health Care (Flemington,NJ) </t>
  </si>
  <si>
    <t xml:space="preserve">Huntington Memorial Hospital (Pasadena,CA) </t>
  </si>
  <si>
    <t xml:space="preserve">Hurley Medical Center (Flint,MI) </t>
  </si>
  <si>
    <t xml:space="preserve">Davis Hospital And Medical Center (Layton,UT) </t>
  </si>
  <si>
    <t xml:space="preserve">Glenwood Surgical Center (West Monroe,LA) </t>
  </si>
  <si>
    <t xml:space="preserve">Iasis Glenwood Regional Medical Center, Lp (West Monroe,LA) </t>
  </si>
  <si>
    <t xml:space="preserve">Jordan Valley Medical Center West Valley Campus (West Valley City,UT) </t>
  </si>
  <si>
    <t xml:space="preserve">Mountain Point Medical Center (Lehi,UT) </t>
  </si>
  <si>
    <t xml:space="preserve">Mountain Vista Medical Center (Mesa,AZ) </t>
  </si>
  <si>
    <t xml:space="preserve">Odessa Regional Medical Center South Campus (Odessa,TX) </t>
  </si>
  <si>
    <t xml:space="preserve">Pikes Peak Regional Hospital And Surgery Center (Woodland Park,CO) </t>
  </si>
  <si>
    <t xml:space="preserve">Saint Joseph Medical Center In The Heights (Houston,TX) </t>
  </si>
  <si>
    <t xml:space="preserve">Saint Lukes Medical Center (Phoenix,AZ) </t>
  </si>
  <si>
    <t xml:space="preserve">Salt Lake Regional Medical Center (Salt Lake City,UT) </t>
  </si>
  <si>
    <t xml:space="preserve">Southwest General Hospital, Lp (San Antonio,TX) </t>
  </si>
  <si>
    <t xml:space="preserve">St Joseph Hospital Supply Department (Houston,TX) </t>
  </si>
  <si>
    <t xml:space="preserve">Tempe Saint Lukes Hospital Campus Of Saint Lukes Medical Center (Tempe,AZ) </t>
  </si>
  <si>
    <t xml:space="preserve">The Medical Center Of Southeast Texas, Llc (Port Arthur,TX) </t>
  </si>
  <si>
    <t xml:space="preserve">Wadley Regional Medical Center (Texarkana,TX) </t>
  </si>
  <si>
    <t xml:space="preserve">Wadley Regional Medical Center At Hope (Hope,AR) </t>
  </si>
  <si>
    <t xml:space="preserve">Acoma Canoncito Laguna Hospital (Acoma,NM) </t>
  </si>
  <si>
    <t xml:space="preserve">Blackfeet Community Hospital (Browning,MT) </t>
  </si>
  <si>
    <t xml:space="preserve">Bristol Bay Area Health Corp (Dillingham,AK) </t>
  </si>
  <si>
    <t xml:space="preserve">Cass Lake Indian Hospital (Cass Lake,MN) </t>
  </si>
  <si>
    <t xml:space="preserve">Chapa De Indian Health Program (Auburn,CA) </t>
  </si>
  <si>
    <t xml:space="preserve">Cherokee Indian Hospital Authority (Cherokee,NC) </t>
  </si>
  <si>
    <t xml:space="preserve">Cherokee Nation Ww Hastings Hospital (Tahlequah,OK) </t>
  </si>
  <si>
    <t xml:space="preserve">Chickasaw Nation Medical Center (Ada,OK) </t>
  </si>
  <si>
    <t xml:space="preserve">Choctaw Health Center (Philadelphia,MS) </t>
  </si>
  <si>
    <t xml:space="preserve">Choctaw Nation Health Services Authority (Talihina,OK) </t>
  </si>
  <si>
    <t xml:space="preserve">Claremore Indian Hospital (Claremore,OK) </t>
  </si>
  <si>
    <t xml:space="preserve">Colorado River Service Unit (Parker,AZ) </t>
  </si>
  <si>
    <t xml:space="preserve">Creek Nation Community Hospital (Okemah,OK) </t>
  </si>
  <si>
    <t xml:space="preserve">Crow Northern Cheyenne Hospital (Crow Agency,MT) </t>
  </si>
  <si>
    <t xml:space="preserve">Crownpoint Health Care Facility (Crownpoint,NM) </t>
  </si>
  <si>
    <t xml:space="preserve">Eagle Butte Ihs Hospital (Eagle Butte,SD) </t>
  </si>
  <si>
    <t xml:space="preserve">Fort Belknap Hospital (Harlem,MT) </t>
  </si>
  <si>
    <t xml:space="preserve">Fort Defiance Indian Hospital (Fort Defiance,AZ) </t>
  </si>
  <si>
    <t xml:space="preserve">Four Corners Regional Health Center (Teec Nos Pos,AZ) </t>
  </si>
  <si>
    <t xml:space="preserve">Gallup Indian Medical Center (Gallup,NM) </t>
  </si>
  <si>
    <t xml:space="preserve">Hopi Health Care Center (Polacca,AZ) </t>
  </si>
  <si>
    <t xml:space="preserve">Hu Hu Kam Memorial Hospital (Sacaton,AZ) </t>
  </si>
  <si>
    <t xml:space="preserve">Ihs Chinle Comprehensive Health Care Facility (Chinle,AZ) </t>
  </si>
  <si>
    <t xml:space="preserve">Lame Deer Health Center (Lame Deer,MT) </t>
  </si>
  <si>
    <t xml:space="preserve">Lawton Indian Hospital (Lawton,OK) </t>
  </si>
  <si>
    <t xml:space="preserve">Maniilaq Health Center (Kotzebue,AK) </t>
  </si>
  <si>
    <t xml:space="preserve">Mescalero Indian Hospital (Mescalero,NM) </t>
  </si>
  <si>
    <t xml:space="preserve">Muscogee Creek Nation Medical Center (Okmulgee,OK) </t>
  </si>
  <si>
    <t xml:space="preserve">Muskogee Creek Nation Physical Rehabilitation Center (Okmulgee,OK) </t>
  </si>
  <si>
    <t xml:space="preserve">Northern Navajo Medical Center (Shiprock,NM) </t>
  </si>
  <si>
    <t xml:space="preserve">Norton Sound Health Corporation And Regional Hospital (Nome,AK) </t>
  </si>
  <si>
    <t xml:space="preserve">Oklahoma City Indian Clinic (Oklahoma City,OK) </t>
  </si>
  <si>
    <t xml:space="preserve">Phoenix Indian Medical Center (Phoenix,AZ) </t>
  </si>
  <si>
    <t xml:space="preserve">Phs Indian Health Service (Pine Ridge,SD) </t>
  </si>
  <si>
    <t xml:space="preserve">Pinon Health Center (Pinon,AZ) </t>
  </si>
  <si>
    <t xml:space="preserve">Quentin Burdick Memorial Hospital (Belcourt,ND) </t>
  </si>
  <si>
    <t xml:space="preserve">Rapid City Indian Health Services Hospital (Rapid City,SD) </t>
  </si>
  <si>
    <t xml:space="preserve">Red Lake Hospital (Redlake,MN) </t>
  </si>
  <si>
    <t xml:space="preserve">Rosebud Ihs Hospital (Rosebud,SD) </t>
  </si>
  <si>
    <t xml:space="preserve">Samuel Simmonds Memorial Hospital (Barrow,AK) </t>
  </si>
  <si>
    <t xml:space="preserve">Santa Fe Indian Hospital (Santa Fe,NM) </t>
  </si>
  <si>
    <t xml:space="preserve">Sells Usphs Indian Hospital (Sells,AZ) </t>
  </si>
  <si>
    <t xml:space="preserve">Shingle Springs Health And Wellness Center (Placerville,CA) </t>
  </si>
  <si>
    <t xml:space="preserve">Standing Rock Indian Health Services (Fort Yates,ND) </t>
  </si>
  <si>
    <t xml:space="preserve">Tuba City Regional Healthcare (Tuba City,AZ) </t>
  </si>
  <si>
    <t xml:space="preserve">Whiteriver Indian Hospital (Whiteriver,AZ) </t>
  </si>
  <si>
    <t xml:space="preserve">Winnebago Indian Health Services Hospital (Winnebago,NE) </t>
  </si>
  <si>
    <t xml:space="preserve">Winslow Indian Health Care Center, Inc (Winslow,AZ) </t>
  </si>
  <si>
    <t xml:space="preserve">Yukon Kuskokwim Health Corporation (Bethel,AK) </t>
  </si>
  <si>
    <t xml:space="preserve">Zuni Comprehensive Health Center (Zuni,NM) </t>
  </si>
  <si>
    <t xml:space="preserve">Indian River Memorial Hospital, Inc (Vero Beach,FL) </t>
  </si>
  <si>
    <t xml:space="preserve">Community Heart And Vascular Hospital (Indianapolis,IN) </t>
  </si>
  <si>
    <t xml:space="preserve">Indiana University Health Arnett (Lafayette,IN) </t>
  </si>
  <si>
    <t xml:space="preserve">Indiana University Health Blackford Community Hospital (Hartford City,IN) </t>
  </si>
  <si>
    <t xml:space="preserve">Indiana University Health Morgan (Martinsville,IN) </t>
  </si>
  <si>
    <t xml:space="preserve">Indiana University Health North Hospital (Carmel,IN) </t>
  </si>
  <si>
    <t xml:space="preserve">Indiana University Health Paoli Hospital (Paoli,IN) </t>
  </si>
  <si>
    <t xml:space="preserve">Iu Health Bedford Hospital (Bedford,IN) </t>
  </si>
  <si>
    <t xml:space="preserve">Iu Health Bloomington Hospital (Bloomington,IN) </t>
  </si>
  <si>
    <t xml:space="preserve">Iu Health Frankfort Hospital (Frankfort,IN) </t>
  </si>
  <si>
    <t xml:space="preserve">Iu Health Methodist Hospital (Indianapolis,IN) </t>
  </si>
  <si>
    <t xml:space="preserve">Iu Health Physicians Neurology (Indianapolis,IN) </t>
  </si>
  <si>
    <t xml:space="preserve">Iu Health Physicians Rheumatology (Indianapolis,IN) </t>
  </si>
  <si>
    <t xml:space="preserve">Iu Health Saxony Hospital (Fishers,IN) </t>
  </si>
  <si>
    <t xml:space="preserve">Iu Health University Hospital (Indianapolis,IN) </t>
  </si>
  <si>
    <t xml:space="preserve">Iu Health White Memorial Hospital (Monticello,IN) </t>
  </si>
  <si>
    <t xml:space="preserve">Jay County Hospital (Portland,IN) </t>
  </si>
  <si>
    <t xml:space="preserve">Rehabilitation Hospital Of Indiana (Indianapolis,IN) </t>
  </si>
  <si>
    <t xml:space="preserve">Riley Hospital For Children At Indiana University Health (Indianapolis,IN) </t>
  </si>
  <si>
    <t xml:space="preserve">Tipton Hospital Inc (Tipton,IN) </t>
  </si>
  <si>
    <t xml:space="preserve">Atmore Community Hospital (Atmore,AL) </t>
  </si>
  <si>
    <t xml:space="preserve">Gulf Health Hospitals, Inc (Fairhope,AL) </t>
  </si>
  <si>
    <t xml:space="preserve">Mobile Infirmary Medical Center (Mobile,AL) </t>
  </si>
  <si>
    <t xml:space="preserve">North Baldwin Infirmary (Bay Minette,AL) </t>
  </si>
  <si>
    <t xml:space="preserve">Inova Alexandria Hospital (Alexandria,VA) </t>
  </si>
  <si>
    <t xml:space="preserve">Inova Childrens Hospital (Falls Church,VA) </t>
  </si>
  <si>
    <t xml:space="preserve">Inova Emergency At Reston Hernbon (Reston,VA) </t>
  </si>
  <si>
    <t xml:space="preserve">Inova Emergency Care Center Fairfax (Fairfax,VA) </t>
  </si>
  <si>
    <t xml:space="preserve">Inova Fair Oaks Hospital (Fairfax,VA) </t>
  </si>
  <si>
    <t xml:space="preserve">Inova Fairfax Hospital Infusion Center At Prosperity (Fairfax,VA) </t>
  </si>
  <si>
    <t xml:space="preserve">Inova Fairfax Hospital Woodburn Infusion Center (Annandale,VA) </t>
  </si>
  <si>
    <t xml:space="preserve">Inova Healthplex Emergency Care Center (Alexandria,VA) </t>
  </si>
  <si>
    <t xml:space="preserve">Inova Loudoun Hospital Center (Leesburg,VA) </t>
  </si>
  <si>
    <t xml:space="preserve">Inova Mount Vernon Hospital (Alexandria,VA) </t>
  </si>
  <si>
    <t xml:space="preserve">Inspira Medical Center Elmer (Elmer,NJ) </t>
  </si>
  <si>
    <t xml:space="preserve">Inspira Medical Center Vineland (Vineland,NJ) </t>
  </si>
  <si>
    <t xml:space="preserve">Inspira Medical Center Woodbury (Woodbury,NJ) </t>
  </si>
  <si>
    <t xml:space="preserve">Baptist Healthcare Of Oklahoma, Inc (Grove,OK) </t>
  </si>
  <si>
    <t xml:space="preserve">Integris Bass Baptist Health Center (Enid,OK) </t>
  </si>
  <si>
    <t xml:space="preserve">Integris Bass Pavilion Northwest Specialty Hospital (Enid,OK) </t>
  </si>
  <si>
    <t xml:space="preserve">Integris Canadian Valley Hospital (Yukon,OK) </t>
  </si>
  <si>
    <t xml:space="preserve">Integris Health Edmond (Edmond,OK) </t>
  </si>
  <si>
    <t xml:space="preserve">Integris Miami Hospital (Miami,OK) </t>
  </si>
  <si>
    <t xml:space="preserve">Integris Southwest Medical Center (Oklahoma City,OK) </t>
  </si>
  <si>
    <t xml:space="preserve">Lakeside Womens Hospital (Oklahoma City,OK) </t>
  </si>
  <si>
    <t xml:space="preserve">Interfaith Medical Center (Brooklyn,NY) </t>
  </si>
  <si>
    <t xml:space="preserve">Alta View Hospital (Sandy,UT) </t>
  </si>
  <si>
    <t xml:space="preserve">American Fork Hospital (American Fork,UT) </t>
  </si>
  <si>
    <t xml:space="preserve">Cassia Regional Medical Center (Burley,ID) </t>
  </si>
  <si>
    <t xml:space="preserve">Cedar City Hospital (Cedar City,UT) </t>
  </si>
  <si>
    <t xml:space="preserve">Delta Community Medical Center (Delta,UT) </t>
  </si>
  <si>
    <t xml:space="preserve">Dixie Regional Medical Center River Road (Saint George,UT) </t>
  </si>
  <si>
    <t xml:space="preserve">Fillmore Community Medical Center (Fillmore,UT) </t>
  </si>
  <si>
    <t xml:space="preserve">Garfield Memorial Hospital (Panguitch,UT) </t>
  </si>
  <si>
    <t xml:space="preserve">Heber Valley Medical Center (Heber City,UT) </t>
  </si>
  <si>
    <t xml:space="preserve">Intermountain Healthcare Supply Chain Fulfillment Center (Midvale,UT) </t>
  </si>
  <si>
    <t xml:space="preserve">Intermountain Orthopedic Specialty Group Tosh (Salt Lake City,UT) </t>
  </si>
  <si>
    <t xml:space="preserve">Logan Regional Hospital (Logan,UT) </t>
  </si>
  <si>
    <t xml:space="preserve">Orem Community Hospital (Orem,UT) </t>
  </si>
  <si>
    <t xml:space="preserve">Park City Medical Center (Park City,UT) </t>
  </si>
  <si>
    <t xml:space="preserve">Riverton Hospital (Riverton,UT) </t>
  </si>
  <si>
    <t xml:space="preserve">Sanpete Valley Hospital (Mount Pleasant,UT) </t>
  </si>
  <si>
    <t xml:space="preserve">Sevier Valley Hospital (Richfield,UT) </t>
  </si>
  <si>
    <t xml:space="preserve">Iredell Memorial Hospital, Inc (Statesville,NC) </t>
  </si>
  <si>
    <t xml:space="preserve">South Butler Medical Services (Georgiana,AL) </t>
  </si>
  <si>
    <t xml:space="preserve">Jackson County Memorial Hospital (Altus,OK) </t>
  </si>
  <si>
    <t xml:space="preserve">Jackson Memorial Hospital (Miami,FL) </t>
  </si>
  <si>
    <t xml:space="preserve">Jackson North Medical Center (North Miami Beach,FL) </t>
  </si>
  <si>
    <t xml:space="preserve">Jackson South Community Hospital (Miami,FL) </t>
  </si>
  <si>
    <t xml:space="preserve">Jacobson Memorial Hospital Care Center (Elgin,ND) </t>
  </si>
  <si>
    <t xml:space="preserve">Jersey Community Hospital (Jerseyville,IL) </t>
  </si>
  <si>
    <t xml:space="preserve">Abington Health Lansdale Hospital (Lansdale,PA) </t>
  </si>
  <si>
    <t xml:space="preserve">Abington Hospital (Abington,PA) </t>
  </si>
  <si>
    <t xml:space="preserve">Aria Health Bucks County Campus (Langhorne,PA) </t>
  </si>
  <si>
    <t xml:space="preserve">Aria Health Frankford Campus (Philadelphia,PA) </t>
  </si>
  <si>
    <t xml:space="preserve">Aria Health Torresdale Campus (Philadelphia,PA) </t>
  </si>
  <si>
    <t xml:space="preserve">Jefferson Hospital For Neuroscience (Philadelphia,PA) </t>
  </si>
  <si>
    <t xml:space="preserve">Jefferson University Comprehensive Multiple Sclerosis Center (Philadelphia,PA) </t>
  </si>
  <si>
    <t xml:space="preserve">Thomas Jefferson University Hospital (Philadelphia,PA) </t>
  </si>
  <si>
    <t xml:space="preserve">Jefferson Healthcare (Port Townsend,WA) </t>
  </si>
  <si>
    <t xml:space="preserve">Jefferson Hospital Association, Inc (Pine Bluff,AR) </t>
  </si>
  <si>
    <t xml:space="preserve">Jfk Medical Center (Edison,NJ) </t>
  </si>
  <si>
    <t xml:space="preserve">John Fitzgibbon Memorial Hospital (Marshall,MO) </t>
  </si>
  <si>
    <t xml:space="preserve">All Childrens Hospital Molecular Genetics Laboratory (Saint Petersburg,FL) </t>
  </si>
  <si>
    <t xml:space="preserve">Johns Hopkins All Childrens Hospital (Saint Petersburg,FL) </t>
  </si>
  <si>
    <t xml:space="preserve">Johns Hopkins Community Physicians At Wyman Park (Baltimore,MD) </t>
  </si>
  <si>
    <t xml:space="preserve">Johns Hopkins Hospital Warehouse (Baltimore,MD) </t>
  </si>
  <si>
    <t xml:space="preserve">Johns Hopkins Outpatient Center (Baltimore,MD) </t>
  </si>
  <si>
    <t xml:space="preserve">Lucy Webb Hayes National Training School For Deaconesses And Missionaries (Washington,DC) </t>
  </si>
  <si>
    <t xml:space="preserve">Sidney Kimmel Comprehensive Cancer Center At Johns Hopkins (Baltimore,MD) </t>
  </si>
  <si>
    <t xml:space="preserve">The Johns Hopkins Hospital (Baltimore,MD) </t>
  </si>
  <si>
    <t xml:space="preserve">Johnson Memorial Health Services (Dawson,MN) </t>
  </si>
  <si>
    <t xml:space="preserve">John Peter Smith Hospital (Fort Worth,TX) </t>
  </si>
  <si>
    <t xml:space="preserve">Annapolis Medical Center (Annapolis,MD) </t>
  </si>
  <si>
    <t xml:space="preserve">Arapahoe Medical Offices (Littleton,CO) </t>
  </si>
  <si>
    <t xml:space="preserve">Baseline Medical Offices (Boulder,CO) </t>
  </si>
  <si>
    <t xml:space="preserve">Camp Springs Medical Center (Temple Hills,MD) </t>
  </si>
  <si>
    <t xml:space="preserve">Carmel Valley Medical Offices (San Diego,CA) </t>
  </si>
  <si>
    <t xml:space="preserve">Colorado Permanente Medical Group, Pc (Highlands Ranch,CO) </t>
  </si>
  <si>
    <t xml:space="preserve">Colorado Permanente Medical Group, Pc (Longmont,CO) </t>
  </si>
  <si>
    <t xml:space="preserve">Colorado Permanente Medical Group, Pc Englewood Medical Offices (Englewood,CO) </t>
  </si>
  <si>
    <t xml:space="preserve">Colorado Permanente Medical Group, Pc Skyline Medical Offices (Denver,CO) </t>
  </si>
  <si>
    <t xml:space="preserve">Colorado Permanente Medical Group, Pc Smoky Hill Medical Offices (Centennial,CO) </t>
  </si>
  <si>
    <t xml:space="preserve">Colorado Permanente Medical Group, Pc Southwest Medical Offices (Littleton,CO) </t>
  </si>
  <si>
    <t xml:space="preserve">Colorado Permanente Medical Group, Pc Westminster Medical Offices (Denver,CO) </t>
  </si>
  <si>
    <t xml:space="preserve">Colorado Permanente Medical Group, Pc Wheat Ridge Medical Offices (Wheat Ridge,CO) </t>
  </si>
  <si>
    <t xml:space="preserve">Columbia Gateway Medical Center (Columbia,MD) </t>
  </si>
  <si>
    <t xml:space="preserve">Fair Oaks Medical Center (Fairfax,VA) </t>
  </si>
  <si>
    <t xml:space="preserve">Falls Church Medical Center (Falls Church,VA) </t>
  </si>
  <si>
    <t xml:space="preserve">Group Health Cooperative Pharmacy Supply (Renton,WA) </t>
  </si>
  <si>
    <t xml:space="preserve">Kaiser Foundation Hospitals Warehouse (Downey,CA) </t>
  </si>
  <si>
    <t xml:space="preserve">Kaiser Foundation Of Colorado (Greeley,CO) </t>
  </si>
  <si>
    <t xml:space="preserve">Kaiser Foundation Warehouse (Fresno,CA) </t>
  </si>
  <si>
    <t xml:space="preserve">Kaiser Permanente (Foothill Ranch,CA) </t>
  </si>
  <si>
    <t xml:space="preserve">Kaiser Permanente (Parker,CO) </t>
  </si>
  <si>
    <t xml:space="preserve">Kaiser Permanente Alton Sand Canyon Medical Offices (Irvine,CA) </t>
  </si>
  <si>
    <t xml:space="preserve">Kaiser Permanente Alton Sand Canyon Medical Offices 2 (Irvine,CA) </t>
  </si>
  <si>
    <t xml:space="preserve">Kaiser Permanente Anaheim Kraemer Medical Office (Anaheim,CA) </t>
  </si>
  <si>
    <t xml:space="preserve">Kaiser Permanente Anaheim Medical Center (Anaheim,CA) </t>
  </si>
  <si>
    <t xml:space="preserve">Kaiser Permanente Anaheim Medical Center Kraemer Medical Office (Anaheim,CA) </t>
  </si>
  <si>
    <t xml:space="preserve">Kaiser Permanente Antelope Valley Medical Offices (Lancaster,CA) </t>
  </si>
  <si>
    <t xml:space="preserve">Kaiser Permanente Antioch Medical Center (Antioch,CA) </t>
  </si>
  <si>
    <t xml:space="preserve">Kaiser Permanente Baldwin Park Medical Center (Baldwin Park,CA) </t>
  </si>
  <si>
    <t xml:space="preserve">Kaiser Permanente Brea Medical Offices (Brea,CA) </t>
  </si>
  <si>
    <t xml:space="preserve">Kaiser Permanente Buenaventura Oxnard Medical Offices (Oxnard,CA) </t>
  </si>
  <si>
    <t xml:space="preserve">Kaiser Permanente Capitol Hill Medical Center (Washington,DC) </t>
  </si>
  <si>
    <t xml:space="preserve">Kaiser Permanente Chester Avenue Medical Offices (Bakersfield,CA) </t>
  </si>
  <si>
    <t xml:space="preserve">Kaiser Permanente Clinic (Cerritos,CA) </t>
  </si>
  <si>
    <t xml:space="preserve">Kaiser Permanente Clinic (Signal Hill,CA) </t>
  </si>
  <si>
    <t xml:space="preserve">Kaiser Permanente Crescent Medical Center (Tucker,GA) </t>
  </si>
  <si>
    <t xml:space="preserve">Kaiser Permanente Diamond Bar Medical Offices (Diamond Bar,CA) </t>
  </si>
  <si>
    <t xml:space="preserve">Kaiser Permanente Distribution Center (San Francisco,CA) </t>
  </si>
  <si>
    <t xml:space="preserve">Kaiser Permanente Downey Medical Center (Downey,CA) </t>
  </si>
  <si>
    <t xml:space="preserve">Kaiser Permanente Edgemont Medical Offices (Los Angeles,CA) </t>
  </si>
  <si>
    <t xml:space="preserve">Kaiser Permanente Elk Grove Promenade (Elk Grove,CA) </t>
  </si>
  <si>
    <t xml:space="preserve">Kaiser Permanente Erwin Street Medical Offices (Woodland Hills,CA) </t>
  </si>
  <si>
    <t xml:space="preserve">Kaiser Permanente Escondido Medical Office (Escondido,CA) </t>
  </si>
  <si>
    <t xml:space="preserve">Kaiser Permanente Euclid Medical Offices (Anaheim,CA) </t>
  </si>
  <si>
    <t xml:space="preserve">Kaiser Permanente Fayette Medical Office (Fayetteville,GA) </t>
  </si>
  <si>
    <t xml:space="preserve">Kaiser Permanente Fontana Clinic (Fontana,CA) </t>
  </si>
  <si>
    <t xml:space="preserve">Kaiser Permanente Fontana Medical Center (Fontana,CA) </t>
  </si>
  <si>
    <t xml:space="preserve">Kaiser Permanente Fort Collins (Fort Collins,CO) </t>
  </si>
  <si>
    <t xml:space="preserve">Kaiser Permanente Fredericksburg Medical Center (Fredericksburg,VA) </t>
  </si>
  <si>
    <t xml:space="preserve">Kaiser Permanente Fremont Medical Center (Fremont,CA) </t>
  </si>
  <si>
    <t xml:space="preserve">Kaiser Permanente Fresno Medical Center (Fresno,CA) </t>
  </si>
  <si>
    <t xml:space="preserve">Kaiser Permanente Garden Grove Medical Offices (Garden Grove,CA) </t>
  </si>
  <si>
    <t xml:space="preserve">Kaiser Permanente Harbor Macarthur Medical Offices (Santa Ana,CA) </t>
  </si>
  <si>
    <t xml:space="preserve">Kaiser Permanente Hayward Medical Center (Hayward,CA) </t>
  </si>
  <si>
    <t xml:space="preserve">Kaiser Permanente Highline Behavioral Health (Denver,CO) </t>
  </si>
  <si>
    <t xml:space="preserve">Kaiser Permanente Hilo Clinic (Hilo,HI) </t>
  </si>
  <si>
    <t xml:space="preserve">Kaiser Permanente Holly Springs Medical Center (Holly Springs,GA) </t>
  </si>
  <si>
    <t xml:space="preserve">Kaiser Permanente Huntington Beach Medical Offices (Huntington Beach,CA) </t>
  </si>
  <si>
    <t xml:space="preserve">Kaiser Permanente Imaging Center (Mclean,VA) </t>
  </si>
  <si>
    <t xml:space="preserve">Kaiser Permanente Kona Medical Office (Kailua Kona,HI) </t>
  </si>
  <si>
    <t xml:space="preserve">Kaiser Permanente Lancaster Medical Offices (Lancaster,CA) </t>
  </si>
  <si>
    <t xml:space="preserve">Kaiser Permanente Largo Medical Center (Largo,MD) </t>
  </si>
  <si>
    <t xml:space="preserve">Kaiser Permanente Lihue Clinic (Lihue,HI) </t>
  </si>
  <si>
    <t xml:space="preserve">Kaiser Permanente Lone Tree (Littleton,CO) </t>
  </si>
  <si>
    <t xml:space="preserve">Kaiser Permanente Los Angeles Medical Center (Los Angeles,CA) </t>
  </si>
  <si>
    <t xml:space="preserve">Kaiser Permanente Los Angeles Medical Center Vermont (Los Angeles,CA) </t>
  </si>
  <si>
    <t xml:space="preserve">Kaiser Permanente Loveland (Johnstown,CO) </t>
  </si>
  <si>
    <t xml:space="preserve">Kaiser Permanente Manteca Medical Center (Manteca,CA) </t>
  </si>
  <si>
    <t xml:space="preserve">Kaiser Permanente Maui Lani Medical Office (Wailuku,HI) </t>
  </si>
  <si>
    <t xml:space="preserve">Kaiser Permanente Medical Center Podiatry (Stockton,CA) </t>
  </si>
  <si>
    <t xml:space="preserve">Kaiser Permanente Medical Group (Downey,CA) </t>
  </si>
  <si>
    <t xml:space="preserve">Kaiser Permanente Medical Group San Marcos Outpatient Medical Center (San Marcos,CA) </t>
  </si>
  <si>
    <t xml:space="preserve">Kaiser Permanente Ming Medical Office (Bakersfield,CA) </t>
  </si>
  <si>
    <t xml:space="preserve">Kaiser Permanente Modesto (Modesto,CA) </t>
  </si>
  <si>
    <t xml:space="preserve">Kaiser Permanente Modesto Medical Center (Modesto,CA) </t>
  </si>
  <si>
    <t xml:space="preserve">Kaiser Permanente Neurosurgery (Redwood City,CA) </t>
  </si>
  <si>
    <t xml:space="preserve">Kaiser Permanente North Arundel Medical Center (Glen Burnie,MD) </t>
  </si>
  <si>
    <t xml:space="preserve">Kaiser Permanente Oakland Medical Center (Oakland,CA) </t>
  </si>
  <si>
    <t xml:space="preserve">Kaiser Permanente Ontario Medical Center (Ontario,CA) </t>
  </si>
  <si>
    <t xml:space="preserve">Kaiser Permanente Orange County Irvine Medical Center (Irvine,CA) </t>
  </si>
  <si>
    <t xml:space="preserve">Kaiser Permanente Palm Desert Medical Offices (Palm Desert,CA) </t>
  </si>
  <si>
    <t xml:space="preserve">Kaiser Permanente Palmdale Medical Offices (Palmdale,CA) </t>
  </si>
  <si>
    <t xml:space="preserve">Kaiser Permanente Panorama City Medical Center (Panorama City,CA) </t>
  </si>
  <si>
    <t xml:space="preserve">Kaiser Permanente Pediatrics (San Diego,CA) </t>
  </si>
  <si>
    <t xml:space="preserve">Kaiser Permanente Pueblo North (Pueblo,CO) </t>
  </si>
  <si>
    <t xml:space="preserve">Kaiser Permanente Rancho Bernardo Medical Offices (San Diego,CA) </t>
  </si>
  <si>
    <t xml:space="preserve">Kaiser Permanente Redlands Medical Offices (Redlands,CA) </t>
  </si>
  <si>
    <t xml:space="preserve">Kaiser Permanente Redwood City Medical Center (Redwood City,CA) </t>
  </si>
  <si>
    <t xml:space="preserve">Kaiser Permanente Rehabilitation Pavillion (Orange,CA) </t>
  </si>
  <si>
    <t xml:space="preserve">Kaiser Permanente Richard Stein Medical Offices (Santa Rosa,CA) </t>
  </si>
  <si>
    <t xml:space="preserve">Kaiser Permanente Richmond Medical Center (Richmond,CA) </t>
  </si>
  <si>
    <t xml:space="preserve">Kaiser Permanente Riverside Medical Center (Riverside,CA) </t>
  </si>
  <si>
    <t xml:space="preserve">Kaiser Permanente Rock Creek Medical Offices (Lafayette,CO) </t>
  </si>
  <si>
    <t xml:space="preserve">Kaiser Permanente Roseville Medical Center (Roseville,CA) </t>
  </si>
  <si>
    <t xml:space="preserve">Kaiser Permanente Roseville Medical Center Sierra Gardens Pediatric Clinic (Roseville,CA) </t>
  </si>
  <si>
    <t xml:space="preserve">Kaiser Permanente Sacramento Medical Center (Sacramento,CA) </t>
  </si>
  <si>
    <t xml:space="preserve">Kaiser Permanente San Diego Medical Center (San Diego,CA) </t>
  </si>
  <si>
    <t xml:space="preserve">Kaiser Permanente San Francisco Medical Center (San Francisco,CA) </t>
  </si>
  <si>
    <t xml:space="preserve">Kaiser Permanente San Jose Medical Center (San Jose,CA) </t>
  </si>
  <si>
    <t xml:space="preserve">Kaiser Permanente San Leandro Medical Center (San Leandro,CA) </t>
  </si>
  <si>
    <t xml:space="preserve">Kaiser Permanente San Mateo Medical Offices (San Mateo,CA) </t>
  </si>
  <si>
    <t xml:space="preserve">Kaiser Permanente San Rafael Medical Center (San Rafael,CA) </t>
  </si>
  <si>
    <t xml:space="preserve">Kaiser Permanente San Ramon Medical Offices (San Ramon,CA) </t>
  </si>
  <si>
    <t xml:space="preserve">Kaiser Permanente Sandy Springs Medical Office (Atlanta,GA) </t>
  </si>
  <si>
    <t xml:space="preserve">Kaiser Permanente Santa Clara Medical Center (Santa Clara,CA) </t>
  </si>
  <si>
    <t xml:space="preserve">Kaiser Permanente Santa Clarita Medical Offices (Valencia,CA) </t>
  </si>
  <si>
    <t xml:space="preserve">Kaiser Permanente Santa Rosa Medical Center (Santa Rosa,CA) </t>
  </si>
  <si>
    <t xml:space="preserve">Kaiser Permanente Silver Spring Medical Center (Silver Spring,MD) </t>
  </si>
  <si>
    <t xml:space="preserve">Kaiser Permanente Simi Valley Medical Offices (Simi Valley,CA) </t>
  </si>
  <si>
    <t xml:space="preserve">Kaiser Permanente Snellville Medical Office (Snellville,GA) </t>
  </si>
  <si>
    <t xml:space="preserve">Kaiser Permanente South Bay Medical Center (Harbor City,CA) </t>
  </si>
  <si>
    <t xml:space="preserve">Kaiser Permanente South Los Angeles Medical Offices (Los Angeles,CA) </t>
  </si>
  <si>
    <t xml:space="preserve">Kaiser Permanente South Sacramento Medical Center (Sacramento,CA) </t>
  </si>
  <si>
    <t xml:space="preserve">Kaiser Permanente South San Francisco Medical Center (South San Francisco,CA) </t>
  </si>
  <si>
    <t xml:space="preserve">Kaiser Permanente Springfield Medical Center (Springfield,VA) </t>
  </si>
  <si>
    <t xml:space="preserve">Kaiser Permanente Stockdale Medical Offices (Bakersfield,CA) </t>
  </si>
  <si>
    <t xml:space="preserve">Kaiser Permanente Stockton Pediatrics (Stockton,CA) </t>
  </si>
  <si>
    <t xml:space="preserve">Kaiser Permanente Surgery (Downey,CA) </t>
  </si>
  <si>
    <t xml:space="preserve">Kaiser Permanente Thousand Oaks Medical Offices (Thousand Oaks,CA) </t>
  </si>
  <si>
    <t xml:space="preserve">Kaiser Permanente Tualatin Medical Office (Tualatin,OR) </t>
  </si>
  <si>
    <t xml:space="preserve">Kaiser Permanente Upland Medical Offices (Upland,CA) </t>
  </si>
  <si>
    <t xml:space="preserve">Kaiser Permanente Vacaville Medical Center (Vacaville,CA) </t>
  </si>
  <si>
    <t xml:space="preserve">Kaiser Permanente Vallejo Medical Center (Vallejo,CA) </t>
  </si>
  <si>
    <t xml:space="preserve">Kaiser Permanente Vascular Surgery (Denver,CO) </t>
  </si>
  <si>
    <t xml:space="preserve">Kaiser Permanente Venice Medical Offices (Los Angeles,CA) </t>
  </si>
  <si>
    <t xml:space="preserve">Kaiser Permanente Waipio Clinic (Waipahu,HI) </t>
  </si>
  <si>
    <t xml:space="preserve">Kaiser Permanente Walnut Creek Medical Center (Walnut Creek,CA) </t>
  </si>
  <si>
    <t xml:space="preserve">Kaiser Permanente West Los Angeles Medical Center (Los Angeles,CA) </t>
  </si>
  <si>
    <t xml:space="preserve">Kaiser Permanente Westminster (Denver,CO) </t>
  </si>
  <si>
    <t xml:space="preserve">Kaiser Permanente Westside Medical Center (Hillsboro,OR) </t>
  </si>
  <si>
    <t xml:space="preserve">Kaiser Permanente Whittier Medical Offices (Whittier,CA) </t>
  </si>
  <si>
    <t xml:space="preserve">Kaiser Permanente Wildomar Medical Offices (Wildomar,CA) </t>
  </si>
  <si>
    <t xml:space="preserve">Kaiser Permanente Woodbridge Medical Center (Woodbridge,VA) </t>
  </si>
  <si>
    <t xml:space="preserve">Kaiser Permanente Woodland Hills Medical Center (Woodland Hills,CA) </t>
  </si>
  <si>
    <t xml:space="preserve">Kaiser Permanente Zion Medical Center (San Diego,CA) </t>
  </si>
  <si>
    <t xml:space="preserve">Kaiser Permanente, Pc Beaverton Medical Office (Beaverton,OR) </t>
  </si>
  <si>
    <t xml:space="preserve">Kula Hospital (Kula,HI) </t>
  </si>
  <si>
    <t xml:space="preserve">Lanai Community Hospital (Lanai City,HI) </t>
  </si>
  <si>
    <t xml:space="preserve">Marlow Heights Medical Center (Suitland,MD) </t>
  </si>
  <si>
    <t xml:space="preserve">Maui Memorial Medical Center (Wailuku,HI) </t>
  </si>
  <si>
    <t xml:space="preserve">Midatlantic Permanente Medical Group, Pc City Plaza Medical Center (Baltimore,MD) </t>
  </si>
  <si>
    <t xml:space="preserve">Moreno Valley Community Hospital (Moreno Valley,CA) </t>
  </si>
  <si>
    <t xml:space="preserve">Northwest Dc Medical Office Building (Washington,DC) </t>
  </si>
  <si>
    <t xml:space="preserve">Northwest Permanente, Pc Cascade Park Medical Office (Vancouver,WA) </t>
  </si>
  <si>
    <t xml:space="preserve">Northwest Permanente, Pc Mount Talbert Medical Office (Clackamas,OR) </t>
  </si>
  <si>
    <t xml:space="preserve">Prince Georges Medical Center (Hyattsville,MD) </t>
  </si>
  <si>
    <t xml:space="preserve">Severna Park Medical Center (Pasadena,MD) </t>
  </si>
  <si>
    <t xml:space="preserve">Shady Grove Medical Center (Rockville,MD) </t>
  </si>
  <si>
    <t xml:space="preserve">Southern California Permanante Medical Group Bellflower Medical Offices (Bellflower,CA) </t>
  </si>
  <si>
    <t xml:space="preserve">Southern California Permanente Medical Group (Glendale,CA) </t>
  </si>
  <si>
    <t xml:space="preserve">Southern California Permanente Medical Group Bonita Medical Office (Bonita,CA) </t>
  </si>
  <si>
    <t xml:space="preserve">Southern California Permanente Medical Group Colton Medical Office (Colton,CA) </t>
  </si>
  <si>
    <t xml:space="preserve">Southern California Permanente Medical Group Corona Medical Offices (Corona,CA) </t>
  </si>
  <si>
    <t xml:space="preserve">Southern California Permanente Medical Group Culver Marina Medical Offices (Los Angeles,CA) </t>
  </si>
  <si>
    <t xml:space="preserve">Southern California Permanente Medical Group High Desert Medical Offices (Victorville,CA) </t>
  </si>
  <si>
    <t xml:space="preserve">Southern California Permanente Medical Group Inglewood Medical Offices (Inglewood,CA) </t>
  </si>
  <si>
    <t xml:space="preserve">Southern California Permanente Medical Group Irvine Medical Offices (Irvine,CA) </t>
  </si>
  <si>
    <t xml:space="preserve">Southern California Permanente Medical Group La Mesa Medical Offices (La Mesa,CA) </t>
  </si>
  <si>
    <t xml:space="preserve">Southern California Permanente Medical Group La Palma Medical Offices (La Palma,CA) </t>
  </si>
  <si>
    <t xml:space="preserve">Southern California Permanente Medical Group Long Beach Medical Offices (Long Beach,CA) </t>
  </si>
  <si>
    <t xml:space="preserve">Southern California Permanente Medical Group Mission Viejo Medical Offices (Mission Viejo,CA) </t>
  </si>
  <si>
    <t xml:space="preserve">Southern California Permanente Medical Group Moreno Valley Medical Offices (Moreno Valley,CA) </t>
  </si>
  <si>
    <t xml:space="preserve">Southern California Permanente Medical Group Rancho Cucamonga Medical Offices (Rancho Cucamonga,CA) </t>
  </si>
  <si>
    <t xml:space="preserve">Southern California Permanente Medical Group Tustin-santa Ana Medical Offices (Santa Ana,CA) </t>
  </si>
  <si>
    <t xml:space="preserve">Southern California Permanente Medical Group Vandever Medical Offices (San Diego,CA) </t>
  </si>
  <si>
    <t xml:space="preserve">Southern California Permanente Pasadena Medical Offices (Pasadena,CA) </t>
  </si>
  <si>
    <t xml:space="preserve">The Permanente Medical Group, Inc 1st Street Medical Offices (Fresno,CA) </t>
  </si>
  <si>
    <t xml:space="preserve">The Permanente Medical Group, Inc Dale Medical Offices (Modesto,CA) </t>
  </si>
  <si>
    <t xml:space="preserve">The Permanente Medical Group, Inc Daly City Medical Offices (Daly City,CA) </t>
  </si>
  <si>
    <t xml:space="preserve">The Permanente Medical Group, Inc Davis Medical Offices (Davis,CA) </t>
  </si>
  <si>
    <t xml:space="preserve">The Permanente Medical Group, Inc Delta Fair Medical Offices (Antioch,CA) </t>
  </si>
  <si>
    <t xml:space="preserve">The Permanente Medical Group, Inc Fair Oaks Medical Offices (Sacramento,CA) </t>
  </si>
  <si>
    <t xml:space="preserve">The Permanente Medical Group, Inc Gilroy Medical Office (Gilroy,CA) </t>
  </si>
  <si>
    <t xml:space="preserve">The Permanente Medical Group, Inc Lincoln Medical Offices (Lincoln,CA) </t>
  </si>
  <si>
    <t xml:space="preserve">The Permanente Medical Group, Inc Manteca Medical Offices (Manteca,CA) </t>
  </si>
  <si>
    <t xml:space="preserve">The Permanente Medical Group, Inc Napa Medical Offices (Napa,CA) </t>
  </si>
  <si>
    <t xml:space="preserve">The Permanente Medical Group, Inc Novato Medical Office (Novato,CA) </t>
  </si>
  <si>
    <t xml:space="preserve">The Permanente Medical Group, Inc Oakhurst Medical Offices (Oakhurst,CA) </t>
  </si>
  <si>
    <t xml:space="preserve">The Permanente Medical Group, Inc Oakland Pharmacy Distribution Center (Oakland,CA) </t>
  </si>
  <si>
    <t xml:space="preserve">The Permanente Medical Group, Inc Park Shadelands Medical Offices (Walnut Creek,CA) </t>
  </si>
  <si>
    <t xml:space="preserve">The Permanente Medical Group, Inc Petaluma Medical Office (Petaluma,CA) </t>
  </si>
  <si>
    <t xml:space="preserve">The Permanente Medical Group, Inc Rancho Cordova Medical Offices (Rancho Cordova,CA) </t>
  </si>
  <si>
    <t xml:space="preserve">The Permanente Medical Group, Inc Regional Distribution Center (Livermore,CA) </t>
  </si>
  <si>
    <t xml:space="preserve">The Permanente Medical Group, Inc Stockton Medical Offices (Stockton,CA) </t>
  </si>
  <si>
    <t xml:space="preserve">The Permanente Medical Group, Inc Tracy Medical Offices (Tracy,CA) </t>
  </si>
  <si>
    <t xml:space="preserve">The Permanente Medical Group, Inc Union City Medical Offices (Union City,CA) </t>
  </si>
  <si>
    <t xml:space="preserve">The Permanente Medical Group, Inc Vacaville Medical Offices (Vacaville,CA) </t>
  </si>
  <si>
    <t xml:space="preserve">The Southeast Permanente Medical Group Alpharetta Medical Center (Alpharetta,GA) </t>
  </si>
  <si>
    <t xml:space="preserve">The Southeast Permanente Medical Group Glenlake Medical Center (Atlanta,GA) </t>
  </si>
  <si>
    <t xml:space="preserve">The Southeast Permanente Medical Group Gwinnett Medical Center (Duluth,GA) </t>
  </si>
  <si>
    <t xml:space="preserve">The Southeast Permanente Medical Group Panola Medical Center (Lithonia,GA) </t>
  </si>
  <si>
    <t xml:space="preserve">The Southeast Permanente Medical Group Southwood Medical Center (Jonesboro,GA) </t>
  </si>
  <si>
    <t xml:space="preserve">The Southeast Permanente Medical Group Sugar Hill Buford Medical Center (Sugar Hill,GA) </t>
  </si>
  <si>
    <t xml:space="preserve">The Southeast Permanente Medical Group Townpark Medical Center (Kennesaw,GA) </t>
  </si>
  <si>
    <t xml:space="preserve">The Southeast Permanente Medical Group West Cobb Medical Center (Austell,GA) </t>
  </si>
  <si>
    <t xml:space="preserve">Towson Medical Center (Lutherville,MD) </t>
  </si>
  <si>
    <t xml:space="preserve">Tysons Corner Medical Center (Mclean,VA) </t>
  </si>
  <si>
    <t xml:space="preserve">White Marsh Medical Center (Baltimore,MD) </t>
  </si>
  <si>
    <t xml:space="preserve">Cuba Memorial Hospital, Inc (Cuba,NY) </t>
  </si>
  <si>
    <t xml:space="preserve">Degraff Memorial Hospital (North Tonawanda,NY) </t>
  </si>
  <si>
    <t xml:space="preserve">Millard Fillmore Suburban Hospital (Williamsville,NY) </t>
  </si>
  <si>
    <t xml:space="preserve">The Healthcenter (Kalispell,MT) </t>
  </si>
  <si>
    <t xml:space="preserve">Kansas University Physicians, Inc Infectious Disease (Kansas City,KS) </t>
  </si>
  <si>
    <t xml:space="preserve">University Of Kansas Hospital Indian Creek Campus (Overland Park,KS) </t>
  </si>
  <si>
    <t xml:space="preserve">University Of Kansas Hospital Neurology (Fairway,KS) </t>
  </si>
  <si>
    <t xml:space="preserve">University Of Kansas Hospital Receiving (Kansas City,KS) </t>
  </si>
  <si>
    <t xml:space="preserve">Katherine Shaw Bethea Hospital (Dixon,IL) </t>
  </si>
  <si>
    <t xml:space="preserve">Kaweah Admissions And Testing Services (Visalia,CA) </t>
  </si>
  <si>
    <t xml:space="preserve">Kaweah Delta Rehabilitation Hospital (Visalia,CA) </t>
  </si>
  <si>
    <t xml:space="preserve">Jefferson Health New Jersey Stratford Division (Stratford,NJ) </t>
  </si>
  <si>
    <t xml:space="preserve">Kennedy University Hospital (Cherry Hill,NJ) </t>
  </si>
  <si>
    <t xml:space="preserve">Kennedy University Hospital (Turnersville,NJ) </t>
  </si>
  <si>
    <t xml:space="preserve">Kern Valley Hospital (Lake Isabella,CA) </t>
  </si>
  <si>
    <t xml:space="preserve">Kershawhealth (Camden,SC) </t>
  </si>
  <si>
    <t xml:space="preserve">Sycamore Medical Center (Miamisburg,OH) </t>
  </si>
  <si>
    <t xml:space="preserve">Bridgepoint Continuing Care Hospital (Marrero,LA) </t>
  </si>
  <si>
    <t xml:space="preserve">Central Texas Rehabilitation Hospital (Austin,TX) </t>
  </si>
  <si>
    <t xml:space="preserve">Kindred Chicago Central Hospital (Chicago,IL) </t>
  </si>
  <si>
    <t xml:space="preserve">Kindred Development 17, Llc (Melbourne,FL) </t>
  </si>
  <si>
    <t xml:space="preserve">Kindred Healthcare Town And Country (Houston,TX) </t>
  </si>
  <si>
    <t xml:space="preserve">Kindred Hospital Albuquerque (Albuquerque,NM) </t>
  </si>
  <si>
    <t xml:space="preserve">Kindred Hospital Aurora (Aurora,CO) </t>
  </si>
  <si>
    <t xml:space="preserve">Kindred Hospital Baldwin Park (Baldwin Park,CA) </t>
  </si>
  <si>
    <t xml:space="preserve">Kindred Hospital Bay Area Campus (Pasadena,TX) </t>
  </si>
  <si>
    <t xml:space="preserve">Kindred Hospital Bay Area Saint Petersburg (Saint Petersburg,FL) </t>
  </si>
  <si>
    <t xml:space="preserve">Kindred Hospital Brea (Brea,CA) </t>
  </si>
  <si>
    <t xml:space="preserve">Kindred Hospital Chattanooga (Chattanooga,TN) </t>
  </si>
  <si>
    <t xml:space="preserve">Kindred Hospital Chicago Lakeshore (Chicago,IL) </t>
  </si>
  <si>
    <t xml:space="preserve">Kindred Hospital Chicago North (Chicago,IL) </t>
  </si>
  <si>
    <t xml:space="preserve">Kindred Hospital Chicago Northlake (Northlake,IL) </t>
  </si>
  <si>
    <t xml:space="preserve">Kindred Hospital Clear Lake (Webster,TX) </t>
  </si>
  <si>
    <t xml:space="preserve">Kindred Hospital Colorado Springs (Colorado Springs,CO) </t>
  </si>
  <si>
    <t xml:space="preserve">Kindred Hospital Dallas (Dallas,TX) </t>
  </si>
  <si>
    <t xml:space="preserve">Kindred Hospital Dallas Central (Dallas,TX) </t>
  </si>
  <si>
    <t xml:space="preserve">Kindred Hospital Dayton (Dayton,OH) </t>
  </si>
  <si>
    <t xml:space="preserve">Kindred Hospital Denver (Denver,CO) </t>
  </si>
  <si>
    <t xml:space="preserve">Kindred Hospital Denver South (Denver,CO) </t>
  </si>
  <si>
    <t xml:space="preserve">Kindred Hospital Detroit (Detroit,MI) </t>
  </si>
  <si>
    <t xml:space="preserve">Kindred Hospital El Paso (El Paso,TX) </t>
  </si>
  <si>
    <t xml:space="preserve">Kindred Hospital Fort Worth (Fort Worth,TX) </t>
  </si>
  <si>
    <t xml:space="preserve">Kindred Hospital Greensboro (Greensboro,NC) </t>
  </si>
  <si>
    <t xml:space="preserve">Kindred Hospital Houston Medical Center (Houston,TX) </t>
  </si>
  <si>
    <t xml:space="preserve">Kindred Hospital Houston Northwest (Houston,TX) </t>
  </si>
  <si>
    <t xml:space="preserve">Kindred Hospital Indianapolis (Indianapolis,IN) </t>
  </si>
  <si>
    <t xml:space="preserve">Kindred Hospital Indianapolis South (Greenwood,IN) </t>
  </si>
  <si>
    <t xml:space="preserve">Kindred Hospital Kansas City (Kansas City,MO) </t>
  </si>
  <si>
    <t xml:space="preserve">Kindred Hospital La Mirada (La Mirada,CA) </t>
  </si>
  <si>
    <t xml:space="preserve">Kindred Hospital Las Vegas Flamingo Campus (Las Vegas,NV) </t>
  </si>
  <si>
    <t xml:space="preserve">Kindred Hospital Las Vegas Rose De Lima Campus (Henderson,NV) </t>
  </si>
  <si>
    <t xml:space="preserve">Kindred Hospital Lima (Lima,OH) </t>
  </si>
  <si>
    <t xml:space="preserve">Kindred Hospital Los Angeles (Los Angeles,CA) </t>
  </si>
  <si>
    <t xml:space="preserve">Kindred Hospital Louisville (Louisville,KY) </t>
  </si>
  <si>
    <t xml:space="preserve">Kindred Hospital Louisville At Jewish Hospital (Louisville,KY) </t>
  </si>
  <si>
    <t xml:space="preserve">Kindred Hospital Mansfield (Mansfield,TX) </t>
  </si>
  <si>
    <t xml:space="preserve">Kindred Hospital Morris County (Dover,NJ) </t>
  </si>
  <si>
    <t xml:space="preserve">Kindred Hospital New Jersey At Rahway (Rahway,NJ) </t>
  </si>
  <si>
    <t xml:space="preserve">Kindred Hospital New Jersey Wayne (Wayne,NJ) </t>
  </si>
  <si>
    <t xml:space="preserve">Kindred Hospital North Florida (Green Cove Springs,FL) </t>
  </si>
  <si>
    <t xml:space="preserve">Kindred Hospital North Indiana (Mishawaka,IN) </t>
  </si>
  <si>
    <t xml:space="preserve">Kindred Hospital Northland (Kansas City,MO) </t>
  </si>
  <si>
    <t xml:space="preserve">Kindred Hospital Northwest Indiana (Hammond,IN) </t>
  </si>
  <si>
    <t xml:space="preserve">Kindred Hospital Ocala (Ocala,FL) </t>
  </si>
  <si>
    <t xml:space="preserve">Kindred Hospital Of Saint Louis (Saint Louis,MO) </t>
  </si>
  <si>
    <t xml:space="preserve">Kindred Hospital Of South Philadelphia (Philadelphia,PA) </t>
  </si>
  <si>
    <t xml:space="preserve">Kindred Hospital Of Tomball (Tomball,TX) </t>
  </si>
  <si>
    <t xml:space="preserve">Kindred Hospital Ontario (Ontario,CA) </t>
  </si>
  <si>
    <t xml:space="preserve">Kindred Hospital Peoria (Peoria,IL) </t>
  </si>
  <si>
    <t xml:space="preserve">Kindred Hospital Philadelphia (Philadelphia,PA) </t>
  </si>
  <si>
    <t xml:space="preserve">Kindred Hospital Philadelphia Havertown (Havertown,PA) </t>
  </si>
  <si>
    <t xml:space="preserve">Kindred Hospital Rancho (Rancho Cucamonga,CA) </t>
  </si>
  <si>
    <t xml:space="preserve">Kindred Hospital Riverside (Perris,CA) </t>
  </si>
  <si>
    <t xml:space="preserve">Kindred Hospital Rome (Rome,GA) </t>
  </si>
  <si>
    <t xml:space="preserve">Kindred Hospital Saint Louis Saint Anthonys (Saint Louis,MO) </t>
  </si>
  <si>
    <t xml:space="preserve">Kindred Hospital San Antonio (San Antonio,TX) </t>
  </si>
  <si>
    <t xml:space="preserve">Kindred Hospital San Antonio Central (San Antonio,TX) </t>
  </si>
  <si>
    <t xml:space="preserve">Kindred Hospital San Diego (San Diego,CA) </t>
  </si>
  <si>
    <t xml:space="preserve">Kindred Hospital San Francisco Bay Area (San Leandro,CA) </t>
  </si>
  <si>
    <t xml:space="preserve">Kindred Hospital San Gabriel Valley Campus (West Covina,CA) </t>
  </si>
  <si>
    <t xml:space="preserve">Kindred Hospital Santa Ana (Santa Ana,CA) </t>
  </si>
  <si>
    <t xml:space="preserve">Kindred Hospital Seattle First Hill (Seattle,WA) </t>
  </si>
  <si>
    <t xml:space="preserve">Kindred Hospital Seattle Northgate (Seattle,WA) </t>
  </si>
  <si>
    <t xml:space="preserve">Kindred Hospital South Bay (Gardena,CA) </t>
  </si>
  <si>
    <t xml:space="preserve">Kindred Hospital South Florida Coral Gables (Coral Gables,FL) </t>
  </si>
  <si>
    <t xml:space="preserve">Kindred Hospital South Florida Fort Lauderdale (Fort Lauderdale,FL) </t>
  </si>
  <si>
    <t xml:space="preserve">Kindred Hospital South Florida Hollywood (Hollywood,FL) </t>
  </si>
  <si>
    <t xml:space="preserve">Kindred Hospital Spring (Houston,TX) </t>
  </si>
  <si>
    <t xml:space="preserve">Kindred Hospital Sugar Land (Sugar Land,TX) </t>
  </si>
  <si>
    <t xml:space="preserve">Kindred Hospital Sycamore (Sycamore,IL) </t>
  </si>
  <si>
    <t xml:space="preserve">Kindred Hospital Tarrant County Arlington (Arlington,TX) </t>
  </si>
  <si>
    <t xml:space="preserve">Kindred Hospital Tarrant County Fort Worth Southwest (Fort Worth,TX) </t>
  </si>
  <si>
    <t xml:space="preserve">Kindred Hospital The Heights (Houston,TX) </t>
  </si>
  <si>
    <t xml:space="preserve">Kindred Hospital The Palm Beaches (Riviera Beach,FL) </t>
  </si>
  <si>
    <t xml:space="preserve">Kindred Hospital Westminster (Westminster,CA) </t>
  </si>
  <si>
    <t xml:space="preserve">Kindred Hospital White Rock (Dallas,TX) </t>
  </si>
  <si>
    <t xml:space="preserve">Kindred Hospitals East, Llc (Tampa,FL) </t>
  </si>
  <si>
    <t xml:space="preserve">Kindred Rehabilitation Hospital Clear Lake (Webster,TX) </t>
  </si>
  <si>
    <t xml:space="preserve">Kindred Rehabilitation Hospital Northeast Houston (Humble,TX) </t>
  </si>
  <si>
    <t xml:space="preserve">Methodist Rehabilitation Hospital (Dallas,TX) </t>
  </si>
  <si>
    <t xml:space="preserve">Saint Lukes Rehabilitation Hospital (Chesterfield,MO) </t>
  </si>
  <si>
    <t xml:space="preserve">Transitional Hospital Of Nevada (Las Vegas,NV) </t>
  </si>
  <si>
    <t xml:space="preserve">Transitional Hospitals Of Tampa, Inc (Tampa,FL) </t>
  </si>
  <si>
    <t xml:space="preserve">Vibra Hospital Of Fargo (Fargo,ND) </t>
  </si>
  <si>
    <t xml:space="preserve">Kingsbrook Jewish Medical Center (Brooklyn,NY) </t>
  </si>
  <si>
    <t xml:space="preserve">Kootenai Medical Center (Coeur D Alene,ID) </t>
  </si>
  <si>
    <t xml:space="preserve">Anaheim Global Medical Center (Anaheim,CA) </t>
  </si>
  <si>
    <t xml:space="preserve">Chapman Global Medical Center, Inc (Orange,CA) </t>
  </si>
  <si>
    <t xml:space="preserve">Orange County Global Medical Center (Santa Ana,CA) </t>
  </si>
  <si>
    <t xml:space="preserve">South Coast Global Medical Center (Santa Ana,CA) </t>
  </si>
  <si>
    <t xml:space="preserve">La Paz Regional Hospital, Inc (Parker,AZ) </t>
  </si>
  <si>
    <t xml:space="preserve">Labette Health Center (Parsons,KS) </t>
  </si>
  <si>
    <t xml:space="preserve">Abbeville General Hospital (Abbeville,LA) </t>
  </si>
  <si>
    <t xml:space="preserve">Acadia General Hospital (Crowley,LA) </t>
  </si>
  <si>
    <t xml:space="preserve">Hospital Service District Number 1 (Kaplan,LA) </t>
  </si>
  <si>
    <t xml:space="preserve">Hospital Service District Number 1 Of Iberia Parish (New Iberia,LA) </t>
  </si>
  <si>
    <t xml:space="preserve">Lafayette General Medical Center (Lafayette,LA) </t>
  </si>
  <si>
    <t xml:space="preserve">Lafayette General Southwest (Lafayette,LA) </t>
  </si>
  <si>
    <t xml:space="preserve">Lafayette General Surgical Hospital (Lafayette,LA) </t>
  </si>
  <si>
    <t xml:space="preserve">Saint Martin Hospital, Inc (Breaux Bridge,LA) </t>
  </si>
  <si>
    <t xml:space="preserve">University Hospital And Clinics (Lafayette,LA) </t>
  </si>
  <si>
    <t xml:space="preserve">Addison Gilbert Hospital (Gloucester,MA) </t>
  </si>
  <si>
    <t xml:space="preserve">Lahey Medical Center Peabody (Peabody,MA) </t>
  </si>
  <si>
    <t xml:space="preserve">Northeast Hospital Corp (Beverly,MA) </t>
  </si>
  <si>
    <t xml:space="preserve">Winchester Hospital (Winchester,MA) </t>
  </si>
  <si>
    <t xml:space="preserve">Lake Charles Memorial Hospital For Women (Lake Charles,LA) </t>
  </si>
  <si>
    <t xml:space="preserve">Memorial Specialty Hospital (Lake Charles,LA) </t>
  </si>
  <si>
    <t xml:space="preserve">Southwest Louisanna Health Care System (Lake Charles,LA) </t>
  </si>
  <si>
    <t xml:space="preserve">Lake Health West Medical Center (Willoughby,OH) </t>
  </si>
  <si>
    <t xml:space="preserve">Lake Hospital System, Inc (Painesville,OH) </t>
  </si>
  <si>
    <t xml:space="preserve">Lake Region Health Care Corporation (Fergus Falls,MN) </t>
  </si>
  <si>
    <t xml:space="preserve">Lake Regional Health System (Osage Beach,MO) </t>
  </si>
  <si>
    <t xml:space="preserve">Lakeland Community Hospital Niles (Niles,MI) </t>
  </si>
  <si>
    <t xml:space="preserve">Lakeland Community Hospital Watervliet (Watervliet,MI) </t>
  </si>
  <si>
    <t xml:space="preserve">Lakeland Health (Saint Joseph,MI) </t>
  </si>
  <si>
    <t xml:space="preserve">Lakeland Regional Health Medical Center (Lakeland,FL) </t>
  </si>
  <si>
    <t xml:space="preserve">Lakewood Health System (Staples,MN) </t>
  </si>
  <si>
    <t xml:space="preserve">Landmark Hospital Of Athens, Llc (Athens,GA) </t>
  </si>
  <si>
    <t xml:space="preserve">Landmark Hospital Of Cape Girardeau, Llc (Cape Girardeau,MO) </t>
  </si>
  <si>
    <t xml:space="preserve">Landmark Hospital Of Columbia (Columbia,MO) </t>
  </si>
  <si>
    <t xml:space="preserve">Landmark Hospital Of Joplin (Joplin,MO) </t>
  </si>
  <si>
    <t xml:space="preserve">Landmark Hospital Of Savannah (Savannah,GA) </t>
  </si>
  <si>
    <t xml:space="preserve">Landmark Hospital Of Southwest Florida (Naples,FL) </t>
  </si>
  <si>
    <t xml:space="preserve">Landmark Hospitals (Murray,UT) </t>
  </si>
  <si>
    <t xml:space="preserve">Millcreek Community Hospital (Erie,PA) </t>
  </si>
  <si>
    <t xml:space="preserve">Cape Coral Hospital (Cape Coral,FL) </t>
  </si>
  <si>
    <t xml:space="preserve">Gulf Coast Medical Center (Fort Myers,FL) </t>
  </si>
  <si>
    <t xml:space="preserve">Healthpark Medical Center (Fort Myers,FL) </t>
  </si>
  <si>
    <t xml:space="preserve">Lake Health District (Lakeview,OR) </t>
  </si>
  <si>
    <t xml:space="preserve">Legacy Good Samaritan Hospital And Medical Center (Portland,OR) </t>
  </si>
  <si>
    <t xml:space="preserve">Legacy Meridian Park Hospital (Tualatin,OR) </t>
  </si>
  <si>
    <t xml:space="preserve">Legacy Mount Hood Medical Center (Gresham,OR) </t>
  </si>
  <si>
    <t xml:space="preserve">Lehigh Valley Health Network 17th Street (Allentown,PA) </t>
  </si>
  <si>
    <t xml:space="preserve">Lehigh Valley Health Network Cedar Crest (Allentown,PA) </t>
  </si>
  <si>
    <t xml:space="preserve">Lehigh Valley Health Network Muhlenberg (Bethlehem,PA) </t>
  </si>
  <si>
    <t xml:space="preserve">Northeast Pennsylvania Health Corp (Hazleton,PA) </t>
  </si>
  <si>
    <t xml:space="preserve">Schuylkill Medical Center East Norwegian Street (Pottsville,PA) </t>
  </si>
  <si>
    <t xml:space="preserve">Lehigh Valley Hospital Pocono (East Stroudsburg,PA) </t>
  </si>
  <si>
    <t xml:space="preserve">Eunice Extended Care Hospital (Eunice,LA) </t>
  </si>
  <si>
    <t xml:space="preserve">Iberia Extended Care Hospital (New Iberia,LA) </t>
  </si>
  <si>
    <t xml:space="preserve">Louisiana Extended Care Hospital Of Lafayette (Lafayette,LA) </t>
  </si>
  <si>
    <t xml:space="preserve">Louisiana Extended Care Hospital Of Natchitoches (Natchitoches,LA) </t>
  </si>
  <si>
    <t xml:space="preserve">Louisiana Extended Care Hospital Of West Monroe (West Monroe,LA) </t>
  </si>
  <si>
    <t xml:space="preserve">Saint Francis Specialty Hospital (Monroe,LA) </t>
  </si>
  <si>
    <t xml:space="preserve">Saint Landry Extended Care Hospital (Opelousas,LA) </t>
  </si>
  <si>
    <t xml:space="preserve">Licking Memorial Health System (Newark,OH) </t>
  </si>
  <si>
    <t xml:space="preserve">Carroll Hospital Center (Westminster,MD) </t>
  </si>
  <si>
    <t xml:space="preserve">Levindale Hebrew Geriatric Center And Hospital, Inc (Baltimore,MD) </t>
  </si>
  <si>
    <t xml:space="preserve">Northwest Hospital Center (Randallstown,MD) </t>
  </si>
  <si>
    <t xml:space="preserve">Sinai Hospital Of Baltimore (Baltimore,MD) </t>
  </si>
  <si>
    <t xml:space="preserve">Sinai Hospital Of Baltimore, Inc (Baltimore,MD) </t>
  </si>
  <si>
    <t xml:space="preserve">Colorado Acute Long Term Hospital (Denver,CO) </t>
  </si>
  <si>
    <t xml:space="preserve">Complex Care Hospital At Ridgelake (Sarasota,FL) </t>
  </si>
  <si>
    <t xml:space="preserve">Complex Care Hospital At Tenaya (Las Vegas,NV) </t>
  </si>
  <si>
    <t xml:space="preserve">Lifecare Hospitals Of Chester County (West Chester,PA) </t>
  </si>
  <si>
    <t xml:space="preserve">Lifecare Hospitals Of Mechanicsburg (Mechanicsburg,PA) </t>
  </si>
  <si>
    <t xml:space="preserve">Lifecare Hospitals Of North Carolina (Rocky Mount,NC) </t>
  </si>
  <si>
    <t xml:space="preserve">Lifecare Hospitals Of North Texas (Dallas,TX) </t>
  </si>
  <si>
    <t xml:space="preserve">Lifecare Hospitals Of North Texas (Fort Worth,TX) </t>
  </si>
  <si>
    <t xml:space="preserve">Lifecare Hospitals Of Pittsburgh (Wilkinsburg,PA) </t>
  </si>
  <si>
    <t xml:space="preserve">Lifecare Hospitals Of Pittsburgh Alle Kiski Campus (Natrona Heights,PA) </t>
  </si>
  <si>
    <t xml:space="preserve">Lifecare Hospitals Of Pittsburgh North (Pittsburgh,PA) </t>
  </si>
  <si>
    <t xml:space="preserve">Lifecare Hospitals Of Plano (Plano,TX) </t>
  </si>
  <si>
    <t xml:space="preserve">Lifecare Hospitals Of San Antonio (San Antonio,TX) </t>
  </si>
  <si>
    <t xml:space="preserve">Lifecare Hospitals Of Shreveport Main Campus (Shreveport,LA) </t>
  </si>
  <si>
    <t xml:space="preserve">Lifecare Hospitals Of Shreveport North Campus (Shreveport,LA) </t>
  </si>
  <si>
    <t xml:space="preserve">Lifecare Hospitals Of Shreveport Pierremont Campus (Shreveport,LA) </t>
  </si>
  <si>
    <t xml:space="preserve">Lifecare Hospitals Of South Texas, Inc (Mcallen,TX) </t>
  </si>
  <si>
    <t xml:space="preserve">Lifecare Hospitals of South Texas, Inc (Mcallen,TX) </t>
  </si>
  <si>
    <t xml:space="preserve">Lifecare Hospitals Of Wisconsin (Pewaukee,WI) </t>
  </si>
  <si>
    <t xml:space="preserve">Lifecare Specialty Hospital Of North Lousiana Ruston Campus (Ruston,LA) </t>
  </si>
  <si>
    <t xml:space="preserve">Tahoe Pacific Hospitals North (Sparks,NV) </t>
  </si>
  <si>
    <t xml:space="preserve">Tahoe Pacific Hospitals South Meadows (Reno,NV) </t>
  </si>
  <si>
    <t xml:space="preserve">Acadian Medical Center (Eunice,LA) </t>
  </si>
  <si>
    <t xml:space="preserve">Ashley Valley Medical Center, Llc (Vernal,UT) </t>
  </si>
  <si>
    <t xml:space="preserve">Bell Memorial Hospital (Ishpeming,MI) </t>
  </si>
  <si>
    <t xml:space="preserve">Bluegrass Community Hospital (Versailles,KY) </t>
  </si>
  <si>
    <t xml:space="preserve">Bolivar Medical Center (Cleveland,MS) </t>
  </si>
  <si>
    <t xml:space="preserve">Bourbon Community Hospital (Paris,KY) </t>
  </si>
  <si>
    <t xml:space="preserve">Castleview Hospital (Price,UT) </t>
  </si>
  <si>
    <t xml:space="preserve">Central Carolina Hospital (Sanford,NC) </t>
  </si>
  <si>
    <t xml:space="preserve">Clark Memorial Hospital (Jeffersonville,IN) </t>
  </si>
  <si>
    <t xml:space="preserve">Clark Regional Medical Center (Winchester,KY) </t>
  </si>
  <si>
    <t xml:space="preserve">Community Hospital Of Andalusia (Andalusia,AL) </t>
  </si>
  <si>
    <t xml:space="preserve">Conemaugh Memorial Medical Center (Johnstown,PA) </t>
  </si>
  <si>
    <t xml:space="preserve">Conemaugh Nason Medical Center (Roaring Spring,PA) </t>
  </si>
  <si>
    <t xml:space="preserve">Dlp Conemaugh Miners Medical Center (Hastings,PA) </t>
  </si>
  <si>
    <t xml:space="preserve">Fleming County Hospital District (Flemingsburg,KY) </t>
  </si>
  <si>
    <t xml:space="preserve">Georgetown Community Hospital (Georgetown,KY) </t>
  </si>
  <si>
    <t xml:space="preserve">Havasu Regional Medical Center (Lake Havasu City,AZ) </t>
  </si>
  <si>
    <t xml:space="preserve">Jackson Purchase Medical Center (Mayfield,KY) </t>
  </si>
  <si>
    <t xml:space="preserve">Lake Cumberland Regional Hospital (Somerset,KY) </t>
  </si>
  <si>
    <t xml:space="preserve">Livingston Regional Hospital, Llc (Livingston,TN) </t>
  </si>
  <si>
    <t xml:space="preserve">Logan Memorial Hospital (Russellville,KY) </t>
  </si>
  <si>
    <t xml:space="preserve">Logan Regional Medical Center (Logan,WV) </t>
  </si>
  <si>
    <t xml:space="preserve">Los Alamos Medical Center (Los Alamos,NM) </t>
  </si>
  <si>
    <t xml:space="preserve">Maria Parham Medical Center (Henderson,NC) </t>
  </si>
  <si>
    <t xml:space="preserve">Meadowview Regional Medical Center (Maysville,KY) </t>
  </si>
  <si>
    <t xml:space="preserve">Meyersdale Community Hospital (Meyersdale,PA) </t>
  </si>
  <si>
    <t xml:space="preserve">Minden Medical Center (Minden,LA) </t>
  </si>
  <si>
    <t xml:space="preserve">Northeastern Nevada Regional Hospital (Elko,NV) </t>
  </si>
  <si>
    <t xml:space="preserve">Palestine Regional Medical Center (Palestine,TX) </t>
  </si>
  <si>
    <t xml:space="preserve">Parkview Regional Hospital (Mexia,TX) </t>
  </si>
  <si>
    <t xml:space="preserve">Person Memorial Hospital (Roxboro,NC) </t>
  </si>
  <si>
    <t xml:space="preserve">Phc Fort Morgan, Inc (Fort Morgan,CO) </t>
  </si>
  <si>
    <t xml:space="preserve">Phc Morgan City, Lp (Morgan City,LA) </t>
  </si>
  <si>
    <t xml:space="preserve">Portage Health (Hancock,MI) </t>
  </si>
  <si>
    <t xml:space="preserve">Prhc Ennis, Lp (Ennis,TX) </t>
  </si>
  <si>
    <t xml:space="preserve">Providence Hospital Northeast (Columbia,SC) </t>
  </si>
  <si>
    <t xml:space="preserve">Raleigh General Hospital (Beckley,WV) </t>
  </si>
  <si>
    <t xml:space="preserve">Riverview Regional Medical Center (Carthage,TN) </t>
  </si>
  <si>
    <t xml:space="preserve">Sagewest Health Care Lander (Lander,WY) </t>
  </si>
  <si>
    <t xml:space="preserve">Sagewest Health Care Riverton (Riverton,WY) </t>
  </si>
  <si>
    <t xml:space="preserve">Saint Francis Hospital, Inc (Columbus,GA) </t>
  </si>
  <si>
    <t xml:space="preserve">Scott County Memorial Hospital (Scottsburg,IN) </t>
  </si>
  <si>
    <t xml:space="preserve">Sisters Of Charity Providence Hospitals (Columbia,SC) </t>
  </si>
  <si>
    <t xml:space="preserve">Southern Tennessee Lawrenceburg (Lawrenceburg,TN) </t>
  </si>
  <si>
    <t xml:space="preserve">Southern Tennessee Regional Health System (Sewanee,TN) </t>
  </si>
  <si>
    <t xml:space="preserve">Southern Tennessee Regional Health System Pulaski (Pulaski,TN) </t>
  </si>
  <si>
    <t xml:space="preserve">Southern Tennessee Regional Health System Winchester (Winchester,TN) </t>
  </si>
  <si>
    <t xml:space="preserve">Sovah Health Danville (Danville,VA) </t>
  </si>
  <si>
    <t xml:space="preserve">Sovah Health Martinsville (Martinsville,VA) </t>
  </si>
  <si>
    <t xml:space="preserve">Spring View Hospital (Lebanon,KY) </t>
  </si>
  <si>
    <t xml:space="preserve">Starr Regional Medical Center (Etowah,TN) </t>
  </si>
  <si>
    <t xml:space="preserve">Starr Regional Medical Center Athens (Athens,TN) </t>
  </si>
  <si>
    <t xml:space="preserve">Sumner Regional Medical Center (Gallatin,TN) </t>
  </si>
  <si>
    <t xml:space="preserve">The Bradley Center (Columbus,GA) </t>
  </si>
  <si>
    <t xml:space="preserve">Trousdale Medical Center (Hartsville,TN) </t>
  </si>
  <si>
    <t xml:space="preserve">Twin County Regional Hospital (Galax,VA) </t>
  </si>
  <si>
    <t xml:space="preserve">Valley View Medical Center (Fort Mohave,AZ) </t>
  </si>
  <si>
    <t xml:space="preserve">Vaughan Regional Medical Center, Llc (Selma,AL) </t>
  </si>
  <si>
    <t xml:space="preserve">Ville Platte Medical Center A Campus Of Mercy Regional Medical Center (Ville Platte,LA) </t>
  </si>
  <si>
    <t xml:space="preserve">Watertown Regional Medical Center, Inc (Watertown,WI) </t>
  </si>
  <si>
    <t xml:space="preserve">Westcare Health System (Bryson City,NC) </t>
  </si>
  <si>
    <t xml:space="preserve">Westcare Health System (Sylva,NC) </t>
  </si>
  <si>
    <t xml:space="preserve">Western Plains Medical Complex (Dodge City,KS) </t>
  </si>
  <si>
    <t xml:space="preserve">Wilson Medical Center (Wilson,NC) </t>
  </si>
  <si>
    <t xml:space="preserve">Wythe County Community Hospital, Llc (Wytheville,VA) </t>
  </si>
  <si>
    <t xml:space="preserve">Emma Pendleton Bradley Hospital (Riverside,RI) </t>
  </si>
  <si>
    <t xml:space="preserve">Hasbro Childrens Hospital (Providence,RI) </t>
  </si>
  <si>
    <t xml:space="preserve">Newport Hospital (Newport,RI) </t>
  </si>
  <si>
    <t xml:space="preserve">Rhode Island Hospital (Providence,RI) </t>
  </si>
  <si>
    <t xml:space="preserve">The Miriam Hospital (Providence,RI) </t>
  </si>
  <si>
    <t xml:space="preserve">Little Company Of Mary Hospital Of Indiana, Inc (Jasper,IN) </t>
  </si>
  <si>
    <t xml:space="preserve">Cameron Hospital (Cameron,TX) </t>
  </si>
  <si>
    <t xml:space="preserve">Rockdale Hospital (Rockdale,TX) </t>
  </si>
  <si>
    <t xml:space="preserve">Logan County Hospital (Oakley,KS) </t>
  </si>
  <si>
    <t xml:space="preserve">Loma Linda University Behavioral Medicine Center (Redlands,CA) </t>
  </si>
  <si>
    <t xml:space="preserve">Loma Linda University Heart And Surgical Hospital (Redlands,CA) </t>
  </si>
  <si>
    <t xml:space="preserve">Loma Linda University Medical Center (Loma Linda,CA) </t>
  </si>
  <si>
    <t xml:space="preserve">Loma Linda University Medical Center East Campus Hospital (Loma Linda,CA) </t>
  </si>
  <si>
    <t xml:space="preserve">Loma Linda University Medical Center Murrieta (Murrieta,CA) </t>
  </si>
  <si>
    <t xml:space="preserve">Harbor Ucla Medical Center (Torrance,CA) </t>
  </si>
  <si>
    <t xml:space="preserve">Long Beach Comprehensive Health Center (Long Beach,CA) </t>
  </si>
  <si>
    <t xml:space="preserve">Los Angeles County University Of Southern California Medical Center (Los Angeles,CA) </t>
  </si>
  <si>
    <t xml:space="preserve">Martin Luther King Jr Outpatient Center (Los Angeles,CA) </t>
  </si>
  <si>
    <t xml:space="preserve">Olive View Ucla Medical Center (Sylmar,CA) </t>
  </si>
  <si>
    <t xml:space="preserve">Rancho Los Amigos National Rehabilitation Center (Downey,CA) </t>
  </si>
  <si>
    <t xml:space="preserve">Lost Rivers Hospital (Arco,ID) </t>
  </si>
  <si>
    <t xml:space="preserve">Lowell General Hospital (Lowell,MA) </t>
  </si>
  <si>
    <t xml:space="preserve">Lowell General Hospital Saints Campus (Lowell,MA) </t>
  </si>
  <si>
    <t xml:space="preserve">Franklin Regional Hospital (Franklin,NH) </t>
  </si>
  <si>
    <t xml:space="preserve">Lrg Healthcare (Laconia,NH) </t>
  </si>
  <si>
    <t xml:space="preserve">Lsu Hcsd Lallie Kemp Regional Medical Center (Independence,LA) </t>
  </si>
  <si>
    <t xml:space="preserve">Lsu Veterinary Hospital And Clinic (Baton Rouge,LA) </t>
  </si>
  <si>
    <t xml:space="preserve">Magee Benevolent Association (Magee,MS) </t>
  </si>
  <si>
    <t xml:space="preserve">Mahaska County Hospital (Oskaloosa,IA) </t>
  </si>
  <si>
    <t xml:space="preserve">Maimonides Breast Cancer Center (Brooklyn,NY) </t>
  </si>
  <si>
    <t xml:space="preserve">Bryn Mawr Hospital (Bryn Mawr,PA) </t>
  </si>
  <si>
    <t xml:space="preserve">Bryn Mawr Rehabilitation Hospital (Malvern,PA) </t>
  </si>
  <si>
    <t xml:space="preserve">Lankenau Medical Center (Wynnewood,PA) </t>
  </si>
  <si>
    <t xml:space="preserve">Paoli Hospital (Paoli,PA) </t>
  </si>
  <si>
    <t xml:space="preserve">Riddle Hospital (Media,PA) </t>
  </si>
  <si>
    <t xml:space="preserve">Maine General Medical Center Alfond Center For Health (Augusta,ME) </t>
  </si>
  <si>
    <t xml:space="preserve">Maine General Medical Center Thayer Campus (Waterville,ME) </t>
  </si>
  <si>
    <t xml:space="preserve">Franklin Memorial Hospital (Farmington,ME) </t>
  </si>
  <si>
    <t xml:space="preserve">Lincolnhealth (Damariscotta,ME) </t>
  </si>
  <si>
    <t xml:space="preserve">Maine Medical Center (Portland,ME) </t>
  </si>
  <si>
    <t xml:space="preserve">Mid Coast Health Services (Brunswick,ME) </t>
  </si>
  <si>
    <t xml:space="preserve">Penobscot Bay Medical Center (Rockport,ME) </t>
  </si>
  <si>
    <t xml:space="preserve">Southern Maine Health Care (Biddeford,ME) </t>
  </si>
  <si>
    <t xml:space="preserve">The Memorial Hospital (North Conway,NH) </t>
  </si>
  <si>
    <t xml:space="preserve">Waldo County General Hospital (Belfast,ME) </t>
  </si>
  <si>
    <t xml:space="preserve">Western Maine Health (Norway,ME) </t>
  </si>
  <si>
    <t xml:space="preserve">Major Hospital (Shelbyville,IN) </t>
  </si>
  <si>
    <t xml:space="preserve">Marcus Daly Memorial Hospital (Hamilton,MT) </t>
  </si>
  <si>
    <t xml:space="preserve">Margaret Mary Community Hospital (Batesville,IN) </t>
  </si>
  <si>
    <t xml:space="preserve">Desert Vista Behavioral Health Center (Mesa,AZ) </t>
  </si>
  <si>
    <t xml:space="preserve">Marin General Hospital (Greenbrae,CA) </t>
  </si>
  <si>
    <t xml:space="preserve">Marlette Regional Hospital (Marlette,MI) </t>
  </si>
  <si>
    <t xml:space="preserve">Marshall Medical Center (Placerville,CA) </t>
  </si>
  <si>
    <t xml:space="preserve">Lakeview Medical Center Of Rice Lake, Inc (Rice Lake,WI) </t>
  </si>
  <si>
    <t xml:space="preserve">Marshfield Childrens Hospital (Marshfield,WI) </t>
  </si>
  <si>
    <t xml:space="preserve">Marshfield Clinic (Rice Lake,WI) </t>
  </si>
  <si>
    <t xml:space="preserve">Martin Memorial Hospital (Stuart,FL) </t>
  </si>
  <si>
    <t xml:space="preserve">Martin Memorial Medical Center (Stuart,FL) </t>
  </si>
  <si>
    <t xml:space="preserve">The Mary Lanning Memorial Health Care (Hastings,NE) </t>
  </si>
  <si>
    <t xml:space="preserve">Stafford Hospital (Stafford,VA) </t>
  </si>
  <si>
    <t xml:space="preserve">Masonicare Health Center (Wallingford,CT) </t>
  </si>
  <si>
    <t xml:space="preserve">Massachusetts Eye And Ear Infirmary (Boston,MA) </t>
  </si>
  <si>
    <t xml:space="preserve">Massena Memorial Hospital (Massena,NY) </t>
  </si>
  <si>
    <t xml:space="preserve">Marshall Medical Center (Lewisburg,TN) </t>
  </si>
  <si>
    <t xml:space="preserve">Maury Regional Hospital (Columbia,TN) </t>
  </si>
  <si>
    <t xml:space="preserve">Wayne Medical Center (Waynesboro,TN) </t>
  </si>
  <si>
    <t xml:space="preserve">Franciscan Healthcare Sparta (Sparta,WI) </t>
  </si>
  <si>
    <t xml:space="preserve">Kingman Hospital, Inc (Kingman,AZ) </t>
  </si>
  <si>
    <t xml:space="preserve">Mayo Clinic (Rochester,MN) </t>
  </si>
  <si>
    <t xml:space="preserve">Mayo Clinic Arizona (Scottsdale,AZ) </t>
  </si>
  <si>
    <t xml:space="preserve">Mayo Clinic Health System (Eau Claire,WI) </t>
  </si>
  <si>
    <t xml:space="preserve">Mayo Clinic Health System Cannon Falls (Cannon Falls,MN) </t>
  </si>
  <si>
    <t xml:space="preserve">Mayo Clinic Health System Chippewa Valley (Bloomer,WI) </t>
  </si>
  <si>
    <t xml:space="preserve">Mayo Clinic Health System Fairmont (Fairmont,MN) </t>
  </si>
  <si>
    <t xml:space="preserve">Mayo Clinic Health System Franciscan Healthcare (La Crosse,WI) </t>
  </si>
  <si>
    <t xml:space="preserve">Mayo Clinic Health System In Albert Lea (Albert Lea,MN) </t>
  </si>
  <si>
    <t xml:space="preserve">Mayo Clinic Health System In Mankato (Mankato,MN) </t>
  </si>
  <si>
    <t xml:space="preserve">Mayo Clinic Health System In New Prague (New Prague,MN) </t>
  </si>
  <si>
    <t xml:space="preserve">Mayo Clinic Health System In Red Wing (Red Wing,MN) </t>
  </si>
  <si>
    <t xml:space="preserve">Mayo Clinic Health System In Springfield (Springfield,MN) </t>
  </si>
  <si>
    <t xml:space="preserve">Mayo Clinic Health System In Waseca (Waseca,MN) </t>
  </si>
  <si>
    <t xml:space="preserve">Mayo Clinic Health System Northland (Barron,WI) </t>
  </si>
  <si>
    <t xml:space="preserve">Mayo Clinic Health System Oakridge (Osseo,WI) </t>
  </si>
  <si>
    <t xml:space="preserve">Mayo Clinic Health System Red Cedar (Menomonie,WI) </t>
  </si>
  <si>
    <t xml:space="preserve">Mayo Clinic Health Systems Austin (Austin,MN) </t>
  </si>
  <si>
    <t xml:space="preserve">Mayo Clinic Hospital Methodist Campus (Rochester,MN) </t>
  </si>
  <si>
    <t xml:space="preserve">Mayo Clinic Phoenix Oncology Pharmacy (Phoenix,AZ) </t>
  </si>
  <si>
    <t xml:space="preserve">Mayo Clinic Warehouse (Rochester,MN) </t>
  </si>
  <si>
    <t xml:space="preserve">Owatonna Clinic At 26th Street (Owatonna,MN) </t>
  </si>
  <si>
    <t xml:space="preserve">Saint James Medical Center Mayo Health System (Saint James,MN) </t>
  </si>
  <si>
    <t xml:space="preserve">Saint Marys Hospital, Inc (Rochester,MN) </t>
  </si>
  <si>
    <t xml:space="preserve">Winneshiek Medical Center (Decorah,IA) </t>
  </si>
  <si>
    <t xml:space="preserve">Mcalester Regional Health Center (Mcalester,OK) </t>
  </si>
  <si>
    <t xml:space="preserve">Mcbride Orthopedic Hospital (Oklahoma City,OK) </t>
  </si>
  <si>
    <t xml:space="preserve">Mckenzie County Healthcare Systems, Inc (Watford City,ND) </t>
  </si>
  <si>
    <t xml:space="preserve">Mckenzie Health System (Sandusky,MI) </t>
  </si>
  <si>
    <t xml:space="preserve">Barbara Ann Karmanos Cancer Institute (Detroit,MI) </t>
  </si>
  <si>
    <t xml:space="preserve">Eaton Rapids Medical Center (Eaton Rapids,MI) </t>
  </si>
  <si>
    <t xml:space="preserve">Mclaren Bay Region (Bay City,MI) </t>
  </si>
  <si>
    <t xml:space="preserve">Mclaren Bay Special Care Hospital (Bay City,MI) </t>
  </si>
  <si>
    <t xml:space="preserve">Mclaren Central Michigan (Mount Pleasant,MI) </t>
  </si>
  <si>
    <t xml:space="preserve">Mclaren Greater Lansing (Lansing,MI) </t>
  </si>
  <si>
    <t xml:space="preserve">Mclaren Lapeer Region (Lapeer,MI) </t>
  </si>
  <si>
    <t xml:space="preserve">Mclaren Macomb (Mount Clemens,MI) </t>
  </si>
  <si>
    <t xml:space="preserve">Mclaren Northern Michigan (Petoskey,MI) </t>
  </si>
  <si>
    <t xml:space="preserve">Mclaren Northern Michigan Cheboygan Campus (Cheboygan,MI) </t>
  </si>
  <si>
    <t xml:space="preserve">Mclaren Oakland (Pontiac,MI) </t>
  </si>
  <si>
    <t xml:space="preserve">Mclaren Orthopedic Hospital (Lansing,MI) </t>
  </si>
  <si>
    <t xml:space="preserve">Mclaren Port Huron Hospital (Port Huron,MI) </t>
  </si>
  <si>
    <t xml:space="preserve">Mclaren Regional Medical Center (Flint,MI) </t>
  </si>
  <si>
    <t xml:space="preserve">Clarendon Memorial Hospital (Manning,SC) </t>
  </si>
  <si>
    <t xml:space="preserve">Mcleod Health Cheraw (Cheraw,SC) </t>
  </si>
  <si>
    <t xml:space="preserve">Mcleod Health Darlington (Darlington,SC) </t>
  </si>
  <si>
    <t xml:space="preserve">Mcleod Loris (Loris,SC) </t>
  </si>
  <si>
    <t xml:space="preserve">Mcleod Medical Center Dillon (Dillon,SC) </t>
  </si>
  <si>
    <t xml:space="preserve">Mcleod Seacoast Hospital (Little River,SC) </t>
  </si>
  <si>
    <t xml:space="preserve">Meadows Regional Medical Center, Inc (Vidalia,GA) </t>
  </si>
  <si>
    <t xml:space="preserve">Meadville Medical Center (Meadville,PA) </t>
  </si>
  <si>
    <t xml:space="preserve">Titusville Area Hospital (Titusville,PA) </t>
  </si>
  <si>
    <t xml:space="preserve">Medical University Of South Carolina (Charleston,SC) </t>
  </si>
  <si>
    <t xml:space="preserve">Medical University Of South Carolina Radiology (Charleston,SC) </t>
  </si>
  <si>
    <t xml:space="preserve">Medical University Of South Carolina, Pc (Charleston,SC) </t>
  </si>
  <si>
    <t xml:space="preserve">Musc Health Ashley River Tower (Charleston,SC) </t>
  </si>
  <si>
    <t xml:space="preserve">Musc Institute Of Psychiatry (Charleston,SC) </t>
  </si>
  <si>
    <t xml:space="preserve">Medina Community Hospital District (Hondo,TX) </t>
  </si>
  <si>
    <t xml:space="preserve">Medstar Franklin Square Hospital Center (Baltimore,MD) </t>
  </si>
  <si>
    <t xml:space="preserve">Medstar Georgetown University Hospital (Washington,DC) </t>
  </si>
  <si>
    <t xml:space="preserve">Medstar Good Samaritan Hospital (Baltimore,MD) </t>
  </si>
  <si>
    <t xml:space="preserve">Medstar Harbor Hospital (Baltimore,MD) </t>
  </si>
  <si>
    <t xml:space="preserve">Medstar Montgomery Medical Center (Olney,MD) </t>
  </si>
  <si>
    <t xml:space="preserve">Medstar National Rehabilitation Hospital (Washington,DC) </t>
  </si>
  <si>
    <t xml:space="preserve">Medstar Saint Marys Hospital (Leonardtown,MD) </t>
  </si>
  <si>
    <t xml:space="preserve">Medstar Southern Maryland Hospital Center (Clinton,MD) </t>
  </si>
  <si>
    <t xml:space="preserve">Medstar Union Memorial Hospital (Baltimore,MD) </t>
  </si>
  <si>
    <t xml:space="preserve">Medstar Washington Hospital Center (Washington,DC) </t>
  </si>
  <si>
    <t xml:space="preserve">George L Mee Memorial Hospital (King City,CA) </t>
  </si>
  <si>
    <t xml:space="preserve">Memorial Community Health, Inc (Aurora,NE) </t>
  </si>
  <si>
    <t xml:space="preserve">Memorial Health Care Systems (Seward,NE) </t>
  </si>
  <si>
    <t xml:space="preserve">Abraham Lincoln Memorial Hospital (Lincoln,IL) </t>
  </si>
  <si>
    <t xml:space="preserve">Hospital District 1 Of Dickinson County Kansas (Abilene,KS) </t>
  </si>
  <si>
    <t xml:space="preserve">Selby General Hospital (Marietta,OH) </t>
  </si>
  <si>
    <t xml:space="preserve">Taylorville Memorial Hospital (Taylorville,IL) </t>
  </si>
  <si>
    <t xml:space="preserve">Liberty Regional Medical Center (Hinesville,GA) </t>
  </si>
  <si>
    <t xml:space="preserve">South Broward Hospital District (Hollywood,FL) </t>
  </si>
  <si>
    <t xml:space="preserve">South Broward Hospital District (Miramar,FL) </t>
  </si>
  <si>
    <t xml:space="preserve">South Broward Hospital District (Pembroke Pines,FL) </t>
  </si>
  <si>
    <t xml:space="preserve">Childrens Memorial Hermann Hospital (Houston,TX) </t>
  </si>
  <si>
    <t xml:space="preserve">Houston Neurological Institute (Pasadena,TX) </t>
  </si>
  <si>
    <t xml:space="preserve">Memorial Hermann Cypress Hospital (Cypress,TX) </t>
  </si>
  <si>
    <t xml:space="preserve">Memorial Hermann Greater Heights Hospital (Houston,TX) </t>
  </si>
  <si>
    <t xml:space="preserve">Memorial Hermann Heart And Vascular Institute Southwest (Houston,TX) </t>
  </si>
  <si>
    <t xml:space="preserve">Memorial Hermann Hospital System (Katy,TX) </t>
  </si>
  <si>
    <t xml:space="preserve">Memorial Hermann Medical Group Fairfield (Cypress,TX) </t>
  </si>
  <si>
    <t xml:space="preserve">Memorial Hermann Memorial City Medical Center (Houston,TX) </t>
  </si>
  <si>
    <t xml:space="preserve">Memorial Hermann Northeast (Humble,TX) </t>
  </si>
  <si>
    <t xml:space="preserve">Memorial Hermann Orthopedic And Spine Hospital (Bellaire,TX) </t>
  </si>
  <si>
    <t xml:space="preserve">Memorial Hermann Pearland Hospital (Pearland,TX) </t>
  </si>
  <si>
    <t xml:space="preserve">Memorial Hermann Southeast Hospital (Houston,TX) </t>
  </si>
  <si>
    <t xml:space="preserve">Memorial Hermann Specialty Hospital Kingwood (Kingwood,TX) </t>
  </si>
  <si>
    <t xml:space="preserve">Memorial Hermann Sugar Land Hospital (Sugar Land,TX) </t>
  </si>
  <si>
    <t xml:space="preserve">Memorial Hermann The Woodlands Hospital (Spring,TX) </t>
  </si>
  <si>
    <t xml:space="preserve">The Institute For Rehabilitation And Research (Houston,TX) </t>
  </si>
  <si>
    <t xml:space="preserve">Memorial Hospital Of William F And Gertrude F Jones, Inc (Wellsville,NY) </t>
  </si>
  <si>
    <t xml:space="preserve">Memorial Sloan-kettering Cancer Center (New York,NY) </t>
  </si>
  <si>
    <t xml:space="preserve">Community Hospital Long Beach (Long Beach,CA) </t>
  </si>
  <si>
    <t xml:space="preserve">Miller Childrens Hospital (Long Beach,CA) </t>
  </si>
  <si>
    <t xml:space="preserve">Orange Coast Memorial Medical Center (Fountain Valley,CA) </t>
  </si>
  <si>
    <t xml:space="preserve">Arbuckle Memorial Hospital (Sulphur,OK) </t>
  </si>
  <si>
    <t xml:space="preserve">Blackwell Regional Hospital (Blackwell,OK) </t>
  </si>
  <si>
    <t xml:space="preserve">Dearborn County Hospital (Lawrenceburg,IN) </t>
  </si>
  <si>
    <t xml:space="preserve">Institute For Orthopaedic Surgery (Lima,OH) </t>
  </si>
  <si>
    <t xml:space="preserve">Marcum And Wallace Memorial Hospital (Irvine,KY) </t>
  </si>
  <si>
    <t xml:space="preserve">Mercy (Ada,OK) </t>
  </si>
  <si>
    <t xml:space="preserve">Mercy (Berryville,AR) </t>
  </si>
  <si>
    <t xml:space="preserve">Mercy (Carthage,MO) </t>
  </si>
  <si>
    <t xml:space="preserve">Mercy (Cassville,MO) </t>
  </si>
  <si>
    <t xml:space="preserve">Mercy (Columbus,KS) </t>
  </si>
  <si>
    <t xml:space="preserve">Mercy (El Reno,OK) </t>
  </si>
  <si>
    <t xml:space="preserve">Mercy (Fort Scott,KS) </t>
  </si>
  <si>
    <t xml:space="preserve">Mercy (Guthrie,OK) </t>
  </si>
  <si>
    <t xml:space="preserve">Mercy (Healdton,OK) </t>
  </si>
  <si>
    <t xml:space="preserve">Mercy (Jenkins,MO) </t>
  </si>
  <si>
    <t xml:space="preserve">Mercy (Joplin,MO) </t>
  </si>
  <si>
    <t xml:space="preserve">Mercy (Kingfisher,OK) </t>
  </si>
  <si>
    <t xml:space="preserve">Mercy (Lebanon,MO) </t>
  </si>
  <si>
    <t xml:space="preserve">Mercy (Marietta,OK) </t>
  </si>
  <si>
    <t xml:space="preserve">Mercy (Mountain View,MO) </t>
  </si>
  <si>
    <t xml:space="preserve">Mercy (Oklahoma City,OK) </t>
  </si>
  <si>
    <t xml:space="preserve">Mercy (Ozark,AR) </t>
  </si>
  <si>
    <t xml:space="preserve">Mercy (Paris,AR) </t>
  </si>
  <si>
    <t xml:space="preserve">Mercy (Rogers,AR) </t>
  </si>
  <si>
    <t xml:space="preserve">Mercy (Washington,MO) </t>
  </si>
  <si>
    <t xml:space="preserve">Mercy (Watonga,OK) </t>
  </si>
  <si>
    <t xml:space="preserve">Mercy Allen Hospital (Oberlin,OH) </t>
  </si>
  <si>
    <t xml:space="preserve">Mercy Clinic Clarkson Imaging (Ballwin,MO) </t>
  </si>
  <si>
    <t xml:space="preserve">Mercy Health Anderson Hospital (Cincinnati,OH) </t>
  </si>
  <si>
    <t xml:space="preserve">Mercy Health Clermont Hospital (Batavia,OH) </t>
  </si>
  <si>
    <t xml:space="preserve">Mercy Health West Hospital (Cincinnati,OH) </t>
  </si>
  <si>
    <t xml:space="preserve">Mercy Heart And Vascular Hospital Saint Louis (Creve Coeur,MO) </t>
  </si>
  <si>
    <t xml:space="preserve">Mercy Hospital (Iowa City,IA) </t>
  </si>
  <si>
    <t xml:space="preserve">Mercy Hospital Ardmore (Ardmore,OK) </t>
  </si>
  <si>
    <t xml:space="preserve">Mercy Hospital Booneville (Booneville,AR) </t>
  </si>
  <si>
    <t xml:space="preserve">Mercy Hospital Fairfield (Fairfield,OH) </t>
  </si>
  <si>
    <t xml:space="preserve">Mercy Hospital Jefferson (Crystal City,MO) </t>
  </si>
  <si>
    <t xml:space="preserve">Mercy Hospital Lincoln (Troy,MO) </t>
  </si>
  <si>
    <t xml:space="preserve">Mercy Hospital Of Defiance, Llc (Defiance,OH) </t>
  </si>
  <si>
    <t xml:space="preserve">Mercy Hospital Springfield (Springfield,MO) </t>
  </si>
  <si>
    <t xml:space="preserve">Mercy Hospital Tishomingo (Tishomingo,OK) </t>
  </si>
  <si>
    <t xml:space="preserve">Mercy Hospital Waldron (Waldron,AR) </t>
  </si>
  <si>
    <t xml:space="preserve">Mercy Memorial Hospital (Urbana,OH) </t>
  </si>
  <si>
    <t xml:space="preserve">Mercy Orthopedic Hospital Fort Smith (Fort Smith,AR) </t>
  </si>
  <si>
    <t xml:space="preserve">Mercy Orthopedic Hospital Springfield (Ozark,MO) </t>
  </si>
  <si>
    <t xml:space="preserve">Mercy Regional Medical Center (Lorain,OH) </t>
  </si>
  <si>
    <t xml:space="preserve">Mercy Rehabilitation Hospital (Springfield,MO) </t>
  </si>
  <si>
    <t xml:space="preserve">Mercy Tiffin Hospital (Tiffin,OH) </t>
  </si>
  <si>
    <t xml:space="preserve">Oklahoma Heart Hospital South Campus (Oklahoma City,OK) </t>
  </si>
  <si>
    <t xml:space="preserve">Saint Elizabeth Boardman Hospital (Boardman,OH) </t>
  </si>
  <si>
    <t xml:space="preserve">Springfield Regional Medical Center (Springfield,OH) </t>
  </si>
  <si>
    <t xml:space="preserve">The Sisters Of Mercy Of Willard Ohio (Willard,OH) </t>
  </si>
  <si>
    <t xml:space="preserve">Van Wert County Hospital (Van Wert,OH) </t>
  </si>
  <si>
    <t xml:space="preserve">Knoxville Community Hospital, Inc (Knoxville,IA) </t>
  </si>
  <si>
    <t xml:space="preserve">Mercy Harvard Hospital (Harvard,IL) </t>
  </si>
  <si>
    <t xml:space="preserve">Mercy Hospital And Trauma Center (Janesville,WI) </t>
  </si>
  <si>
    <t xml:space="preserve">Mercy Walworth Hospital And Medical Center (Lake Geneva,WI) </t>
  </si>
  <si>
    <t xml:space="preserve">Dallas County Hospital (Perry,IA) </t>
  </si>
  <si>
    <t xml:space="preserve">Mercy Health Services, Inc (Baltimore,MD) </t>
  </si>
  <si>
    <t xml:space="preserve">Mercy Medical Center (Cedar Rapids,IA) </t>
  </si>
  <si>
    <t xml:space="preserve">The Heart Center At Mercy Medical Center (Baltimore,MD) </t>
  </si>
  <si>
    <t xml:space="preserve">Meritus Medical Center (Hagerstown,MD) </t>
  </si>
  <si>
    <t xml:space="preserve">Methodist Charlton Medical Center (Dallas,TX) </t>
  </si>
  <si>
    <t xml:space="preserve">Methodist Dallas Medical Center (Dallas,TX) </t>
  </si>
  <si>
    <t xml:space="preserve">Methodist Jennie Edmundson Memorial Hospital (Council Bluffs,IA) </t>
  </si>
  <si>
    <t xml:space="preserve">Methodist Mansfield Medical Center (Mansfield,TX) </t>
  </si>
  <si>
    <t xml:space="preserve">Methodist Richardson Medical Center (Richardson,TX) </t>
  </si>
  <si>
    <t xml:space="preserve">Nebraska Methodist Hospital (Omaha,NE) </t>
  </si>
  <si>
    <t xml:space="preserve">Le Bonheur Childrens Hospital Er (Memphis,TN) </t>
  </si>
  <si>
    <t xml:space="preserve">Methodist Extended Care Hospital (Memphis,TN) </t>
  </si>
  <si>
    <t xml:space="preserve">Methodist Healthcare North Hospital (Memphis,TN) </t>
  </si>
  <si>
    <t xml:space="preserve">Methodist Lebonheur Healthcare Germantown Hospital (Germantown,TN) </t>
  </si>
  <si>
    <t xml:space="preserve">Methodist Olive Branch Hospital (Olive Branch,MS) </t>
  </si>
  <si>
    <t xml:space="preserve">Methodist South Hospital (Memphis,TN) </t>
  </si>
  <si>
    <t xml:space="preserve">Nicklaus Childrens Hospital (Miami,FL) </t>
  </si>
  <si>
    <t xml:space="preserve">Mid Columbia Medical Center (The Dalles,OR) </t>
  </si>
  <si>
    <t xml:space="preserve">Middlesex Hospital (Middletown,CT) </t>
  </si>
  <si>
    <t xml:space="preserve">Midland County Hospital District (Midland,TX) </t>
  </si>
  <si>
    <t xml:space="preserve">Midmichigan Medical Center Alpena (Alpena,MI) </t>
  </si>
  <si>
    <t xml:space="preserve">Midmichigan Medical Center Clare (Clare,MI) </t>
  </si>
  <si>
    <t xml:space="preserve">Midmichigan Medical Center Gladwin (Gladwin,MI) </t>
  </si>
  <si>
    <t xml:space="preserve">Midmichigan Medical Center Gratiot (Alma,MI) </t>
  </si>
  <si>
    <t xml:space="preserve">Midmichigan Medical Center Midland (Midland,MI) </t>
  </si>
  <si>
    <t xml:space="preserve">Mile Bluff Medical Center (Mauston,WI) </t>
  </si>
  <si>
    <t xml:space="preserve">Mille Lacs Health System (Onamia,MN) </t>
  </si>
  <si>
    <t xml:space="preserve">Minnie Hamilton Health System (Grantsville,WV) </t>
  </si>
  <si>
    <t xml:space="preserve">Angel Medical Center, Inc (Franklin,NC) </t>
  </si>
  <si>
    <t xml:space="preserve">Asheville Specialty Hospital (Asheville,NC) </t>
  </si>
  <si>
    <t xml:space="preserve">Blue Ridge Regional Hospital, Inc (Spruce Pine,NC) </t>
  </si>
  <si>
    <t xml:space="preserve">Highlands-cashiers Hospital (Highlands,NC) </t>
  </si>
  <si>
    <t xml:space="preserve">Mission Health System, Inc (Asheville,NC) </t>
  </si>
  <si>
    <t xml:space="preserve">Mission Health System, Inc (Marion,NC) </t>
  </si>
  <si>
    <t xml:space="preserve">Transylvania Regional Hospital, Inc (Brevard,NC) </t>
  </si>
  <si>
    <t xml:space="preserve">Missouri Delta Medical Center (Sikeston,MO) </t>
  </si>
  <si>
    <t xml:space="preserve">Mitchell County Hospital District (Colorado City,TX) </t>
  </si>
  <si>
    <t xml:space="preserve">Faxton Saint Lukes Health Care (New Hartford,NY) </t>
  </si>
  <si>
    <t xml:space="preserve">Saint Elizabeth Medical Center (Utica,NY) </t>
  </si>
  <si>
    <t xml:space="preserve">Mon Health Medical Center (Morgantown,WV) </t>
  </si>
  <si>
    <t xml:space="preserve">Preston Memorial Hospital (Kingwood,WV) </t>
  </si>
  <si>
    <t xml:space="preserve">Stonewall Jackson Memorial Hospital (Weston,WV) </t>
  </si>
  <si>
    <t xml:space="preserve">Albert Einstein College Of Medicine (Bronx,NY) </t>
  </si>
  <si>
    <t xml:space="preserve">Albert Einstein Jack D Weiler Hospital Division Of Montefiore Medical Center (Bronx,NY) </t>
  </si>
  <si>
    <t xml:space="preserve">Montefiore Department Of Medicine Specialty Faculty Practice (Bronx,NY) </t>
  </si>
  <si>
    <t xml:space="preserve">Montefiore Medical Center Moses Division Hospital (Bronx,NY) </t>
  </si>
  <si>
    <t xml:space="preserve">Montefiore Medical Center North Division (Bronx,NY) </t>
  </si>
  <si>
    <t xml:space="preserve">Montefiore Mount Vernon Hospital (Mount Vernon,NY) </t>
  </si>
  <si>
    <t xml:space="preserve">Montefiore New Rochelle Hospital (New Rochelle,NY) </t>
  </si>
  <si>
    <t xml:space="preserve">Nyack Hospital (Nyack,NY) </t>
  </si>
  <si>
    <t xml:space="preserve">Montgomery County Memorial Hospital (Red Oak,IA) </t>
  </si>
  <si>
    <t xml:space="preserve">Morrill County Community Hospital (Bridgeport,NE) </t>
  </si>
  <si>
    <t xml:space="preserve">Morton County Hospital (Elkhart,KS) </t>
  </si>
  <si>
    <t xml:space="preserve">Community Hospital Association, Inc (Fairfax,MO) </t>
  </si>
  <si>
    <t xml:space="preserve">Fayette County Hospital (Vandalia,IL) </t>
  </si>
  <si>
    <t xml:space="preserve">Harrison County Community Hospital District (Bethany,MO) </t>
  </si>
  <si>
    <t xml:space="preserve">Northwest Medical Center Association, Inc (Albany,MO) </t>
  </si>
  <si>
    <t xml:space="preserve">Mount Auburn Hospital (Cambridge,MA) </t>
  </si>
  <si>
    <t xml:space="preserve">Mount Sinai Beth Israel (New York,NY) </t>
  </si>
  <si>
    <t xml:space="preserve">Mount Sinai Beth Israel Brooklyn (Brooklyn,NY) </t>
  </si>
  <si>
    <t xml:space="preserve">Mount Sinai Hospital Of Queens (Long Island City,NY) </t>
  </si>
  <si>
    <t xml:space="preserve">Mount Sinai Kravis Childrens Hospital (New York,NY) </t>
  </si>
  <si>
    <t xml:space="preserve">Mount Sinai Saint Lukes Hospital (New York,NY) </t>
  </si>
  <si>
    <t xml:space="preserve">Mount Sinai West (New York,NY) </t>
  </si>
  <si>
    <t xml:space="preserve">The New York Eye And Ear Infirmary Of Mount Sinai (New York,NY) </t>
  </si>
  <si>
    <t xml:space="preserve">Mount Sinai Medical Center Of Florida, Inc (Miami Beach,FL) </t>
  </si>
  <si>
    <t xml:space="preserve">Trinity Hospital (Weaverville,CA) </t>
  </si>
  <si>
    <t xml:space="preserve">Dickenson Community Hospital (Clintwood,VA) </t>
  </si>
  <si>
    <t xml:space="preserve">Johnston Memorial Hospital (Abingdon,VA) </t>
  </si>
  <si>
    <t xml:space="preserve">Mountain States Health Alliance (Johnson City,TN) </t>
  </si>
  <si>
    <t xml:space="preserve">Norton Community Hospital (Norton,VA) </t>
  </si>
  <si>
    <t xml:space="preserve">Russell County Medical Center (Lebanon,VA) </t>
  </si>
  <si>
    <t xml:space="preserve">Smyth County Community Hospital (Marion,VA) </t>
  </si>
  <si>
    <t xml:space="preserve">Sycamore Shoals Hospital (Elizabethton,TN) </t>
  </si>
  <si>
    <t xml:space="preserve">Unicoi County Memorial Hospital, Inc (Erwin,TN) </t>
  </si>
  <si>
    <t xml:space="preserve">Mountain View Hospital (Idaho Falls,ID) </t>
  </si>
  <si>
    <t xml:space="preserve">Allenmore Hospital (Tacoma,WA) </t>
  </si>
  <si>
    <t xml:space="preserve">Covington Multi Care Heart And Diabetes Center (Covington,WA) </t>
  </si>
  <si>
    <t xml:space="preserve">Mary Bridge Childrens Hospital And Health Center (Tacoma,WA) </t>
  </si>
  <si>
    <t xml:space="preserve">Multicare Auburn Medical Center (Auburn,WA) </t>
  </si>
  <si>
    <t xml:space="preserve">Multicare Good Samaritan Hospital (Puyallup,WA) </t>
  </si>
  <si>
    <t xml:space="preserve">Tacoma General Hospital (Tacoma,WA) </t>
  </si>
  <si>
    <t xml:space="preserve">Valley Hospital And Medical Center (Spokane,WA) </t>
  </si>
  <si>
    <t xml:space="preserve">Nanticoke Memorial Hospital, Inc (Seaford,DE) </t>
  </si>
  <si>
    <t xml:space="preserve">Nash General Hospital (Rocky Mount,NC) </t>
  </si>
  <si>
    <t xml:space="preserve">National Jewish Health (Denver,CO) </t>
  </si>
  <si>
    <t xml:space="preserve">Arizona Spine And Joint Hospital (Mesa,AZ) </t>
  </si>
  <si>
    <t xml:space="preserve">Brazos Valley Physicians Organization Mso, Llc (Bryan,TX) </t>
  </si>
  <si>
    <t xml:space="preserve">El Paso Specialty Hospital (El Paso,TX) </t>
  </si>
  <si>
    <t xml:space="preserve">Lafayette Surgical Specialty Hospital (Lafayette,LA) </t>
  </si>
  <si>
    <t xml:space="preserve">Mountain View Regional Hospital (Casper,WY) </t>
  </si>
  <si>
    <t xml:space="preserve">North Carolina Specialty Hospital (Durham,NC) </t>
  </si>
  <si>
    <t xml:space="preserve">Northwest Specialty Hospital (Post Falls,ID) </t>
  </si>
  <si>
    <t xml:space="preserve">Oakleaf Surgical Hospital (Altoona,WI) </t>
  </si>
  <si>
    <t xml:space="preserve">Optim Medical Center Jenkins (Millen,GA) </t>
  </si>
  <si>
    <t xml:space="preserve">South Texas Surgical Hospital (Corpus Christi,TX) </t>
  </si>
  <si>
    <t xml:space="preserve">Southeast Michigan Surgical Hospital (Warren,MI) </t>
  </si>
  <si>
    <t xml:space="preserve">Spine And Orthopedic Hospital Of South Texas (San Antonio,TX) </t>
  </si>
  <si>
    <t xml:space="preserve">Natividad Medical Center (Salinas,CA) </t>
  </si>
  <si>
    <t xml:space="preserve">Navicent Health (Byron,GA) </t>
  </si>
  <si>
    <t xml:space="preserve">Rehabilitation Hospital Navicent Health (Macon,GA) </t>
  </si>
  <si>
    <t xml:space="preserve">Nch Healthcare System (Naples,FL) </t>
  </si>
  <si>
    <t xml:space="preserve">Nemours Alfred I Dupont Hospital For Children (Wilmington,DE) </t>
  </si>
  <si>
    <t xml:space="preserve">Nemours Childrens Clinic Orthopedics (Jacksonville,FL) </t>
  </si>
  <si>
    <t xml:space="preserve">Nemours Childrens Clinic Pensacola (Pensacola,FL) </t>
  </si>
  <si>
    <t xml:space="preserve">Nemours Childrens Hospital (Orlando,FL) </t>
  </si>
  <si>
    <t xml:space="preserve">New England Baptist Hospital (Boston,MA) </t>
  </si>
  <si>
    <t xml:space="preserve">New Liberty Hospital District (Pleasant Valley,MO) </t>
  </si>
  <si>
    <t xml:space="preserve">Coney Island Hospital (Brooklyn,NY) </t>
  </si>
  <si>
    <t xml:space="preserve">Elmhurst Hospital Center (Elmhurst,NY) </t>
  </si>
  <si>
    <t xml:space="preserve">Gouverneur Healthcare Services (New York,NY) </t>
  </si>
  <si>
    <t xml:space="preserve">Harlem Hospital Center (New York,NY) </t>
  </si>
  <si>
    <t xml:space="preserve">Henry J Carter Specialty Hospital And Nursing Facility (New York,NY) </t>
  </si>
  <si>
    <t xml:space="preserve">Jacobi Medical Center (Bronx,NY) </t>
  </si>
  <si>
    <t xml:space="preserve">Metropolitan Hospital Center (New York,NY) </t>
  </si>
  <si>
    <t xml:space="preserve">New York City Health And Hospitals Queens (Jamaica,NY) </t>
  </si>
  <si>
    <t xml:space="preserve">North Central Bronx Hospital (Bronx,NY) </t>
  </si>
  <si>
    <t xml:space="preserve">Nyc Health And Hospitals (Brooklyn,NY) </t>
  </si>
  <si>
    <t xml:space="preserve">Nyc Health And Hospitals (New York,NY) </t>
  </si>
  <si>
    <t xml:space="preserve">Sea View Hospital Rehabilitation Center And Home (Staten Island,NY) </t>
  </si>
  <si>
    <t xml:space="preserve">Columbia University Department Of Radiology (New York,NY) </t>
  </si>
  <si>
    <t xml:space="preserve">New York Presbyterian Hospital-columbia University Medical Center (New York,NY) </t>
  </si>
  <si>
    <t xml:space="preserve">New York Presbyterian Morgan Stanley Childrens Hospital (New York,NY) </t>
  </si>
  <si>
    <t xml:space="preserve">New York-presbyterian Hospital Westchester Division (White Plains,NY) </t>
  </si>
  <si>
    <t xml:space="preserve">Newyork Presbyterian Columbia University Medical Center (New York,NY) </t>
  </si>
  <si>
    <t xml:space="preserve">Newyork Presbyterian Lawrence Hospital Center (Bronxville,NY) </t>
  </si>
  <si>
    <t xml:space="preserve">Newyork Presbyterian Queens (Flushing,NY) </t>
  </si>
  <si>
    <t xml:space="preserve">Newyork Presbyterian Weill Cornell Medical Center (New York,NY) </t>
  </si>
  <si>
    <t xml:space="preserve">Newyork-presbyterian Allen Hospital (New York,NY) </t>
  </si>
  <si>
    <t xml:space="preserve">Newyork-presbyterian Lower Manhattan Hospital (New York,NY) </t>
  </si>
  <si>
    <t xml:space="preserve">The New York Community Hospital (Brooklyn,NY) </t>
  </si>
  <si>
    <t xml:space="preserve">Weill Cornell Medical College Division Of Gastroenterology And Hepatology (New York,NY) </t>
  </si>
  <si>
    <t xml:space="preserve">Weill Cornell Medicine (New York,NY) </t>
  </si>
  <si>
    <t xml:space="preserve">Newport Community Hospital Of Pend Oreille (Newport,WA) </t>
  </si>
  <si>
    <t xml:space="preserve">Newton Healthcare Corp (Newton,KS) </t>
  </si>
  <si>
    <t xml:space="preserve">New York Presbyterian Hudson Valley Hospital (Cortlandt Manor,NY) </t>
  </si>
  <si>
    <t xml:space="preserve">Niagara Falls Memorial Medical Center (Niagara Falls,NY) </t>
  </si>
  <si>
    <t xml:space="preserve">Kingman Community Hospital (Kingman,KS) </t>
  </si>
  <si>
    <t xml:space="preserve">First Surgical Hospital And First Street Surgical Center (Bellaire,TX) </t>
  </si>
  <si>
    <t xml:space="preserve">Hermann Drive Surgical Hospital (Houston,TX) </t>
  </si>
  <si>
    <t xml:space="preserve">Plano Surgical Hospital (Plano,TX) </t>
  </si>
  <si>
    <t xml:space="preserve">Scottsdale Liberty Hospital (Scottsdale,AZ) </t>
  </si>
  <si>
    <t xml:space="preserve">Noland Hospital Anniston (Anniston,AL) </t>
  </si>
  <si>
    <t xml:space="preserve">Noland Hospital Birmingham (Birmingham,AL) </t>
  </si>
  <si>
    <t xml:space="preserve">Noland Hospital Dothan (Dothan,AL) </t>
  </si>
  <si>
    <t xml:space="preserve">Noland Hospital Of Montgomery (Montgomery,AL) </t>
  </si>
  <si>
    <t xml:space="preserve">Noland Hospital Of Tuscaloosa (Tuscaloosa,AL) </t>
  </si>
  <si>
    <t xml:space="preserve">87th Medical Group (Trenton,NJ) </t>
  </si>
  <si>
    <t xml:space="preserve">Acadia Saint Landry Hospital (Church Point,LA) </t>
  </si>
  <si>
    <t xml:space="preserve">Accel Rehabilitation Hospital Of Plano (Plano,TX) </t>
  </si>
  <si>
    <t xml:space="preserve">Acuity Specialty Hospital Of Ohio Valley At Weirton (Weirton,WV) </t>
  </si>
  <si>
    <t xml:space="preserve">Adair County Health Center, Inc (Stilwell,OK) </t>
  </si>
  <si>
    <t xml:space="preserve">Adams County Public Hospital District Number 3 (Othello,WA) </t>
  </si>
  <si>
    <t xml:space="preserve">Adams County Regional Medical Center (Seaman,OH) </t>
  </si>
  <si>
    <t xml:space="preserve">Advanced Care Hospital Of Northern Colorado (Johnstown,CO) </t>
  </si>
  <si>
    <t xml:space="preserve">Advanced Diagnostic Hospital East (Houston,TX) </t>
  </si>
  <si>
    <t xml:space="preserve">Advanced Surgical Hospital (Washington,PA) </t>
  </si>
  <si>
    <t xml:space="preserve">Adventist Health System West (Roseville,CA) </t>
  </si>
  <si>
    <t xml:space="preserve">Advocate Childrens Hospital (Oak Lawn,IL) </t>
  </si>
  <si>
    <t xml:space="preserve">Affiliated Health Services (Burlington,WA) </t>
  </si>
  <si>
    <t xml:space="preserve">Affiliated Medical Associates (Florham Park,NJ) </t>
  </si>
  <si>
    <t xml:space="preserve">Akron General Orthopedics (Uniontown,OH) </t>
  </si>
  <si>
    <t xml:space="preserve">Albany County Hospital District (Laramie,WY) </t>
  </si>
  <si>
    <t xml:space="preserve">Alice Hyde Medical Center (Malone,NY) </t>
  </si>
  <si>
    <t xml:space="preserve">All Childrens Hospital (Saint Petersburg,FL) </t>
  </si>
  <si>
    <t xml:space="preserve">Allegiance Healthcare Corp D073 (Ontario,CA) </t>
  </si>
  <si>
    <t xml:space="preserve">Allen Parish Hospital (Kinder,LA) </t>
  </si>
  <si>
    <t xml:space="preserve">Allendale County Hospital (Fairfax,SC) </t>
  </si>
  <si>
    <t xml:space="preserve">Allergy And Asthma Medical Group (Walnut Creek,CA) </t>
  </si>
  <si>
    <t xml:space="preserve">Allergy Immunology And Respiratory Care, Pa (Plano,TX) </t>
  </si>
  <si>
    <t xml:space="preserve">Alliance Community Hospital (Alliance,OH) </t>
  </si>
  <si>
    <t xml:space="preserve">Alliance Healthcare System (Holly Springs,MS) </t>
  </si>
  <si>
    <t xml:space="preserve">Alliedservices Institute (Scranton,PA) </t>
  </si>
  <si>
    <t xml:space="preserve">Altapointe Health System (Daphne,AL) </t>
  </si>
  <si>
    <t xml:space="preserve">Altus Baytown Hospital (Baytown,TX) </t>
  </si>
  <si>
    <t xml:space="preserve">Altus Infusion (Pearland,TX) </t>
  </si>
  <si>
    <t xml:space="preserve">Ambulatory Infusion Care (Mount Pleasant,MI) </t>
  </si>
  <si>
    <t xml:space="preserve">Americare Infusion Centers, Llc (Lewisville,TX) </t>
  </si>
  <si>
    <t xml:space="preserve">Amg Specialty Hospital (Muncie,IN) </t>
  </si>
  <si>
    <t xml:space="preserve">Ancora Psychiatric Hospital (Hammonton,NJ) </t>
  </si>
  <si>
    <t xml:space="preserve">Annie Jeffrey Memorial County Health Center (Osceola,NE) </t>
  </si>
  <si>
    <t xml:space="preserve">Apotheca, Inc (Phoenix,AZ) </t>
  </si>
  <si>
    <t xml:space="preserve">Appleton Area Health Services (Appleton,MN) </t>
  </si>
  <si>
    <t xml:space="preserve">Ar Med, Llc (Little Rock,AR) </t>
  </si>
  <si>
    <t xml:space="preserve">Arc Infusion (La Palma,CA) </t>
  </si>
  <si>
    <t xml:space="preserve">Arizona Home Care, Llc (Phoenix,AZ) </t>
  </si>
  <si>
    <t xml:space="preserve">Arizona State Hospital (Phoenix,AZ) </t>
  </si>
  <si>
    <t xml:space="preserve">Arkansas Childrens Lowell Clinic (Springdale,AR) </t>
  </si>
  <si>
    <t xml:space="preserve">Arkansas Methodist Medical Center (Paragould,AR) </t>
  </si>
  <si>
    <t xml:space="preserve">Arkansas Specialty Orthopaedics - Little Rock (Little Rock,AR) </t>
  </si>
  <si>
    <t xml:space="preserve">Arkansas Surgical Hospital (North Little Rock,AR) </t>
  </si>
  <si>
    <t xml:space="preserve">Artesia General Hospital (Artesia,NM) </t>
  </si>
  <si>
    <t xml:space="preserve">Arthritis Clinic Of Northern Virginia (Arlington,VA) </t>
  </si>
  <si>
    <t xml:space="preserve">Ashley County Medical Center (Crossett,AR) </t>
  </si>
  <si>
    <t xml:space="preserve">Ashley Medical Center (Ashley,ND) </t>
  </si>
  <si>
    <t xml:space="preserve">Aspen Mountain Medical Center, Llc (Rock Springs,WY) </t>
  </si>
  <si>
    <t xml:space="preserve">Aspen Valley Hospital District (Aspen,CO) </t>
  </si>
  <si>
    <t xml:space="preserve">Assurance Infusion (Houston,TX) </t>
  </si>
  <si>
    <t xml:space="preserve">Astria Regional Medical Center (Yakima,WA) </t>
  </si>
  <si>
    <t xml:space="preserve">Atascadero State Hospital (Atascadero,CA) </t>
  </si>
  <si>
    <t xml:space="preserve">Atchison Hospital (Atchison,KS) </t>
  </si>
  <si>
    <t xml:space="preserve">Atlanta Id Group (Atlanta,GA) </t>
  </si>
  <si>
    <t xml:space="preserve">Atlanta Id Group (Fayetteville,GA) </t>
  </si>
  <si>
    <t xml:space="preserve">Atlantic Medical Solutions (Charlotte,NC) </t>
  </si>
  <si>
    <t xml:space="preserve">Atoka County Healthcare Authority (Atoka,OK) </t>
  </si>
  <si>
    <t xml:space="preserve">Atrium Medical Center (Stafford,TX) </t>
  </si>
  <si>
    <t xml:space="preserve">Atrium Medical Center Corinth (Denton,TX) </t>
  </si>
  <si>
    <t xml:space="preserve">Atrium Post Acute Care Of Hamilton (Hamilton,NJ) </t>
  </si>
  <si>
    <t xml:space="preserve">Auburn Community Hospital (Auburn,NY) </t>
  </si>
  <si>
    <t xml:space="preserve">Augusta Health (Fishersville,VA) </t>
  </si>
  <si>
    <t xml:space="preserve">Aultman Health Foundation (Massillon,OH) </t>
  </si>
  <si>
    <t xml:space="preserve">Aurora Vista Del Mar Hospital (Ventura,CA) </t>
  </si>
  <si>
    <t xml:space="preserve">Austin Infectious Disease Consultants (Austin,TX) </t>
  </si>
  <si>
    <t xml:space="preserve">Austin State Hospital (Austin,TX) </t>
  </si>
  <si>
    <t xml:space="preserve">Avail Health (Lake Charles,LA) </t>
  </si>
  <si>
    <t xml:space="preserve">Avoyelles Hospital (Marksville,LA) </t>
  </si>
  <si>
    <t xml:space="preserve">Bacharach Institute For Rehabilitation (Pomona,NJ) </t>
  </si>
  <si>
    <t xml:space="preserve">Baker County Medical Services, Inc (Macclenny,FL) </t>
  </si>
  <si>
    <t xml:space="preserve">Ballinger Memorial Hospital (Ballinger,TX) </t>
  </si>
  <si>
    <t xml:space="preserve">Baptist Emergency Hospital Overlook (San Antonio,TX) </t>
  </si>
  <si>
    <t xml:space="preserve">Baptist Health Extended Care (Little Rock,AR) </t>
  </si>
  <si>
    <t xml:space="preserve">Baptist Memorial Restorative Care Hospital For East (Memphis,TN) </t>
  </si>
  <si>
    <t xml:space="preserve">Barlow Respiratory Hospital At Valley Presbyterian Hospital (Van Nuys,CA) </t>
  </si>
  <si>
    <t xml:space="preserve">Barnes-kasson County Hospital (Susquehanna,PA) </t>
  </si>
  <si>
    <t xml:space="preserve">Bartlett Regional Hospital (Juneau,AK) </t>
  </si>
  <si>
    <t xml:space="preserve">Baton Rouge Rehab Hospital (Baton Rouge,LA) </t>
  </si>
  <si>
    <t xml:space="preserve">Battle Mountain General Hospital (Battle Mountain,NV) </t>
  </si>
  <si>
    <t xml:space="preserve">Bay Area Hospital District (Coos Bay,OR) </t>
  </si>
  <si>
    <t xml:space="preserve">Bay Area Infectious Disease (Pasadena,TX) </t>
  </si>
  <si>
    <t xml:space="preserve">Bay Area Medical Center (Marinette,WI) </t>
  </si>
  <si>
    <t xml:space="preserve">Bay Area Regional Medical Center, Llc (Webster,TX) </t>
  </si>
  <si>
    <t xml:space="preserve">Baylor College Of Medicine Department Of Dermatology (Houston,TX) </t>
  </si>
  <si>
    <t xml:space="preserve">Baylor College Of Medicine Otolaryngology Head And Neck Surgery (Houston,TX) </t>
  </si>
  <si>
    <t xml:space="preserve">Baypointe Hospital And Childrens Residential Services (Mobile,AL) </t>
  </si>
  <si>
    <t xml:space="preserve">Baystate Noble Hospital (Westfield,MA) </t>
  </si>
  <si>
    <t xml:space="preserve">Bear Lake Memorial Hospital (Montpelier,ID) </t>
  </si>
  <si>
    <t xml:space="preserve">Bear Valley Community Health Care District (Big Bear Lake,CA) </t>
  </si>
  <si>
    <t xml:space="preserve">Beaver Dam Community Hospital, Inc (Beaver Dam,WI) </t>
  </si>
  <si>
    <t xml:space="preserve">Beaver Valley Hospital (Beaver,UT) </t>
  </si>
  <si>
    <t xml:space="preserve">Benefis Teton Medical Center (Choteau,MT) </t>
  </si>
  <si>
    <t xml:space="preserve">Benjamin And Marian Schuster Heart Hospital (Kettering,OH) </t>
  </si>
  <si>
    <t xml:space="preserve">Bennett County Hospital And Nursing Home (Martin,SD) </t>
  </si>
  <si>
    <t xml:space="preserve">Benson Hospital Corp (Benson,AZ) </t>
  </si>
  <si>
    <t xml:space="preserve">Bertrand Chaffee Hospital (Springville,NY) </t>
  </si>
  <si>
    <t xml:space="preserve">Bethesda Heart Institute (Boynton Beach,FL) </t>
  </si>
  <si>
    <t xml:space="preserve">Betty H Cameron Womens And Childrens Hospital (Wilmington,NC) </t>
  </si>
  <si>
    <t xml:space="preserve">Beverly Community Hospital Association (Montebello,CA) </t>
  </si>
  <si>
    <t xml:space="preserve">Beverly Hospital Pain Management Center (Danvers,MA) </t>
  </si>
  <si>
    <t xml:space="preserve">Bhc Fairfax Hospital, Inc (Kirkland,WA) </t>
  </si>
  <si>
    <t xml:space="preserve">Bhc Montevista Hospital (Las Vegas,NV) </t>
  </si>
  <si>
    <t xml:space="preserve">Bibb County Healthcare Authority (Centreville,AL) </t>
  </si>
  <si>
    <t xml:space="preserve">Big Horn Hospital Association (Hardin,MT) </t>
  </si>
  <si>
    <t xml:space="preserve">Big Sandy Medical Center, Inc (Big Sandy,MT) </t>
  </si>
  <si>
    <t xml:space="preserve">Big Spring State Hospital (Big Spring,TX) </t>
  </si>
  <si>
    <t xml:space="preserve">Biocare (Tempe,AZ) </t>
  </si>
  <si>
    <t xml:space="preserve">Bioscrip Infusion Services (Irvine,CA) </t>
  </si>
  <si>
    <t xml:space="preserve">Bioscrip Infusion Services (Ontario,CA) </t>
  </si>
  <si>
    <t xml:space="preserve">Black Hills Surgical Hospital (Rapid City,SD) </t>
  </si>
  <si>
    <t xml:space="preserve">Black River Medical Center (Poplar Bluff,MO) </t>
  </si>
  <si>
    <t xml:space="preserve">Black River Memorial Hospital (Black River Falls,WI) </t>
  </si>
  <si>
    <t xml:space="preserve">Blair E Batson Hospital For Children (Jackson,MS) </t>
  </si>
  <si>
    <t xml:space="preserve">Blanchard Valley Regional Health Center (Bluffton,OH) </t>
  </si>
  <si>
    <t xml:space="preserve">Blue Mountain Health System (Lehighton,PA) </t>
  </si>
  <si>
    <t xml:space="preserve">Blue Mountain Hospital (Blanding,UT) </t>
  </si>
  <si>
    <t xml:space="preserve">Blue Ridge Mical, Inc (Gray,TN) </t>
  </si>
  <si>
    <t xml:space="preserve">Blythedale Childrens Hospital (Valhalla,NY) </t>
  </si>
  <si>
    <t xml:space="preserve">Board Of Governers Of Dallas County Medical Center (Fordyce,AR) </t>
  </si>
  <si>
    <t xml:space="preserve">Bonfils Blood Center (Denver,CO) </t>
  </si>
  <si>
    <t xml:space="preserve">Bonner General Health (Sandpoint,ID) </t>
  </si>
  <si>
    <t xml:space="preserve">Boone County Health Center (Albion,NE) </t>
  </si>
  <si>
    <t xml:space="preserve">Boone Memorial Hospital (Madison,WV) </t>
  </si>
  <si>
    <t xml:space="preserve">Boston Medical Center Cardiology (Boston,MA) </t>
  </si>
  <si>
    <t xml:space="preserve">Bothwell Regional Health Center (Sedalia,MO) </t>
  </si>
  <si>
    <t xml:space="preserve">Boulder City Hospital Long Term Care (Boulder City,NV) </t>
  </si>
  <si>
    <t xml:space="preserve">Boulder City Hospital, Inc (Boulder City,NV) </t>
  </si>
  <si>
    <t xml:space="preserve">Boundary Community Hospital (Bonners Ferry,ID) </t>
  </si>
  <si>
    <t xml:space="preserve">Bowdle Hospital (Bowdle,SD) </t>
  </si>
  <si>
    <t xml:space="preserve">Bozeman Health Big Sky Medical Center, Llc (Big Sky,MT) </t>
  </si>
  <si>
    <t xml:space="preserve">Bradley County Medical Center (Warren,AR) </t>
  </si>
  <si>
    <t xml:space="preserve">Braxton County Memorial Hospital (Gassaway,WV) </t>
  </si>
  <si>
    <t xml:space="preserve">Breckinridge Health, Inc (Hardinsburg,KY) </t>
  </si>
  <si>
    <t xml:space="preserve">Briargate Senior Health Center (Colorado Springs,CO) </t>
  </si>
  <si>
    <t xml:space="preserve">Bridge Point Hospital (Washington,DC) </t>
  </si>
  <si>
    <t xml:space="preserve">Bridgepoint Hospital Capitol Hill (Washington,DC) </t>
  </si>
  <si>
    <t xml:space="preserve">Bridgewater State Hospital (Bridgewater,MA) </t>
  </si>
  <si>
    <t xml:space="preserve">Bristol Hospital, Inc (Bristol,CT) </t>
  </si>
  <si>
    <t xml:space="preserve">Brn Corp (Bradford,MA) </t>
  </si>
  <si>
    <t xml:space="preserve">Broadlawns Medical Center (Des Moines,IA) </t>
  </si>
  <si>
    <t xml:space="preserve">Brodstone Memorial Hospital (Superior,NE) </t>
  </si>
  <si>
    <t xml:space="preserve">Brooks Memorial Hospital (Dunkirk,NY) </t>
  </si>
  <si>
    <t xml:space="preserve">Broughton Hospital (Morganton,NC) </t>
  </si>
  <si>
    <t xml:space="preserve">Brown County Hospital (Ainsworth,NE) </t>
  </si>
  <si>
    <t xml:space="preserve">Bryce Hospital (Tuscaloosa,AL) </t>
  </si>
  <si>
    <t xml:space="preserve">Brylin Hospital (Buffalo,NY) </t>
  </si>
  <si>
    <t xml:space="preserve">Buchanan County Health Center (Independence,IA) </t>
  </si>
  <si>
    <t xml:space="preserve">Buchanan General Hospital (Grundy,VA) </t>
  </si>
  <si>
    <t xml:space="preserve">Buckeye Medical Supply (Cleveland,OH) </t>
  </si>
  <si>
    <t xml:space="preserve">Bucktail Medical Center (Renovo,PA) </t>
  </si>
  <si>
    <t xml:space="preserve">Bullock County Hospital (Union Springs,AL) </t>
  </si>
  <si>
    <t xml:space="preserve">Bunkie General Hospital (Bunkie,LA) </t>
  </si>
  <si>
    <t xml:space="preserve">Burke Medical Center (Waynesboro,GA) </t>
  </si>
  <si>
    <t xml:space="preserve">Burke Rehabilitation Hospital (White Plains,NY) </t>
  </si>
  <si>
    <t xml:space="preserve">Butler County Health Care Center (David City,NE) </t>
  </si>
  <si>
    <t xml:space="preserve">Cabinet Peaks Medical Center (Libby,MT) </t>
  </si>
  <si>
    <t xml:space="preserve">Calcasieu Cameron Hospital Service District (Sulphur,LA) </t>
  </si>
  <si>
    <t xml:space="preserve">Calhoun Liberty Hospital (Blountstown,FL) </t>
  </si>
  <si>
    <t xml:space="preserve">California Medical Facility (Vacaville,CA) </t>
  </si>
  <si>
    <t xml:space="preserve">California Mens Colony Hospital (San Luis Obispo,CA) </t>
  </si>
  <si>
    <t xml:space="preserve">California Rehabilitation Center (Norco,CA) </t>
  </si>
  <si>
    <t xml:space="preserve">Calvary Hospital The Brooklyn Campus (Brooklyn,NY) </t>
  </si>
  <si>
    <t xml:space="preserve">Campbellton Graceville Hospital (Graceville,FL) </t>
  </si>
  <si>
    <t xml:space="preserve">Candler County Hospital (Metter,GA) </t>
  </si>
  <si>
    <t xml:space="preserve">Cardiovascular Institute At Beth Israel Deaconess Medical Center (Boston,MA) </t>
  </si>
  <si>
    <t xml:space="preserve">Cardiovascular Institute Of Mississippi (Mccomb,MS) </t>
  </si>
  <si>
    <t xml:space="preserve">Cardon Childrens Medical Center (Mesa,AZ) </t>
  </si>
  <si>
    <t xml:space="preserve">Care Plus Infusion (Coral Gables,FL) </t>
  </si>
  <si>
    <t xml:space="preserve">Care Regional Medical Center (Aransas Pass,TX) </t>
  </si>
  <si>
    <t xml:space="preserve">Careone Ltac At Trinitas Regional Medical Center (Elizabeth,NJ) </t>
  </si>
  <si>
    <t xml:space="preserve">Carepoint Partners Bioscrip (Jacksonville,FL) </t>
  </si>
  <si>
    <t xml:space="preserve">Caribou Memorial Hospital And Living Center (Soda Springs,ID) </t>
  </si>
  <si>
    <t xml:space="preserve">Carnegie Tri County Municipal Hospital Management, Inc (Carnegie,OK) </t>
  </si>
  <si>
    <t xml:space="preserve">Caro Community Hospital (Caro,MI) </t>
  </si>
  <si>
    <t xml:space="preserve">Carolina Infectious Disease Clinic (Fayetteville,NC) </t>
  </si>
  <si>
    <t xml:space="preserve">Carrier Clinic (Belle Mead,NJ) </t>
  </si>
  <si>
    <t xml:space="preserve">Carroll County Memorial Hospital (Carrollton,KY) </t>
  </si>
  <si>
    <t xml:space="preserve">Carroll County Memorial Hospital (Carrollton,MO) </t>
  </si>
  <si>
    <t xml:space="preserve">Carrus Specialty Hospital (Sherman,TX) </t>
  </si>
  <si>
    <t xml:space="preserve">Carthage Area Hospital (Carthage,NY) </t>
  </si>
  <si>
    <t xml:space="preserve">Casa Colina Hospital (Pomona,CA) </t>
  </si>
  <si>
    <t xml:space="preserve">Cascade Ear Nose And Throat (Mount Vernon,WA) </t>
  </si>
  <si>
    <t xml:space="preserve">Cascade Medical Center (Cascade,ID) </t>
  </si>
  <si>
    <t xml:space="preserve">Casey County Hospital (Liberty,KY) </t>
  </si>
  <si>
    <t xml:space="preserve">Castro County Hospital District (Dimmitt,TX) </t>
  </si>
  <si>
    <t xml:space="preserve">Catskill Regional Medical Center Grover M Hermann Division (Callicoon,NY) </t>
  </si>
  <si>
    <t xml:space="preserve">Cavalier County Memorial Hospital And Clinics (Langdon,ND) </t>
  </si>
  <si>
    <t xml:space="preserve">Cbpcc (Clarksville,TN) </t>
  </si>
  <si>
    <t xml:space="preserve">Cedar County Memorial Hospital (El Dorado Springs,MO) </t>
  </si>
  <si>
    <t xml:space="preserve">Cedar Hills Hospital (Portland,OR) </t>
  </si>
  <si>
    <t xml:space="preserve">Cen Med Enterprises (New Brunswick,NJ) </t>
  </si>
  <si>
    <t xml:space="preserve">Centennial Peaks Hospital (Louisville,CO) </t>
  </si>
  <si>
    <t xml:space="preserve">Center For Infectious Diseases, Llc (Cartersville,GA) </t>
  </si>
  <si>
    <t xml:space="preserve">Central Harnett Hospital (Lillington,NC) </t>
  </si>
  <si>
    <t xml:space="preserve">Central Louisiana State Hospital (Pineville,LA) </t>
  </si>
  <si>
    <t xml:space="preserve">Central Louisiana Surgical Hospital (Alexandria,LA) </t>
  </si>
  <si>
    <t xml:space="preserve">Central Regional Hospital (Butner,NC) </t>
  </si>
  <si>
    <t xml:space="preserve">Central State Hospital (Louisville,KY) </t>
  </si>
  <si>
    <t xml:space="preserve">Central Texas Neurology Consultants (Round Rock,TX) </t>
  </si>
  <si>
    <t xml:space="preserve">Central Valley Medical Center (Nephi,UT) </t>
  </si>
  <si>
    <t xml:space="preserve">Central Valley Specialty Hospital (Modesto,CA) </t>
  </si>
  <si>
    <t xml:space="preserve">Central Virginia Hospital Restorative For Rehabilitative Care (Lynchburg,VA) </t>
  </si>
  <si>
    <t xml:space="preserve">Chambers County Public Hospital District 1 (Anahuac,TX) </t>
  </si>
  <si>
    <t xml:space="preserve">Chambers Memorial Hospital (Danville,AR) </t>
  </si>
  <si>
    <t xml:space="preserve">Champion Medical Center Baton Rouge (Baton Rouge,LA) </t>
  </si>
  <si>
    <t xml:space="preserve">Chan Soon-shiong Medical Center At Windber (Windber,PA) </t>
  </si>
  <si>
    <t xml:space="preserve">Chase County Community Hospital (Imperial,NE) </t>
  </si>
  <si>
    <t xml:space="preserve">Chelan County Public Hospital District 1 (Leavenworth,WA) </t>
  </si>
  <si>
    <t xml:space="preserve">Chelan County Public Hospital District Number 2 (Chelan,WA) </t>
  </si>
  <si>
    <t xml:space="preserve">Cherokee Nation Muskogee Three Rivers Health Center (Muskogee,OK) </t>
  </si>
  <si>
    <t xml:space="preserve">Cherry County Hospital (Valentine,NE) </t>
  </si>
  <si>
    <t xml:space="preserve">Cherry Hospital (Goldsboro,NC) </t>
  </si>
  <si>
    <t xml:space="preserve">Chicot Memorial Medical Center (Lake Village,AR) </t>
  </si>
  <si>
    <t xml:space="preserve">Childrens Convelescent Center (Bethany,OK) </t>
  </si>
  <si>
    <t xml:space="preserve">Childrens Hospital At Dartmouth (Lebanon,NH) </t>
  </si>
  <si>
    <t xml:space="preserve">CHILDRENS HOSPITAL AT ERLANGER (Chattanooga,TN) </t>
  </si>
  <si>
    <t xml:space="preserve">Childrens Hospital Colorado At Memorial Hospital Central (Colorado Springs,CO) </t>
  </si>
  <si>
    <t xml:space="preserve">Childrens Hospital Of Michigan Troy (Troy,MI) </t>
  </si>
  <si>
    <t xml:space="preserve">Childrens Hospital Of New Jersey At Newark Beth Israel Medical Center (Newark,NJ) </t>
  </si>
  <si>
    <t xml:space="preserve">Childrens Hospital Of Palmetto Richland Memorial (Columbia,SC) </t>
  </si>
  <si>
    <t xml:space="preserve">Childrens Hospital Of Wisconsin Fox Valley (Neenah,WI) </t>
  </si>
  <si>
    <t xml:space="preserve">Childrens Medical Center At Nyu Winthrop Hospital (Mineola,NY) </t>
  </si>
  <si>
    <t xml:space="preserve">Childrens Regional Hospital (Camden,NJ) </t>
  </si>
  <si>
    <t xml:space="preserve">Childress County Hospital District (Childress,TX) </t>
  </si>
  <si>
    <t xml:space="preserve">Chillicothe Hospital District (Chillicothe,TX) </t>
  </si>
  <si>
    <t xml:space="preserve">Chinese Hospital (San Francisco,CA) </t>
  </si>
  <si>
    <t xml:space="preserve">Chippewa County Montevideo Hospital (Montevideo,MN) </t>
  </si>
  <si>
    <t xml:space="preserve">Choctaw Regional Medical Center (Ackerman,MS) </t>
  </si>
  <si>
    <t xml:space="preserve">Chouteau County District Hospital (Fort Benton,MT) </t>
  </si>
  <si>
    <t xml:space="preserve">Christian Unity Hospital Corp (Grafton,ND) </t>
  </si>
  <si>
    <t xml:space="preserve">Cimarron Memorial Hospital And Nursing Home (Boise City,OK) </t>
  </si>
  <si>
    <t xml:space="preserve">Citizens Medical Center (Columbia,LA) </t>
  </si>
  <si>
    <t xml:space="preserve">Citizens Medical Center (Victoria,TX) </t>
  </si>
  <si>
    <t xml:space="preserve">Citizens Medical Center, Inc (Colby,KS) </t>
  </si>
  <si>
    <t xml:space="preserve">Citrus Health Network, Inc (Hialeah,FL) </t>
  </si>
  <si>
    <t xml:space="preserve">Civista Medical Center (La Plata,MD) </t>
  </si>
  <si>
    <t xml:space="preserve">Claiborne County Medical Center (Port Gibson,MS) </t>
  </si>
  <si>
    <t xml:space="preserve">Clara Barton Hospital (Hoisington,KS) </t>
  </si>
  <si>
    <t xml:space="preserve">Clarinda Regional Health Center (Clarinda,IA) </t>
  </si>
  <si>
    <t xml:space="preserve">Clarks Summit State Hospital (Clarks Summit,PA) </t>
  </si>
  <si>
    <t xml:space="preserve">Clay County Healthcare Authority (Ashland,AL) </t>
  </si>
  <si>
    <t xml:space="preserve">Clay County Medical Center (Clay Center,KS) </t>
  </si>
  <si>
    <t xml:space="preserve">Clear Lake Infusion Center (Webster,TX) </t>
  </si>
  <si>
    <t xml:space="preserve">Cleveland Area Hospital (Cleveland,OK) </t>
  </si>
  <si>
    <t xml:space="preserve">Cleveland Clinic Avon Hospital (Avon,OH) </t>
  </si>
  <si>
    <t xml:space="preserve">Cleveland Emergency Hospital (Cleveland,TX) </t>
  </si>
  <si>
    <t xml:space="preserve">Clifton-fine Hospital (Star Lake,NY) </t>
  </si>
  <si>
    <t xml:space="preserve">Clinical Specialties, Inc (Columbus,OH) </t>
  </si>
  <si>
    <t xml:space="preserve">Coal County General Hospital, Inc (Coalgate,OK) </t>
  </si>
  <si>
    <t xml:space="preserve">Coalinga State Hospital (Coalinga,CA) </t>
  </si>
  <si>
    <t xml:space="preserve">Coast Guard Air Station San Diego Command Center (San Diego,CA) </t>
  </si>
  <si>
    <t xml:space="preserve">Coastal Infectious Disease Consultants (Wilmington,NC) </t>
  </si>
  <si>
    <t xml:space="preserve">Coastal Meds (Biloxi,MS) </t>
  </si>
  <si>
    <t xml:space="preserve">Cobalt Rehabilitation Hospital (New Orleans,LA) </t>
  </si>
  <si>
    <t xml:space="preserve">Cobalt Rehabilitation Hospital Of Surprise (Surprise,AZ) </t>
  </si>
  <si>
    <t xml:space="preserve">Cochran Memorial Hospital (Morton,TX) </t>
  </si>
  <si>
    <t xml:space="preserve">Coffee Regional Medical Center (Douglas,GA) </t>
  </si>
  <si>
    <t xml:space="preserve">Coleman County Medical Center (Coleman,TX) </t>
  </si>
  <si>
    <t xml:space="preserve">College Hospital Costa Mesa (Costa Mesa,CA) </t>
  </si>
  <si>
    <t xml:space="preserve">Colorado Infectious Disease Associates (Denver,CO) </t>
  </si>
  <si>
    <t xml:space="preserve">Colorado Mental Health Institute At Fort Logan (Denver,CO) </t>
  </si>
  <si>
    <t xml:space="preserve">Colorado Mental Health Institute At Pueblo (Pueblo,CO) </t>
  </si>
  <si>
    <t xml:space="preserve">Colorado River Medical Center (Needles,CA) </t>
  </si>
  <si>
    <t xml:space="preserve">Columbia Basin Hospital (Ephrata,WA) </t>
  </si>
  <si>
    <t xml:space="preserve">Columbia Center Birth Hospital (Mequon,WI) </t>
  </si>
  <si>
    <t xml:space="preserve">Columbia County Hospital District 1 (Dayton,WA) </t>
  </si>
  <si>
    <t xml:space="preserve">Columbia Memorial Hospital (Astoria,OR) </t>
  </si>
  <si>
    <t xml:space="preserve">Columbia Regional Care Center (Columbia,SC) </t>
  </si>
  <si>
    <t xml:space="preserve">Columbus Hospital Ltach, Llc (Newark,NJ) </t>
  </si>
  <si>
    <t xml:space="preserve">Comanche County Consolidated Hospital District (Comanche,TX) </t>
  </si>
  <si>
    <t xml:space="preserve">Comanche County Hospital (Coldwater,KS) </t>
  </si>
  <si>
    <t xml:space="preserve">Comfort Iv Therapy (Sarasota,FL) </t>
  </si>
  <si>
    <t xml:space="preserve">Community Health Association (Ripley,WV) </t>
  </si>
  <si>
    <t xml:space="preserve">Community Healthcare System (Saint Marys,KS) </t>
  </si>
  <si>
    <t xml:space="preserve">Community Hospital (Mc Cook,NE) </t>
  </si>
  <si>
    <t xml:space="preserve">Community Hospital Of Bremen (Bremen,IN) </t>
  </si>
  <si>
    <t xml:space="preserve">Community Hospital Of Staunton (Staunton,IL) </t>
  </si>
  <si>
    <t xml:space="preserve">Community Hospital Of The Monterey Peninsula (Monterey,CA) </t>
  </si>
  <si>
    <t xml:space="preserve">Community Hospital, Inc (Tallassee,AL) </t>
  </si>
  <si>
    <t xml:space="preserve">Community Hospitals And Wellness Centers (Montpelier,OH) </t>
  </si>
  <si>
    <t xml:space="preserve">Community Medical Center Of Izard County (Calico Rock,AR) </t>
  </si>
  <si>
    <t xml:space="preserve">Community Medical Center, Inc (Falls City,NE) </t>
  </si>
  <si>
    <t xml:space="preserve">Community Memorial Hospital (Redfield,SD) </t>
  </si>
  <si>
    <t xml:space="preserve">Community Memorial Hospital (Syracuse,NE) </t>
  </si>
  <si>
    <t xml:space="preserve">Complete Infusion Care (Los Angeles,CA) </t>
  </si>
  <si>
    <t xml:space="preserve">Concho County Hospital (Eden,TX) </t>
  </si>
  <si>
    <t xml:space="preserve">Concordia Parish Hospital Service District Number 1 (Ferriday,LA) </t>
  </si>
  <si>
    <t xml:space="preserve">Connecticut Childrens Medical Center (Hartford,CT) </t>
  </si>
  <si>
    <t xml:space="preserve">Connecticut Childrens Medical Center (Waterbury,CT) </t>
  </si>
  <si>
    <t xml:space="preserve">Consultants In Infectious Disease (Lincoln,NE) </t>
  </si>
  <si>
    <t xml:space="preserve">Continuecare Hospital At Baptist Health Madisonville (Madisonville,KY) </t>
  </si>
  <si>
    <t xml:space="preserve">Continuecare Hospital At Hendrick Medical Center (Abilene,TX) </t>
  </si>
  <si>
    <t xml:space="preserve">Continuing Care Hospital (Lexington,KY) </t>
  </si>
  <si>
    <t xml:space="preserve">Continuing Care Hospital At Saint Lukes (Cedar Rapids,IA) </t>
  </si>
  <si>
    <t xml:space="preserve">Continuumrx (Birmingham,AL) </t>
  </si>
  <si>
    <t xml:space="preserve">Cook Medical Center (Adel,GA) </t>
  </si>
  <si>
    <t xml:space="preserve">Coon Memorial Hospital (Dalhart,TX) </t>
  </si>
  <si>
    <t xml:space="preserve">Cooper County Memorial Hospital (Boonville,MO) </t>
  </si>
  <si>
    <t xml:space="preserve">Cooperstown Medical Center (Cooperstown,ND) </t>
  </si>
  <si>
    <t xml:space="preserve">Copiah County Medical Center (Hazlehurst,MS) </t>
  </si>
  <si>
    <t xml:space="preserve">Copley Hospital (Morrisville,VT) </t>
  </si>
  <si>
    <t xml:space="preserve">Coquille Valley Hospital District (Coquille,OR) </t>
  </si>
  <si>
    <t xml:space="preserve">Coram Healthcare Ambulatory Infusion Services (San Diego,CA) </t>
  </si>
  <si>
    <t xml:space="preserve">Cordell Memorial Hospital (Cordell,OK) </t>
  </si>
  <si>
    <t xml:space="preserve">Cordova Community Medical Center (Cordova,AK) </t>
  </si>
  <si>
    <t xml:space="preserve">Core Institute Specialty Hospital (Phoenix,AZ) </t>
  </si>
  <si>
    <t xml:space="preserve">Cornerstone Medical Center (Fort Oglethorpe,GA) </t>
  </si>
  <si>
    <t xml:space="preserve">Corrigan Correctional (Uncasville,CT) </t>
  </si>
  <si>
    <t xml:space="preserve">Corry Memorial Hospital Association (Corry,PA) </t>
  </si>
  <si>
    <t xml:space="preserve">Coteau Des Prairies Hospital (Sisseton,SD) </t>
  </si>
  <si>
    <t xml:space="preserve">Cottage Grove Community Hospital (Cottage Grove,OR) </t>
  </si>
  <si>
    <t xml:space="preserve">Cottonwood Springs (Olathe,KS) </t>
  </si>
  <si>
    <t xml:space="preserve">County Of Clay (Henrietta,TX) </t>
  </si>
  <si>
    <t xml:space="preserve">Cox Medical Center (Springfield,MO) </t>
  </si>
  <si>
    <t xml:space="preserve">Cozad Community Hospital (Cozad,NE) </t>
  </si>
  <si>
    <t xml:space="preserve">Craig Hospital (Englewood,CO) </t>
  </si>
  <si>
    <t xml:space="preserve">Crane Memorial Hospital (Crane,TX) </t>
  </si>
  <si>
    <t xml:space="preserve">Crawford County Memorial Hospital (Denison,IA) </t>
  </si>
  <si>
    <t xml:space="preserve">Crenshaw Community Hospital (Luverne,AL) </t>
  </si>
  <si>
    <t xml:space="preserve">Crittenton Hospital (Rochester,MI) </t>
  </si>
  <si>
    <t xml:space="preserve">Crmc Infusion Center 340b (Clovis,CA) </t>
  </si>
  <si>
    <t xml:space="preserve">Crosbyton Clinic Hospital (Crosbyton,TX) </t>
  </si>
  <si>
    <t xml:space="preserve">Cross Road Medical Center (Glennallen,AK) </t>
  </si>
  <si>
    <t xml:space="preserve">Culberson Hospital (Van Horn,TX) </t>
  </si>
  <si>
    <t xml:space="preserve">Cullman Regional Medical Center (Cullman,AL) </t>
  </si>
  <si>
    <t xml:space="preserve">Cumberland County Hospital Association, Inc (Burkesville,KY) </t>
  </si>
  <si>
    <t xml:space="preserve">Cumberland Healthcare (Cumberland,WI) </t>
  </si>
  <si>
    <t xml:space="preserve">Curahealth Boston (Brighton,MA) </t>
  </si>
  <si>
    <t xml:space="preserve">Curahealth Boston North Shore (Peabody,MA) </t>
  </si>
  <si>
    <t xml:space="preserve">Curahealth Hospital Heritage Valley (Beaver,PA) </t>
  </si>
  <si>
    <t xml:space="preserve">Curahealth Nashville (Nashville,TN) </t>
  </si>
  <si>
    <t xml:space="preserve">Curahealth New Orleans (New Orleans,LA) </t>
  </si>
  <si>
    <t xml:space="preserve">Curahealth Northwest Phoenix (Peoria,AZ) </t>
  </si>
  <si>
    <t xml:space="preserve">Curahealth Oklahoma City (Oklahoma City,OK) </t>
  </si>
  <si>
    <t xml:space="preserve">Curahealth Oklahoma City South (Oklahoma City,OK) </t>
  </si>
  <si>
    <t xml:space="preserve">Curahealth Phoenix (Phoenix,AZ) </t>
  </si>
  <si>
    <t xml:space="preserve">Curahealth Pittsburgh (Oakdale,PA) </t>
  </si>
  <si>
    <t xml:space="preserve">Curahealth Stoughton (Stoughton,MA) </t>
  </si>
  <si>
    <t xml:space="preserve">Curahealth Tucson (Tucson,AZ) </t>
  </si>
  <si>
    <t xml:space="preserve">Cuyuna Regional Medical Center (Crosby,MN) </t>
  </si>
  <si>
    <t xml:space="preserve">Cypress Pointe Surgical Hospital (Hammond,LA) </t>
  </si>
  <si>
    <t xml:space="preserve">D H Wholesale Medical (Ruston,LA) </t>
  </si>
  <si>
    <t xml:space="preserve">Dahl Memorial Healthcare Association (Ekalaka,MT) </t>
  </si>
  <si>
    <t xml:space="preserve">Dale Medical Center (Ozark,AL) </t>
  </si>
  <si>
    <t xml:space="preserve">Dallas Id Associates, Pa (Irving,TX) </t>
  </si>
  <si>
    <t xml:space="preserve">Dallas Nephrology Associates (Dallas,TX) </t>
  </si>
  <si>
    <t xml:space="preserve">Dameron Hospital Association (Stockton,CA) </t>
  </si>
  <si>
    <t xml:space="preserve">Dawson County Hospital District (Lamesa,TX) </t>
  </si>
  <si>
    <t xml:space="preserve">Dayton Heart And Vascular Hospital At Good Samaritan (Dayton,OH) </t>
  </si>
  <si>
    <t xml:space="preserve">De Queen Medical Center, Inc (De Queen,AR) </t>
  </si>
  <si>
    <t xml:space="preserve">Deafsmith County Hospital District (Hereford,TX) </t>
  </si>
  <si>
    <t xml:space="preserve">Dealmed Medical Supplies, Llc (Brooklyn,NY) </t>
  </si>
  <si>
    <t xml:space="preserve">Deborah Heart And Lung Center (Browns Mills,NJ) </t>
  </si>
  <si>
    <t xml:space="preserve">Decatur County General Hospital (Parsons,TN) </t>
  </si>
  <si>
    <t xml:space="preserve">Decatur County Hospital (Leon,IA) </t>
  </si>
  <si>
    <t xml:space="preserve">Decatur County Memorial Hospital (Greensburg,IN) </t>
  </si>
  <si>
    <t xml:space="preserve">Decatur Health Systems (Oberlin,KS) </t>
  </si>
  <si>
    <t xml:space="preserve">Decatur Memorial Hospital (Decatur,IL) </t>
  </si>
  <si>
    <t xml:space="preserve">Deckerville Community Hospital (Deckerville,MI) </t>
  </si>
  <si>
    <t xml:space="preserve">Deer Lodge Medical Center (Deer Lodge,MT) </t>
  </si>
  <si>
    <t xml:space="preserve">Defense Logistics Agency Ditribution (San Diego,CA) </t>
  </si>
  <si>
    <t xml:space="preserve">Delta Medical Center (Memphis,TN) </t>
  </si>
  <si>
    <t xml:space="preserve">Delta Memorial Hospital (Dumas,AR) </t>
  </si>
  <si>
    <t xml:space="preserve">Department Of State Hospitals Napa (Napa,CA) </t>
  </si>
  <si>
    <t xml:space="preserve">Dequincy Memorial Hospital (Dequincy,LA) </t>
  </si>
  <si>
    <t xml:space="preserve">Desoto County Hospital District (Arcadia,FL) </t>
  </si>
  <si>
    <t xml:space="preserve">Dewitt Hospital And Nursing Home, Inc (De Witt,AR) </t>
  </si>
  <si>
    <t xml:space="preserve">Dewitt Medical District (Cuero,TX) </t>
  </si>
  <si>
    <t xml:space="preserve">Dfeoh Health Unit (Columbus,OH) </t>
  </si>
  <si>
    <t xml:space="preserve">Diamond Drugs, Inc (Indiana,PA) </t>
  </si>
  <si>
    <t xml:space="preserve">Digestive Health Associates Of Texas (Bedford,TX) </t>
  </si>
  <si>
    <t xml:space="preserve">Digestive Health Associates Of Texas, Pa (Dallas,TX) </t>
  </si>
  <si>
    <t xml:space="preserve">Digestive Health Associates Of Texas, Pa (Frisco,TX) </t>
  </si>
  <si>
    <t xml:space="preserve">Digestive Health Associates Of Texas, Pa (Plano,TX) </t>
  </si>
  <si>
    <t xml:space="preserve">Digestive Health Associates Of Texas, Pa (Rockwall,TX) </t>
  </si>
  <si>
    <t xml:space="preserve">Dignity Health Arizona General Hospital (Laveen,AZ) </t>
  </si>
  <si>
    <t xml:space="preserve">Dilorenzo Tricare Health Clinic (Washington,DC) </t>
  </si>
  <si>
    <t xml:space="preserve">Dimmit Regional Hospital (Carrizo Springs,TX) </t>
  </si>
  <si>
    <t xml:space="preserve">District Hospital Holdings, Inc (Belle Glade,FL) </t>
  </si>
  <si>
    <t xml:space="preserve">Divine Savior Healthcare (Portage,WI) </t>
  </si>
  <si>
    <t xml:space="preserve">Dixie Infusion Pharmacy (Clarksville,TN) </t>
  </si>
  <si>
    <t xml:space="preserve">Doctors Community Hospital (Lanham,MD) </t>
  </si>
  <si>
    <t xml:space="preserve">Doctors Hospital At Deer Creek (Leesville,LA) </t>
  </si>
  <si>
    <t xml:space="preserve">Doctors Hospital, Llc (Shawnee Mission,KS) </t>
  </si>
  <si>
    <t xml:space="preserve">Doctors Neuropsychiatric Hospital (Bremen,IN) </t>
  </si>
  <si>
    <t xml:space="preserve">Dodge County Hospital (Eastman,GA) </t>
  </si>
  <si>
    <t xml:space="preserve">Donalsonville Hospital, Inc (Donalsonville,GA) </t>
  </si>
  <si>
    <t xml:space="preserve">Donna A Sanzari Womens Hospital At Hackensack University Medical Center (Hackensack,NJ) </t>
  </si>
  <si>
    <t xml:space="preserve">Douglas County Health Center (Omaha,NE) </t>
  </si>
  <si>
    <t xml:space="preserve">Douglas County Memorial Hospital (Armour,SD) </t>
  </si>
  <si>
    <t xml:space="preserve">Douglas Grant Lincoln And Okanogan Counties Public Hospital District 6 (Grand Coulee,WA) </t>
  </si>
  <si>
    <t xml:space="preserve">Down East Community Hospital (Machias,ME) </t>
  </si>
  <si>
    <t xml:space="preserve">Drew Memorial Hospital (Monticello,AR) </t>
  </si>
  <si>
    <t xml:space="preserve">Drexel Medicine Cardiothoracic Surgery (Philadelphia,PA) </t>
  </si>
  <si>
    <t xml:space="preserve">Duncan Regional Hospital, Inc (Duncan,OK) </t>
  </si>
  <si>
    <t xml:space="preserve">Dundy County Hospital (Benkelman,NE) </t>
  </si>
  <si>
    <t xml:space="preserve">Dunes Surgical Hospital (Dakota Dunes,SD) </t>
  </si>
  <si>
    <t xml:space="preserve">Dwaine And Cynthia Willett Childrens Hospital Of Savannah (Savannah,GA) </t>
  </si>
  <si>
    <t xml:space="preserve">East Carroll Parish Hospital (Lake Providence,LA) </t>
  </si>
  <si>
    <t xml:space="preserve">East Mississippi State Hospital (Meridian,MS) </t>
  </si>
  <si>
    <t xml:space="preserve">Eastern Louisiana Mental Health System East Division Jackson Campus (Jackson,LA) </t>
  </si>
  <si>
    <t xml:space="preserve">Eastern Plumas Health Care (Portola,CA) </t>
  </si>
  <si>
    <t xml:space="preserve">Eastern Shore Hospital Center (Cambridge,MD) </t>
  </si>
  <si>
    <t xml:space="preserve">Eastern State Hospital (Medical Lake,WA) </t>
  </si>
  <si>
    <t xml:space="preserve">Eastern State Hospital (Williamsburg,VA) </t>
  </si>
  <si>
    <t xml:space="preserve">Eastland Memorial Hospital (Eastland,TX) </t>
  </si>
  <si>
    <t xml:space="preserve">Eden Springs Healthcare Center (Green Springs,OH) </t>
  </si>
  <si>
    <t xml:space="preserve">Edgerton Hospital And Health Services (Edgerton,WI) </t>
  </si>
  <si>
    <t xml:space="preserve">Edgewood Surgical Hospital (Transfer,PA) </t>
  </si>
  <si>
    <t xml:space="preserve">Edinburg Childrens Hospital (Edinburg,TX) </t>
  </si>
  <si>
    <t xml:space="preserve">Edward Heart Hospital (Naperville,IL) </t>
  </si>
  <si>
    <t xml:space="preserve">Edwards Air Force Base Mental Health Clinic (Edwards,CA) </t>
  </si>
  <si>
    <t xml:space="preserve">Edwards County Hospital (Kinsley,KS) </t>
  </si>
  <si>
    <t xml:space="preserve">El Paso Infectious Diseases (El Paso,TX) </t>
  </si>
  <si>
    <t xml:space="preserve">El Paso Ltac Hospital (El Paso,TX) </t>
  </si>
  <si>
    <t xml:space="preserve">Elgin Mental Health Center (Elgin,IL) </t>
  </si>
  <si>
    <t xml:space="preserve">Ellett Memorial Hospital (Appleton City,MO) </t>
  </si>
  <si>
    <t xml:space="preserve">Ely Bloomenson Community Hospital And Nursing Home (Ely,MN) </t>
  </si>
  <si>
    <t xml:space="preserve">Emanuel Medical Center (Swainsboro,GA) </t>
  </si>
  <si>
    <t xml:space="preserve">Eminent Medical Center (Richardson,TX) </t>
  </si>
  <si>
    <t xml:space="preserve">Englewood Hospital Association (Englewood,NJ) </t>
  </si>
  <si>
    <t xml:space="preserve">Eureka Springs Hospital, Llc (Eureka Springs,AR) </t>
  </si>
  <si>
    <t xml:space="preserve">Evans Memorial Hospital, Inc (Claxton,GA) </t>
  </si>
  <si>
    <t xml:space="preserve">Excelsior Springs City Hospital (Crystal Lakes,MO) </t>
  </si>
  <si>
    <t xml:space="preserve">Executive Infusion Services, Llc (Dearborn,MI) </t>
  </si>
  <si>
    <t xml:space="preserve">Eye And Ear Clinic Of Charleston, Inc (Charleston,WV) </t>
  </si>
  <si>
    <t xml:space="preserve">Fairbanks Memorial Hospital (Fairbanks,AK) </t>
  </si>
  <si>
    <t xml:space="preserve">Fairfield Memorial Hospital (Winnsboro,SC) </t>
  </si>
  <si>
    <t xml:space="preserve">Fairview Regional Medical Center (Fairview,OK) </t>
  </si>
  <si>
    <t xml:space="preserve">Faith Community Hospital (Jacksboro,TX) </t>
  </si>
  <si>
    <t xml:space="preserve">Fallon Medical Complex (Baker,MT) </t>
  </si>
  <si>
    <t xml:space="preserve">Farmers Union Hospital Association (Elk City,OK) </t>
  </si>
  <si>
    <t xml:space="preserve">Fatima Hospital (North Providence,RI) </t>
  </si>
  <si>
    <t xml:space="preserve">Faulkton Area Medical Center (Faulkton,SD) </t>
  </si>
  <si>
    <t xml:space="preserve">Federal Medical Center (Lexington,KY) </t>
  </si>
  <si>
    <t xml:space="preserve">Federal Medical Center (Rochester,MN) </t>
  </si>
  <si>
    <t xml:space="preserve">Federal Medical Center Carswell (Fort Worth,TX) </t>
  </si>
  <si>
    <t xml:space="preserve">Federal Medical Center Devens (Ayer,MA) </t>
  </si>
  <si>
    <t xml:space="preserve">Federal Prison Camp (Alderson,WV) </t>
  </si>
  <si>
    <t xml:space="preserve">Ferrell Hospital Community Foundation (Eldorado,IL) </t>
  </si>
  <si>
    <t xml:space="preserve">Ferry County Public Hospital District Number 1 (Republic,WA) </t>
  </si>
  <si>
    <t xml:space="preserve">Fff Enterprises (Kernersville,NC) </t>
  </si>
  <si>
    <t xml:space="preserve">Fff Enterprises (Temecula,CA) </t>
  </si>
  <si>
    <t xml:space="preserve">Fillmore County Hospital (Geneva,NE) </t>
  </si>
  <si>
    <t xml:space="preserve">First Baptist Medical Center, Llc (Dallas,TX) </t>
  </si>
  <si>
    <t xml:space="preserve">First Texas Hospital Cyfair (Houston,TX) </t>
  </si>
  <si>
    <t xml:space="preserve">Fisher County Hospital (Rotan,TX) </t>
  </si>
  <si>
    <t xml:space="preserve">Fisher-titus Medical Center (Norwalk,OH) </t>
  </si>
  <si>
    <t xml:space="preserve">Five Rivers Medical Center (Pocahontas,AR) </t>
  </si>
  <si>
    <t xml:space="preserve">Flagler Hospital, Inc (St Augustine,FL) </t>
  </si>
  <si>
    <t xml:space="preserve">Fleet And Industrial Supply Center (Norfolk,VA) </t>
  </si>
  <si>
    <t xml:space="preserve">Flint River Hospital (Montezuma,GA) </t>
  </si>
  <si>
    <t xml:space="preserve">Floating Hospital For Children At Tufts Medical Center (Boston,MA) </t>
  </si>
  <si>
    <t xml:space="preserve">Florence Hospital At Anthem (Florence,AZ) </t>
  </si>
  <si>
    <t xml:space="preserve">Florida Hospital Pepin Heart Institute (Tampa,FL) </t>
  </si>
  <si>
    <t xml:space="preserve">Florida State Hospital (Chattahoochee,FL) </t>
  </si>
  <si>
    <t xml:space="preserve">Floyd County Memorial Hospital (Charles City,IA) </t>
  </si>
  <si>
    <t xml:space="preserve">Foothills Infectious Disease Medical Group (West Covina,CA) </t>
  </si>
  <si>
    <t xml:space="preserve">Forest Health Medical Center, Inc (Ypsilanti,MI) </t>
  </si>
  <si>
    <t xml:space="preserve">Fort Smith Surgical Supply (Fort Smith,AR) </t>
  </si>
  <si>
    <t xml:space="preserve">Fort Washington Medical Center (Fort Washington,MD) </t>
  </si>
  <si>
    <t xml:space="preserve">Fort Worth Infectious Disease (Fort Worth,TX) </t>
  </si>
  <si>
    <t xml:space="preserve">Foundation Surgical Center Of El Paso (El Paso,TX) </t>
  </si>
  <si>
    <t xml:space="preserve">Foundation Surgical Hospital San Antonio (San Antonio,TX) </t>
  </si>
  <si>
    <t xml:space="preserve">Four Winds Hospital (Saratoga Springs,NY) </t>
  </si>
  <si>
    <t xml:space="preserve">Frances Mahon Deaconess Hospital (Glasgow,MT) </t>
  </si>
  <si>
    <t xml:space="preserve">Franciscan Care Services (West Point,NE) </t>
  </si>
  <si>
    <t xml:space="preserve">Franciscan Hospital For Children (Brighton,MA) </t>
  </si>
  <si>
    <t xml:space="preserve">Frankford Podiatry Associates, Pc (Philadelphia,PA) </t>
  </si>
  <si>
    <t xml:space="preserve">Franklin County Medical Center (Preston,ID) </t>
  </si>
  <si>
    <t xml:space="preserve">Franklin County Memorial Hospital (Meadville,MS) </t>
  </si>
  <si>
    <t xml:space="preserve">Franklin Parish Hospital Service District Number 1 (Winnsboro,LA) </t>
  </si>
  <si>
    <t xml:space="preserve">Fred And Lena Meijer Heart Center (Grand Rapids,MI) </t>
  </si>
  <si>
    <t xml:space="preserve">Fremont Health Medical Center (Fremont,NE) </t>
  </si>
  <si>
    <t xml:space="preserve">Fresno Surgical Hospital (Fresno,CA) </t>
  </si>
  <si>
    <t xml:space="preserve">Fulton County Health Center (Wauseon,OH) </t>
  </si>
  <si>
    <t xml:space="preserve">Fulton County Hospital (Salem,AR) </t>
  </si>
  <si>
    <t xml:space="preserve">Fulton County Medical Center (Mc Connellsburg,PA) </t>
  </si>
  <si>
    <t xml:space="preserve">Fusion Iv Specialty Pharmacy (Los Angeles,CA) </t>
  </si>
  <si>
    <t xml:space="preserve">Garfield County Health Center (Jordan,MT) </t>
  </si>
  <si>
    <t xml:space="preserve">Garfield County Hospital District (Pomeroy,WA) </t>
  </si>
  <si>
    <t xml:space="preserve">Garrett Regional Medical Hospital (Oakland,MD) </t>
  </si>
  <si>
    <t xml:space="preserve">Gaylord Hospital, Inc (Wallingford,CT) </t>
  </si>
  <si>
    <t xml:space="preserve">Geary Community Hospital (Junction City,KS) </t>
  </si>
  <si>
    <t xml:space="preserve">Geisinger Heart Institute (Danville,PA) </t>
  </si>
  <si>
    <t xml:space="preserve">Geisinger Holy Spirit (Camp Hill,PA) </t>
  </si>
  <si>
    <t xml:space="preserve">Genoa Community Hospital (Genoa,NE) </t>
  </si>
  <si>
    <t xml:space="preserve">George Regional Health System (Lucedale,MS) </t>
  </si>
  <si>
    <t xml:space="preserve">Georgia Infectious Diseases, Pc (Atlanta,GA) </t>
  </si>
  <si>
    <t xml:space="preserve">Georgia Regional Hospital At Atlanta (Decatur,GA) </t>
  </si>
  <si>
    <t xml:space="preserve">Germbusters (Elgin,IL) </t>
  </si>
  <si>
    <t xml:space="preserve">Gibbs Cancer Center (Spartanburg,SC) </t>
  </si>
  <si>
    <t xml:space="preserve">Gibson General Hospital, Inc (Princeton,IN) </t>
  </si>
  <si>
    <t xml:space="preserve">Gilbert Hospital (Gilbert,AZ) </t>
  </si>
  <si>
    <t xml:space="preserve">Gis Medical And Surgical Supplies (Gaithersburg,MD) </t>
  </si>
  <si>
    <t xml:space="preserve">Gladys Spellman Specialty Care Unit (Laurel,MD) </t>
  </si>
  <si>
    <t xml:space="preserve">Glen Rose Medical Center (Glen Rose,TX) </t>
  </si>
  <si>
    <t xml:space="preserve">Globe Medical Surgical Supply (Norcross,GA) </t>
  </si>
  <si>
    <t xml:space="preserve">Golden Plains Community Hospital (Borger,TX) </t>
  </si>
  <si>
    <t xml:space="preserve">Golisano Childrens Hospital At Strong (Rochester,NY) </t>
  </si>
  <si>
    <t xml:space="preserve">Good Sam Western Ridge (Cincinnati,OH) </t>
  </si>
  <si>
    <t xml:space="preserve">Good Samaritan Hospital (Bakersfield,CA) </t>
  </si>
  <si>
    <t xml:space="preserve">Good Samaritan Hospital (Puyallup,WA) </t>
  </si>
  <si>
    <t xml:space="preserve">Good Shepherd Health Care System (Hermiston,OR) </t>
  </si>
  <si>
    <t xml:space="preserve">Good Shepherd Specialty Hospital (Bethlehem,PA) </t>
  </si>
  <si>
    <t xml:space="preserve">Goodland Regional Medical Center (Goodland,KS) </t>
  </si>
  <si>
    <t xml:space="preserve">Goryeb Childrens Hospital At Morristown Memorial (Morristown,NJ) </t>
  </si>
  <si>
    <t xml:space="preserve">Gothenburg Memorial Hospital (Gothenburg,NE) </t>
  </si>
  <si>
    <t xml:space="preserve">Gove County Medical Center (Quinter,KS) </t>
  </si>
  <si>
    <t xml:space="preserve">Grace Cottage Hospital (Townshend,VT) </t>
  </si>
  <si>
    <t xml:space="preserve">Grace Harbor County Public Hospital District I (Elma,WA) </t>
  </si>
  <si>
    <t xml:space="preserve">Grady Memorial Hospital (Chickasha,OK) </t>
  </si>
  <si>
    <t xml:space="preserve">Grafton City Hospital (Grafton,WV) </t>
  </si>
  <si>
    <t xml:space="preserve">Graham Hospital (Canton,IL) </t>
  </si>
  <si>
    <t xml:space="preserve">Granite County Medical Center (Philipsburg,MT) </t>
  </si>
  <si>
    <t xml:space="preserve">Granite Falls Municipal Hospital And Manor (Granite Falls,MN) </t>
  </si>
  <si>
    <t xml:space="preserve">Grant County Public Hospital District Number 2 (Quincy,WA) </t>
  </si>
  <si>
    <t xml:space="preserve">Grape Community Hospital, Inc (Hamburg,IA) </t>
  </si>
  <si>
    <t xml:space="preserve">Grays Harbor Community Hospital (Aberdeen,WA) </t>
  </si>
  <si>
    <t xml:space="preserve">Great Bend Regional Hospital, Llc (Great Bend,KS) </t>
  </si>
  <si>
    <t xml:space="preserve">Great Land Infusion Pharmacy (Anchorage,AK) </t>
  </si>
  <si>
    <t xml:space="preserve">Greater Regional Medical Center (Creston,IA) </t>
  </si>
  <si>
    <t xml:space="preserve">Green Valley Hospital (Green Valley,AZ) </t>
  </si>
  <si>
    <t xml:space="preserve">Greene County General Hospital (Linton,IN) </t>
  </si>
  <si>
    <t xml:space="preserve">Greene County Health System (Eutaw,AL) </t>
  </si>
  <si>
    <t xml:space="preserve">Greene County Hospital (Leakesville,MS) </t>
  </si>
  <si>
    <t xml:space="preserve">Greenwood County Hospital (Eureka,KS) </t>
  </si>
  <si>
    <t xml:space="preserve">Greenwood Leflore Hospital (Greenwood,MS) </t>
  </si>
  <si>
    <t xml:space="preserve">Group Health Bellevue Medical Center (Bellevue,WA) </t>
  </si>
  <si>
    <t xml:space="preserve">Group Health Renton Medical Center (Renton,WA) </t>
  </si>
  <si>
    <t xml:space="preserve">Grove Hill Memorial Hospital (Grove Hill,AL) </t>
  </si>
  <si>
    <t xml:space="preserve">Guadalupe County Hospital (Santa Rosa,NM) </t>
  </si>
  <si>
    <t xml:space="preserve">Guadalupe Regional Medical Center (Seguin,TX) </t>
  </si>
  <si>
    <t xml:space="preserve">Gunnison Valley Hospital (Gunnison,UT) </t>
  </si>
  <si>
    <t xml:space="preserve">Guthrie County Hospital (Guthrie Center,IA) </t>
  </si>
  <si>
    <t xml:space="preserve">Hackensack Meridian Health Heart And Vascular Hospital (Hackensack,NJ) </t>
  </si>
  <si>
    <t xml:space="preserve">Hale County Hospital (Greensboro,AL) </t>
  </si>
  <si>
    <t xml:space="preserve">Halyburton Naval Health Clinic (Cherry Point,NC) </t>
  </si>
  <si>
    <t xml:space="preserve">Hamilton County Hospital (Syracuse,KS) </t>
  </si>
  <si>
    <t xml:space="preserve">Hamilton County Hospital District (Hamilton,TX) </t>
  </si>
  <si>
    <t xml:space="preserve">Hamilton Memorial Hospital District (Mc Leansboro,IL) </t>
  </si>
  <si>
    <t xml:space="preserve">Hamlin Hospital District (Hamlin,TX) </t>
  </si>
  <si>
    <t xml:space="preserve">Hancock Regional Hospital (Greenfield,IN) </t>
  </si>
  <si>
    <t xml:space="preserve">Hanover Hospital (Hanover,KS) </t>
  </si>
  <si>
    <t xml:space="preserve">Harbor Beach Community Hospital (Harbor Beach,MI) </t>
  </si>
  <si>
    <t xml:space="preserve">Hardin County General Hospital (Rosiclare,IL) </t>
  </si>
  <si>
    <t xml:space="preserve">Hardin Medical Center (Savannah,TN) </t>
  </si>
  <si>
    <t xml:space="preserve">Hardtner Medical Center (Olla,LA) </t>
  </si>
  <si>
    <t xml:space="preserve">Harmon Memorial Hospital (Hollis,OK) </t>
  </si>
  <si>
    <t xml:space="preserve">Harnett Health Betsy Johnson Hospital (Dunn,NC) </t>
  </si>
  <si>
    <t xml:space="preserve">Harney District Hospital (Burns,OR) </t>
  </si>
  <si>
    <t xml:space="preserve">Harper County Community Hospital (Buffalo,OK) </t>
  </si>
  <si>
    <t xml:space="preserve">Harrington Memorial Hospital, Inc (Southbridge,MA) </t>
  </si>
  <si>
    <t xml:space="preserve">Harrisburg Medical Center (Harrisburg,IL) </t>
  </si>
  <si>
    <t xml:space="preserve">Harrison Memorial Hospital (Cynthiana,KY) </t>
  </si>
  <si>
    <t xml:space="preserve">Harsha Behavioral Center (Terre Haute,IN) </t>
  </si>
  <si>
    <t xml:space="preserve">Harvard Med School Pathology Dep (Boston,MA) </t>
  </si>
  <si>
    <t xml:space="preserve">Haskell Memorial Hospital (Haskell,TX) </t>
  </si>
  <si>
    <t xml:space="preserve">Haven Behavioral Hospital Of Frisco (Frisco,TX) </t>
  </si>
  <si>
    <t xml:space="preserve">Haxtun Hospital District (Haxtun,CO) </t>
  </si>
  <si>
    <t xml:space="preserve">Hayward Area Memorial Hospital And Hayward Nursing Home (Hayward,WI) </t>
  </si>
  <si>
    <t xml:space="preserve">Hazen Memorial Hospital Association (Hazen,ND) </t>
  </si>
  <si>
    <t xml:space="preserve">Hb Magruder Memorial Hospital (Port Clinton,OH) </t>
  </si>
  <si>
    <t xml:space="preserve">Healthbridge Childrens Hospital (Houston,TX) </t>
  </si>
  <si>
    <t xml:space="preserve">Healthmark Regional Medical Center (Defuniak Springs,FL) </t>
  </si>
  <si>
    <t xml:space="preserve">Healthpartners, Inc (Minneapolis,MN) </t>
  </si>
  <si>
    <t xml:space="preserve">Healthquest Infusion Services (Sugar Land,TX) </t>
  </si>
  <si>
    <t xml:space="preserve">Healthsource Saginaw (Saginaw,MI) </t>
  </si>
  <si>
    <t xml:space="preserve">Healthsouth Bakersfield Rehabilitation Hospital (Bakersfield,CA) </t>
  </si>
  <si>
    <t xml:space="preserve">Healthsouth Cane Creek Rehabilitation Hospital (Martin,TN) </t>
  </si>
  <si>
    <t xml:space="preserve">Healthsouth Lakeshore Rehabilitation Hospital (Birmingham,AL) </t>
  </si>
  <si>
    <t xml:space="preserve">Healthsouth New England Rehabilitation Hospital (Woburn,MA) </t>
  </si>
  <si>
    <t xml:space="preserve">Healthsouth Nittany Valley Rehabilitation Hospital (Pleasant Gap,PA) </t>
  </si>
  <si>
    <t xml:space="preserve">Healthsouth Plano Rehabilitation Hospital (Plano,TX) </t>
  </si>
  <si>
    <t xml:space="preserve">Healthsouth Reading Rehabilitation Hospital (Reading,PA) </t>
  </si>
  <si>
    <t xml:space="preserve">Healthsouth Rehabilitation Hospital (Albuquerque,NM) </t>
  </si>
  <si>
    <t xml:space="preserve">Healthsouth Rehabilitation Hospital (Kingsport,TN) </t>
  </si>
  <si>
    <t xml:space="preserve">Healthsouth Rehabilitation Hospital At Drake (Cincinnati,OH) </t>
  </si>
  <si>
    <t xml:space="preserve">Healthsouth Rehabilitation Hospital At Martin Health (Stuart,FL) </t>
  </si>
  <si>
    <t xml:space="preserve">Healthsouth Rehabilitation Hospital Desert Canyon, Llc (Las Vegas,NV) </t>
  </si>
  <si>
    <t xml:space="preserve">Healthsouth Rehabilitation Hospital Of Abilene (Abilene,TX) </t>
  </si>
  <si>
    <t xml:space="preserve">Healthsouth Rehabilitation Hospital Of Alexandria (Alexandria,LA) </t>
  </si>
  <si>
    <t xml:space="preserve">Healthsouth Rehabilitation Hospital Of Altamonte Springs (Altamonte Springs,FL) </t>
  </si>
  <si>
    <t xml:space="preserve">Healthsouth Rehabilitation Hospital Of Altoona (Altoona,PA) </t>
  </si>
  <si>
    <t xml:space="preserve">Healthsouth Rehabilitation Hospital Of Cypress (Houston,TX) </t>
  </si>
  <si>
    <t xml:space="preserve">Healthsouth Rehabilitation Hospital Of Dallas (Dallas,TX) </t>
  </si>
  <si>
    <t xml:space="preserve">Healthsouth Rehabilitation Hospital Of Fayetteville (Fayetteville,AR) </t>
  </si>
  <si>
    <t xml:space="preserve">Healthsouth Rehabilitation Hospital Of Florence (Florence,SC) </t>
  </si>
  <si>
    <t xml:space="preserve">Healthsouth Rehabilitation Hospital Of Gadsden (Gadsden,AL) </t>
  </si>
  <si>
    <t xml:space="preserve">Healthsouth Rehabilitation Hospital Of Huntington (Huntington,WV) </t>
  </si>
  <si>
    <t xml:space="preserve">Healthsouth Rehabilitation Hospital Of Jonesboro (Jonesboro,AR) </t>
  </si>
  <si>
    <t xml:space="preserve">Healthsouth Rehabilitation Hospital Of Las Vegas (Las Vegas,NV) </t>
  </si>
  <si>
    <t xml:space="preserve">Healthsouth Rehabilitation Hospital Of Littleton (Littleton,CO) </t>
  </si>
  <si>
    <t xml:space="preserve">Healthsouth Rehabilitation Hospital Of Northern Virginia (Aldie,VA) </t>
  </si>
  <si>
    <t xml:space="preserve">Healthsouth Rehabilitation Hospital Of Ocala (Ocala,FL) </t>
  </si>
  <si>
    <t xml:space="preserve">Healthsouth Rehabilitation Hospital Of Petersburg (Petersburg,VA) </t>
  </si>
  <si>
    <t xml:space="preserve">Healthsouth Rehabilitation Hospital Of Richardson (Richardson,TX) </t>
  </si>
  <si>
    <t xml:space="preserve">Healthsouth Rehabilitation Hospital Of Rock Hill (Rock Hill,SC) </t>
  </si>
  <si>
    <t xml:space="preserve">Healthsouth Rehabilitation Hospital Of Tallahassee (Tallahassee,FL) </t>
  </si>
  <si>
    <t xml:space="preserve">Healthsouth Rehabilitation Hospital Of The Mid Cities (Bedford,TX) </t>
  </si>
  <si>
    <t xml:space="preserve">Healthsouth Rehabilitation Hospital Of Tinton Falls (Tinton Falls,NJ) </t>
  </si>
  <si>
    <t xml:space="preserve">Healthsouth Rehabilitation Hospital Of Vineland (Vineland,NJ) </t>
  </si>
  <si>
    <t xml:space="preserve">Healthsouth Rehabilitation Hospital Of Wichita Falls (Wichita Falls,TX) </t>
  </si>
  <si>
    <t xml:space="preserve">Healthsouth Rehabilitation Hospital Of York (York,PA) </t>
  </si>
  <si>
    <t xml:space="preserve">Healthsouth Rehabilitation Hospital The Vintage (Houston,TX) </t>
  </si>
  <si>
    <t xml:space="preserve">Healthsouth Rehabilitation Hospital The Woodlands (Shenandoah,TX) </t>
  </si>
  <si>
    <t xml:space="preserve">Healthsouth Rehabilitation Hospital Vision Park (Shenandoah,TX) </t>
  </si>
  <si>
    <t xml:space="preserve">Healthsouth Scottsdale Rehabilitation Hospital (Scottsdale,AZ) </t>
  </si>
  <si>
    <t xml:space="preserve">Healthsouth Sea Pines Rehabilitation Hospital (Melbourne,FL) </t>
  </si>
  <si>
    <t xml:space="preserve">Healthsouth Sunrise Rehabilitation Hospital (Fort Lauderdale,FL) </t>
  </si>
  <si>
    <t xml:space="preserve">Heart Hospital At Saint Francis (Tulsa,OK) </t>
  </si>
  <si>
    <t xml:space="preserve">Heart Hospital Of Bakersfield, Llc (Bakersfield,CA) </t>
  </si>
  <si>
    <t xml:space="preserve">Heart Of America Medical Center (Rugby,ND) </t>
  </si>
  <si>
    <t xml:space="preserve">Heart Of Georgia Cardiology (Macon,GA) </t>
  </si>
  <si>
    <t xml:space="preserve">Helen Devos Childrens Hospital (Grand Rapids,MI) </t>
  </si>
  <si>
    <t xml:space="preserve">Helen Hayes Hospital (West Haverstraw,NY) </t>
  </si>
  <si>
    <t xml:space="preserve">Hemphill County Hospital District (Canadian,TX) </t>
  </si>
  <si>
    <t xml:space="preserve">Henderson Health Care Services, Inc (Henderson,NE) </t>
  </si>
  <si>
    <t xml:space="preserve">Hendricks Community Hospital Association (Hendricks,MN) </t>
  </si>
  <si>
    <t xml:space="preserve">Hennipen County Medical Center (Minneapolis,MN) </t>
  </si>
  <si>
    <t xml:space="preserve">Henry County Hospital, Inc (Napoleon,OH) </t>
  </si>
  <si>
    <t xml:space="preserve">Henry County Medical Center (Paris,TN) </t>
  </si>
  <si>
    <t xml:space="preserve">Henry County Soldiers And Sailors Memorial Hospital (Mount Pleasant,IA) </t>
  </si>
  <si>
    <t xml:space="preserve">Henry Mayo Newhall Memorial Hospital (Valencia,CA) </t>
  </si>
  <si>
    <t xml:space="preserve">Herington Municipal Hospital (Herington,KS) </t>
  </si>
  <si>
    <t xml:space="preserve">Hiawatha Community Hospital (Hiawatha,KS) </t>
  </si>
  <si>
    <t xml:space="preserve">High Desert Health System (Lancaster,CA) </t>
  </si>
  <si>
    <t xml:space="preserve">High Desert Regional Health Center (Lancaster,CA) </t>
  </si>
  <si>
    <t xml:space="preserve">Highland Hospital (Charleston,WV) </t>
  </si>
  <si>
    <t xml:space="preserve">Highlands Hospital (Connellsville,PA) </t>
  </si>
  <si>
    <t xml:space="preserve">Highlands Medical Center (Scottsboro,AL) </t>
  </si>
  <si>
    <t xml:space="preserve">Hill Hospital Of Sumter County (York,AL) </t>
  </si>
  <si>
    <t xml:space="preserve">Hills And Dales Health Care Corp (Cass City,MI) </t>
  </si>
  <si>
    <t xml:space="preserve">Hillsdale Community Health Center (Hillsdale,MI) </t>
  </si>
  <si>
    <t xml:space="preserve">Holdenville General Hospital Authority (Holdenville,OK) </t>
  </si>
  <si>
    <t xml:space="preserve">Holland Hospital (Holland,MI) </t>
  </si>
  <si>
    <t xml:space="preserve">Holly Hill Childrens Hospital (Raleigh,NC) </t>
  </si>
  <si>
    <t xml:space="preserve">Holly Hill Hospital, Llc (Raleigh,NC) </t>
  </si>
  <si>
    <t xml:space="preserve">Hollywood Presbyterian Medical Center (Los Angeles,CA) </t>
  </si>
  <si>
    <t xml:space="preserve">Holmes County Hospital Corporation (Bonifay,FL) </t>
  </si>
  <si>
    <t xml:space="preserve">Holtz Childrens Hospital (Miami,FL) </t>
  </si>
  <si>
    <t xml:space="preserve">Holy Name Medical Center (Teaneck,NJ) </t>
  </si>
  <si>
    <t xml:space="preserve">Home Infusion Therapy Specialists (Albuquerque,NM) </t>
  </si>
  <si>
    <t xml:space="preserve">Home Iv Specialist (Fort Smith,AR) </t>
  </si>
  <si>
    <t xml:space="preserve">Home Medical Equipment And Infusion Services (Manchester,NH) </t>
  </si>
  <si>
    <t xml:space="preserve">Hood Memorial Hospital (Amite,LA) </t>
  </si>
  <si>
    <t xml:space="preserve">Hoops Family Childrens Hospital (Huntington,WV) </t>
  </si>
  <si>
    <t xml:space="preserve">Hopedale Medical Complex (Hopedale,IL) </t>
  </si>
  <si>
    <t xml:space="preserve">Hopemont Hospital (Terra Alta,WV) </t>
  </si>
  <si>
    <t xml:space="preserve">Hospital Authority Of Jeff Davis County Of Georgia (Hazlehurst,GA) </t>
  </si>
  <si>
    <t xml:space="preserve">Hospital Authority Of Miller County (Colquitt,GA) </t>
  </si>
  <si>
    <t xml:space="preserve">Hospital Authority Of Stephens County (Toccoa,GA) </t>
  </si>
  <si>
    <t xml:space="preserve">Hospital Authority Of Washington County (Sandersville,GA) </t>
  </si>
  <si>
    <t xml:space="preserve">Hospital Development Company (Spencer,WV) </t>
  </si>
  <si>
    <t xml:space="preserve">Hospital District Number 1 Of Rice County (Lyons,KS) </t>
  </si>
  <si>
    <t xml:space="preserve">Hospital District Number 6 Of Harbourg County (Anthony,KS) </t>
  </si>
  <si>
    <t xml:space="preserve">Hospital For Special Care (New Britain,CT) </t>
  </si>
  <si>
    <t xml:space="preserve">Houston Behavioral Healthcare Hospital (Houston,TX) </t>
  </si>
  <si>
    <t xml:space="preserve">Houston Center Infectious Disease (Spring,TX) </t>
  </si>
  <si>
    <t xml:space="preserve">Houston County Community Hospital (Erin,TN) </t>
  </si>
  <si>
    <t xml:space="preserve">Houston Physicians Hospital (Webster,TX) </t>
  </si>
  <si>
    <t xml:space="preserve">Howard A Rusk Rehabilitation Center (Columbia,MO) </t>
  </si>
  <si>
    <t xml:space="preserve">Howard County Medical Center (Saint Paul,NE) </t>
  </si>
  <si>
    <t xml:space="preserve">Howard Memorial Hospital (Nashville,AR) </t>
  </si>
  <si>
    <t xml:space="preserve">Hsc Pediatric Center (Washington,DC) </t>
  </si>
  <si>
    <t xml:space="preserve">Humble Surgical Hospital, Llc (Humble,TX) </t>
  </si>
  <si>
    <t xml:space="preserve">Humboldt County Memorial Hospital (Humboldt,IA) </t>
  </si>
  <si>
    <t xml:space="preserve">Humboldt General Hospital (Winnemucca,NV) </t>
  </si>
  <si>
    <t xml:space="preserve">Humphreys County Community Health Services, Inc (Waverly,TN) </t>
  </si>
  <si>
    <t xml:space="preserve">Huron Medical Center (Bad Axe,MI) </t>
  </si>
  <si>
    <t xml:space="preserve">Hutchinson Regional Medical Center (Hutchinson,KS) </t>
  </si>
  <si>
    <t xml:space="preserve">Id Partners (Mansfield,TX) </t>
  </si>
  <si>
    <t xml:space="preserve">Id Specialists Pa (Dallas,TX) </t>
  </si>
  <si>
    <t xml:space="preserve">Ida County Iowa Community Hospital (Ida Grove,IA) </t>
  </si>
  <si>
    <t xml:space="preserve">Indiana Regional Medical Center (Indiana,PA) </t>
  </si>
  <si>
    <t xml:space="preserve">Indiana Spine Group (Carmel,IN) </t>
  </si>
  <si>
    <t xml:space="preserve">Indiana University Health Saxony Hospital (Fishers,IN) </t>
  </si>
  <si>
    <t xml:space="preserve">Indianhead Medical Center, Inc (Shell Lake,WI) </t>
  </si>
  <si>
    <t xml:space="preserve">Infectious Diesease Associates Pc (Riverdale,GA) </t>
  </si>
  <si>
    <t xml:space="preserve">Infectious Disease Associates, Pa (Newark,DE) </t>
  </si>
  <si>
    <t xml:space="preserve">Infectious Disease Associates, Pc (Sarasota,FL) </t>
  </si>
  <si>
    <t xml:space="preserve">Infectious Disease Center Of New Jersey (Whippany,NJ) </t>
  </si>
  <si>
    <t xml:space="preserve">Infectious Disease Consultants Md Pa (Altamonte Springs,FL) </t>
  </si>
  <si>
    <t xml:space="preserve">Infectious Disease Consultants Of Kentucky (Edgewood,KY) </t>
  </si>
  <si>
    <t xml:space="preserve">Infectious Disease Consultants Of Oklahoma City (Oklahoma City,OK) </t>
  </si>
  <si>
    <t xml:space="preserve">Infectious Disease Consultants Pllc (Tucson,AZ) </t>
  </si>
  <si>
    <t xml:space="preserve">Infectious Disease Doctors Medical Group (Walnut Creek,CA) </t>
  </si>
  <si>
    <t xml:space="preserve">Infectious Disease Physicians (Miami,FL) </t>
  </si>
  <si>
    <t xml:space="preserve">Infectious Disease Services Of Georgia, Pc (Roswell,GA) </t>
  </si>
  <si>
    <t xml:space="preserve">Infectious Disease Specialists (Highland,IN) </t>
  </si>
  <si>
    <t xml:space="preserve">Infectious Disease Specialists Of Atlanta, Pc (Decatur,GA) </t>
  </si>
  <si>
    <t xml:space="preserve">Infectious Disease Specialists Of Texas (Sugar Land,TX) </t>
  </si>
  <si>
    <t xml:space="preserve">Infusion Center Of Denver (Lakewood,CO) </t>
  </si>
  <si>
    <t xml:space="preserve">Infusion Express (Independence,MO) </t>
  </si>
  <si>
    <t xml:space="preserve">Infusion Express (Overland Park,KS) </t>
  </si>
  <si>
    <t xml:space="preserve">Infusion Resource (Riverside,RI) </t>
  </si>
  <si>
    <t xml:space="preserve">Infusion Solutions Of Delaware, Llc (Dover,DE) </t>
  </si>
  <si>
    <t xml:space="preserve">Integrated Distribution Center (Bethpage,NY) </t>
  </si>
  <si>
    <t xml:space="preserve">Integris Baptist Medical Center (Oklahoma City,OK) </t>
  </si>
  <si>
    <t xml:space="preserve">Integrity Transitional Hospital (Denton,TX) </t>
  </si>
  <si>
    <t xml:space="preserve">Intermedical Hospital Of South Carolina (Columbia,SC) </t>
  </si>
  <si>
    <t xml:space="preserve">Intermountain Health Services, Inc (Tremonton,UT) </t>
  </si>
  <si>
    <t xml:space="preserve">Intrafusion (Houston,TX) </t>
  </si>
  <si>
    <t xml:space="preserve">Iraan General Hospital District (Iraan,TX) </t>
  </si>
  <si>
    <t xml:space="preserve">Iron County Hospital District (Pilot Knob,MO) </t>
  </si>
  <si>
    <t xml:space="preserve">Irwin County Hospital (Ocilla,GA) </t>
  </si>
  <si>
    <t xml:space="preserve">Iv Infusion Treatment Center (Coral Springs,FL) </t>
  </si>
  <si>
    <t xml:space="preserve">Ivedco (Dallas,TX) </t>
  </si>
  <si>
    <t xml:space="preserve">Ivf Of New Jersey (Somerset,NJ) </t>
  </si>
  <si>
    <t xml:space="preserve">Ivy Creek Of Elmore (Wetumpka,AL) </t>
  </si>
  <si>
    <t xml:space="preserve">Ivy Creek Of Tallapoosa, Llc (Dadeville,AL) </t>
  </si>
  <si>
    <t xml:space="preserve">J Paul Jones Hospital (Camden,AL) </t>
  </si>
  <si>
    <t xml:space="preserve">Jackson County Hospital District (Edna,TX) </t>
  </si>
  <si>
    <t xml:space="preserve">Jackson County Public Hospital (Maquoketa,IA) </t>
  </si>
  <si>
    <t xml:space="preserve">Jackson Hospital And Clinic, Inc (Montgomery,AL) </t>
  </si>
  <si>
    <t xml:space="preserve">Jackson Park Hospital Foundation (Chicago,IL) </t>
  </si>
  <si>
    <t xml:space="preserve">James And Connie Maynard Childrens Hospital (Greenville,NC) </t>
  </si>
  <si>
    <t xml:space="preserve">James B Haggin Memorial Hospital (Harrodsburg,KY) </t>
  </si>
  <si>
    <t xml:space="preserve">James H And Cecile C Quillen Rehabilitation Hospital (Johnson City,TN) </t>
  </si>
  <si>
    <t xml:space="preserve">Jane Todd Crawford Hospital (Greensburg,KY) </t>
  </si>
  <si>
    <t xml:space="preserve">Jeff Gordon Childrens Hospital At Northeast Medical Center (Concord,NC) </t>
  </si>
  <si>
    <t xml:space="preserve">Jefferson Community Health Center (Fairbury,NE) </t>
  </si>
  <si>
    <t xml:space="preserve">Jefferson County Health Center (Fairfield,IA) </t>
  </si>
  <si>
    <t xml:space="preserve">Jefferson County Healthcare Authority (Waurika,OK) </t>
  </si>
  <si>
    <t xml:space="preserve">Jefferson County Hospital (Fayette,MS) </t>
  </si>
  <si>
    <t xml:space="preserve">Jefferson County Memorial Hospital, Inc (Winchester,KS) </t>
  </si>
  <si>
    <t xml:space="preserve">Jennie M Melham Memorial Medical Center (Broken Bow,NE) </t>
  </si>
  <si>
    <t xml:space="preserve">Jennings American Legion Hospital (Jennings,LA) </t>
  </si>
  <si>
    <t xml:space="preserve">Jewell County Hospital (Mankato,KS) </t>
  </si>
  <si>
    <t xml:space="preserve">John George Psychiatric Pavilion (San Leandro,CA) </t>
  </si>
  <si>
    <t xml:space="preserve">John P Murtha Cancer Center At Walter Reed Bethesda (Bethesda,MD) </t>
  </si>
  <si>
    <t xml:space="preserve">John T Mather Memorial Hospital (Port Jefferson,NY) </t>
  </si>
  <si>
    <t xml:space="preserve">Johns Hopkins Childrens Center (Baltimore,MD) </t>
  </si>
  <si>
    <t xml:space="preserve">Johnson County Community Hospital (Mountain City,TN) </t>
  </si>
  <si>
    <t xml:space="preserve">Johnson County Healthcare Center (Buffalo,WY) </t>
  </si>
  <si>
    <t xml:space="preserve">Johnson County Hospital (Tecumseh,NE) </t>
  </si>
  <si>
    <t xml:space="preserve">Johnson Memorial Health (Franklin,IN) </t>
  </si>
  <si>
    <t xml:space="preserve">Johnson Regional Medical Center (Clarksville,AR) </t>
  </si>
  <si>
    <t xml:space="preserve">Joyce Eisenberg Keefer Medical Center (Reseda,CA) </t>
  </si>
  <si>
    <t xml:space="preserve">K Hovnanian Childrens Hospital At Jersey Shore University Medical Center (Neptune,NJ) </t>
  </si>
  <si>
    <t xml:space="preserve">Kalamazoo Psychiatric Hospital (Kalamazoo,MI) </t>
  </si>
  <si>
    <t xml:space="preserve">Kane County Human Resources Special Service District (Kanab,UT) </t>
  </si>
  <si>
    <t xml:space="preserve">Kansas City Allergy And Asthma Associates, Pa (Overland Park,KS) </t>
  </si>
  <si>
    <t xml:space="preserve">Kansas City Orthopaedic Institute (Leawood,KS) </t>
  </si>
  <si>
    <t xml:space="preserve">Kansas Heart Hospital (Wichita,KS) </t>
  </si>
  <si>
    <t xml:space="preserve">Kansas Medical Center, Llc (Andover,KS) </t>
  </si>
  <si>
    <t xml:space="preserve">Kansas Rehabilitation Hospital (Topeka,KS) </t>
  </si>
  <si>
    <t xml:space="preserve">Kansas Spine Hospital, Llc (Wichita,KS) </t>
  </si>
  <si>
    <t xml:space="preserve">Kansas State University Veterinary Medical Teaching Hospital (Manhattan,KS) </t>
  </si>
  <si>
    <t xml:space="preserve">Kate Dishman Rehabilitation Hospital (Beaumont,TX) </t>
  </si>
  <si>
    <t xml:space="preserve">Katz Womens Hospital At Long Island Jewish Medical Center (New Hyde Park,NY) </t>
  </si>
  <si>
    <t xml:space="preserve">Katz Womens Hospital At North Shore University Hospital (Manhasset,NY) </t>
  </si>
  <si>
    <t xml:space="preserve">Kc Rehabilitation Hospital, Inc (Shawnee Mission,KS) </t>
  </si>
  <si>
    <t xml:space="preserve">Kearney County Health Services (Minden,NE) </t>
  </si>
  <si>
    <t xml:space="preserve">Kearney Regional Medical Center (Kearney,NE) </t>
  </si>
  <si>
    <t xml:space="preserve">Kearny County Hospital (Lakin,KS) </t>
  </si>
  <si>
    <t xml:space="preserve">Keefe Memorial Hospital (Cheyenne Wells,CO) </t>
  </si>
  <si>
    <t xml:space="preserve">Kell West Regional Hospital, Llc (Wichita Falls,TX) </t>
  </si>
  <si>
    <t xml:space="preserve">Kennedy Krieger Institute (Baltimore,MD) </t>
  </si>
  <si>
    <t xml:space="preserve">Kensington Hospital (Philadelphia,PA) </t>
  </si>
  <si>
    <t xml:space="preserve">Kentuckiana Medical Center (Clarksville,IN) </t>
  </si>
  <si>
    <t xml:space="preserve">Kimball Health Services (Kimball,NE) </t>
  </si>
  <si>
    <t xml:space="preserve">King County Public Hospital District 4 (Snoqualmie,WA) </t>
  </si>
  <si>
    <t xml:space="preserve">Kiowa County Hospital Authority (Hobart,OK) </t>
  </si>
  <si>
    <t xml:space="preserve">Kiowa County Hospital District (Eads,CO) </t>
  </si>
  <si>
    <t xml:space="preserve">Kiowa District Hospital (Kiowa,KS) </t>
  </si>
  <si>
    <t xml:space="preserve">Kirby Medical Center (Monticello,IL) </t>
  </si>
  <si>
    <t xml:space="preserve">Kittitas County Public Hospital District Number 1 (Ellensburg,WA) </t>
  </si>
  <si>
    <t xml:space="preserve">Kittson Memorial Hospital Association (Hallock,MN) </t>
  </si>
  <si>
    <t xml:space="preserve">Knox County Hospital District (Knox City,TX) </t>
  </si>
  <si>
    <t xml:space="preserve">Knoxville Infectious Disease Consultants (Knoxville,TN) </t>
  </si>
  <si>
    <t xml:space="preserve">La Rabida Childrens Hospital (Chicago,IL) </t>
  </si>
  <si>
    <t xml:space="preserve">Ladd Memorial Hospital (Osceola,WI) </t>
  </si>
  <si>
    <t xml:space="preserve">Laguna Honda Hospital And Rehabilitation Center (San Francisco,CA) </t>
  </si>
  <si>
    <t xml:space="preserve">Lake Taylor Transitional Care Hospital (Norfolk,VA) </t>
  </si>
  <si>
    <t xml:space="preserve">Lakeview Specialty Hospital And Rehabilitation Center (Waterford,WI) </t>
  </si>
  <si>
    <t xml:space="preserve">Lamb County Hospital (Littlefield,TX) </t>
  </si>
  <si>
    <t xml:space="preserve">Lancaster Regional Hospital, Lp (Lancaster,TX) </t>
  </si>
  <si>
    <t xml:space="preserve">Larkin Community Hospital (South Miami,FL) </t>
  </si>
  <si>
    <t xml:space="preserve">Larkin Community Hospital Behavioral Health Services (Hollywood,FL) </t>
  </si>
  <si>
    <t xml:space="preserve">Larkin Community Hospital Palm Springs Campus (Hialeah,FL) </t>
  </si>
  <si>
    <t xml:space="preserve">Larned State Hospital (Larned,KS) </t>
  </si>
  <si>
    <t xml:space="preserve">Larue D Carter Memorial Hospital (Indianapolis,IN) </t>
  </si>
  <si>
    <t xml:space="preserve">Las Vegas Amg Specialty Hospital (Las Vegas,NV) </t>
  </si>
  <si>
    <t xml:space="preserve">Latimer County General Hospital (Wilburton,OK) </t>
  </si>
  <si>
    <t xml:space="preserve">Laughlin Memorial Hospital, Inc (Greeneville,TN) </t>
  </si>
  <si>
    <t xml:space="preserve">Lavaca Medical Center (Hallettsville,TX) </t>
  </si>
  <si>
    <t xml:space="preserve">Lawrence General Hospital (Lawrence,MA) </t>
  </si>
  <si>
    <t xml:space="preserve">Lawrence Memorial Hospital (Lawrence,KS) </t>
  </si>
  <si>
    <t xml:space="preserve">Lawrence Memorial Hospital (Walnut Ridge,AR) </t>
  </si>
  <si>
    <t xml:space="preserve">Leesar Regional Services Center (Fort Myers,FL) </t>
  </si>
  <si>
    <t xml:space="preserve">Leesville Rehabilitation Hospital, Llc (Leesville,LA) </t>
  </si>
  <si>
    <t xml:space="preserve">Lemuel Shattuck Hospital (Jamaica Plain,MA) </t>
  </si>
  <si>
    <t xml:space="preserve">Lenox Hill Healthplex 340b (New York,NY) </t>
  </si>
  <si>
    <t xml:space="preserve">Lewis County General Hospital And Residential Healthcare Facility (Lowville,NY) </t>
  </si>
  <si>
    <t xml:space="preserve">Lexington Regional Health Center (Lexington,NE) </t>
  </si>
  <si>
    <t xml:space="preserve">Liberty County Hospital And Nursing Home, Inc (Chester,MT) </t>
  </si>
  <si>
    <t xml:space="preserve">Liberty Dayton Regional Medical Center (Ames,TX) </t>
  </si>
  <si>
    <t xml:space="preserve">Lifecare Medical Center (Roseau,MN) </t>
  </si>
  <si>
    <t xml:space="preserve">Lifescape (Sioux Falls,SD) </t>
  </si>
  <si>
    <t xml:space="preserve">Lifescience Logistics (Brownsburg,IN) </t>
  </si>
  <si>
    <t xml:space="preserve">Lifetime Health Medical Group Joseph C Wilson Health Center (Rochester,NY) </t>
  </si>
  <si>
    <t xml:space="preserve">Lillian M Hudspeth Memorial Hospital (Sonora,TX) </t>
  </si>
  <si>
    <t xml:space="preserve">Lincoln Community Hospital And Nursing Home (Hugo,CO) </t>
  </si>
  <si>
    <t xml:space="preserve">Lincoln County Hospital (Lincoln,KS) </t>
  </si>
  <si>
    <t xml:space="preserve">Lincoln County Hospital District (Caliente,NV) </t>
  </si>
  <si>
    <t xml:space="preserve">Lincoln County Public Hospital District Number 1 (Odessa,WA) </t>
  </si>
  <si>
    <t xml:space="preserve">Lincoln Hospital District 3 (Davenport,WA) </t>
  </si>
  <si>
    <t xml:space="preserve">Lincoln Surgical Hospital (Lincoln,NE) </t>
  </si>
  <si>
    <t xml:space="preserve">Linden Oaks Medical Home (Cameron,NC) </t>
  </si>
  <si>
    <t xml:space="preserve">Lindsay Municipal Hospital (Lindsay,OK) </t>
  </si>
  <si>
    <t xml:space="preserve">Linton Hospital (Linton,ND) </t>
  </si>
  <si>
    <t xml:space="preserve">Lionel R John Health Center (Salamanca,NY) </t>
  </si>
  <si>
    <t xml:space="preserve">Little River Memorial Hospital (Ashdown,AR) </t>
  </si>
  <si>
    <t xml:space="preserve">Litzenberg Memorial County Hospital (Central City,NE) </t>
  </si>
  <si>
    <t xml:space="preserve">Llumc Specialty Team Center (San Bernardino,CA) </t>
  </si>
  <si>
    <t xml:space="preserve">Lockney General Hospital District (Lockney,TX) </t>
  </si>
  <si>
    <t xml:space="preserve">Loma Linda Outpatient Surgery Center (Loma Linda,CA) </t>
  </si>
  <si>
    <t xml:space="preserve">Lompoc Valley Medical Center (Lompoc,CA) </t>
  </si>
  <si>
    <t xml:space="preserve">Loretto Hospital (Chicago,IL) </t>
  </si>
  <si>
    <t xml:space="preserve">Los Angeles County Central Jail Hospital (Los Angeles,CA) </t>
  </si>
  <si>
    <t xml:space="preserve">Lowcountry Infectious Diseases And Infusion Center (Charleston,SC) </t>
  </si>
  <si>
    <t xml:space="preserve">Lower Florence County Hospital District (Lake City,SC) </t>
  </si>
  <si>
    <t xml:space="preserve">Lower Umpqua Hospital District (Reedsport,OR) </t>
  </si>
  <si>
    <t xml:space="preserve">Lower Valley Hospital Association (Fruita,CO) </t>
  </si>
  <si>
    <t xml:space="preserve">Ltac Investors, Llc (Wintersville,OH) </t>
  </si>
  <si>
    <t xml:space="preserve">Lubbock County Hospital District (Lubbock,TX) </t>
  </si>
  <si>
    <t xml:space="preserve">Lutheran Charity Association (Jamestown,ND) </t>
  </si>
  <si>
    <t xml:space="preserve">Lynn County Hospital District (Tahoka,TX) </t>
  </si>
  <si>
    <t xml:space="preserve">M And M Medical Sales, Inc (Glen Rock,NJ) </t>
  </si>
  <si>
    <t xml:space="preserve">Macdill Air Force Base Community Clinic (Brandon,FL) </t>
  </si>
  <si>
    <t xml:space="preserve">Macdonald Womens Hospital (Cleveland,OH) </t>
  </si>
  <si>
    <t xml:space="preserve">Macon County Samaritan Memorial Hospital (Macon,MO) </t>
  </si>
  <si>
    <t xml:space="preserve">Madelia Community Hospital (Madelia,MN) </t>
  </si>
  <si>
    <t xml:space="preserve">Madera Community Hospital (Madera,CA) </t>
  </si>
  <si>
    <t xml:space="preserve">Madigan South Sound Community Medical (Olympia,WA) </t>
  </si>
  <si>
    <t xml:space="preserve">Madison County Memorial Hospital (Madison,FL) </t>
  </si>
  <si>
    <t xml:space="preserve">Madison County Memorial Hospital (Winterset,IA) </t>
  </si>
  <si>
    <t xml:space="preserve">Madison Hospital (Madison,MN) </t>
  </si>
  <si>
    <t xml:space="preserve">Madison Parish Hospital Service District (Tallulah,LA) </t>
  </si>
  <si>
    <t xml:space="preserve">Madison Regional Health System (Madison,SD) </t>
  </si>
  <si>
    <t xml:space="preserve">Madison Valley Medical Center (Ennis,MT) </t>
  </si>
  <si>
    <t xml:space="preserve">Madonna Rehabilitation Hospital (Lincoln,NE) </t>
  </si>
  <si>
    <t xml:space="preserve">Magee Rehabilitation Hospital (Philadelphia,PA) </t>
  </si>
  <si>
    <t xml:space="preserve">Magnolia Regional Medical Center (Magnolia,AR) </t>
  </si>
  <si>
    <t xml:space="preserve">Maimonides Childrens Hospital (Brooklyn,NY) </t>
  </si>
  <si>
    <t xml:space="preserve">Manhattan Surgical Hospital (Manhattan,KS) </t>
  </si>
  <si>
    <t xml:space="preserve">Manning Regional Healthcare Center (Manning,IA) </t>
  </si>
  <si>
    <t xml:space="preserve">Marathon Infusion (Pearland,TX) </t>
  </si>
  <si>
    <t xml:space="preserve">Marengo Memorial Hospital (Marengo,IA) </t>
  </si>
  <si>
    <t xml:space="preserve">Maria Fareri Childrens Hospital (Valhalla,NY) </t>
  </si>
  <si>
    <t xml:space="preserve">Marias Medical Center (Shelby,MT) </t>
  </si>
  <si>
    <t xml:space="preserve">Marion General Hospital, Inc (Marion,IN) </t>
  </si>
  <si>
    <t xml:space="preserve">Marshall Browning Hospital (Du Quoin,IL) </t>
  </si>
  <si>
    <t xml:space="preserve">Martin County Hospital District (Stanton,TX) </t>
  </si>
  <si>
    <t xml:space="preserve">Martin Luther King Jr Community Hospital (Los Angeles,CA) </t>
  </si>
  <si>
    <t xml:space="preserve">Mary Free Bed Rehabilitation Hospital (Grand Rapids,MI) </t>
  </si>
  <si>
    <t xml:space="preserve">Mary Greeley Medical Center (Ames,IA) </t>
  </si>
  <si>
    <t xml:space="preserve">Mason Hospital District (Havana,IL) </t>
  </si>
  <si>
    <t xml:space="preserve">Mass General Hospital For Children At North Shore Medical Center, Inc (Salem,MA) </t>
  </si>
  <si>
    <t xml:space="preserve">Mattel Childrens Hospital University Of California Los Angeles (Los Angeles,CA) </t>
  </si>
  <si>
    <t xml:space="preserve">Mayers Memorial Hospital District (Fall River Mills,CA) </t>
  </si>
  <si>
    <t xml:space="preserve">Mayo Clinic Health System Lake City (Lake City,MN) </t>
  </si>
  <si>
    <t xml:space="preserve">Mayo Eugenio Litta Childrens Hospital (Rochester,MN) </t>
  </si>
  <si>
    <t xml:space="preserve">Mazur, Statner, And Dutta Medical Group (Thousand Oaks,CA) </t>
  </si>
  <si>
    <t xml:space="preserve">Mccamey County Hospital District (Mccamey,TX) </t>
  </si>
  <si>
    <t xml:space="preserve">Mccone County Health Center (Circle,MT) </t>
  </si>
  <si>
    <t xml:space="preserve">Mccready Foundation, Inc (Crisfield,MD) </t>
  </si>
  <si>
    <t xml:space="preserve">Mcculloch County Hospital District (Brady,TX) </t>
  </si>
  <si>
    <t xml:space="preserve">Mccurtain Memorial Management, Inc (Idabel,OK) </t>
  </si>
  <si>
    <t xml:space="preserve">Mcdonough County Hospital District (Macomb,IL) </t>
  </si>
  <si>
    <t xml:space="preserve">Mcgehee Hospital, Inc (Mc Gehee,AR) </t>
  </si>
  <si>
    <t xml:space="preserve">Mcgovern-davison Childrens Health Center (Durham,NC) </t>
  </si>
  <si>
    <t xml:space="preserve">Meade District Hospital (Meade,KS) </t>
  </si>
  <si>
    <t xml:space="preserve">Meadowlands Hospital Medical Center (Secaucus,NJ) </t>
  </si>
  <si>
    <t xml:space="preserve">Medcare Infusion Services (Miramar,FL) </t>
  </si>
  <si>
    <t xml:space="preserve">Medical Associates Of Vicksburg (Vicksburg,MS) </t>
  </si>
  <si>
    <t xml:space="preserve">Medical Behavioral Hospital Of Mishawaka (Mishawaka,IN) </t>
  </si>
  <si>
    <t xml:space="preserve">Medical Center Barbour (Eufaula,AL) </t>
  </si>
  <si>
    <t xml:space="preserve">Medical Center For Federal Prisoners (Springfield,MO) </t>
  </si>
  <si>
    <t xml:space="preserve">Medical Warehouse (Brookfield,CT) </t>
  </si>
  <si>
    <t xml:space="preserve">Mediquip, Inc (Bethpage,NY) </t>
  </si>
  <si>
    <t xml:space="preserve">Medlink Management Services (Lake Butler,FL) </t>
  </si>
  <si>
    <t xml:space="preserve">Medstock, Inc (Farmingdale,NY) </t>
  </si>
  <si>
    <t xml:space="preserve">Meeker Memorial Hospital (Litchfield,MN) </t>
  </si>
  <si>
    <t xml:space="preserve">Memorial Hermann First Colony Hospital (Sugar Land,TX) </t>
  </si>
  <si>
    <t xml:space="preserve">Memorial Hosp (Jasper,IN) </t>
  </si>
  <si>
    <t xml:space="preserve">Memorial Hospital (Logansport,IN) </t>
  </si>
  <si>
    <t xml:space="preserve">Memorial Hospital And Manor (Bainbridge,GA) </t>
  </si>
  <si>
    <t xml:space="preserve">Memorial Hospital Of Converse County (Douglas,WY) </t>
  </si>
  <si>
    <t xml:space="preserve">Memorial Hospital Of Lafayette County (Darlington,WI) </t>
  </si>
  <si>
    <t xml:space="preserve">Memorial Hospital Of Sheridan County (Sheridan,WY) </t>
  </si>
  <si>
    <t xml:space="preserve">Memorial Hospital Of Sweetwater County (Rock Springs,WY) </t>
  </si>
  <si>
    <t xml:space="preserve">Memorial Hospital Of Texas County (Guymon,OK) </t>
  </si>
  <si>
    <t xml:space="preserve">Memorial Hospital, Inc (Neillsville,WI) </t>
  </si>
  <si>
    <t xml:space="preserve">Memorial Medical Center (Port Lavaca,TX) </t>
  </si>
  <si>
    <t xml:space="preserve">Memorial Medical Center Lee Campus (Johnstown,PA) </t>
  </si>
  <si>
    <t xml:space="preserve">Memorial Medical Center, Inc (Ashland,WI) </t>
  </si>
  <si>
    <t xml:space="preserve">Mendocino Coast District Hospital (Fort Bragg,CA) </t>
  </si>
  <si>
    <t xml:space="preserve">Mendota Mental Health Institute (Madison,WI) </t>
  </si>
  <si>
    <t xml:space="preserve">Mercy (Saint Louis,MO) </t>
  </si>
  <si>
    <t xml:space="preserve">Mercy Childrens Hospital (Toledo,OH) </t>
  </si>
  <si>
    <t xml:space="preserve">Mercy Hospital, Inc (Moundridge,KS) </t>
  </si>
  <si>
    <t xml:space="preserve">Mercy Monroe Neurosurgery (Monroe,MI) </t>
  </si>
  <si>
    <t xml:space="preserve">Meriwether Healthcare, Llc (Warm Springs,GA) </t>
  </si>
  <si>
    <t xml:space="preserve">Methodist Childrens Hospital Of South Texas (San Antonio,TX) </t>
  </si>
  <si>
    <t xml:space="preserve">Methodist Heart Hospital (San Antonio,TX) </t>
  </si>
  <si>
    <t xml:space="preserve">Methodist Hospital Of Southern California (Arcadia,CA) </t>
  </si>
  <si>
    <t xml:space="preserve">Methodist Rehabilitation Center (Jackson,MS) </t>
  </si>
  <si>
    <t xml:space="preserve">Methodist Southlake Hospital (Southlake,TX) </t>
  </si>
  <si>
    <t xml:space="preserve">Metro West Rehabilitation Corp (Westborough,MA) </t>
  </si>
  <si>
    <t xml:space="preserve">Metropolitan State Hospital (Norwalk,CA) </t>
  </si>
  <si>
    <t xml:space="preserve">Michigan State University Clinical Center (East Lansing,MI) </t>
  </si>
  <si>
    <t xml:space="preserve">Mid Jefferson Extended Care Hospital (Nederland,TX) </t>
  </si>
  <si>
    <t xml:space="preserve">Midwest Medical Center (Galena,IL) </t>
  </si>
  <si>
    <t xml:space="preserve">Midwest Orthopedic Specialty Hospital (Franklin,WI) </t>
  </si>
  <si>
    <t xml:space="preserve">Midwest Surgical Hospital (Omaha,NE) </t>
  </si>
  <si>
    <t xml:space="preserve">Miles City Va Outpatient Clinic (Miles City,MT) </t>
  </si>
  <si>
    <t xml:space="preserve">Milford Hospital, Inc (Milford,CT) </t>
  </si>
  <si>
    <t xml:space="preserve">Milford Regional Medical Center (Milford,MA) </t>
  </si>
  <si>
    <t xml:space="preserve">Milford Valley Memorial Hospital (Milford,UT) </t>
  </si>
  <si>
    <t xml:space="preserve">Millers Pharmacy Surgical (Wyckoff,NJ) </t>
  </si>
  <si>
    <t xml:space="preserve">Mineral Community Hospital (Superior,MT) </t>
  </si>
  <si>
    <t xml:space="preserve">Miners Colfax Medical Center (Raton,NM) </t>
  </si>
  <si>
    <t xml:space="preserve">Minidoka Memorial Hospital (Rupert,ID) </t>
  </si>
  <si>
    <t xml:space="preserve">Minimally Invasive Surgery Hospital (Lenexa,KS) </t>
  </si>
  <si>
    <t xml:space="preserve">Minneapolis Heart Institute (Minneapolis,MN) </t>
  </si>
  <si>
    <t xml:space="preserve">Miracle Mile Medical Center (Los Angeles,CA) </t>
  </si>
  <si>
    <t xml:space="preserve">Mission Community Hospital (Panorama City,CA) </t>
  </si>
  <si>
    <t xml:space="preserve">Mississippi State Hospital (Whitfield,MS) </t>
  </si>
  <si>
    <t xml:space="preserve">Mississippi State Hospitals (Whitfield,MS) </t>
  </si>
  <si>
    <t xml:space="preserve">Mississippi State Penitentiary Hospital (Parchman,MS) </t>
  </si>
  <si>
    <t xml:space="preserve">Mitchell County Hospital Health Systems (Beloit,KS) </t>
  </si>
  <si>
    <t xml:space="preserve">Mizell Memorial Hospital (Opp,AL) </t>
  </si>
  <si>
    <t xml:space="preserve">Moab Regional Hospital (Moab,UT) </t>
  </si>
  <si>
    <t xml:space="preserve">Modoc Medical Center (Alturas,CA) </t>
  </si>
  <si>
    <t xml:space="preserve">Mohawk Valley Psychiatric Center (Utica,NY) </t>
  </si>
  <si>
    <t xml:space="preserve">Monadnock Community Hospital (Peterborough,NH) </t>
  </si>
  <si>
    <t xml:space="preserve">Monroe Surgical Hospital (Monroe,LA) </t>
  </si>
  <si>
    <t xml:space="preserve">Monrovia Memorial Hospital (Monrovia,CA) </t>
  </si>
  <si>
    <t xml:space="preserve">Montana State Hospital (Warm Springs,MT) </t>
  </si>
  <si>
    <t xml:space="preserve">Montgomery County Public Health (Conroe,TX) </t>
  </si>
  <si>
    <t xml:space="preserve">Montgomery General Hospital (Montgomery,WV) </t>
  </si>
  <si>
    <t xml:space="preserve">Moore County Hospital District (Dumas,TX) </t>
  </si>
  <si>
    <t xml:space="preserve">Moose Lake Community Hospital District (Moose Lake,MN) </t>
  </si>
  <si>
    <t xml:space="preserve">Morehouse General Hospital (Bastrop,LA) </t>
  </si>
  <si>
    <t xml:space="preserve">Morgan Memorial Hospital (Madison,GA) </t>
  </si>
  <si>
    <t xml:space="preserve">Morris County Hospital (Council Grove,KS) </t>
  </si>
  <si>
    <t xml:space="preserve">Morrison Community Hospital District (Morrison,IL) </t>
  </si>
  <si>
    <t xml:space="preserve">Morrow County Health District (Heppner,OR) </t>
  </si>
  <si>
    <t xml:space="preserve">Mount Carmel Rehabilitation Hospital (Westerville,OH) </t>
  </si>
  <si>
    <t xml:space="preserve">Mount Graham Regional Medical Center (Safford,AZ) </t>
  </si>
  <si>
    <t xml:space="preserve">Mount Grant General Hospital (Hawthorne,NV) </t>
  </si>
  <si>
    <t xml:space="preserve">Mountain View Hospital (Gadsden,AL) </t>
  </si>
  <si>
    <t xml:space="preserve">Mountains Community Hospital (Lake Arrowhead,CA) </t>
  </si>
  <si>
    <t xml:space="preserve">Mountainview Medical Center (White Sulphur Springs,MT) </t>
  </si>
  <si>
    <t xml:space="preserve">Mountrail County Health Center (Stanley,ND) </t>
  </si>
  <si>
    <t xml:space="preserve">Msu Veterinary Teaching Hospital (East Lansing,MI) </t>
  </si>
  <si>
    <t xml:space="preserve">Muenster Memorial Hospital (Muenster,TX) </t>
  </si>
  <si>
    <t xml:space="preserve">Muleshoe Area Hospital District (Muleshoe,TX) </t>
  </si>
  <si>
    <t xml:space="preserve">Multicare Health System (Tacoma,WA) </t>
  </si>
  <si>
    <t xml:space="preserve">Murray Calloway County Public Hospital Corporation (Murray,KY) </t>
  </si>
  <si>
    <t xml:space="preserve">Musc Childrens Hospital (Charleston,SC) </t>
  </si>
  <si>
    <t xml:space="preserve">Naphcare Medical Group (Butner,NC) </t>
  </si>
  <si>
    <t xml:space="preserve">Nashville General Hospital At Meharry (Nashville,TN) </t>
  </si>
  <si>
    <t xml:space="preserve">Nathan Littauer Hospital And Nursing Home (Gloversville,NY) </t>
  </si>
  <si>
    <t xml:space="preserve">National Animal Disease Laboratory (Ames,IA) </t>
  </si>
  <si>
    <t xml:space="preserve">National Cancer Institute (Bethesda,MD) </t>
  </si>
  <si>
    <t xml:space="preserve">Navajo Health Foundation Sage Memorial Hospital (Ganado,AZ) </t>
  </si>
  <si>
    <t xml:space="preserve">Naval Hospital Warehouse (Bremerton,WA) </t>
  </si>
  <si>
    <t xml:space="preserve">Naval Medical Clinic Quantico (Washington,DC) </t>
  </si>
  <si>
    <t xml:space="preserve">Nelson County Health System Hospital (Mcville,ND) </t>
  </si>
  <si>
    <t xml:space="preserve">Nemaha County Hospital (Auburn,NE) </t>
  </si>
  <si>
    <t xml:space="preserve">Nemaha Valley Community Hospital (Seneca,KS) </t>
  </si>
  <si>
    <t xml:space="preserve">Neshoba County General Hospital And Nursing Home (Philadelphia,MS) </t>
  </si>
  <si>
    <t xml:space="preserve">Neuropsychiatric Hospital (Indianapolis,IN) </t>
  </si>
  <si>
    <t xml:space="preserve">Nevada Infusion (Reno,NV) </t>
  </si>
  <si>
    <t xml:space="preserve">New Bolton Center Veterinary School (Kennett Square,PA) </t>
  </si>
  <si>
    <t xml:space="preserve">New Bridge Medical Center (Paramus,NJ) </t>
  </si>
  <si>
    <t xml:space="preserve">New England Rehabilitation Hospital (Lowell,MA) </t>
  </si>
  <si>
    <t xml:space="preserve">New England Rehabilitation Hospital Of Portland (Portland,ME) </t>
  </si>
  <si>
    <t xml:space="preserve">New England Rehabilitation Services Of Central Massachusetts (Worcester,MA) </t>
  </si>
  <si>
    <t xml:space="preserve">New Hampshire Hospital (Concord,NH) </t>
  </si>
  <si>
    <t xml:space="preserve">New Hampshire Hospital For Children (Manchester,NH) </t>
  </si>
  <si>
    <t xml:space="preserve">New Iberia Rehabilitation Hospital (New Iberia,LA) </t>
  </si>
  <si>
    <t xml:space="preserve">New York City Childrens Center Queens Campus (Bellerose,NY) </t>
  </si>
  <si>
    <t xml:space="preserve">New York Presbyterian Columbia University Medical Center Er (New York,NY) </t>
  </si>
  <si>
    <t xml:space="preserve">New York State Psychiatric Institute (New York,NY) </t>
  </si>
  <si>
    <t xml:space="preserve">Newman Memorial County Hospital (Emporia,KS) </t>
  </si>
  <si>
    <t xml:space="preserve">Newman Memorial Hospital, Inc (Shattuck,OK) </t>
  </si>
  <si>
    <t xml:space="preserve">Nexus Childrens Hospital (Orange,CA) </t>
  </si>
  <si>
    <t xml:space="preserve">Nexus Specialty Hospital (Shenandoah,TX) </t>
  </si>
  <si>
    <t xml:space="preserve">Nexus Specialty Hospital (The Woodlands,TX) </t>
  </si>
  <si>
    <t xml:space="preserve">Niobrara Community Hospital (Lusk,WY) </t>
  </si>
  <si>
    <t xml:space="preserve">Niswonger Childrens Hospital (Johnson City,TN) </t>
  </si>
  <si>
    <t xml:space="preserve">Nocona Hospital District (Nocona,TX) </t>
  </si>
  <si>
    <t xml:space="preserve">Nolan County Hospital District (Sweetwater,TX) </t>
  </si>
  <si>
    <t xml:space="preserve">North Caddo Hospital Service District (Vivian,LA) </t>
  </si>
  <si>
    <t xml:space="preserve">North Carolina Childrens Hospital (Chapel Hill,NC) </t>
  </si>
  <si>
    <t xml:space="preserve">North Carolina State School Of Veterinary Medical (Raleigh,NC) </t>
  </si>
  <si>
    <t xml:space="preserve">North Central Health Care Wausau (Wausau,WI) </t>
  </si>
  <si>
    <t xml:space="preserve">North Dakota State Hospital (Jamestown,ND) </t>
  </si>
  <si>
    <t xml:space="preserve">North Lincoln County Hospital District (Afton,WY) </t>
  </si>
  <si>
    <t xml:space="preserve">North Oak Regional Medical Center (Senatobia,MS) </t>
  </si>
  <si>
    <t xml:space="preserve">North Ottawa Community Hospital (Grand Haven,MI) </t>
  </si>
  <si>
    <t xml:space="preserve">North Philadelphia Health System (Philadelphia,PA) </t>
  </si>
  <si>
    <t xml:space="preserve">North Runnels County Hospital District (Winters,TX) </t>
  </si>
  <si>
    <t xml:space="preserve">North Shore Health (Grand Marais,MN) </t>
  </si>
  <si>
    <t xml:space="preserve">North Sonoma County Healthcare District (Healdsburg,CA) </t>
  </si>
  <si>
    <t xml:space="preserve">North Valley Health Center (Warren,MN) </t>
  </si>
  <si>
    <t xml:space="preserve">North Wheeler County Hospital District (Wheeler,TX) </t>
  </si>
  <si>
    <t xml:space="preserve">Northcrest Medical Center (Springfield,TN) </t>
  </si>
  <si>
    <t xml:space="preserve">Northeast Florida State Hospital (Macclenny,FL) </t>
  </si>
  <si>
    <t xml:space="preserve">Northeast Rehabilitation Hospital (Salem,NH) </t>
  </si>
  <si>
    <t xml:space="preserve">Northeastern Health System (Tahlequah,OK) </t>
  </si>
  <si>
    <t xml:space="preserve">Northern Inyo County Local Hospital District (Bishop,CA) </t>
  </si>
  <si>
    <t xml:space="preserve">Northern Itasca Hospital District (Bigfork,MN) </t>
  </si>
  <si>
    <t xml:space="preserve">Northern Pharmacy And Medical Equipment (Baltimore,MD) </t>
  </si>
  <si>
    <t xml:space="preserve">Northstar Medical Center (Chicago,IL) </t>
  </si>
  <si>
    <t xml:space="preserve">Northwest Florida Health Care, Inc (Chipley,FL) </t>
  </si>
  <si>
    <t xml:space="preserve">Northwest Infectious Disease Consultants (Niles,IL) </t>
  </si>
  <si>
    <t xml:space="preserve">Northwood Deaconess Health Center (Northwood,ND) </t>
  </si>
  <si>
    <t xml:space="preserve">Norton County Hospital (Norton,KS) </t>
  </si>
  <si>
    <t xml:space="preserve">Norwegian American Hospital (Chicago,IL) </t>
  </si>
  <si>
    <t xml:space="preserve">Noxubee General Critical Access Hospital (Macon,MS) </t>
  </si>
  <si>
    <t xml:space="preserve">Oak Valley Hospital District (Oakdale,CA) </t>
  </si>
  <si>
    <t xml:space="preserve">Oakdale Community Hospital (Oakdale,LA) </t>
  </si>
  <si>
    <t xml:space="preserve">Oakland Regional Hospital (Southfield,MI) </t>
  </si>
  <si>
    <t xml:space="preserve">Oaklawn Hospital (Marshall,MI) </t>
  </si>
  <si>
    <t xml:space="preserve">Oceans Behavioral Hospital Permian Basin (Midland,TX) </t>
  </si>
  <si>
    <t xml:space="preserve">Ochiltree General Hospital (Perryton,TX) </t>
  </si>
  <si>
    <t xml:space="preserve">Ochsner Clinic Foundation (Baton Rouge,LA) </t>
  </si>
  <si>
    <t xml:space="preserve">Ohio Valley Hospital (Mc Kees Rocks,PA) </t>
  </si>
  <si>
    <t xml:space="preserve">Ohio Valley Medical Center (Springfield,OH) </t>
  </si>
  <si>
    <t xml:space="preserve">Okanogan County Public Hospital District 3 (Omak,WA) </t>
  </si>
  <si>
    <t xml:space="preserve">Okanogan Douglas District Hospital (Brewster,WA) </t>
  </si>
  <si>
    <t xml:space="preserve">Okeene Municipal Hospital And Schallmo Authority (Okeene,OK) </t>
  </si>
  <si>
    <t xml:space="preserve">Oklahoma Heart Hospital North Campus (Oklahoma City,OK) </t>
  </si>
  <si>
    <t xml:space="preserve">Oklahoma Spine Hospital (Oklahoma City,OK) </t>
  </si>
  <si>
    <t xml:space="preserve">Oklahoma State University Veterinary Teaching Hospital (Stillwater,OK) </t>
  </si>
  <si>
    <t xml:space="preserve">Oklahoma Surgical Hospital (Tulsa,OK) </t>
  </si>
  <si>
    <t xml:space="preserve">Oktibbeha County Hospital Regional Medical Center (Starkville,MS) </t>
  </si>
  <si>
    <t xml:space="preserve">Omega Hospital, Llc (Metairie,LA) </t>
  </si>
  <si>
    <t xml:space="preserve">Onecore Health (Oklahoma City,OK) </t>
  </si>
  <si>
    <t xml:space="preserve">Oneida County Hospital (Malad City,ID) </t>
  </si>
  <si>
    <t xml:space="preserve">Onslow Memorial Hospital (Jacksonville,NC) </t>
  </si>
  <si>
    <t xml:space="preserve">Opelousas General Health System South Campus (Opelousas,LA) </t>
  </si>
  <si>
    <t xml:space="preserve">Optim Healthcare (Savannah,GA) </t>
  </si>
  <si>
    <t xml:space="preserve">Optimed Research (Columbus,OH) </t>
  </si>
  <si>
    <t xml:space="preserve">Option Care Infusion Therapy (Irving,TX) </t>
  </si>
  <si>
    <t xml:space="preserve">Orchard Hospital (Gridley,CA) </t>
  </si>
  <si>
    <t xml:space="preserve">Oregon Heart And Vascular Institute At Riverbend (Springfield,OR) </t>
  </si>
  <si>
    <t xml:space="preserve">Oregon State Hospital Salem (Salem,OR) </t>
  </si>
  <si>
    <t xml:space="preserve">Orlando Va Medical Center (Orlando,FL) </t>
  </si>
  <si>
    <t xml:space="preserve">Orleans Community Health (Medina,NY) </t>
  </si>
  <si>
    <t xml:space="preserve">Oroville Hospital (Oroville,CA) </t>
  </si>
  <si>
    <t xml:space="preserve">Orthoindy Hospital Main (Indianapolis,IN) </t>
  </si>
  <si>
    <t xml:space="preserve">Orthoindy South (Greenwood,IN) </t>
  </si>
  <si>
    <t xml:space="preserve">Orthoindy West (Brownsburg,IN) </t>
  </si>
  <si>
    <t xml:space="preserve">Orthopaedics And Rheumatology Of The North Shore, Sc (Skokie,IL) </t>
  </si>
  <si>
    <t xml:space="preserve">Orthopedics Indianapolis (Indianapolis,IN) </t>
  </si>
  <si>
    <t xml:space="preserve">Osf Healthcare Childrens Hospital Of Illinois (Peoria,IL) </t>
  </si>
  <si>
    <t xml:space="preserve">Osmond General Hospital (Osmond,NE) </t>
  </si>
  <si>
    <t xml:space="preserve">Oss Orthopedic Hospital (York,PA) </t>
  </si>
  <si>
    <t xml:space="preserve">Otto Kaiser Memorial Hospital (Kenedy,TX) </t>
  </si>
  <si>
    <t xml:space="preserve">Our Community Hospital (Scotland Neck,NC) </t>
  </si>
  <si>
    <t xml:space="preserve">Pacific Fertility Center (San Francisco,CA) </t>
  </si>
  <si>
    <t xml:space="preserve">Pacifica Hospital Of The Valley (Sun Valley,CA) </t>
  </si>
  <si>
    <t xml:space="preserve">Pagosa Springs Medical Center (Pagosa Springs,CO) </t>
  </si>
  <si>
    <t xml:space="preserve">Palacios Community Medical Center (Palacios,TX) </t>
  </si>
  <si>
    <t xml:space="preserve">Palmerton Hospital (Palmerton,PA) </t>
  </si>
  <si>
    <t xml:space="preserve">Palmetto Health Heart Hospital (Columbia,SC) </t>
  </si>
  <si>
    <t xml:space="preserve">Palmetto Infusion Services (Charleston,SC) </t>
  </si>
  <si>
    <t xml:space="preserve">Palmetto Infusion Services (West Columbia,SC) </t>
  </si>
  <si>
    <t xml:space="preserve">Palo Verde Healthcare District (Blythe,CA) </t>
  </si>
  <si>
    <t xml:space="preserve">PAMC Limited (Los Angeles,CA) </t>
  </si>
  <si>
    <t xml:space="preserve">Pana Community Hospital (Pana,IL) </t>
  </si>
  <si>
    <t xml:space="preserve">Paragon Dallas Infusion Center (Dallas,TX) </t>
  </si>
  <si>
    <t xml:space="preserve">Park Place Surgical Hospital (Lafayette,LA) </t>
  </si>
  <si>
    <t xml:space="preserve">Park Ridge Health Surgery (Hendersonville,NC) </t>
  </si>
  <si>
    <t xml:space="preserve">Park Royal Hospital (Fort Myers,FL) </t>
  </si>
  <si>
    <t xml:space="preserve">Parkview Community Hospital Medical Center (Riverside,CA) </t>
  </si>
  <si>
    <t xml:space="preserve">Parmer Medical Center (Black,TX) </t>
  </si>
  <si>
    <t xml:space="preserve">Partners And Healthcare, Inc (Gooding,ID) </t>
  </si>
  <si>
    <t xml:space="preserve">Passavant Memorial Area Hospital Association (Arcadia,IL) </t>
  </si>
  <si>
    <t xml:space="preserve">Patewood Memorial Hospital (Greenville,SC) </t>
  </si>
  <si>
    <t xml:space="preserve">Patients Choice Medical Center (Raleigh,MS) </t>
  </si>
  <si>
    <t xml:space="preserve">Patton State Hospital (Patton,CA) </t>
  </si>
  <si>
    <t xml:space="preserve">Paulding County Hospital (Paulding,OH) </t>
  </si>
  <si>
    <t xml:space="preserve">Pauls Valley General Hospital (Pauls Valley,OK) </t>
  </si>
  <si>
    <t xml:space="preserve">Pawhuska Hospital, Inc (Pawhuska,OK) </t>
  </si>
  <si>
    <t xml:space="preserve">Pawnee County Memorial Hospital (Pawnee City,NE) </t>
  </si>
  <si>
    <t xml:space="preserve">Pearl River County Hospital And Nursing Home (Poplarville,MS) </t>
  </si>
  <si>
    <t xml:space="preserve">Pecos County Memorial Hospital (Fort Stockton,TX) </t>
  </si>
  <si>
    <t xml:space="preserve">Pembina County Memorial Hospital (Cavalier,ND) </t>
  </si>
  <si>
    <t xml:space="preserve">Penn Comprehensive Neuroscience Center (Philadelphia,PA) </t>
  </si>
  <si>
    <t xml:space="preserve">Penn State Hershey Childrens Hospital (Hershey,PA) </t>
  </si>
  <si>
    <t xml:space="preserve">Pennsylvania Rheumatology Associates, Pc (Philadelphia,PA) </t>
  </si>
  <si>
    <t xml:space="preserve">Perkins County Hospital District (Grant,NE) </t>
  </si>
  <si>
    <t xml:space="preserve">Permian Regional Medical Center (Andrews,TX) </t>
  </si>
  <si>
    <t xml:space="preserve">Perry Community Hospital (Linden,TN) </t>
  </si>
  <si>
    <t xml:space="preserve">Perry County General Hospital (Richton,MS) </t>
  </si>
  <si>
    <t xml:space="preserve">Perry County Health System (Perryville,MO) </t>
  </si>
  <si>
    <t xml:space="preserve">Perry County Memorial Hospital (Tell City,IN) </t>
  </si>
  <si>
    <t xml:space="preserve">Pershing General Hospital And Nursing Home (Lovelock,NV) </t>
  </si>
  <si>
    <t xml:space="preserve">Petersburg Medical Center (Petersburg,AK) </t>
  </si>
  <si>
    <t xml:space="preserve">Peterson Rehabilitation Hospital And Geriatric Center (Wheeling,WV) </t>
  </si>
  <si>
    <t xml:space="preserve">Peyton Manning Childrens Hospital (Indianapolis,IN) </t>
  </si>
  <si>
    <t xml:space="preserve">Pharmathera, Inc (Grand Prairie,TX) </t>
  </si>
  <si>
    <t xml:space="preserve">Pharmerica Corp (Louisville,KY) </t>
  </si>
  <si>
    <t xml:space="preserve">Phillip Health Services (Philip,SD) </t>
  </si>
  <si>
    <t xml:space="preserve">Phillips County Hospital, Inc (Malta,MT) </t>
  </si>
  <si>
    <t xml:space="preserve">Physicians Medical Center, Llc (New Albany,IN) </t>
  </si>
  <si>
    <t xml:space="preserve">Pickens County Medical Center, Inc (Carrollton,AL) </t>
  </si>
  <si>
    <t xml:space="preserve">Piedmont Geriatric Hospital (Burkeville,VA) </t>
  </si>
  <si>
    <t xml:space="preserve">Pih Health Hospital Downey (Downey,CA) </t>
  </si>
  <si>
    <t xml:space="preserve">Pih Health Hospital Whittier (Whittier,CA) </t>
  </si>
  <si>
    <t xml:space="preserve">Pikeville Medical Center, Inc (Pikeville,KY) </t>
  </si>
  <si>
    <t xml:space="preserve">Pima Community College (Tucson,AZ) </t>
  </si>
  <si>
    <t xml:space="preserve">Pine Creek Medical Center (Dallas,TX) </t>
  </si>
  <si>
    <t xml:space="preserve">Pinnacle Health Facilities, Lp (Gardner,KS) </t>
  </si>
  <si>
    <t xml:space="preserve">Pinnacle Hospital, Inc (Crown Point,IN) </t>
  </si>
  <si>
    <t xml:space="preserve">Pinnaclehealth (Mechanicsburg,PA) </t>
  </si>
  <si>
    <t xml:space="preserve">Pioneer Specialty Hospital (Pontiac,MI) </t>
  </si>
  <si>
    <t xml:space="preserve">Pioneers Memorial Healthcare District (Brawley,CA) </t>
  </si>
  <si>
    <t xml:space="preserve">Planned Parenthood (Los Angeles,CA) </t>
  </si>
  <si>
    <t xml:space="preserve">Plano Specialty Hospital (Plano,TX) </t>
  </si>
  <si>
    <t xml:space="preserve">Plaquemines Parish Hospital Service District Number 1 (Port Sulphur,LA) </t>
  </si>
  <si>
    <t xml:space="preserve">Plaza Infections Disease, Pc (Kansas City,MO) </t>
  </si>
  <si>
    <t xml:space="preserve">Plum Creek Specialty Hospital (Amarillo,TX) </t>
  </si>
  <si>
    <t xml:space="preserve">Pmh Medical Center (Prosser,WA) </t>
  </si>
  <si>
    <t xml:space="preserve">Pocahontas Memorial Hospital (Buckeye,WV) </t>
  </si>
  <si>
    <t xml:space="preserve">Pointe Coupee General Hospital Services District 1 (New Roads,LA) </t>
  </si>
  <si>
    <t xml:space="preserve">Pomerene Hospital (Millersburg,OH) </t>
  </si>
  <si>
    <t xml:space="preserve">Pondera Medical Center (Conrad,MT) </t>
  </si>
  <si>
    <t xml:space="preserve">Pontiac General Hospital (Pontiac,MI) </t>
  </si>
  <si>
    <t xml:space="preserve">Porterville Developmental Center (Porterville,CA) </t>
  </si>
  <si>
    <t xml:space="preserve">Post Acute Medical Rehabilitation Hospital Of Tulsa, Llc (Tulsa,OK) </t>
  </si>
  <si>
    <t xml:space="preserve">Post Acute Medical Specialty Hospital Of Wilkes Barre (Wilkes Barre,PA) </t>
  </si>
  <si>
    <t xml:space="preserve">Poudre Infusion Therapy At Fort Collins (Fort Collins,CO) </t>
  </si>
  <si>
    <t xml:space="preserve">Pr Health Corp (Park River,ND) </t>
  </si>
  <si>
    <t xml:space="preserve">Prairie County Hospital District (Terry,MT) </t>
  </si>
  <si>
    <t xml:space="preserve">Prairie Du Chien Memorial Hospital Association, Inc (Prairie Du Chien,WI) </t>
  </si>
  <si>
    <t xml:space="preserve">Prairie Lakes Healthcare System (Watertown,SD) </t>
  </si>
  <si>
    <t xml:space="preserve">Precision Healthcare, Inc (Nashville,TN) </t>
  </si>
  <si>
    <t xml:space="preserve">Preferred Hospital Leasing (Wellington,TX) </t>
  </si>
  <si>
    <t xml:space="preserve">Preferred Hospital Leasing Eldorado Inc (Eldorado,TX) </t>
  </si>
  <si>
    <t xml:space="preserve">Preferred Hospital Leasing Junction (Junction,TX) </t>
  </si>
  <si>
    <t xml:space="preserve">Premier Surgical Institute (Galena,KS) </t>
  </si>
  <si>
    <t xml:space="preserve">Prevost Memorial Hospital (Donaldsonville,LA) </t>
  </si>
  <si>
    <t xml:space="preserve">Primary Children Outpatient Service (Riverton,UT) </t>
  </si>
  <si>
    <t xml:space="preserve">Princeton Community Hospital (Princeton,WV) </t>
  </si>
  <si>
    <t xml:space="preserve">Prm Of Rabun, Llc (Clayton,GA) </t>
  </si>
  <si>
    <t xml:space="preserve">Professional Compounding Centers Of America (Houston,TX) </t>
  </si>
  <si>
    <t xml:space="preserve">Promedica Toledo Childrens Hospital (Toledo,OH) </t>
  </si>
  <si>
    <t xml:space="preserve">Promptcare Home Infusion (King Of Prussia,PA) </t>
  </si>
  <si>
    <t xml:space="preserve">Providence Gastroenterology (Southfield,MI) </t>
  </si>
  <si>
    <t xml:space="preserve">Providence Hospital Of North Houston, Llc (Houston,TX) </t>
  </si>
  <si>
    <t xml:space="preserve">Providence Medical Center (Wayne,NE) </t>
  </si>
  <si>
    <t xml:space="preserve">Providence Sacred Heart Childrens Hospital (Spokane,WA) </t>
  </si>
  <si>
    <t xml:space="preserve">Public Hospital District 1 Of Klickitat County (Goldendale,WA) </t>
  </si>
  <si>
    <t xml:space="preserve">Pulaski Memorial Hospital (Winamac,IN) </t>
  </si>
  <si>
    <t xml:space="preserve">Pulse Heart Institute (Tacoma,WA) </t>
  </si>
  <si>
    <t xml:space="preserve">Punxsutawney Area Hospital (Punxsutawney,PA) </t>
  </si>
  <si>
    <t xml:space="preserve">Purcell Municipal Hospital (Purcell,OK) </t>
  </si>
  <si>
    <t xml:space="preserve">Pushmataha County Town Of Antlers Hospital Authority (Antlers,OK) </t>
  </si>
  <si>
    <t xml:space="preserve">Putnam County Hospital (Greencastle,IN) </t>
  </si>
  <si>
    <t xml:space="preserve">Putnam County Memorial Hospital (Unionville,MO) </t>
  </si>
  <si>
    <t xml:space="preserve">Putnam General Hospital (Eatonton,GA) </t>
  </si>
  <si>
    <t xml:space="preserve">Quality Home Infusion (Las Vegas,NV) </t>
  </si>
  <si>
    <t xml:space="preserve">Quality Respiratory Care (Foley,AL) </t>
  </si>
  <si>
    <t xml:space="preserve">Randolph Hospital, Inc (Asheboro,NC) </t>
  </si>
  <si>
    <t xml:space="preserve">Rangely District Hospital (Rangely,CO) </t>
  </si>
  <si>
    <t xml:space="preserve">Ranken Jordan A Pediatric Specialty Hospital (Maryland Heights,MO) </t>
  </si>
  <si>
    <t xml:space="preserve">Rankin County Hospital District (Rankin,TX) </t>
  </si>
  <si>
    <t xml:space="preserve">Ransom Memorial Hospital (Ottawa,KS) </t>
  </si>
  <si>
    <t xml:space="preserve">Ray County Memorial Hospital (Richmond,MO) </t>
  </si>
  <si>
    <t xml:space="preserve">Reagan Hospital District (Big Lake,TX) </t>
  </si>
  <si>
    <t xml:space="preserve">Reception And Medical Center Hospital (Lake Butler,FL) </t>
  </si>
  <si>
    <t xml:space="preserve">Redington Fairview General Hospital (Skowhegan,ME) </t>
  </si>
  <si>
    <t xml:space="preserve">Redwood Area Hospital (Redwood Falls,MN) </t>
  </si>
  <si>
    <t xml:space="preserve">Reedsburg Area Medical Center, Inc (Reedsburg,WI) </t>
  </si>
  <si>
    <t xml:space="preserve">Reeves County Hospital District (Pecos,TX) </t>
  </si>
  <si>
    <t xml:space="preserve">Reeves Sain Medical (Murfreesboro,TN) </t>
  </si>
  <si>
    <t xml:space="preserve">Refugio County Memorial Hospital (Refugio,TX) </t>
  </si>
  <si>
    <t xml:space="preserve">Regency Hospital Of Porter County (Portage,IN) </t>
  </si>
  <si>
    <t xml:space="preserve">Regional General Hospital Williston (Williston,FL) </t>
  </si>
  <si>
    <t xml:space="preserve">Regional Medical Center Board (Anniston,AL) </t>
  </si>
  <si>
    <t xml:space="preserve">Regional One Health Extended Care Hospital (Memphis,TN) </t>
  </si>
  <si>
    <t xml:space="preserve">Regional Rehabilitation Hospital (Phenix City,AL) </t>
  </si>
  <si>
    <t xml:space="preserve">Rehabilitation Hospital Of The Pacific (Honolulu,HI) </t>
  </si>
  <si>
    <t xml:space="preserve">Reid Heart Center (Pinehurst,NC) </t>
  </si>
  <si>
    <t xml:space="preserve">Rejuv Medical Clinic (Waite Park,MN) </t>
  </si>
  <si>
    <t xml:space="preserve">Restoration Health Care Of Celina, Llc (Celina,TN) </t>
  </si>
  <si>
    <t xml:space="preserve">Rice Medical Center (Eagle Lake,TX) </t>
  </si>
  <si>
    <t xml:space="preserve">Richland Parish Hospital (Delhi,LA) </t>
  </si>
  <si>
    <t xml:space="preserve">Ridgecrest Regional Hospital (Ridgecrest,CA) </t>
  </si>
  <si>
    <t xml:space="preserve">Rio Grande State Center (Harlingen,TX) </t>
  </si>
  <si>
    <t xml:space="preserve">River Hospital, Inc (Alexandria Bay,NY) </t>
  </si>
  <si>
    <t xml:space="preserve">Rivers Edge Hospital And Clinic (Saint Peter,MN) </t>
  </si>
  <si>
    <t xml:space="preserve">Riverside Hospital (Alexandria,LA) </t>
  </si>
  <si>
    <t xml:space="preserve">Riverview Health Institute (Dayton,OH) </t>
  </si>
  <si>
    <t xml:space="preserve">Robinson Health Clinic (Fort Bragg,NC) </t>
  </si>
  <si>
    <t xml:space="preserve">Rock County Hospital (Bassett,NE) </t>
  </si>
  <si>
    <t xml:space="preserve">Rocky Mountain Hospital For Children (Denver,CO) </t>
  </si>
  <si>
    <t xml:space="preserve">Roger Mills County Hospital Authority (Cheyenne,OK) </t>
  </si>
  <si>
    <t xml:space="preserve">Rome Memorial Hospital, Inc (Rome,NY) </t>
  </si>
  <si>
    <t xml:space="preserve">Rooks County Health Center (Plainville,KS) </t>
  </si>
  <si>
    <t xml:space="preserve">Roosevelt County Special Hospital District (Portales,NM) </t>
  </si>
  <si>
    <t xml:space="preserve">Roosevelt Medical Center (Culbertson,MT) </t>
  </si>
  <si>
    <t xml:space="preserve">Rosalind Franklin University Of Medicine And Science The Chicago Medical School (North Chicago,IL) </t>
  </si>
  <si>
    <t xml:space="preserve">Rosebud Community Hospital (Forsyth,MT) </t>
  </si>
  <si>
    <t xml:space="preserve">Roseland Community Hospital (Chicago,IL) </t>
  </si>
  <si>
    <t xml:space="preserve">Runnells Specialized Hospital Of Union County (Berkeley Heights,NJ) </t>
  </si>
  <si>
    <t xml:space="preserve">Rural Health Resources Of Jackson County (Holton,KS) </t>
  </si>
  <si>
    <t xml:space="preserve">Rush County Memorial Hospital (La Crosse,KS) </t>
  </si>
  <si>
    <t xml:space="preserve">Rush Memorial Hospital (Rushville,IN) </t>
  </si>
  <si>
    <t xml:space="preserve">Rusk County Memorial Hospital (Ladysmith,WI) </t>
  </si>
  <si>
    <t xml:space="preserve">Rusk State Hospital (Rusk,TX) </t>
  </si>
  <si>
    <t xml:space="preserve">Russell County Community Hospital, Llc (Phenix City,AL) </t>
  </si>
  <si>
    <t xml:space="preserve">Russell County Hospital (Russell Springs,KY) </t>
  </si>
  <si>
    <t xml:space="preserve">Russell Medical Center (Alexander City,AL) </t>
  </si>
  <si>
    <t xml:space="preserve">Sabine County Hospital (Hemphill,TX) </t>
  </si>
  <si>
    <t xml:space="preserve">Sagecrest Hospital (Grapevine,TX) </t>
  </si>
  <si>
    <t xml:space="preserve">Saint Agnes Health Care (Baltimore,MD) </t>
  </si>
  <si>
    <t xml:space="preserve">Saint Anthony Healthplex North Emergency Room (Oklahoma City,OK) </t>
  </si>
  <si>
    <t xml:space="preserve">Saint Anthony Hospital (Chicago,IL) </t>
  </si>
  <si>
    <t xml:space="preserve">Saint Anthony Regional Hospital And Nursing Home (Carroll,IA) </t>
  </si>
  <si>
    <t xml:space="preserve">Saint Barnabas Health Urology (Livingston,NJ) </t>
  </si>
  <si>
    <t xml:space="preserve">Saint Bernard Hospital And Health Care Center (Chicago,IL) </t>
  </si>
  <si>
    <t xml:space="preserve">Saint Bernard Parish Hospital (Chalmette,LA) </t>
  </si>
  <si>
    <t xml:space="preserve">Saint Camillus Medical Center (Hurst,TX) </t>
  </si>
  <si>
    <t xml:space="preserve">Saint Catherine Memorial Hospital (New Orleans,LA) </t>
  </si>
  <si>
    <t xml:space="preserve">Saint Catherines West Rehabilitation Hospital (Hialeah Gardens,FL) </t>
  </si>
  <si>
    <t xml:space="preserve">Saint Charles Surgical Hospital (New Orleans,LA) </t>
  </si>
  <si>
    <t xml:space="preserve">Saint Christophers Hospital Center For Child And Adolescent Health (Philadelphia,PA) </t>
  </si>
  <si>
    <t xml:space="preserve">Saint Elias Specialty Hospital (Anchorage,AK) </t>
  </si>
  <si>
    <t xml:space="preserve">Saint Elizabeths Hospital (Washington,DC) </t>
  </si>
  <si>
    <t xml:space="preserve">Saint Helena Parish Hospital Service District Number 1 (Greensburg,LA) </t>
  </si>
  <si>
    <t xml:space="preserve">Saint Johns Medical Center (Jackson,WY) </t>
  </si>
  <si>
    <t xml:space="preserve">Saint Joseph County Va Clinic (Mishawaka,IN) </t>
  </si>
  <si>
    <t xml:space="preserve">Saint Josephs Cancer Institute (Tampa,FL) </t>
  </si>
  <si>
    <t xml:space="preserve">Saint Josephs Childrens Hospital At Saint Josephs Regional Medical Center (Paterson,NJ) </t>
  </si>
  <si>
    <t xml:space="preserve">Saint Jude Clinic (Baton Rouge,LA) </t>
  </si>
  <si>
    <t xml:space="preserve">Saint Louis Childrens Specialty Care Center (Chesterfield,MO) </t>
  </si>
  <si>
    <t xml:space="preserve">Saint Louis University Health Science Center, Dna Diagnostic Laboratory (Saint Louis,MO) </t>
  </si>
  <si>
    <t xml:space="preserve">Saint Lukes Cancer Institute (Kansas City,MO) </t>
  </si>
  <si>
    <t xml:space="preserve">Saint Lukes Childrens Hospital (Boise,ID) </t>
  </si>
  <si>
    <t xml:space="preserve">Saint Lukes Hospital (Crosby,ND) </t>
  </si>
  <si>
    <t xml:space="preserve">Saint Lukes Hospital (Maumee,OH) </t>
  </si>
  <si>
    <t xml:space="preserve">Saint Lukes Hospital (Wellington,KS) </t>
  </si>
  <si>
    <t xml:space="preserve">Saint Lukes Nampa Medical Center (Nampa,ID) </t>
  </si>
  <si>
    <t xml:space="preserve">Saint Lukes Rehabilitation Hospital (Boise,ID) </t>
  </si>
  <si>
    <t xml:space="preserve">Saint Lukes Rehabilitation Institute (Spokane,WA) </t>
  </si>
  <si>
    <t xml:space="preserve">Saint Margarets Hospital (Spring Valley,IL) </t>
  </si>
  <si>
    <t xml:space="preserve">Saint Marys Childrens Hospital (Duluth,MN) </t>
  </si>
  <si>
    <t xml:space="preserve">Saint Marys Hospital For Children (Bayside,NY) </t>
  </si>
  <si>
    <t xml:space="preserve">Saint Marys Medical Center (Ironton,OH) </t>
  </si>
  <si>
    <t xml:space="preserve">Saint Marys Regional Medical Center Receiving (Lewiston,ME) </t>
  </si>
  <si>
    <t xml:space="preserve">Saint Peter Regional Treatment Center (Saint Peter,MN) </t>
  </si>
  <si>
    <t xml:space="preserve">Saint Tammany Parish Hospital (Covington,LA) </t>
  </si>
  <si>
    <t xml:space="preserve">Saint Vincent General Hospital District (Leadville,CO) </t>
  </si>
  <si>
    <t xml:space="preserve">Saint Vincent Rehabilitation Hospital (Sherwood,AR) </t>
  </si>
  <si>
    <t xml:space="preserve">Sainte Genevieve County Memorial Hospital (Sainte Genevieve,MO) </t>
  </si>
  <si>
    <t xml:space="preserve">Salah Foundation Childrens Hospital At Broward Health (Fort Lauderdale,FL) </t>
  </si>
  <si>
    <t xml:space="preserve">Salem Community Hospital (Salem,OH) </t>
  </si>
  <si>
    <t xml:space="preserve">Salida Hospital District (Salida,CO) </t>
  </si>
  <si>
    <t xml:space="preserve">Saline Memorial Hospital (Benton,AR) </t>
  </si>
  <si>
    <t xml:space="preserve">Salt River Fire Department (Scottsdale,AZ) </t>
  </si>
  <si>
    <t xml:space="preserve">San Antonio Infectious Disease Consultants (San Antonio,TX) </t>
  </si>
  <si>
    <t xml:space="preserve">San Carlos Apache Healthcare Center (Peridot,AZ) </t>
  </si>
  <si>
    <t xml:space="preserve">San Gorgonio Memorial Hospital (Banning,CA) </t>
  </si>
  <si>
    <t xml:space="preserve">San Joaquin General Hospital (French Camp,CA) </t>
  </si>
  <si>
    <t xml:space="preserve">San Jose Behavioral Health (San Jose,CA) </t>
  </si>
  <si>
    <t xml:space="preserve">San Luis Valley Regional Medical Center (Alamosa,CO) </t>
  </si>
  <si>
    <t xml:space="preserve">San Mateo Medical Center (San Mateo,CA) </t>
  </si>
  <si>
    <t xml:space="preserve">Sanford Health (Sioux Falls,SD) </t>
  </si>
  <si>
    <t xml:space="preserve">Sanford Heart Hospital (Sioux Falls,SD) </t>
  </si>
  <si>
    <t xml:space="preserve">Saunders Medical Center (Wahoo,NE) </t>
  </si>
  <si>
    <t xml:space="preserve">Savoy Medical Center (Mamou,LA) </t>
  </si>
  <si>
    <t xml:space="preserve">Scheurer Healthcare Network (Pigeon,MI) </t>
  </si>
  <si>
    <t xml:space="preserve">Schneck Medical Center (Seymour,IN) </t>
  </si>
  <si>
    <t xml:space="preserve">School Health Supply (Hanover Park,IL) </t>
  </si>
  <si>
    <t xml:space="preserve">Scl Health Community Hospital Westminster (Broomfield,CO) </t>
  </si>
  <si>
    <t xml:space="preserve">Scott County Hospital (Scott City,KS) </t>
  </si>
  <si>
    <t xml:space="preserve">Scottsdale Behavioral Health (Scottsdale,AZ) </t>
  </si>
  <si>
    <t xml:space="preserve">Scurry County Hospital District (Snyder,TX) </t>
  </si>
  <si>
    <t xml:space="preserve">Sedan City Hospital (Sedan,KS) </t>
  </si>
  <si>
    <t xml:space="preserve">Sedgwick County Health Center (Julesburg,CO) </t>
  </si>
  <si>
    <t xml:space="preserve">Seiling Municipal Hospital (Seiling,OK) </t>
  </si>
  <si>
    <t xml:space="preserve">Select Specialty Hospital Columbus East (Columbus,OH) </t>
  </si>
  <si>
    <t xml:space="preserve">Select Specialty Hospital Mount Carmel (Columbus,OH) </t>
  </si>
  <si>
    <t xml:space="preserve">Select Specialty Hospital Northeast Atlanta (Atlanta,GA) </t>
  </si>
  <si>
    <t xml:space="preserve">Select Specialty Hospital Youngstown, Inc (Warren,OH) </t>
  </si>
  <si>
    <t xml:space="preserve">Shands Starke Medical Group (Starke,FL) </t>
  </si>
  <si>
    <t xml:space="preserve">Shands Starke Regional Medical Center (Starke,FL) </t>
  </si>
  <si>
    <t xml:space="preserve">Share Medical Center (Alva,OK) </t>
  </si>
  <si>
    <t xml:space="preserve">Sharkey Issaquena Community Hospital (Rolling Fork,MS) </t>
  </si>
  <si>
    <t xml:space="preserve">Sheltering Arms Physical Rehabilitation Hospital (Mechanicsville,VA) </t>
  </si>
  <si>
    <t xml:space="preserve">Shepherd Center, Inc (Atlanta,GA) </t>
  </si>
  <si>
    <t xml:space="preserve">Sheridan Community Hospital (Sheridan,MI) </t>
  </si>
  <si>
    <t xml:space="preserve">Sheridan County Health Complex (Hoxie,KS) </t>
  </si>
  <si>
    <t xml:space="preserve">Sheridan Memorial Hospital Association (Plentywood,MT) </t>
  </si>
  <si>
    <t xml:space="preserve">Shirley Ryan Abilitylab (Chicago,IL) </t>
  </si>
  <si>
    <t xml:space="preserve">Sidney Regional Medical Center (Sidney,NE) </t>
  </si>
  <si>
    <t xml:space="preserve">Sierra View District Hospital (Porterville,CA) </t>
  </si>
  <si>
    <t xml:space="preserve">Sierra Vista Hospital (Truth Or Consequences,NM) </t>
  </si>
  <si>
    <t xml:space="preserve">Silicon Valley Internist Group (San Jose,CA) </t>
  </si>
  <si>
    <t xml:space="preserve">Silver Hill Hospital, Inc (New Canaan,CT) </t>
  </si>
  <si>
    <t xml:space="preserve">Simpson Community Healthcare, Inc (Mendenhall,MS) </t>
  </si>
  <si>
    <t xml:space="preserve">Sinai Childrens Hospital (Chicago,IL) </t>
  </si>
  <si>
    <t xml:space="preserve">Sioux Falls Specialty Hospital (Sioux Falls,SD) </t>
  </si>
  <si>
    <t xml:space="preserve">Siskin Hospital For Physical Rehabilitation (Chattanooga,TN) </t>
  </si>
  <si>
    <t xml:space="preserve">Siskiyou Hospital, Inc (Yreka,CA) </t>
  </si>
  <si>
    <t xml:space="preserve">Sitka Community Hospital (Sitka,AK) </t>
  </si>
  <si>
    <t xml:space="preserve">Skagit County Public Hospital District Number 2 (Anacortes,WA) </t>
  </si>
  <si>
    <t xml:space="preserve">Skagit Valley Hospital (Mount Vernon,WA) </t>
  </si>
  <si>
    <t xml:space="preserve">Skyler County Hospital District (Rushville,IL) </t>
  </si>
  <si>
    <t xml:space="preserve">Skyline Hospital (White Salmon,WA) </t>
  </si>
  <si>
    <t xml:space="preserve">Sleep Center At Sentara Belleharbour (Suffolk,VA) </t>
  </si>
  <si>
    <t xml:space="preserve">Sleepy Eye Medical Center (Sleepy Eye,MN) </t>
  </si>
  <si>
    <t xml:space="preserve">Sonoma Valley Health Care District (Sonoma,CA) </t>
  </si>
  <si>
    <t xml:space="preserve">Sonoma West Medical Center (Sebastopol,CA) </t>
  </si>
  <si>
    <t xml:space="preserve">Sonora Behavioral Health Hospital (Tucson,AZ) </t>
  </si>
  <si>
    <t xml:space="preserve">South Big Horn County Hospital District (Basin,WY) </t>
  </si>
  <si>
    <t xml:space="preserve">South Cameron Memorial Hospital (Cameron,LA) </t>
  </si>
  <si>
    <t xml:space="preserve">South Central Kansas Regional Medical Center (Arkansas City,KS) </t>
  </si>
  <si>
    <t xml:space="preserve">South Central Regional Medical Center (Laurel,MS) </t>
  </si>
  <si>
    <t xml:space="preserve">South Dakota Human Services Center (Yankton,SD) </t>
  </si>
  <si>
    <t xml:space="preserve">South Davis Community Hospital (Bountiful,UT) </t>
  </si>
  <si>
    <t xml:space="preserve">South Dayton Acute Care Consultants (Dayton,OH) </t>
  </si>
  <si>
    <t xml:space="preserve">South Limestone Hospital District (Groesbeck,TX) </t>
  </si>
  <si>
    <t xml:space="preserve">South Lincoln Medical Center (Kemmerer,WY) </t>
  </si>
  <si>
    <t xml:space="preserve">South Lyon Medical Center, Inc (Yerington,NV) </t>
  </si>
  <si>
    <t xml:space="preserve">South Peninsula Hospital (Homer,AK) </t>
  </si>
  <si>
    <t xml:space="preserve">South Shore Hospital, Inc (Chicago,IL) </t>
  </si>
  <si>
    <t xml:space="preserve">South Sunflower County Hospital (Indianola,MS) </t>
  </si>
  <si>
    <t xml:space="preserve">South Wheeler County Hospital District (Shamrock,TX) </t>
  </si>
  <si>
    <t xml:space="preserve">Southcoast Health System, Inc (New Bedford,MA) </t>
  </si>
  <si>
    <t xml:space="preserve">Southeast Alaska Regional Health Consortium (Juneau,AK) </t>
  </si>
  <si>
    <t xml:space="preserve">Southeast Regional Medical Center (Kentwood,LA) </t>
  </si>
  <si>
    <t xml:space="preserve">Southeast Texas Medical Associates Ii (Beaumont,TX) </t>
  </si>
  <si>
    <t xml:space="preserve">Southeastern Ohio Regional Medical Center (Cambridge,OH) </t>
  </si>
  <si>
    <t xml:space="preserve">Southern Arizona Infectious Disease Specialists (Tucson,AZ) </t>
  </si>
  <si>
    <t xml:space="preserve">Southern Coos Health District (Bandon,OR) </t>
  </si>
  <si>
    <t xml:space="preserve">Southern Humboldt Community Healthcare District (Garberville,CA) </t>
  </si>
  <si>
    <t xml:space="preserve">Southern Inyo Healthcare District (Lone Pine,CA) </t>
  </si>
  <si>
    <t xml:space="preserve">Southern Mono Healthcare District (Mammoth Lakes,CA) </t>
  </si>
  <si>
    <t xml:space="preserve">Southern Surgical Hospital (Slidell,LA) </t>
  </si>
  <si>
    <t xml:space="preserve">Southern Winds Hospital (Hialeah,FL) </t>
  </si>
  <si>
    <t xml:space="preserve">Southpike Hospital Association (Magnolia,MS) </t>
  </si>
  <si>
    <t xml:space="preserve">Southside Infusion Pharmacy (Houston,TX) </t>
  </si>
  <si>
    <t xml:space="preserve">Southwest Health Center (Platteville,WI) </t>
  </si>
  <si>
    <t xml:space="preserve">Southwest Infusion Care (West Palm Beach,FL) </t>
  </si>
  <si>
    <t xml:space="preserve">Southwest Medical Associates At Tenaya (Las Vegas,NV) </t>
  </si>
  <si>
    <t xml:space="preserve">Southwest Medical Center (Liberal,KS) </t>
  </si>
  <si>
    <t xml:space="preserve">Southwestern Virginia Mental Health Institute (Marion,VA) </t>
  </si>
  <si>
    <t xml:space="preserve">Speare Memorial Hospital (Plymouth,NH) </t>
  </si>
  <si>
    <t xml:space="preserve">Special Care Hospital (Grand Rapids,MI) </t>
  </si>
  <si>
    <t xml:space="preserve">Specialists Hospital Shreveport (Shreveport,LA) </t>
  </si>
  <si>
    <t xml:space="preserve">Specialty Center At Saint Francis Hospital (Litchfield,IL) </t>
  </si>
  <si>
    <t xml:space="preserve">Specialty Hospital Of Central Jersey (Lakewood,NJ) </t>
  </si>
  <si>
    <t xml:space="preserve">Specialty Hospital Of Lorain (Amherst,OH) </t>
  </si>
  <si>
    <t xml:space="preserve">Specialty Hospital Of Winnfield, Inc (Winnfield,LA) </t>
  </si>
  <si>
    <t xml:space="preserve">Spencer Hospital (Spencer,IA) </t>
  </si>
  <si>
    <t xml:space="preserve">Spring Central Hospital (Spring,TX) </t>
  </si>
  <si>
    <t xml:space="preserve">Springfield Hospital Center (Sykesville,MD) </t>
  </si>
  <si>
    <t xml:space="preserve">Springhill Medical Center (Mobile,AL) </t>
  </si>
  <si>
    <t xml:space="preserve">Springhill Medical Services, Inc (Springhill,LA) </t>
  </si>
  <si>
    <t xml:space="preserve">Stafford County Hospital (Stafford,KS) </t>
  </si>
  <si>
    <t xml:space="preserve">Stamford Hospital (Stamford,CT) </t>
  </si>
  <si>
    <t xml:space="preserve">Stamford Hospital District (Stamford,TX) </t>
  </si>
  <si>
    <t xml:space="preserve">Stanislaus Surgical Hospital, Llc (Modesto,CA) </t>
  </si>
  <si>
    <t xml:space="preserve">Stanton County Hospital (Johnson,KS) </t>
  </si>
  <si>
    <t xml:space="preserve">Star Medical Center (Plano,TX) </t>
  </si>
  <si>
    <t xml:space="preserve">Starr County Hospital District (Rio Grande City,TX) </t>
  </si>
  <si>
    <t xml:space="preserve">Stem Cell Processing Laboratory (Omaha,NE) </t>
  </si>
  <si>
    <t xml:space="preserve">Stephens Memorial Hospital (Breckenridge,TX) </t>
  </si>
  <si>
    <t xml:space="preserve">Sterling Medical Services (Lake Forest,CA) </t>
  </si>
  <si>
    <t xml:space="preserve">Sterling Surgical Hospital (Slidell,LA) </t>
  </si>
  <si>
    <t xml:space="preserve">Stevens County Hospital (Hugoton,KS) </t>
  </si>
  <si>
    <t xml:space="preserve">Stillwater Medical Center Authority (Stillwater,OK) </t>
  </si>
  <si>
    <t xml:space="preserve">Stone County Hospital (Wiggins,MS) </t>
  </si>
  <si>
    <t xml:space="preserve">Stonewall Memorial Hospital (Aspermont,TX) </t>
  </si>
  <si>
    <t xml:space="preserve">Straith Hospital (Southfield,MI) </t>
  </si>
  <si>
    <t xml:space="preserve">Stringfellow Memorial Hospital (Anniston,AL) </t>
  </si>
  <si>
    <t xml:space="preserve">Strong Memorial Hospital Colorectal Surgery (Rochester,NY) </t>
  </si>
  <si>
    <t xml:space="preserve">Stroud Regional Medical Center (Stroud,OK) </t>
  </si>
  <si>
    <t xml:space="preserve">Sullivan County Memorial Hospital (Milan,MO) </t>
  </si>
  <si>
    <t xml:space="preserve">Summa Health Center At Wadsworth Rittman (Wadsworth,OH) </t>
  </si>
  <si>
    <t xml:space="preserve">Summit Medical Center (Edmond,OK) </t>
  </si>
  <si>
    <t xml:space="preserve">Summit Surgical (Hutchinson,KS) </t>
  </si>
  <si>
    <t xml:space="preserve">Sumner County Hospital District 1 (Caldwell,KS) </t>
  </si>
  <si>
    <t xml:space="preserve">Suncoast Surgical And Medical Supply (Tampa,FL) </t>
  </si>
  <si>
    <t xml:space="preserve">Sunset Pharmaceutical (Carlsbad,CA) </t>
  </si>
  <si>
    <t xml:space="preserve">Surgical Institute Of Reading (Wyomissing,PA) </t>
  </si>
  <si>
    <t xml:space="preserve">Surgical Specialty Center Of Baton Rouge (Baton Rouge,LA) </t>
  </si>
  <si>
    <t xml:space="preserve">Surgical Specialty Hospitals Of America (Pasadena,TX) </t>
  </si>
  <si>
    <t xml:space="preserve">Surprise Valley Health Care District (Cedarville,CA) </t>
  </si>
  <si>
    <t xml:space="preserve">Susan B Allen Memorial Hospital (El Dorado,KS) </t>
  </si>
  <si>
    <t xml:space="preserve">Sutter Surgical Hospital North Valley (Yuba City,CA) </t>
  </si>
  <si>
    <t xml:space="preserve">Swedishamerican Health System (Rockford,IL) </t>
  </si>
  <si>
    <t xml:space="preserve">Sweeny Hospital District (Sweeny,TX) </t>
  </si>
  <si>
    <t xml:space="preserve">Sweetwater Hospital Association (Sweetwater,TN) </t>
  </si>
  <si>
    <t xml:space="preserve">Sylacauga Health Care Authority (Sylacauga,AL) </t>
  </si>
  <si>
    <t xml:space="preserve">Syringa General Hospital (Grangeville,ID) </t>
  </si>
  <si>
    <t xml:space="preserve">Tactical Medical Solutions (Anderson,SC) </t>
  </si>
  <si>
    <t xml:space="preserve">Tallahatchie General Hospital (Charleston,MS) </t>
  </si>
  <si>
    <t xml:space="preserve">Tenet Healthcare Corp (Dallas,TX) </t>
  </si>
  <si>
    <t xml:space="preserve">Terrebonne General Medical Center (Houma,LA) </t>
  </si>
  <si>
    <t xml:space="preserve">Terry Memorial Hospital District (Brownfield,TX) </t>
  </si>
  <si>
    <t xml:space="preserve">Teton Valley Health Care (Driggs,ID) </t>
  </si>
  <si>
    <t xml:space="preserve">Tewksbury Hospital (Tewksbury,MA) </t>
  </si>
  <si>
    <t xml:space="preserve">Texas Center For Infectious Disease (San Antonio,TX) </t>
  </si>
  <si>
    <t xml:space="preserve">Texas Digestive Disease Consultants (Arlington,TX) </t>
  </si>
  <si>
    <t xml:space="preserve">Texas Digestive Disease Consultants (Dallas,TX) </t>
  </si>
  <si>
    <t xml:space="preserve">Texas Digestive Disease Consultants (Irving,TX) </t>
  </si>
  <si>
    <t xml:space="preserve">Texas Digestive Disease Consultants (Plano,TX) </t>
  </si>
  <si>
    <t xml:space="preserve">Texas Digestive Disease Consultants (Southlake,TX) </t>
  </si>
  <si>
    <t xml:space="preserve">Texas Digestive Disease Consultants, Pllc (Fort Worth,TX) </t>
  </si>
  <si>
    <t xml:space="preserve">Texas General Hospital (Grand Prairie,TX) </t>
  </si>
  <si>
    <t xml:space="preserve">Texas General Hospital Grand Saline (Grand Saline,TX) </t>
  </si>
  <si>
    <t xml:space="preserve">Texas Health Hospital (Carrollton,TX) </t>
  </si>
  <si>
    <t xml:space="preserve">Texas Health Science Center At Houston (Houston,TX) </t>
  </si>
  <si>
    <t xml:space="preserve">Texas Health Specialty Hospital (Fort Worth,TX) </t>
  </si>
  <si>
    <t xml:space="preserve">Texas Institute For Surgery At Texas Health Presbyterian Dallas (Dallas,TX) </t>
  </si>
  <si>
    <t xml:space="preserve">Texas Rehabilitation Hospital (Arlington,TX) </t>
  </si>
  <si>
    <t xml:space="preserve">Texas Rehabilitation Hospital Of Fort Worth, Llc (Fort Worth,TX) </t>
  </si>
  <si>
    <t xml:space="preserve">Texas Scottish Rite Hospital For Children (Dallas,TX) </t>
  </si>
  <si>
    <t xml:space="preserve">Texas Tech Physicians Internal Medicine (Lubbock,TX) </t>
  </si>
  <si>
    <t xml:space="preserve">Texas Tech Physicians Of Permain Basin General Surgery (Odessa,TX) </t>
  </si>
  <si>
    <t xml:space="preserve">Thayer County Health Services (Hebron,NE) </t>
  </si>
  <si>
    <t xml:space="preserve">The Bellevue Hospital (Bellevue,OH) </t>
  </si>
  <si>
    <t xml:space="preserve">The Brenner Childrens Hospital (Winston Salem,NC) </t>
  </si>
  <si>
    <t xml:space="preserve">The Bristol-myers Squibb Childrens Hospital At Robert Wood Johnson University (New Brunswick,NJ) </t>
  </si>
  <si>
    <t xml:space="preserve">The Center For Advanced Heart Care At The University Of Kansas Hospital (Kansas City,KS) </t>
  </si>
  <si>
    <t xml:space="preserve">The Childrens Heart Clinic (Minneapolis,MN) </t>
  </si>
  <si>
    <t xml:space="preserve">The Childrens Home Of Pittsburgh (Pittsburgh,PA) </t>
  </si>
  <si>
    <t xml:space="preserve">The Childrens Hospital At Montefiore Medical Center (Bronx,NY) </t>
  </si>
  <si>
    <t xml:space="preserve">The Childrens Hospital At Providence (Anchorage,AK) </t>
  </si>
  <si>
    <t xml:space="preserve">The Childrens Hospital At Saint Francis (Tulsa,OK) </t>
  </si>
  <si>
    <t xml:space="preserve">The Childrens Hospital At Saint Marys Medical Center (West Palm Beach,FL) </t>
  </si>
  <si>
    <t xml:space="preserve">The Childrens Hospital At Saint Peters (New Brunswick,NJ) </t>
  </si>
  <si>
    <t xml:space="preserve">The Childrens Hospital Navicent Health (Macon,GA) </t>
  </si>
  <si>
    <t xml:space="preserve">The Childrens Institute Of Pittsburgh (Pittsburgh,PA) </t>
  </si>
  <si>
    <t xml:space="preserve">The Community Hospital Association, Inc (Wickenburg,AZ) </t>
  </si>
  <si>
    <t xml:space="preserve">The Cook Hospital (Cook,MN) </t>
  </si>
  <si>
    <t xml:space="preserve">The El Camino Womens Hospital (Mountain View,CA) </t>
  </si>
  <si>
    <t xml:space="preserve">The Heart And Vascular Hospital (Webster,TX) </t>
  </si>
  <si>
    <t xml:space="preserve">The Heart Hospital At Providence (Waco,TX) </t>
  </si>
  <si>
    <t xml:space="preserve">The Heart Hospital Baylor Denton (Denton,TX) </t>
  </si>
  <si>
    <t xml:space="preserve">The Heart Hospital Network Northwest Health System (Springdale,AR) </t>
  </si>
  <si>
    <t xml:space="preserve">The Hospital At Westlake Medical Center (Austin,TX) </t>
  </si>
  <si>
    <t xml:space="preserve">The Hospital Sisters Of The Third Order Of Saint Francis (Litchfield,IL) </t>
  </si>
  <si>
    <t xml:space="preserve">The Infusion Center (Fresno,CA) </t>
  </si>
  <si>
    <t xml:space="preserve">The Joseph M Sanzari Childrens Hospital At Hackensack University Medical Center (Hackensack,NJ) </t>
  </si>
  <si>
    <t xml:space="preserve">The Louis And Peaches Owen Heart Hospital In Tyler (Tyler,TX) </t>
  </si>
  <si>
    <t xml:space="preserve">The Medical Center At Elizabeth Place (Dayton,OH) </t>
  </si>
  <si>
    <t xml:space="preserve">The Medical Center Of Southeast Texas Victory Campus (Beaumont,TX) </t>
  </si>
  <si>
    <t xml:space="preserve">The Miami Medical Center (Miami,FL) </t>
  </si>
  <si>
    <t xml:space="preserve">The Permanente Medical Group, Inc Milpitas Medical Offices (Milpitas,CA) </t>
  </si>
  <si>
    <t xml:space="preserve">The Pet Apothecary (Milwaukee,WI) </t>
  </si>
  <si>
    <t xml:space="preserve">The Physicians Hospital In Anadarko (Anadarko,OK) </t>
  </si>
  <si>
    <t xml:space="preserve">The Richard M Ross Heart Hospital (Columbus,OH) </t>
  </si>
  <si>
    <t xml:space="preserve">The Rockefeller University Hospital (New York,NY) </t>
  </si>
  <si>
    <t xml:space="preserve">The Ruby Valley Hospital (Sheridan,MT) </t>
  </si>
  <si>
    <t xml:space="preserve">The Spine Hospital Of Louisiana At The Neuromedical Center (Baton Rouge,LA) </t>
  </si>
  <si>
    <t xml:space="preserve">The Surgical Hospital At Southwoods (Boardman,OH) </t>
  </si>
  <si>
    <t xml:space="preserve">The Troy Hospital Health Care Authority (Troy,AL) </t>
  </si>
  <si>
    <t xml:space="preserve">The Unterberg Childrens Hospital At Monmouth Medical Center (Long Branch,NJ) </t>
  </si>
  <si>
    <t xml:space="preserve">The Womens Center (Florence,SC) </t>
  </si>
  <si>
    <t xml:space="preserve">The Womens Hospital At Renaissance (Edinburg,TX) </t>
  </si>
  <si>
    <t xml:space="preserve">The Womens Hospital At Saint Joseph East (Lexington,KY) </t>
  </si>
  <si>
    <t xml:space="preserve">The Woodlands Specialty Hospital (Spring,TX) </t>
  </si>
  <si>
    <t xml:space="preserve">Thomas H Boyd Memorial Hospital (Carrollton,IL) </t>
  </si>
  <si>
    <t xml:space="preserve">Thorek Memorial Hospital (Chicago,IL) </t>
  </si>
  <si>
    <t xml:space="preserve">Three Gables Surgery Center (Proctorville,OH) </t>
  </si>
  <si>
    <t xml:space="preserve">Throckmorton County Memorial Hospital (Throckmorton,TX) </t>
  </si>
  <si>
    <t xml:space="preserve">Tift Regional Medical Center (Tifton,GA) </t>
  </si>
  <si>
    <t xml:space="preserve">Tippah County Health Services (Ripley,MS) </t>
  </si>
  <si>
    <t xml:space="preserve">Titus Regional Medical Center (Mount Pleasant,TX) </t>
  </si>
  <si>
    <t xml:space="preserve">Tmc For Children (Tucson,AZ) </t>
  </si>
  <si>
    <t xml:space="preserve">Tombigbee Healthcare Authority (Demopolis,AL) </t>
  </si>
  <si>
    <t xml:space="preserve">Torrance Co - Arl (Portage,MI) </t>
  </si>
  <si>
    <t xml:space="preserve">Touchette Regional Hospital (Centreville,IL) </t>
  </si>
  <si>
    <t xml:space="preserve">Touro University Health Center (Henderson,NV) </t>
  </si>
  <si>
    <t xml:space="preserve">Townsend Health Systems, Inc (Townsend,MT) </t>
  </si>
  <si>
    <t xml:space="preserve">Tria Orthopaedic Center Woodbury (Woodbury,MN) </t>
  </si>
  <si>
    <t xml:space="preserve">Tricare Prime Clinic Chesapeake (Chesapeake,VA) </t>
  </si>
  <si>
    <t xml:space="preserve">Trigg County Hospital, Inc (Cadiz,KY) </t>
  </si>
  <si>
    <t xml:space="preserve">Trinka Davis Veterans Village (Carrollton,GA) </t>
  </si>
  <si>
    <t xml:space="preserve">Tri-state Memorial Hospital (Clarkston,WA) </t>
  </si>
  <si>
    <t xml:space="preserve">Trustpoint Hospital (Lubbock,TX) </t>
  </si>
  <si>
    <t xml:space="preserve">Trustpoint Hospital (Murfreesboro,TN) </t>
  </si>
  <si>
    <t xml:space="preserve">Ts Pharm (Irvine,CA) </t>
  </si>
  <si>
    <t xml:space="preserve">Tulsa Va Outpatient Clinic (Tulsa,OK) </t>
  </si>
  <si>
    <t xml:space="preserve">Tuomey Regional Medical Center (Sumter,SC) </t>
  </si>
  <si>
    <t xml:space="preserve">Tyler County Hospital District (Woodville,TX) </t>
  </si>
  <si>
    <t xml:space="preserve">Tyler Holmes Memorial Hospital (Winona,MS) </t>
  </si>
  <si>
    <t xml:space="preserve">Tyler Rehabilitation Associates, Lp (Tyler,TX) </t>
  </si>
  <si>
    <t xml:space="preserve">Uab Women And Infants Center (Birmingham,AL) </t>
  </si>
  <si>
    <t xml:space="preserve">Ucla Medical Center (Los Angeles,CA) </t>
  </si>
  <si>
    <t xml:space="preserve">Uf Health Shands Childrens Hospital (Gainesville,FL) </t>
  </si>
  <si>
    <t xml:space="preserve">Uf Health Urology Medical Plaza (Gainesville,FL) </t>
  </si>
  <si>
    <t xml:space="preserve">Uintah Basin Medical Center (Roosevelt,UT) </t>
  </si>
  <si>
    <t xml:space="preserve">Union Correctional Institute (Raiford,FL) </t>
  </si>
  <si>
    <t xml:space="preserve">Union General Hospital, Inc (Farmerville,LA) </t>
  </si>
  <si>
    <t xml:space="preserve">Union Medical Group (Terre Haute,IN) </t>
  </si>
  <si>
    <t xml:space="preserve">Uniontown Hospital (Uniontown,PA) </t>
  </si>
  <si>
    <t xml:space="preserve">United Medical Center (Washington,DC) </t>
  </si>
  <si>
    <t xml:space="preserve">United Medical Rehabilitation Hospital (Gretna,LA) </t>
  </si>
  <si>
    <t xml:space="preserve">United Medical Rehabilitation Hospital (Hammond,LA) </t>
  </si>
  <si>
    <t xml:space="preserve">United Medical Rehabilitation Hospital Of Gonzales (Gonzales,LA) </t>
  </si>
  <si>
    <t xml:space="preserve">United Memorial Medical Center (Houston,TX) </t>
  </si>
  <si>
    <t xml:space="preserve">United Surgeons, Llc (Mishawaka,IN) </t>
  </si>
  <si>
    <t xml:space="preserve">Unity Medical Center (Manchester,TN) </t>
  </si>
  <si>
    <t xml:space="preserve">University Health Conway (Monroe,LA) </t>
  </si>
  <si>
    <t xml:space="preserve">University Medical Center Of El Paso (El Paso,TX) </t>
  </si>
  <si>
    <t xml:space="preserve">University Of Arizona Health Sciences Center (Tucson,AZ) </t>
  </si>
  <si>
    <t xml:space="preserve">University Of Louisville Health Care Outpatient Center (Louisville,KY) </t>
  </si>
  <si>
    <t xml:space="preserve">University Of Missouri Columbia Veterinary Medical Teaching Hospital (Columbia,MO) </t>
  </si>
  <si>
    <t xml:space="preserve">University Of North Texas Health Science Center Central Receiving (Fort Worth,TX) </t>
  </si>
  <si>
    <t xml:space="preserve">University Of Oklahoma (Oklahoma City,OK) </t>
  </si>
  <si>
    <t xml:space="preserve">University Of Oklahoma Health Science Center Obstetries And Gynecology (Oklahoma City,OK) </t>
  </si>
  <si>
    <t xml:space="preserve">University Of Tennessee Medical Center Heart Hospital (Knoxville,TN) </t>
  </si>
  <si>
    <t xml:space="preserve">University Of Texas Medical Branch Tdcj Hospital (Galveston,TX) </t>
  </si>
  <si>
    <t xml:space="preserve">University Of Utah Neuropsychiatric Institute (Salt Lake City,UT) </t>
  </si>
  <si>
    <t xml:space="preserve">University Of Vermont Childrens Hospital (Burlington,VT) </t>
  </si>
  <si>
    <t xml:space="preserve">University Pain Clinic (Detroit,MI) </t>
  </si>
  <si>
    <t xml:space="preserve">University Radiology Group (Somerset,NJ) </t>
  </si>
  <si>
    <t xml:space="preserve">University Virginia Transitional Care Hospital (Charlottesville,VA) </t>
  </si>
  <si>
    <t xml:space="preserve">Upmc Hamot Womens Hospital (Erie,PA) </t>
  </si>
  <si>
    <t xml:space="preserve">Upmc Passavant Cranberry (Cranberry Township,PA) </t>
  </si>
  <si>
    <t xml:space="preserve">Upstate Golisano Childrens Hospital (Syracuse,NY) </t>
  </si>
  <si>
    <t xml:space="preserve">Urban University Womens Hospital (Detroit,MI) </t>
  </si>
  <si>
    <t xml:space="preserve">Usa Health Service Foundation Internal Medicine (Mobile,AL) </t>
  </si>
  <si>
    <t xml:space="preserve">Usf Health Morsani Center For Advanced Healthcare (Tampa,FL) </t>
  </si>
  <si>
    <t xml:space="preserve">Usphs-indian Health Service (Ada,OK) </t>
  </si>
  <si>
    <t xml:space="preserve">Ut Health Science Center Department Of Urology (San Antonio,TX) </t>
  </si>
  <si>
    <t xml:space="preserve">Utah State Hospital (Provo,UT) </t>
  </si>
  <si>
    <t xml:space="preserve">Uvalde County Hospital Authority (Uvalde,TX) </t>
  </si>
  <si>
    <t xml:space="preserve">Va Gulf Coast Veterans Health Care System Pensacola Outpatient Clinic (Pensacola,FL) </t>
  </si>
  <si>
    <t xml:space="preserve">Val Verde Hospital District (Del Rio,TX) </t>
  </si>
  <si>
    <t xml:space="preserve">Valir Healthcare (Oklahoma City,OK) </t>
  </si>
  <si>
    <t xml:space="preserve">Valley Forge Medical Center And Hospital, Inc (Norristown,PA) </t>
  </si>
  <si>
    <t xml:space="preserve">Valor Health (Emmett,ID) </t>
  </si>
  <si>
    <t xml:space="preserve">Van Matre Healthsouth Rehabilitation Hospital (Rockford,IL) </t>
  </si>
  <si>
    <t xml:space="preserve">Vanderbilt Stallworth Rehabilitation Hospital (Nashville,TN) </t>
  </si>
  <si>
    <t xml:space="preserve">Veterans Memorial Hospital (Waukon,IA) </t>
  </si>
  <si>
    <t xml:space="preserve">Veterinary Medical Teaching Hospital (Gainesville,FL) </t>
  </si>
  <si>
    <t xml:space="preserve">Vibra Hospital (Richardson,TX) </t>
  </si>
  <si>
    <t xml:space="preserve">Victor Valley Global Medical Center (Victorville,CA) </t>
  </si>
  <si>
    <t xml:space="preserve">Villa Feliciana Medical Complex (Jackson,LA) </t>
  </si>
  <si>
    <t xml:space="preserve">Virginia Gay Hospital, Inc (Vinton,IA) </t>
  </si>
  <si>
    <t xml:space="preserve">Virginia Hospital Center (Arlington,VA) </t>
  </si>
  <si>
    <t xml:space="preserve">Virginia Tech College Of Veterinary Medicine (Blacksburg,VA) </t>
  </si>
  <si>
    <t xml:space="preserve">Vita-rx Corporation (Columbus,GA) </t>
  </si>
  <si>
    <t xml:space="preserve">Von Voigtlander Womens Hospital (Ann Arbor,MI) </t>
  </si>
  <si>
    <t xml:space="preserve">Wabash General Hospital District (Mount Carmel,IL) </t>
  </si>
  <si>
    <t xml:space="preserve">Waco Infectious Disease (Waco,TX) </t>
  </si>
  <si>
    <t xml:space="preserve">Wahiawa General Hospital (Wahiawa,HI) </t>
  </si>
  <si>
    <t xml:space="preserve">Wakemed Childrens Hospital (Raleigh,NC) </t>
  </si>
  <si>
    <t xml:space="preserve">Walgreens Infusion Service (Butte,MT) </t>
  </si>
  <si>
    <t xml:space="preserve">Wallace R Conerly Critical Care Hospital (Jackson,MS) </t>
  </si>
  <si>
    <t xml:space="preserve">Walt Disney Pavilion At Florida Hospital For Children (Orlando,FL) </t>
  </si>
  <si>
    <t xml:space="preserve">Ward 3, 4, And 10 Hospital Service District Parish Of Union (Bernice,LA) </t>
  </si>
  <si>
    <t xml:space="preserve">Ward Memorial Hospital (Monahans,TX) </t>
  </si>
  <si>
    <t xml:space="preserve">Warner Hospital And Health Services (Clinton,IL) </t>
  </si>
  <si>
    <t xml:space="preserve">Warren Memorial Hospital (Friend,NE) </t>
  </si>
  <si>
    <t xml:space="preserve">Warrior Ohana Medical Clinic (Kapolei,HI) </t>
  </si>
  <si>
    <t xml:space="preserve">Wasatch Infusion (Murray,UT) </t>
  </si>
  <si>
    <t xml:space="preserve">Washington Country Hospital Association (Chatom,AL) </t>
  </si>
  <si>
    <t xml:space="preserve">Washington County Hospital (Washington,KS) </t>
  </si>
  <si>
    <t xml:space="preserve">Washington State Penitentiary (Walla Walla,WA) </t>
  </si>
  <si>
    <t xml:space="preserve">Washington University School Of Medicine Department Of Obstetrics And Gynecology (Saint Louis,MO) </t>
  </si>
  <si>
    <t xml:space="preserve">Watkins Pharmacy And Surgical Supply (Muskegon,MI) </t>
  </si>
  <si>
    <t xml:space="preserve">Waverly Health Center (Waverly,IA) </t>
  </si>
  <si>
    <t xml:space="preserve">Wayne County Hospital, Inc (Monticello,KY) </t>
  </si>
  <si>
    <t xml:space="preserve">Wayne Memorial Hospital (Jesup,GA) </t>
  </si>
  <si>
    <t xml:space="preserve">Wayne Unc Health Care (Goldsboro,NC) </t>
  </si>
  <si>
    <t xml:space="preserve">Webster County Community Hospital (Red Cloud,NE) </t>
  </si>
  <si>
    <t xml:space="preserve">Webster County Memorial Hospital (Webster Springs,WV) </t>
  </si>
  <si>
    <t xml:space="preserve">Wedowee Hospital And Clinic (Wedowee,AL) </t>
  </si>
  <si>
    <t xml:space="preserve">Weil Cornell Medicine Research Building (New York,NY) </t>
  </si>
  <si>
    <t xml:space="preserve">Weirton Medical Center (Weirton,WV) </t>
  </si>
  <si>
    <t xml:space="preserve">Weiser Valley Hospital District (Weiser,ID) </t>
  </si>
  <si>
    <t xml:space="preserve">Weisman Childrens Rehabilitation Hospital (Marlton,NJ) </t>
  </si>
  <si>
    <t xml:space="preserve">Welch Community Hospital (Welch,WV) </t>
  </si>
  <si>
    <t xml:space="preserve">Wellbridge Fort Worth (Fort Worth,TX) </t>
  </si>
  <si>
    <t xml:space="preserve">Wesley Rehabilitation Hospital (Wichita,KS) </t>
  </si>
  <si>
    <t xml:space="preserve">West Branch Regional Medical Center (West Branch,MI) </t>
  </si>
  <si>
    <t xml:space="preserve">West Carroll Memorial Health System, Llc (Oak Grove,LA) </t>
  </si>
  <si>
    <t xml:space="preserve">West Central Georgia Regional Hospital (Columbus,GA) </t>
  </si>
  <si>
    <t xml:space="preserve">West Covina Medical Center (West Covina,CA) </t>
  </si>
  <si>
    <t xml:space="preserve">West Feliciana Parish Hospital (Saint Francisville,LA) </t>
  </si>
  <si>
    <t xml:space="preserve">West Georgia Infectious Disease (Austell,GA) </t>
  </si>
  <si>
    <t xml:space="preserve">West Houston Infectious Disease Asoociates (Katy,TX) </t>
  </si>
  <si>
    <t xml:space="preserve">West River Health Services Foundation (Hettinger,ND) </t>
  </si>
  <si>
    <t xml:space="preserve">West Virginia Rehabilitation Hospital, Inc (Morgantown,WV) </t>
  </si>
  <si>
    <t xml:space="preserve">West Wharton County Hospital District (El Campo,TX) </t>
  </si>
  <si>
    <t xml:space="preserve">Westchester Ellenville Hospital (Ellenville,NY) </t>
  </si>
  <si>
    <t xml:space="preserve">Westchester General Hospital (Miami,FL) </t>
  </si>
  <si>
    <t xml:space="preserve">Western Maryland Hospital Center (Hagerstown,MD) </t>
  </si>
  <si>
    <t xml:space="preserve">Western Massachusetts Hospital (Westfield,MA) </t>
  </si>
  <si>
    <t xml:space="preserve">Western Medical Supply (Glendale,CA) </t>
  </si>
  <si>
    <t xml:space="preserve">Western Missouri Medical Center (Warrensburg,MO) </t>
  </si>
  <si>
    <t xml:space="preserve">Western State Hospital (Hopkinsville,KY) </t>
  </si>
  <si>
    <t xml:space="preserve">Western State Hospital (Lakewood,WA) </t>
  </si>
  <si>
    <t xml:space="preserve">Western Wisconsin Health (Baldwin,WI) </t>
  </si>
  <si>
    <t xml:space="preserve">Weston Medical Health Center (Weston,FL) </t>
  </si>
  <si>
    <t xml:space="preserve">Westprime Systems (Chino,CA) </t>
  </si>
  <si>
    <t xml:space="preserve">Westside Surgical Hospital (Houston,TX) </t>
  </si>
  <si>
    <t xml:space="preserve">Whidbeyhealth Medical Center (Coupeville,WA) </t>
  </si>
  <si>
    <t xml:space="preserve">White Mountain Regional Medical Center (Springerville,AZ) </t>
  </si>
  <si>
    <t xml:space="preserve">White Plains Hospital (White Plains,NY) </t>
  </si>
  <si>
    <t xml:space="preserve">White-wilson Medical Center, Pa (Fort Walton Beach,FL) </t>
  </si>
  <si>
    <t xml:space="preserve">Wilbarger County Hospital District (Vernon,TX) </t>
  </si>
  <si>
    <t xml:space="preserve">Willapa Harbor Hospital (South Bend,WA) </t>
  </si>
  <si>
    <t xml:space="preserve">William Bee Ririe Hospital (Ely,NV) </t>
  </si>
  <si>
    <t xml:space="preserve">Williamsburg Regional Hospital (Kingstree,SC) </t>
  </si>
  <si>
    <t xml:space="preserve">Williamson County Hospital District (Franklin,TN) </t>
  </si>
  <si>
    <t xml:space="preserve">Wills Memorial Hospital (Washington,GA) </t>
  </si>
  <si>
    <t xml:space="preserve">Wilson County Memorial Hospital District (Floresville,TX) </t>
  </si>
  <si>
    <t xml:space="preserve">Winkler County Courthouse (Kermit,TX) </t>
  </si>
  <si>
    <t xml:space="preserve">Winn Parish Medical Center (Winnfield,LA) </t>
  </si>
  <si>
    <t xml:space="preserve">Winnie Community Hospital (Winnie,TX) </t>
  </si>
  <si>
    <t xml:space="preserve">Wiregrass Medical Center (Geneva,AL) </t>
  </si>
  <si>
    <t xml:space="preserve">Wiser Hospital For Women And Infants (Jackson,MS) </t>
  </si>
  <si>
    <t xml:space="preserve">Wishek Hospital Clinic Association (Wishek,ND) </t>
  </si>
  <si>
    <t xml:space="preserve">Woodfield Distribution (Boca Raton,FL) </t>
  </si>
  <si>
    <t xml:space="preserve">Woodlawn Hospital (Rochester,IN) </t>
  </si>
  <si>
    <t xml:space="preserve">Wray Community District Hospital (Wray,CO) </t>
  </si>
  <si>
    <t xml:space="preserve">Wright-patterson Medical Center Clinic B (Dayton,OH) </t>
  </si>
  <si>
    <t xml:space="preserve">Wsu Veterinary Teaching Hospital (Pullman,WA) </t>
  </si>
  <si>
    <t xml:space="preserve">Wyckoff Heights Medical Center (Brooklyn,NY) </t>
  </si>
  <si>
    <t xml:space="preserve">Wyoming County Community Health System (Warsaw,NY) </t>
  </si>
  <si>
    <t xml:space="preserve">Yale University School Of Medicine Pathology (New Haven,CT) </t>
  </si>
  <si>
    <t xml:space="preserve">Yale-new Haven Childrens Hospital (New Haven,CT) </t>
  </si>
  <si>
    <t xml:space="preserve">Yalobusha General Hospital And Nursing Home (Water Valley,MS) </t>
  </si>
  <si>
    <t xml:space="preserve">Yoakum County Hospital (Denver City,TX) </t>
  </si>
  <si>
    <t xml:space="preserve">York General Health Care Services (York,NE) </t>
  </si>
  <si>
    <t xml:space="preserve">Yuma District Hospital (Yuma,CO) </t>
  </si>
  <si>
    <t xml:space="preserve">Yuma District Hospital And Clinic (Yuma,CO) </t>
  </si>
  <si>
    <t xml:space="preserve">Yuma Rehabilitation Hospital (Yuma,AZ) </t>
  </si>
  <si>
    <t xml:space="preserve">Zuckerberg San Francisco General Hospital And Trauma Center (San Francisco,CA) </t>
  </si>
  <si>
    <t xml:space="preserve">Norman Regional Healthplex (Norman,OK) </t>
  </si>
  <si>
    <t xml:space="preserve">Norman Regional Moore (Moore,OK) </t>
  </si>
  <si>
    <t xml:space="preserve">North Arkansas Regional Medical Center (Harrison,AR) </t>
  </si>
  <si>
    <t xml:space="preserve">Broward Health Coral Springs Medical Center (Coral Springs,FL) </t>
  </si>
  <si>
    <t xml:space="preserve">Broward Health Imperial Point (Fort Lauderdale,FL) </t>
  </si>
  <si>
    <t xml:space="preserve">Broward Health Medical Center (Fort Lauderdale,FL) </t>
  </si>
  <si>
    <t xml:space="preserve">North Broward Medical Center (Pompano Beach,FL) </t>
  </si>
  <si>
    <t xml:space="preserve">North Country Hospital (Newport,VT) </t>
  </si>
  <si>
    <t xml:space="preserve">North Cypress Medical Center (Cypress,TX) </t>
  </si>
  <si>
    <t xml:space="preserve">North Kansas City Hospital (North Kansas City,MO) </t>
  </si>
  <si>
    <t xml:space="preserve">Clay County Medical Corporation, Inc (West Point,MS) </t>
  </si>
  <si>
    <t xml:space="preserve">Marion Regional Medical Center, Inc (Hamilton,AL) </t>
  </si>
  <si>
    <t xml:space="preserve">Nmmc Womens Hospital (Tupelo,MS) </t>
  </si>
  <si>
    <t xml:space="preserve">North Mississippi Medical Center Eupora (Eupora,MS) </t>
  </si>
  <si>
    <t xml:space="preserve">Pontotoc Health Services, Inc (Pontotoc,MS) </t>
  </si>
  <si>
    <t xml:space="preserve">Tishomingo Health Services, Inc (Iuka,MS) </t>
  </si>
  <si>
    <t xml:space="preserve">North Oaks Health System (Hammond,LA) </t>
  </si>
  <si>
    <t xml:space="preserve">North Oaks Rehabilitation Hospital (Hammond,LA) </t>
  </si>
  <si>
    <t xml:space="preserve">North Platte Nebraska Hospital Corp (North Platte,NE) </t>
  </si>
  <si>
    <t xml:space="preserve">North Sunflower Medical Center (Ruleville,MS) </t>
  </si>
  <si>
    <t xml:space="preserve">Northbay Health Care Group (Fairfield,CA) </t>
  </si>
  <si>
    <t xml:space="preserve">Northbay Health Care Group (Vacaville,CA) </t>
  </si>
  <si>
    <t xml:space="preserve">Habersham Medical Center (Demorest,GA) </t>
  </si>
  <si>
    <t xml:space="preserve">Northeast Georgia Medical Center Braselton (Braselton,GA) </t>
  </si>
  <si>
    <t xml:space="preserve">Northeast Georgia Medical Center Gainesville (Gainesville,GA) </t>
  </si>
  <si>
    <t xml:space="preserve">Northeast Montana Health Services (Poplar,MT) </t>
  </si>
  <si>
    <t xml:space="preserve">Northeast Montana Health Services (Wolf Point,MT) </t>
  </si>
  <si>
    <t xml:space="preserve">Verde Valley Medical Center (Cottonwood,AZ) </t>
  </si>
  <si>
    <t xml:space="preserve">Winslow Memorial Hospital (Winslow,AZ) </t>
  </si>
  <si>
    <t xml:space="preserve">Northern Cochise Community Hospital (Willcox,AZ) </t>
  </si>
  <si>
    <t xml:space="preserve">Northern Maine Medical Center (Fort Kent,ME) </t>
  </si>
  <si>
    <t xml:space="preserve">Northern Montana Hospital (Havre,MT) </t>
  </si>
  <si>
    <t xml:space="preserve">Northfield Hospital (Northfield,MN) </t>
  </si>
  <si>
    <t xml:space="preserve">Northshore University Health System (Skokie,IL) </t>
  </si>
  <si>
    <t xml:space="preserve">Northshore University Healthsystem (Glenview,IL) </t>
  </si>
  <si>
    <t xml:space="preserve">Northshore University Healthsystem (Highland Park,IL) </t>
  </si>
  <si>
    <t xml:space="preserve">Northside Alpharetta Medical Campus Radiology (Alpharetta,GA) </t>
  </si>
  <si>
    <t xml:space="preserve">Northside Hospital At Meridian Mark (Atlanta,GA) </t>
  </si>
  <si>
    <t xml:space="preserve">Northside Hospital, Inc (Atlanta,GA) </t>
  </si>
  <si>
    <t xml:space="preserve">Glen Cove Hospital (Glen Cove,NY) </t>
  </si>
  <si>
    <t xml:space="preserve">Huntington Hospital (Huntington,NY) </t>
  </si>
  <si>
    <t xml:space="preserve">Lenox Hill Hospital (New York,NY) </t>
  </si>
  <si>
    <t xml:space="preserve">Lenox Hill Hospitals Outpatient Center For Mental Health (New York,NY) </t>
  </si>
  <si>
    <t xml:space="preserve">Long Island Jewish Forest Hills (Forest Hills,NY) </t>
  </si>
  <si>
    <t xml:space="preserve">Long Island Jewish Medical Center (New Hyde Park,NY) </t>
  </si>
  <si>
    <t xml:space="preserve">Long Island Jewish Valley Stream (Valley Stream,NY) </t>
  </si>
  <si>
    <t xml:space="preserve">Manhattan Eye Ear And Throat Institute Of Lenox Hill Hospital (New York,NY) </t>
  </si>
  <si>
    <t xml:space="preserve">Nassau University Medical Center (East Meadow,NY) </t>
  </si>
  <si>
    <t xml:space="preserve">North Shore University Hospital (Manhasset,NY) </t>
  </si>
  <si>
    <t xml:space="preserve">Northern Westchester Hospital (Mount Kisco,NY) </t>
  </si>
  <si>
    <t xml:space="preserve">Phelps Memorial Hospital Center (Sleepy Hollow,NY) </t>
  </si>
  <si>
    <t xml:space="preserve">Plainview Hospital (Plainview,NY) </t>
  </si>
  <si>
    <t xml:space="preserve">South Oaks Hospital (Amityville,NY) </t>
  </si>
  <si>
    <t xml:space="preserve">Southside Hospital (Bay Shore,NY) </t>
  </si>
  <si>
    <t xml:space="preserve">Staten Island University Hospital North (Staten Island,NY) </t>
  </si>
  <si>
    <t xml:space="preserve">Staten Island University Hospital South (Staten Island,NY) </t>
  </si>
  <si>
    <t xml:space="preserve">Syosset Hospital (Syosset,NY) </t>
  </si>
  <si>
    <t xml:space="preserve">Kishwaukee Hospital (Dekalb,IL) </t>
  </si>
  <si>
    <t xml:space="preserve">Marianjoy Rehabilitation Hospital (Wheaton,IL) </t>
  </si>
  <si>
    <t xml:space="preserve">Northwestern Lake Forest Hospital (Lake Forest,IL) </t>
  </si>
  <si>
    <t xml:space="preserve">Northwestern Medicine Central Dupage Hospital (Winfield,IL) </t>
  </si>
  <si>
    <t xml:space="preserve">Northwestern Medicine Delnor Hospital (Geneva,IL) </t>
  </si>
  <si>
    <t xml:space="preserve">Northwestern Medicine Valley West Hospital (Sandwich,IL) </t>
  </si>
  <si>
    <t xml:space="preserve">Northwestern Memorial Hospital (Chicago,IL) </t>
  </si>
  <si>
    <t xml:space="preserve">Prentice Womens Hospital And Maternity Center (Chicago,IL) </t>
  </si>
  <si>
    <t xml:space="preserve">Fairfield Memorial Hospital (Fairfield,IL) </t>
  </si>
  <si>
    <t xml:space="preserve">Franklin Hospital District (Benton,IL) </t>
  </si>
  <si>
    <t xml:space="preserve">Grayson County War Memorial Hospital (Leitchfield,KY) </t>
  </si>
  <si>
    <t xml:space="preserve">Harrison County Hospital (Corydon,IN) </t>
  </si>
  <si>
    <t xml:space="preserve">Livingston Hospital And Healthcare Service, Inc (Salem,KY) </t>
  </si>
  <si>
    <t xml:space="preserve">Massac County Hospital District (Metropolis,IL) </t>
  </si>
  <si>
    <t xml:space="preserve">Norton Audubon Hospital (Louisville,KY) </t>
  </si>
  <si>
    <t xml:space="preserve">Norton Brownsboro Hospital (Louisville,KY) </t>
  </si>
  <si>
    <t xml:space="preserve">Norton Cancer Institute Research Program (Louisville,KY) </t>
  </si>
  <si>
    <t xml:space="preserve">Norton Childrens Hospital (Louisville,KY) </t>
  </si>
  <si>
    <t xml:space="preserve">Norton Womens And Kosair Childrens Hospital (Louisville,KY) </t>
  </si>
  <si>
    <t xml:space="preserve">Ashe Memorial Hospital, Inc (Jefferson,NC) </t>
  </si>
  <si>
    <t xml:space="preserve">Hemby Childrens Hospital (Charlotte,NC) </t>
  </si>
  <si>
    <t xml:space="preserve">Medical Park Hospital (Winston Salem,NC) </t>
  </si>
  <si>
    <t xml:space="preserve">Novant Health Charlotte Orthopedic Hospital (Charlotte,NC) </t>
  </si>
  <si>
    <t xml:space="preserve">Novant Health Clemmons Medical Center (Clemmons,NC) </t>
  </si>
  <si>
    <t xml:space="preserve">Novant Health Haymarket Medical Center (Haymarket,VA) </t>
  </si>
  <si>
    <t xml:space="preserve">Novant Health Huntersville Medical Center (Huntersville,NC) </t>
  </si>
  <si>
    <t xml:space="preserve">Novant Health Kernersville Medical Center (Kernersville,NC) </t>
  </si>
  <si>
    <t xml:space="preserve">Novant Health Logistics Center (Kannapolis,NC) </t>
  </si>
  <si>
    <t xml:space="preserve">Novant Health Matthews Medical Center (Matthews,NC) </t>
  </si>
  <si>
    <t xml:space="preserve">Novant Health Thomasville Medical Center (Thomasville,NC) </t>
  </si>
  <si>
    <t xml:space="preserve">Prince William Medical Center (Manassas,VA) </t>
  </si>
  <si>
    <t xml:space="preserve">Unc Rockingham Health Care (Eden,NC) </t>
  </si>
  <si>
    <t xml:space="preserve">Methodist Hospital For Surgery (Addison,TX) </t>
  </si>
  <si>
    <t xml:space="preserve">Methodist Mckinney Hospital (Mckinney,TX) </t>
  </si>
  <si>
    <t xml:space="preserve">Physicians Care Surgical Hospital (Royersford,PA) </t>
  </si>
  <si>
    <t xml:space="preserve">Rothman Orthopaedic Specialty Hospital (Bensalem,PA) </t>
  </si>
  <si>
    <t xml:space="preserve">Summit Medical Center (Casper,WY) </t>
  </si>
  <si>
    <t xml:space="preserve">Nyu Langone Hospital-brooklyn (Brooklyn,NY) </t>
  </si>
  <si>
    <t xml:space="preserve">Nyu Langone Orthopedic Center (New York,NY) </t>
  </si>
  <si>
    <t xml:space="preserve">Nyu Langone Orthopedic Hospital (New York,NY) </t>
  </si>
  <si>
    <t xml:space="preserve">South Nassau Communites Hospital (Oceanside,NY) </t>
  </si>
  <si>
    <t xml:space="preserve">Tisch Hospital (New York,NY) </t>
  </si>
  <si>
    <t xml:space="preserve">Oakbend Medical Center (Booth,TX) </t>
  </si>
  <si>
    <t xml:space="preserve">Oakbend Medical Center At Williams Way (Booth,TX) </t>
  </si>
  <si>
    <t xml:space="preserve">Public Healthcare Services District Number 3 Of Pacific County (Ilwaco,WA) </t>
  </si>
  <si>
    <t xml:space="preserve">Hancock Medical Center (Bay Saint Louis,MS) </t>
  </si>
  <si>
    <t xml:space="preserve">Leonard J Chabert Medical Center (Houma,LA) </t>
  </si>
  <si>
    <t xml:space="preserve">Ochsner Baptist Medical Center (New Orleans,LA) </t>
  </si>
  <si>
    <t xml:space="preserve">Ochsner Bayou, Llc (Raceland,LA) </t>
  </si>
  <si>
    <t xml:space="preserve">Ochsner Extended Care Hospital (Kenner,LA) </t>
  </si>
  <si>
    <t xml:space="preserve">Ochsner Health System (New Orleans,LA) </t>
  </si>
  <si>
    <t xml:space="preserve">Ochsner Medical Center Baton Rouge (Baton Rouge,LA) </t>
  </si>
  <si>
    <t xml:space="preserve">Ochsner Medical Center Kenner (Kenner,LA) </t>
  </si>
  <si>
    <t xml:space="preserve">Ochsner Medical Center North Shore (Slidell,LA) </t>
  </si>
  <si>
    <t xml:space="preserve">Ochsner Medical Center West Bank (Terrytown,LA) </t>
  </si>
  <si>
    <t xml:space="preserve">Ochsner Medical Complex River Parishes (La Place,LA) </t>
  </si>
  <si>
    <t xml:space="preserve">Saint Charles Parish Hospital (Luling,LA) </t>
  </si>
  <si>
    <t xml:space="preserve">Blanchard Valley Regional Health Center (Findlay,OH) </t>
  </si>
  <si>
    <t xml:space="preserve">Morrow County Hospital (Mount Gilead,OH) </t>
  </si>
  <si>
    <t xml:space="preserve">Ohiohealth Hardin Memorial Hospital (Kenton,OH) </t>
  </si>
  <si>
    <t xml:space="preserve">Ohiohealth Mansfield Hospital (Mansfield,OH) </t>
  </si>
  <si>
    <t xml:space="preserve">Ohiohealth Marion Rheumatology (Marion,OH) </t>
  </si>
  <si>
    <t xml:space="preserve">Ohiohealth Obleness Hospital (Athens,OH) </t>
  </si>
  <si>
    <t xml:space="preserve">Ohiohealth Shelby Hospital (Shelby,OH) </t>
  </si>
  <si>
    <t xml:space="preserve">Samaritan Regional Health System (Ashland,OH) </t>
  </si>
  <si>
    <t xml:space="preserve">Southern Ohio Medical Center (Portsmouth,OH) </t>
  </si>
  <si>
    <t xml:space="preserve">Okanogan County Public Hospital District 4 (Tonasket,WA) </t>
  </si>
  <si>
    <t xml:space="preserve">Miami County Medical Center, Inc (Paola,KS) </t>
  </si>
  <si>
    <t xml:space="preserve">Olathe Medical Center, Inc (Olathe,KS) </t>
  </si>
  <si>
    <t xml:space="preserve">Olmsted Medical Center (Rochester,MN) </t>
  </si>
  <si>
    <t xml:space="preserve">Olney Hamilton Hospital District (Olney,TX) </t>
  </si>
  <si>
    <t xml:space="preserve">Oneida Health Systems, Inc (Oneida,NY) </t>
  </si>
  <si>
    <t xml:space="preserve">Optim Medical Center Screven (Sylvania,GA) </t>
  </si>
  <si>
    <t xml:space="preserve">Optim Medical Center Tattnall (Reidsville,GA) </t>
  </si>
  <si>
    <t xml:space="preserve">Ohsu Doernbecher Childrens Hospital (Portland,OR) </t>
  </si>
  <si>
    <t xml:space="preserve">Orlando Health Rehabilitation Institute (Orlando,FL) </t>
  </si>
  <si>
    <t xml:space="preserve">Uf Health Cancer Center At Orlando Health (Orlando,FL) </t>
  </si>
  <si>
    <t xml:space="preserve">Winnie Palmer Hospital For Women And Babies (Orlando,FL) </t>
  </si>
  <si>
    <t xml:space="preserve">Illinois Valley Community Hospital (Peru,IL) </t>
  </si>
  <si>
    <t xml:space="preserve">Osf Healthcare Saint Anthonys Health Center (Alton,IL) </t>
  </si>
  <si>
    <t xml:space="preserve">Osf Holy Family Medical Center (Monmouth,IL) </t>
  </si>
  <si>
    <t xml:space="preserve">Osf Medical Group Internal Medicine (Peoria,IL) </t>
  </si>
  <si>
    <t xml:space="preserve">Osf Saint Anthony Medical Center (Rockford,IL) </t>
  </si>
  <si>
    <t xml:space="preserve">Osf Saint Francis Hospital And Medical Group (Escanaba,MI) </t>
  </si>
  <si>
    <t xml:space="preserve">Osf Saint James John W Albrecht Medical Center (Pontiac,IL) </t>
  </si>
  <si>
    <t xml:space="preserve">Osf Saint Joseph Medical Center Bloomington (Bloomington,IL) </t>
  </si>
  <si>
    <t xml:space="preserve">Osf Saint Luke Medical Center (Kewanee,IL) </t>
  </si>
  <si>
    <t xml:space="preserve">Osf Saint Mary Medical Center (Galesburg,IL) </t>
  </si>
  <si>
    <t xml:space="preserve">Osf Saint Paul Medical Center (Mendota,IL) </t>
  </si>
  <si>
    <t xml:space="preserve">Ottawa Regional Hospital And Healthcare Center (Ottawa,IL) </t>
  </si>
  <si>
    <t xml:space="preserve">Perry Memorial Hospital (Princeton,IL) </t>
  </si>
  <si>
    <t xml:space="preserve">Rochelle Community Hospital (Rochelle,IL) </t>
  </si>
  <si>
    <t xml:space="preserve">Oswego Hospital (Oswego,NY) </t>
  </si>
  <si>
    <t xml:space="preserve">Owensboro Health Muhlenberg Community Hospital (Greenville,KY) </t>
  </si>
  <si>
    <t xml:space="preserve">Ozark Health Inc (Clinton,AR) </t>
  </si>
  <si>
    <t xml:space="preserve">Ozark Health Medical Center (Clinton,AR) </t>
  </si>
  <si>
    <t xml:space="preserve">Ozarks Community Hospital Of Gravette (Gravette,AR) </t>
  </si>
  <si>
    <t xml:space="preserve">Baptist Easley Hospital (Easley,SC) </t>
  </si>
  <si>
    <t xml:space="preserve">Palmetto Health Baptist Parkridge (Columbia,SC) </t>
  </si>
  <si>
    <t xml:space="preserve">Palo Pinto County Hospital District (Mineral Wells,TX) </t>
  </si>
  <si>
    <t xml:space="preserve">Community Hospital Of Lagrange County (Lagrange,IN) </t>
  </si>
  <si>
    <t xml:space="preserve">Huntington Memorial (Huntington,IN) </t>
  </si>
  <si>
    <t xml:space="preserve">Parkview Noble Hospital (Kendallville,IN) </t>
  </si>
  <si>
    <t xml:space="preserve">Parkview Ortho Hospital (Fort Wayne,IN) </t>
  </si>
  <si>
    <t xml:space="preserve">Parkview Regional Medical Center (Fort Wayne,IN) </t>
  </si>
  <si>
    <t xml:space="preserve">Parkview Wabash Hospital (Wabash,IN) </t>
  </si>
  <si>
    <t xml:space="preserve">Parkview Whitley Hospital (Columbia City,IN) </t>
  </si>
  <si>
    <t xml:space="preserve">North Brevard County Hospital District (Titusville,FL) </t>
  </si>
  <si>
    <t xml:space="preserve">Brigham And Womens Hospital (Boston,MA) </t>
  </si>
  <si>
    <t xml:space="preserve">Brigham And Womens Hospital Neurology (Chestnut Hill,MA) </t>
  </si>
  <si>
    <t xml:space="preserve">Cooley Dickinson Healthcare Corporation (Northampton,MA) </t>
  </si>
  <si>
    <t xml:space="preserve">Faulkner Hospital (Boston,MA) </t>
  </si>
  <si>
    <t xml:space="preserve">Faulkner Hospital Ring Doc (Jamaica Plain,MA) </t>
  </si>
  <si>
    <t xml:space="preserve">General Hospital, Corp (Boston,MA) </t>
  </si>
  <si>
    <t xml:space="preserve">Marthas Vineyard Hospital (Oak Bluffs,MA) </t>
  </si>
  <si>
    <t xml:space="preserve">Mass General Geriatric Medicine Unit (Boston,MA) </t>
  </si>
  <si>
    <t xml:space="preserve">Massachusetts General Hospital For Children (Boston,MA) </t>
  </si>
  <si>
    <t xml:space="preserve">Mclean Hospital Corp (Belmont,MA) </t>
  </si>
  <si>
    <t xml:space="preserve">Mgh Revere Healthcare Center (Revere,MA) </t>
  </si>
  <si>
    <t xml:space="preserve">Nantucket Cottage Hospital (Nantucket,MA) </t>
  </si>
  <si>
    <t xml:space="preserve">Newton-wellesley Hospital (Newton Lower Falls,MA) </t>
  </si>
  <si>
    <t xml:space="preserve">North Shore Medical Center, Inc (Lynn,MA) </t>
  </si>
  <si>
    <t xml:space="preserve">North Shore Medical Center, Inc (Salem,MA) </t>
  </si>
  <si>
    <t xml:space="preserve">Spaulding Hospital Cambridge (Cambridge,MA) </t>
  </si>
  <si>
    <t xml:space="preserve">Spaulding Rehabilitation Hospital (Charlestown,MA) </t>
  </si>
  <si>
    <t xml:space="preserve">Spaulding Rehabilitation Hospital Cape Cod (East Sandwich,MA) </t>
  </si>
  <si>
    <t xml:space="preserve">Wentworth Douglass Hospital (Dover,NH) </t>
  </si>
  <si>
    <t xml:space="preserve">Adams County Public Hospital District 2 (Ritzville,WA) </t>
  </si>
  <si>
    <t xml:space="preserve">King County Public Hospital District Number 2 (Kirkland,WA) </t>
  </si>
  <si>
    <t xml:space="preserve">Overlake Hospital Medical Center (Bellevue,WA) </t>
  </si>
  <si>
    <t xml:space="preserve">Peace Island Medical Center (Friday Harbor,WA) </t>
  </si>
  <si>
    <t xml:space="preserve">Peacehealth Ketchikan Medical Center (Ketchikan,AK) </t>
  </si>
  <si>
    <t xml:space="preserve">Peacehealth Peace Harbor Medical Center (Florence,OR) </t>
  </si>
  <si>
    <t xml:space="preserve">Peacehealth Saint Joseph Medical Center (Bellingham,WA) </t>
  </si>
  <si>
    <t xml:space="preserve">Peacehealth United General Medical Center (Sedro Woolley,WA) </t>
  </si>
  <si>
    <t xml:space="preserve">Public Hospital District 1 (Shelton,WA) </t>
  </si>
  <si>
    <t xml:space="preserve">Public Hospital District Number 1 Of Snohomish County (Monroe,WA) </t>
  </si>
  <si>
    <t xml:space="preserve">Sacred Heart Medical Center At Riverbend (Springfield,OR) </t>
  </si>
  <si>
    <t xml:space="preserve">Salem Health West Valley Hospital (Dallas,OR) </t>
  </si>
  <si>
    <t xml:space="preserve">Pella Regional Health Center (Pella,IA) </t>
  </si>
  <si>
    <t xml:space="preserve">Pemiscot County Memorial Hospital (Hayti,MO) </t>
  </si>
  <si>
    <t xml:space="preserve">Penn Highlands Brookville (Brookville,PA) </t>
  </si>
  <si>
    <t xml:space="preserve">Penn Highlands Clearfield (Clearfield,PA) </t>
  </si>
  <si>
    <t xml:space="preserve">Penn Highlands Dubois (Du Bois,PA) </t>
  </si>
  <si>
    <t xml:space="preserve">Penn Highlands Dubois East Unit (Du Bois,PA) </t>
  </si>
  <si>
    <t xml:space="preserve">Penn Highlands Elk (Saint Marys,PA) </t>
  </si>
  <si>
    <t xml:space="preserve">Cape Regional Medical Center, Inc (Cape May Court House,NJ) </t>
  </si>
  <si>
    <t xml:space="preserve">Hospital Of The University Of Pennsylvania (Philadelphia,PA) </t>
  </si>
  <si>
    <t xml:space="preserve">Lancaster General Women And Babies Hospital (Lancaster,PA) </t>
  </si>
  <si>
    <t xml:space="preserve">Lancaster Rehabilitation Hospital (Lancaster,PA) </t>
  </si>
  <si>
    <t xml:space="preserve">Penn Presbyterian Medical Center (Philadelphia,PA) </t>
  </si>
  <si>
    <t xml:space="preserve">Pennsylvania Hospital (Philadelphia,PA) </t>
  </si>
  <si>
    <t xml:space="preserve">Shore Medical Center (Somers Point,NJ) </t>
  </si>
  <si>
    <t xml:space="preserve">The Chester County Hospital And Health System (West Chester,PA) </t>
  </si>
  <si>
    <t xml:space="preserve">Penn State Milton S Hershey Medical Center (Hershey,PA) </t>
  </si>
  <si>
    <t xml:space="preserve">Saint Joseph Regional Health Network (Reading,PA) </t>
  </si>
  <si>
    <t xml:space="preserve">Tyrone Regional Health Network (Tyrone,PA) </t>
  </si>
  <si>
    <t xml:space="preserve">Peterson Regional Medical Center (Kerrville,TX) </t>
  </si>
  <si>
    <t xml:space="preserve">Dorminy Medical Center (Fitzgerald,GA) </t>
  </si>
  <si>
    <t xml:space="preserve">Phoebe Putney Memorial Hospital North Campus (Albany,GA) </t>
  </si>
  <si>
    <t xml:space="preserve">Phoebe Sumter Medical Center (Americus,GA) </t>
  </si>
  <si>
    <t xml:space="preserve">Phoebe Worth Medical Center (Sylvester,GA) </t>
  </si>
  <si>
    <t xml:space="preserve">Southwest Georgia Regional Medical Center (Cuthbert,GA) </t>
  </si>
  <si>
    <t xml:space="preserve">Phoenix Childrens Specialists (Avondale,AZ) </t>
  </si>
  <si>
    <t xml:space="preserve">Hemet Valley Medical Center (Hemet,CA) </t>
  </si>
  <si>
    <t xml:space="preserve">Menifee Valley Medical Center (Sun City,CA) </t>
  </si>
  <si>
    <t xml:space="preserve">Piedmont Athens Regional Medical Center (Athens,GA) </t>
  </si>
  <si>
    <t xml:space="preserve">Piedmont Atlanta Hospital (Atlanta,GA) </t>
  </si>
  <si>
    <t xml:space="preserve">Piedmont Fayette Hospital (Fayetteville,GA) </t>
  </si>
  <si>
    <t xml:space="preserve">Piedmont Henry Hospital (Stockbridge,GA) </t>
  </si>
  <si>
    <t xml:space="preserve">Piedmont Medical Distribution Center (Atlanta,GA) </t>
  </si>
  <si>
    <t xml:space="preserve">Piedmont Mountainside Hospital (Jasper,GA) </t>
  </si>
  <si>
    <t xml:space="preserve">Piedmont Newnan Hospital, Inc (Newnan,GA) </t>
  </si>
  <si>
    <t xml:space="preserve">Piedmont Newton Hospital (Covington,GA) </t>
  </si>
  <si>
    <t xml:space="preserve">Piedmont Rockdale Hospital (Conyers,GA) </t>
  </si>
  <si>
    <t xml:space="preserve">Piggott Community Hospital (Piggott,AR) </t>
  </si>
  <si>
    <t xml:space="preserve">Boa Vida Hospital Of Aberdeen, Ms, Llc (Aberdeen,MS) </t>
  </si>
  <si>
    <t xml:space="preserve">Covington County Hospital (Collins,MS) </t>
  </si>
  <si>
    <t xml:space="preserve">Jefferson Hospital (Louisville,GA) </t>
  </si>
  <si>
    <t xml:space="preserve">Lackey Memorial Hospital (Forest,MS) </t>
  </si>
  <si>
    <t xml:space="preserve">Lifebrite Community Hospital Of Early (Blakely,GA) </t>
  </si>
  <si>
    <t xml:space="preserve">Pioneer Community Hospital Of Stokes (Danbury,NC) </t>
  </si>
  <si>
    <t xml:space="preserve">Pioneer Health Services of Patrick County (Stuart,VA) </t>
  </si>
  <si>
    <t xml:space="preserve">Pleasant Valley Hospital, Inc (Point Pleasant,WV) </t>
  </si>
  <si>
    <t xml:space="preserve">Plumas District Hospital (Quincy,CA) </t>
  </si>
  <si>
    <t xml:space="preserve">Clear Lake Institute For Rehabilitation, Llc (Webster,TX) </t>
  </si>
  <si>
    <t xml:space="preserve">Cumberland Surgical Hospital Of San Antonio, Llc (San Antonio,TX) </t>
  </si>
  <si>
    <t xml:space="preserve">Pam Rehabilitation Hospital Of Beaumont (Beaumont,TX) </t>
  </si>
  <si>
    <t xml:space="preserve">Pam Specialty Hospital Of San Antonio (San Antonio,TX) </t>
  </si>
  <si>
    <t xml:space="preserve">Pam Specialty Hospital Of Texarkana North (Texarkana,TX) </t>
  </si>
  <si>
    <t xml:space="preserve">Pam Specialty Hospital Of Texarkana South (Texarkana,TX) </t>
  </si>
  <si>
    <t xml:space="preserve">Post Acute Medical (Lafayette,LA) </t>
  </si>
  <si>
    <t xml:space="preserve">Post Acute Medical At Nanticoke, Llc (Scranton,PA) </t>
  </si>
  <si>
    <t xml:space="preserve">Post Acute Medical Hospital Of Tulsa (Tulsa,OK) </t>
  </si>
  <si>
    <t xml:space="preserve">Post Acute Medical Hospital Victoria (Victoria,TX) </t>
  </si>
  <si>
    <t xml:space="preserve">Post Acute Medical Specialty Hospital North Of Corpus Christi (Corpus Christi,TX) </t>
  </si>
  <si>
    <t xml:space="preserve">Post Acute Medical Specialty Hospital Of Corpus Christi (Corpus Christi,TX) </t>
  </si>
  <si>
    <t xml:space="preserve">Post Acute Medical Specialty Hospital Of Covington (Covington,LA) </t>
  </si>
  <si>
    <t xml:space="preserve">Post Acute Medical Specialty Hospital Of Luling (Luling,TX) </t>
  </si>
  <si>
    <t xml:space="preserve">Post Acute Medical Specialty Hospital Of Milwaukee (Greenfield,WI) </t>
  </si>
  <si>
    <t xml:space="preserve">Post Acute Medical Specialty Hospital Of New Braunfels (New Braunfels,TX) </t>
  </si>
  <si>
    <t xml:space="preserve">Post Acute Medical Specialty Hospital Of Victoria North (Victoria,TX) </t>
  </si>
  <si>
    <t xml:space="preserve">Post Acute Specialty Hospital Of Hammond (Hammond,LA) </t>
  </si>
  <si>
    <t xml:space="preserve">Rehabilitation Hospital Of Overland Park (Overland Park,KS) </t>
  </si>
  <si>
    <t xml:space="preserve">Warm Springs Rehabilitation Hospital (Allen,TX) </t>
  </si>
  <si>
    <t xml:space="preserve">Warm Springs Rehabilitation Hospital Of Kyle (Kyle,TX) </t>
  </si>
  <si>
    <t xml:space="preserve">Warm Springs Rehabilitation Hospital Of San Antonio (San Antonio,TX) </t>
  </si>
  <si>
    <t xml:space="preserve">Warm Springs Rehabilitation Hospital Of Thousand Oaks (San Antonio,TX) </t>
  </si>
  <si>
    <t xml:space="preserve">Warm Springs Rehabilitation Hospital Of Victoria (Victoria,TX) </t>
  </si>
  <si>
    <t xml:space="preserve">Warm Springs Rehabilitation Hospital Of Westover Hills (San Antonio,TX) </t>
  </si>
  <si>
    <t xml:space="preserve">Power County Hospital District (American Falls,ID) </t>
  </si>
  <si>
    <t xml:space="preserve">Prairie Ridge Hospital (Morris,MN) </t>
  </si>
  <si>
    <t xml:space="preserve">Prairie Ridge Hospital And Health Services (Elbow Lake,MN) </t>
  </si>
  <si>
    <t xml:space="preserve">Pratt Regional Medical Center (Pratt,KS) </t>
  </si>
  <si>
    <t xml:space="preserve">Atrium Medical Center (Franklin,OH) </t>
  </si>
  <si>
    <t xml:space="preserve">Miami Valley Hospital South (Centerville,OH) </t>
  </si>
  <si>
    <t xml:space="preserve">Samaritan Primary Care Physicians (Dayton,OH) </t>
  </si>
  <si>
    <t xml:space="preserve">Upper Valley Medical Center (Troy,OH) </t>
  </si>
  <si>
    <t xml:space="preserve">Dr Dan C Trigg Memorial Hospital (Tucumcari,NM) </t>
  </si>
  <si>
    <t xml:space="preserve">Lincoln County Medical Center (Ruidoso,NM) </t>
  </si>
  <si>
    <t xml:space="preserve">Plains Regional Medical Center (Clovis,NM) </t>
  </si>
  <si>
    <t xml:space="preserve">Presbyterian Espanola Hospital (Espanola,NM) </t>
  </si>
  <si>
    <t xml:space="preserve">Presbyterian Kaseman Hospital (Albuquerque,NM) </t>
  </si>
  <si>
    <t xml:space="preserve">Presbyterian Medical Group (Espanola,NM) </t>
  </si>
  <si>
    <t xml:space="preserve">Presbyterian Rust Medical Center (Rio Rancho,NM) </t>
  </si>
  <si>
    <t xml:space="preserve">Socorro General Hospital (Socorro,NM) </t>
  </si>
  <si>
    <t xml:space="preserve">Community First Medical Center (Chicago,IL) </t>
  </si>
  <si>
    <t xml:space="preserve">Iroquois Memorial Hospital (Watseka,IL) </t>
  </si>
  <si>
    <t xml:space="preserve">Presence Covenant Medical Center (Urbana,IL) </t>
  </si>
  <si>
    <t xml:space="preserve">Presence Mercy Medical Center (Aurora,IL) </t>
  </si>
  <si>
    <t xml:space="preserve">Presence Resurrection Medical Center (Chicago,IL) </t>
  </si>
  <si>
    <t xml:space="preserve">Presence Saint Francis Hospital (Evanston,IL) </t>
  </si>
  <si>
    <t xml:space="preserve">Presence Saint Joseph Hospital (Chicago,IL) </t>
  </si>
  <si>
    <t xml:space="preserve">Presence Saint Joseph Hospital (Elgin,IL) </t>
  </si>
  <si>
    <t xml:space="preserve">Presence Saint Marys Hospital (Kankakee,IL) </t>
  </si>
  <si>
    <t xml:space="preserve">Presence Saints Mary And Elizabeth Medical Center (Chicago,IL) </t>
  </si>
  <si>
    <t xml:space="preserve">Presence United Samaritans Medical Center (Danville,IL) </t>
  </si>
  <si>
    <t xml:space="preserve">Alvarado Hospital, Llc (San Diego,CA) </t>
  </si>
  <si>
    <t xml:space="preserve">Centinela Hospital Medical Center (Inglewood,CA) </t>
  </si>
  <si>
    <t xml:space="preserve">Chino Valley Medical Center (Chino,CA) </t>
  </si>
  <si>
    <t xml:space="preserve">Coshocton Regional Medical Center (Coshocton,OH) </t>
  </si>
  <si>
    <t xml:space="preserve">Dallas Medical Center (Dallas,TX) </t>
  </si>
  <si>
    <t xml:space="preserve">Dallas Regional Medical Center (Mesquite,TX) </t>
  </si>
  <si>
    <t xml:space="preserve">East Liverpool City Hospital (East Liverpool,OH) </t>
  </si>
  <si>
    <t xml:space="preserve">Encino Hospital Medical Center (Encino,CA) </t>
  </si>
  <si>
    <t xml:space="preserve">Garden City Hospital (Garden City,MI) </t>
  </si>
  <si>
    <t xml:space="preserve">Glendora Community Hospital (Glendora,CA) </t>
  </si>
  <si>
    <t xml:space="preserve">Harlingen Medical Center, Lp (Harlingen,TX) </t>
  </si>
  <si>
    <t xml:space="preserve">Knapp Medical Center (Weslaco,TX) </t>
  </si>
  <si>
    <t xml:space="preserve">La Palma Intercommunity Hospital (La Palma,CA) </t>
  </si>
  <si>
    <t xml:space="preserve">Lake Huron Medical Center (Port Huron,MI) </t>
  </si>
  <si>
    <t xml:space="preserve">Landmark Medical Center (Woonsocket,RI) </t>
  </si>
  <si>
    <t xml:space="preserve">Lehigh Regional Medical Center (Lehigh Acres,FL) </t>
  </si>
  <si>
    <t xml:space="preserve">Lower Bucks Hospital (Bristol,PA) </t>
  </si>
  <si>
    <t xml:space="preserve">Monroe Hospital, Llc (Bloomington,IN) </t>
  </si>
  <si>
    <t xml:space="preserve">Montclair Hospital Medical Center (Montclair,CA) </t>
  </si>
  <si>
    <t xml:space="preserve">North Vista Hospital (North Las Vegas,NV) </t>
  </si>
  <si>
    <t xml:space="preserve">Pampa Regional Medical Center (Pampa,TX) </t>
  </si>
  <si>
    <t xml:space="preserve">Paradise Valley Hospital (National City,CA) </t>
  </si>
  <si>
    <t xml:space="preserve">Prime Anaheim, Llc (Anaheim,CA) </t>
  </si>
  <si>
    <t xml:space="preserve">Prime Healthcare Services, Inc (Garden Grove,CA) </t>
  </si>
  <si>
    <t xml:space="preserve">Prime Healthcare Services, Inc (Huntington Beach,CA) </t>
  </si>
  <si>
    <t xml:space="preserve">Prime Healthcare Services, Inc (Victorville,CA) </t>
  </si>
  <si>
    <t xml:space="preserve">Providence Medical Center (Kansas City,KS) </t>
  </si>
  <si>
    <t xml:space="preserve">Riverview Regional Medical Center (Gadsden,AL) </t>
  </si>
  <si>
    <t xml:space="preserve">Roxborough Memorial Hospital (Philadelphia,PA) </t>
  </si>
  <si>
    <t xml:space="preserve">Saint Clares Hospital Denville (Denville,NJ) </t>
  </si>
  <si>
    <t xml:space="preserve">Saint Clares Hospital Dover (Dover,NJ) </t>
  </si>
  <si>
    <t xml:space="preserve">Saint John Hospital, Inc (Leavenworth,KS) </t>
  </si>
  <si>
    <t xml:space="preserve">Saint Joseph Medical Center (Kansas City,MO) </t>
  </si>
  <si>
    <t xml:space="preserve">Saint Marys Hospital (Passaic,NJ) </t>
  </si>
  <si>
    <t xml:space="preserve">Saint Marys Medical Center (Blue Springs,MO) </t>
  </si>
  <si>
    <t xml:space="preserve">Saint Marys Regional Medical Center (Reno,NV) </t>
  </si>
  <si>
    <t xml:space="preserve">Saint Michaels Medical Center (Newark,NJ) </t>
  </si>
  <si>
    <t xml:space="preserve">San Dimas Community Hospital (San Dimas,CA) </t>
  </si>
  <si>
    <t xml:space="preserve">Shasta Regional Medical Center, Llc (Redding,CA) </t>
  </si>
  <si>
    <t xml:space="preserve">Sherman Oaks Hospital And Health Center (Sherman Oaks,CA) </t>
  </si>
  <si>
    <t xml:space="preserve">Southern Regional Health System (Riverdale,GA) </t>
  </si>
  <si>
    <t xml:space="preserve">Suburban Community Hospital (East Norriton,PA) </t>
  </si>
  <si>
    <t xml:space="preserve">Prohealth Oconomowoc Memorial Hospital (Oconomowoc,WI) </t>
  </si>
  <si>
    <t xml:space="preserve">Waukesha Memorial Hospital (Waukesha,WI) </t>
  </si>
  <si>
    <t xml:space="preserve">Bay Park Community Hospital (Oregon,OH) </t>
  </si>
  <si>
    <t xml:space="preserve">Flower Hospital (Sylvania,OH) </t>
  </si>
  <si>
    <t xml:space="preserve">Fostoria Community Associate (Fostoria,OH) </t>
  </si>
  <si>
    <t xml:space="preserve">Herrick Hospital (Tecumseh,MI) </t>
  </si>
  <si>
    <t xml:space="preserve">Lima Memorial Hospital (Lima,OH) </t>
  </si>
  <si>
    <t xml:space="preserve">Promedica Bixby Medical Center (Adrian,MI) </t>
  </si>
  <si>
    <t xml:space="preserve">Promedica Defiance Regional Hospital (Defiance,OH) </t>
  </si>
  <si>
    <t xml:space="preserve">Promedica Memorial Hospital (Fremont,OH) </t>
  </si>
  <si>
    <t xml:space="preserve">Promedica Monroe Regional Hospital (Monroe,MI) </t>
  </si>
  <si>
    <t xml:space="preserve">Promedica Wildwood Orthopaedic And Spine Hospital (Toledo,OH) </t>
  </si>
  <si>
    <t xml:space="preserve">Promedical Coldwater Regional Hospital (Coldwater,MI) </t>
  </si>
  <si>
    <t xml:space="preserve">Professional Rehabilitation Hospital, Llc (Vidalia,LA) </t>
  </si>
  <si>
    <t xml:space="preserve">Promise Hospital Of Baton Rouge (Baton Rouge,LA) </t>
  </si>
  <si>
    <t xml:space="preserve">Promise Hospital Of Baton Rouge Mid City Campus (Baton Rouge,LA) </t>
  </si>
  <si>
    <t xml:space="preserve">Promise Hospital Of Baton Rouge Ochsner Campus (Baton Rouge,LA) </t>
  </si>
  <si>
    <t xml:space="preserve">Promise Hospital Of Dallas (Dallas,TX) </t>
  </si>
  <si>
    <t xml:space="preserve">Promise Hospital Of East Los Angeles, Lp (Los Angeles,CA) </t>
  </si>
  <si>
    <t xml:space="preserve">Promise Hospital Of East Los Angeles, Lp (Paramount,CA) </t>
  </si>
  <si>
    <t xml:space="preserve">Promise Hospital Of Florida At The Villages (Oxford,FL) </t>
  </si>
  <si>
    <t xml:space="preserve">Promise Hospital Of Fort Myers (Fort Myers,FL) </t>
  </si>
  <si>
    <t xml:space="preserve">Promise Hospital Of Houston (Houston,TX) </t>
  </si>
  <si>
    <t xml:space="preserve">Promise Hospital Of Louisiana (Bossier City,LA) </t>
  </si>
  <si>
    <t xml:space="preserve">Promise Hospital Of Louisiana (Shreveport,LA) </t>
  </si>
  <si>
    <t xml:space="preserve">Promise Hospital Of Miami (Hialeah,FL) </t>
  </si>
  <si>
    <t xml:space="preserve">Promise Hospital Of Overland Park (Overland Park,KS) </t>
  </si>
  <si>
    <t xml:space="preserve">Promise Hospital Of Phoenix (Mesa,AZ) </t>
  </si>
  <si>
    <t xml:space="preserve">Promise Hospital Of Salt Lake (Salt Lake City,UT) </t>
  </si>
  <si>
    <t xml:space="preserve">Promise Hospital Of Vicksburg (Vicksburg,MS) </t>
  </si>
  <si>
    <t xml:space="preserve">Promise Hospital Of Wichita Falls (Wichita Falls,TX) </t>
  </si>
  <si>
    <t xml:space="preserve">Alta Los Angeles Hospitals, Inc (Los Angeles,CA) </t>
  </si>
  <si>
    <t xml:space="preserve">Alta Los Angeles Hospitals, Inc (Norwalk,CA) </t>
  </si>
  <si>
    <t xml:space="preserve">Crozer-keystone Obgyn - Upland (Chester,PA) </t>
  </si>
  <si>
    <t xml:space="preserve">Delaware County Memorial Hospital (Drexel Hill,PA) </t>
  </si>
  <si>
    <t xml:space="preserve">East Orange General Hospital (East Orange,NJ) </t>
  </si>
  <si>
    <t xml:space="preserve">Foothill Regional Medical Center (Tustin,CA) </t>
  </si>
  <si>
    <t xml:space="preserve">Nix Hospitals System, Lcc (San Antonio,TX) </t>
  </si>
  <si>
    <t xml:space="preserve">Nix Specialty Health Center (San Antonio,TX) </t>
  </si>
  <si>
    <t xml:space="preserve">Rockville General Hospital (Vernon,CT) </t>
  </si>
  <si>
    <t xml:space="preserve">Southern California Hospital (Culver City,CA) </t>
  </si>
  <si>
    <t xml:space="preserve">Southern California Hospital At Hollywood (Hollywood,CA) </t>
  </si>
  <si>
    <t xml:space="preserve">Springfield Hospital (Springfield,PA) </t>
  </si>
  <si>
    <t xml:space="preserve">Taylor Hospital (Ridley Park,PA) </t>
  </si>
  <si>
    <t xml:space="preserve">The Waterbury Hospital (Waterbury,CT) </t>
  </si>
  <si>
    <t xml:space="preserve">Community Hospital Of Anaconda (Anaconda,MT) </t>
  </si>
  <si>
    <t xml:space="preserve">Covenant Childrens Hospital (Lubbock,TX) </t>
  </si>
  <si>
    <t xml:space="preserve">Covenant Medical Center (Lubbock,TX) </t>
  </si>
  <si>
    <t xml:space="preserve">Covenant Specialty Hospital (Lubbock,TX) </t>
  </si>
  <si>
    <t xml:space="preserve">Covenant Women And Childrens Hospital (Lubbock,TX) </t>
  </si>
  <si>
    <t xml:space="preserve">Lewis County Public Hospital (Morton,WA) </t>
  </si>
  <si>
    <t xml:space="preserve">Methodist Hospital Levelland (Levelland,TX) </t>
  </si>
  <si>
    <t xml:space="preserve">Methodist Hospital Plainview (Plainview,TX) </t>
  </si>
  <si>
    <t xml:space="preserve">Mission Hospital (Mission Viejo,CA) </t>
  </si>
  <si>
    <t xml:space="preserve">Mission Hospital Laguna Beach (Laguna Beach,CA) </t>
  </si>
  <si>
    <t xml:space="preserve">Nor-lea Hospital District (Lovington,NM) </t>
  </si>
  <si>
    <t xml:space="preserve">Plains Hospital Corp (Plains,MT) </t>
  </si>
  <si>
    <t xml:space="preserve">Providence Health And Services (Seaside,OR) </t>
  </si>
  <si>
    <t xml:space="preserve">Providence Health And Services Alaska (Kodiak,AK) </t>
  </si>
  <si>
    <t xml:space="preserve">Providence Health Care (Chewelah,WA) </t>
  </si>
  <si>
    <t xml:space="preserve">Providence Holy Cross Medical Center (Mission Hills,CA) </t>
  </si>
  <si>
    <t xml:space="preserve">Providence Hood River Memorial Hospital (Hood River,OR) </t>
  </si>
  <si>
    <t xml:space="preserve">Providence Little Company Of Mary Medical Center San Pedro (San Pedro,CA) </t>
  </si>
  <si>
    <t xml:space="preserve">Providence Little Company Of Mary Medical Center Torrance (Torrance,CA) </t>
  </si>
  <si>
    <t xml:space="preserve">Providence Milwaukie Hospital (Portland,OR) </t>
  </si>
  <si>
    <t xml:space="preserve">Providence Mount Carmel Hospital (Colville,WA) </t>
  </si>
  <si>
    <t xml:space="preserve">Providence Newberg Medical Center (Newberg,OR) </t>
  </si>
  <si>
    <t xml:space="preserve">Providence Portland Medical Center (Portland,OR) </t>
  </si>
  <si>
    <t xml:space="preserve">Providence Regional Medical Center Everett (Everett,WA) </t>
  </si>
  <si>
    <t xml:space="preserve">Providence Saint Joseph Medical Center (Burbank,CA) </t>
  </si>
  <si>
    <t xml:space="preserve">Providence Saint Mary Medical Center (Walla Walla,WA) </t>
  </si>
  <si>
    <t xml:space="preserve">Providence Saint Peter Hospital (Olympia,WA) </t>
  </si>
  <si>
    <t xml:space="preserve">Providence Tarzana Medical Center (Tarzana,CA) </t>
  </si>
  <si>
    <t xml:space="preserve">Providence Valdez Medical Center (Valdez,AK) </t>
  </si>
  <si>
    <t xml:space="preserve">Providence Willamette Falls Medical Center (Oregon City,OR) </t>
  </si>
  <si>
    <t xml:space="preserve">Redwood Memorial Hospital (Fortuna,CA) </t>
  </si>
  <si>
    <t xml:space="preserve">Saint Johns Health Center (Santa Monica,CA) </t>
  </si>
  <si>
    <t xml:space="preserve">Saint Joseph Hospital (Eureka,CA) </t>
  </si>
  <si>
    <t xml:space="preserve">Saint Joseph Hospital Corporation (Polson,MT) </t>
  </si>
  <si>
    <t xml:space="preserve">Saint Joseph Hospital Orange (Orange,CA) </t>
  </si>
  <si>
    <t xml:space="preserve">Saint Jude Medical Center (Fullerton,CA) </t>
  </si>
  <si>
    <t xml:space="preserve">Saint Mary Medical Center (Apple Valley,CA) </t>
  </si>
  <si>
    <t xml:space="preserve">Santa Rosa Memorial Hospital (Santa Rosa,CA) </t>
  </si>
  <si>
    <t xml:space="preserve">Srm Alliance Hospital Services (Petaluma,CA) </t>
  </si>
  <si>
    <t xml:space="preserve">Swedish Medical Center (Everett,WA) </t>
  </si>
  <si>
    <t xml:space="preserve">Swedish Medical Center (Issaquah,WA) </t>
  </si>
  <si>
    <t xml:space="preserve">Swedish Medical Center (Seattle,WA) </t>
  </si>
  <si>
    <t xml:space="preserve">Swedish Medical Center Edmonds (Edmonds,WA) </t>
  </si>
  <si>
    <t xml:space="preserve">Swedish Orthopedic Institute (Seattle,WA) </t>
  </si>
  <si>
    <t xml:space="preserve">Whitman Hospital And Medical Center (Colfax,WA) </t>
  </si>
  <si>
    <t xml:space="preserve">Wrangell Medical Center (Wrangell,AK) </t>
  </si>
  <si>
    <t xml:space="preserve">Public Hospital District 1a Of Whitman County (Pullman,WA) </t>
  </si>
  <si>
    <t xml:space="preserve">Mangum Regional Medical Center (Mangum,OK) </t>
  </si>
  <si>
    <t xml:space="preserve">Abbeville County Memorial Hospital (Abbeville,SC) </t>
  </si>
  <si>
    <t xml:space="preserve">Affinity Medical Center (Massillon,OH) </t>
  </si>
  <si>
    <t xml:space="preserve">Allegan General Hospital (Allegan,MI) </t>
  </si>
  <si>
    <t xml:space="preserve">Androscoggin Valley Hospital (Berlin,NH) </t>
  </si>
  <si>
    <t xml:space="preserve">Anna Hospital Corp (Anna,IL) </t>
  </si>
  <si>
    <t xml:space="preserve">Arkansas Valley Regional Medical Center (La Junta,CO) </t>
  </si>
  <si>
    <t xml:space="preserve">Barrow Regional Medical Center (Winder,GA) </t>
  </si>
  <si>
    <t xml:space="preserve">Barstow Community Hospital (Barstow,CA) </t>
  </si>
  <si>
    <t xml:space="preserve">Benewah Community Hospital (Saint Maries,ID) </t>
  </si>
  <si>
    <t xml:space="preserve">Big Bend Regional Medical Center (Alpine,TX) </t>
  </si>
  <si>
    <t xml:space="preserve">Big Spring Hospital Corp (Big Spring,TX) </t>
  </si>
  <si>
    <t xml:space="preserve">Boone County Hospital (Boone,IA) </t>
  </si>
  <si>
    <t xml:space="preserve">Calais Regional Hospital (Calais,ME) </t>
  </si>
  <si>
    <t xml:space="preserve">Caldwell Medical Center (Princeton,KY) </t>
  </si>
  <si>
    <t xml:space="preserve">Cary Medical Center (Caribou,ME) </t>
  </si>
  <si>
    <t xml:space="preserve">Central Montana Medical Facilities, Inc (Lewistown,MT) </t>
  </si>
  <si>
    <t xml:space="preserve">Cherokee Medical Center (Centre,AL) </t>
  </si>
  <si>
    <t xml:space="preserve">Choctaw Memorial Hospital (Hugo,OK) </t>
  </si>
  <si>
    <t xml:space="preserve">Cibola General Hospital, Inc (Grants,NM) </t>
  </si>
  <si>
    <t xml:space="preserve">Claiborne Memorial Medical Center (Homer,LA) </t>
  </si>
  <si>
    <t xml:space="preserve">Clarion Hospital (Clarion,PA) </t>
  </si>
  <si>
    <t xml:space="preserve">Clearview Regional Medical Center (Monroe,GA) </t>
  </si>
  <si>
    <t xml:space="preserve">Clinton Hospital Corp (Lock Haven,PA) </t>
  </si>
  <si>
    <t xml:space="preserve">Coffeyville Regional Medical Center (Coffeyville,KS) </t>
  </si>
  <si>
    <t xml:space="preserve">Colorado West Health Care (Grand Junction,CO) </t>
  </si>
  <si>
    <t xml:space="preserve">Crawford Memorial Hospital (Robinson,IL) </t>
  </si>
  <si>
    <t xml:space="preserve">Crossroads Community Hospital (Mount Vernon,IL) </t>
  </si>
  <si>
    <t xml:space="preserve">Daviess County Hospital (Washington,IN) </t>
  </si>
  <si>
    <t xml:space="preserve">Dekalb Regional Medical Center (Fort Payne,AL) </t>
  </si>
  <si>
    <t xml:space="preserve">Eastern Rio Blanco County Health Service District (Meeker,CO) </t>
  </si>
  <si>
    <t xml:space="preserve">Evanston Regional Hospital (Evanston,WY) </t>
  </si>
  <si>
    <t xml:space="preserve">Fannin Regional Hospital (Blue Ridge,GA) </t>
  </si>
  <si>
    <t xml:space="preserve">Field Health System (Centreville,MS) </t>
  </si>
  <si>
    <t xml:space="preserve">Fishermens Hospital, Inc (Marathon,FL) </t>
  </si>
  <si>
    <t xml:space="preserve">Forrest City Medical Center (Forrest City,AR) </t>
  </si>
  <si>
    <t xml:space="preserve">Fort Madison Community Hospital (Fort Madison,IA) </t>
  </si>
  <si>
    <t xml:space="preserve">Galesburg Cottage Hospital (Galesburg,IL) </t>
  </si>
  <si>
    <t xml:space="preserve">Gateway Regional Medical Center (Granite City,IL) </t>
  </si>
  <si>
    <t xml:space="preserve">Geisinger Jersey Shore Hospital (Jersey Shore,PA) </t>
  </si>
  <si>
    <t xml:space="preserve">Gerald Champion Regional Medical Center (Alamogordo,NM) </t>
  </si>
  <si>
    <t xml:space="preserve">Gibson Area Hospital And Health Services (Gibson City,IL) </t>
  </si>
  <si>
    <t xml:space="preserve">Gifford Medical Center, Inc (Randolph,VT) </t>
  </si>
  <si>
    <t xml:space="preserve">Gila Regional Medical Center (Silver City,NM) </t>
  </si>
  <si>
    <t xml:space="preserve">Gonzales Healthcare Systems (Gonzales,TX) </t>
  </si>
  <si>
    <t xml:space="preserve">Graham Regional Medical Center (Graham,TX) </t>
  </si>
  <si>
    <t xml:space="preserve">Great River Medical Center (Blytheville,AR) </t>
  </si>
  <si>
    <t xml:space="preserve">Greeley County Health Services (Tribune,KS) </t>
  </si>
  <si>
    <t xml:space="preserve">Gritman Medical Center (Moscow,ID) </t>
  </si>
  <si>
    <t xml:space="preserve">Hayes Green Beach Memorial Hospital (Charlotte,MI) </t>
  </si>
  <si>
    <t xml:space="preserve">Health Care Authority Of The City Of Greenville (Greenville,AL) </t>
  </si>
  <si>
    <t xml:space="preserve">Henderson County Community Hospital (Lexington,TN) </t>
  </si>
  <si>
    <t xml:space="preserve">Hendry County Hospital Authority (Clewiston,FL) </t>
  </si>
  <si>
    <t xml:space="preserve">Hospital District 1 Marion County (Marion,KS) </t>
  </si>
  <si>
    <t xml:space="preserve">Hospital District Number 1 Of The Parish Of Saint Mary (Franklin,LA) </t>
  </si>
  <si>
    <t xml:space="preserve">Hospital Of Louisa, Inc (Louisa,KY) </t>
  </si>
  <si>
    <t xml:space="preserve">Huerfano County Hospital District (Walsenburg,CO) </t>
  </si>
  <si>
    <t xml:space="preserve">Huron Regional Medical Center (Huron,SD) </t>
  </si>
  <si>
    <t xml:space="preserve">Jackson County Hospital District (Marianna,FL) </t>
  </si>
  <si>
    <t xml:space="preserve">Jackson Hospital Corp (Jackson,KY) </t>
  </si>
  <si>
    <t xml:space="preserve">Jasper Health Services, Inc (Monticello,GA) </t>
  </si>
  <si>
    <t xml:space="preserve">Jennie Stuart Medical Center (Hopkinsville,KY) </t>
  </si>
  <si>
    <t xml:space="preserve">Kings Daughters Medical Center (Brookhaven,MS) </t>
  </si>
  <si>
    <t xml:space="preserve">Kit Carson County Memorial Hospital (Burlington,CO) </t>
  </si>
  <si>
    <t xml:space="preserve">Knox Community Hospital (Mount Vernon,OH) </t>
  </si>
  <si>
    <t xml:space="preserve">Lawrence County Memorial Hospital (Lawrenceville,IL) </t>
  </si>
  <si>
    <t xml:space="preserve">Lincoln Medical Center (Fayetteville,TN) </t>
  </si>
  <si>
    <t xml:space="preserve">Littleton Hospital Associations (Littleton,NH) </t>
  </si>
  <si>
    <t xml:space="preserve">Macon County General Hospital (Lafayette,TN) </t>
  </si>
  <si>
    <t xml:space="preserve">Magnolia Regional Health Center (Corinth,MS) </t>
  </si>
  <si>
    <t xml:space="preserve">Marion Hospital Corp (Marion,IL) </t>
  </si>
  <si>
    <t xml:space="preserve">Martin General Hospital (Williamston,NC) </t>
  </si>
  <si>
    <t xml:space="preserve">Matagorda County Hospital District (Bay City,TX) </t>
  </si>
  <si>
    <t xml:space="preserve">Mckenzie Hospital Corp (Mc Kenzie,TN) </t>
  </si>
  <si>
    <t xml:space="preserve">Mckenzie-willamette Medical Center (Springfield,OR) </t>
  </si>
  <si>
    <t xml:space="preserve">Memorial Healthcare (Owosso,MI) </t>
  </si>
  <si>
    <t xml:space="preserve">Memorial Hospital (Carthage,IL) </t>
  </si>
  <si>
    <t xml:space="preserve">Memorial Hospital Of Carbon County (Rawlins,WY) </t>
  </si>
  <si>
    <t xml:space="preserve">Memorial Hospital Of Union County (Marysville,OH) </t>
  </si>
  <si>
    <t xml:space="preserve">Memorial Regional Health (Craig,CO) </t>
  </si>
  <si>
    <t xml:space="preserve">Mena Regional Health System (Mena,AR) </t>
  </si>
  <si>
    <t xml:space="preserve">Metrosouth Medical Center (Blue Island,IL) </t>
  </si>
  <si>
    <t xml:space="preserve">Mimbres Memorial Hospital (Deming,NM) </t>
  </si>
  <si>
    <t xml:space="preserve">Mmc Of Nevada, Llc (Mesquite,NV) </t>
  </si>
  <si>
    <t xml:space="preserve">Monroe County Hospital Board (Monroeville,AL) </t>
  </si>
  <si>
    <t xml:space="preserve">Monroe Medical Foundation, Inc (Tompkinsville,KY) </t>
  </si>
  <si>
    <t xml:space="preserve">Montrose Memorial Hospital (Montrose,CO) </t>
  </si>
  <si>
    <t xml:space="preserve">Neosho Memorial Regional Medical Center (Chanute,KS) </t>
  </si>
  <si>
    <t xml:space="preserve">Nevada City Hospital (Nevada,MO) </t>
  </si>
  <si>
    <t xml:space="preserve">Newberry County Memorial Hospital (Newberry,SC) </t>
  </si>
  <si>
    <t xml:space="preserve">North Valley Hospital (Whitefish,MT) </t>
  </si>
  <si>
    <t xml:space="preserve">Northern Hospital Of Surry County (Mount Airy,NC) </t>
  </si>
  <si>
    <t xml:space="preserve">Northern Rockies Medical Center, Inc (Cut Bank,MT) </t>
  </si>
  <si>
    <t xml:space="preserve">Northwestern Medical Center (Saint Albans,VT) </t>
  </si>
  <si>
    <t xml:space="preserve">Oconee Regional Medical Center, Inc (Milledgeville,GA) </t>
  </si>
  <si>
    <t xml:space="preserve">Ohio County Hospital Corp (Hartford,KY) </t>
  </si>
  <si>
    <t xml:space="preserve">Opelousas General Hospital Authority (Opelousas,LA) </t>
  </si>
  <si>
    <t xml:space="preserve">Ouachita County Medical Center (Camden,AR) </t>
  </si>
  <si>
    <t xml:space="preserve">Parkview Medical Center (Pueblo,CO) </t>
  </si>
  <si>
    <t xml:space="preserve">Paul B Hall Regional Medical Center (Paintsville,KY) </t>
  </si>
  <si>
    <t xml:space="preserve">Penobscot Valley Hospital (Lincoln,ME) </t>
  </si>
  <si>
    <t xml:space="preserve">Perry Memorial Hospital Authority (Perry,OK) </t>
  </si>
  <si>
    <t xml:space="preserve">Phelps Memorial Health Center (Holdrege,NE) </t>
  </si>
  <si>
    <t xml:space="preserve">Phillips Hospital Corp (Helena,AR) </t>
  </si>
  <si>
    <t xml:space="preserve">Prowers County Hospital District (Lamar,CO) </t>
  </si>
  <si>
    <t xml:space="preserve">Rainy Lake Medical Center (International Falls,MN) </t>
  </si>
  <si>
    <t xml:space="preserve">Restoration Healthcare (Commerce,GA) </t>
  </si>
  <si>
    <t xml:space="preserve">Rhea Medical Center (Dayton,TN) </t>
  </si>
  <si>
    <t xml:space="preserve">Saint James Parish Hospital (Lutcher,LA) </t>
  </si>
  <si>
    <t xml:space="preserve">San Miguel Hospital Corp (Las Vegas,NM) </t>
  </si>
  <si>
    <t xml:space="preserve">Service District One Of East Baton Rouge Parish (Zachary,LA) </t>
  </si>
  <si>
    <t xml:space="preserve">Shoshone Medical Center (Kellogg,ID) </t>
  </si>
  <si>
    <t xml:space="preserve">South Mississippi County Regional Medical Center (Osceola,AR) </t>
  </si>
  <si>
    <t xml:space="preserve">Southeast Colorado Hospital District (Springfield,CO) </t>
  </si>
  <si>
    <t xml:space="preserve">Southwest Health Systems (Cortez,CO) </t>
  </si>
  <si>
    <t xml:space="preserve">Steele Memorial Medical Center (Salmon,ID) </t>
  </si>
  <si>
    <t xml:space="preserve">Sturgis Hospital (Sturgis,MI) </t>
  </si>
  <si>
    <t xml:space="preserve">Sullivan County Community Hospital (Sullivan,IN) </t>
  </si>
  <si>
    <t xml:space="preserve">Sunbury Hospital Company, Llc (Sunbury,PA) </t>
  </si>
  <si>
    <t xml:space="preserve">Taos Health Systems, Inc (Taos,NM) </t>
  </si>
  <si>
    <t xml:space="preserve">The Regional Medical Center (Orangeburg,SC) </t>
  </si>
  <si>
    <t xml:space="preserve">Thibodaux Regional Medical Center (Thibodaux,LA) </t>
  </si>
  <si>
    <t xml:space="preserve">Three Rivers Health (Three Rivers,MI) </t>
  </si>
  <si>
    <t xml:space="preserve">Tooele Hospital Corp (Tooele,UT) </t>
  </si>
  <si>
    <t xml:space="preserve">Trinidad Area Health Association (Trinidad,CO) </t>
  </si>
  <si>
    <t xml:space="preserve">Unitypoint Health Pekin (Pekin,IL) </t>
  </si>
  <si>
    <t xml:space="preserve">University Hospital Summerville (Augusta,GA) </t>
  </si>
  <si>
    <t xml:space="preserve">Upper Connecticut Valley Hospital (Colebrook,NH) </t>
  </si>
  <si>
    <t xml:space="preserve">Usmd Hospital At Arlington (Arlington,TX) </t>
  </si>
  <si>
    <t xml:space="preserve">Usmd Hospital At Fort Worth (Fort Worth,TX) </t>
  </si>
  <si>
    <t xml:space="preserve">Valley View Hospital (Glenwood Springs,CO) </t>
  </si>
  <si>
    <t xml:space="preserve">Vista Health System (Waukegan,IL) </t>
  </si>
  <si>
    <t xml:space="preserve">Wagoner Hospital Authority (Wagoner,OK) </t>
  </si>
  <si>
    <t xml:space="preserve">Washington County Hospital (Washington,IA) </t>
  </si>
  <si>
    <t xml:space="preserve">Watsonville Community Hospital (Watsonville,CA) </t>
  </si>
  <si>
    <t xml:space="preserve">Weeks Medical Center (Lancaster,NH) </t>
  </si>
  <si>
    <t xml:space="preserve">West Park Hospital District (Cody,WY) </t>
  </si>
  <si>
    <t xml:space="preserve">Wilson County Hospital (Neodesha,KS) </t>
  </si>
  <si>
    <t xml:space="preserve">Wooster Community Hospital (Wooster,OH) </t>
  </si>
  <si>
    <t xml:space="preserve">Rc Hospital And Clinics (Olivia,MN) </t>
  </si>
  <si>
    <t xml:space="preserve">Canyon Vista Medical Center (Sierra Vista,AZ) </t>
  </si>
  <si>
    <t xml:space="preserve">Capital Medical Center (Olympia,WA) </t>
  </si>
  <si>
    <t xml:space="preserve">Carolina Pines Regional Medical Center (Hartsville,SC) </t>
  </si>
  <si>
    <t xml:space="preserve">Clinton Memorial Hospital (Wilmington,OH) </t>
  </si>
  <si>
    <t xml:space="preserve">National Park Hospital Holdings, Llc (Hot Springs,AR) </t>
  </si>
  <si>
    <t xml:space="preserve">Rcch Paris (Paris,TX) </t>
  </si>
  <si>
    <t xml:space="preserve">Rchp Florence (Florence,AL) </t>
  </si>
  <si>
    <t xml:space="preserve">Rchp Muscle Shoals (Muscle Shoals,AL) </t>
  </si>
  <si>
    <t xml:space="preserve">Rchp Ottumwa (Ottumwa,IA) </t>
  </si>
  <si>
    <t xml:space="preserve">Rmc Jacksonville (Jacksonville,AL) </t>
  </si>
  <si>
    <t xml:space="preserve">Russellville Holdings, Llc (Russellville,AR) </t>
  </si>
  <si>
    <t xml:space="preserve">Southwestern Medical Center, Llc (Lawton,OK) </t>
  </si>
  <si>
    <t xml:space="preserve">Willamette Valley Medical Center (Mcminnville,OR) </t>
  </si>
  <si>
    <t xml:space="preserve">Chadron Community Hospital And Health Services (Chadron,NE) </t>
  </si>
  <si>
    <t xml:space="preserve">Crook County Medical Services District (Sundance,WY) </t>
  </si>
  <si>
    <t xml:space="preserve">Fall River Health Services (Hot Springs,SD) </t>
  </si>
  <si>
    <t xml:space="preserve">Lead Deadwood Regional Hospital (Deadwood,SD) </t>
  </si>
  <si>
    <t xml:space="preserve">Regional Health Network, Inc (Spearfish,SD) </t>
  </si>
  <si>
    <t xml:space="preserve">Same Day Surgery Center, Llc (Rapid City,SD) </t>
  </si>
  <si>
    <t xml:space="preserve">Sturgis Regional Hospital (Sturgis,SD) </t>
  </si>
  <si>
    <t xml:space="preserve">Weston County Hospital District (Newcastle,WY) </t>
  </si>
  <si>
    <t xml:space="preserve">Regional Medical Center (Manchester,IA) </t>
  </si>
  <si>
    <t xml:space="preserve">Regional West Garden County (Oshkosh,NE) </t>
  </si>
  <si>
    <t xml:space="preserve">Regional West Health Services (Scottsbluff,NE) </t>
  </si>
  <si>
    <t xml:space="preserve">Rehoboth Mckinley Christian Health Care Services (Gallup,NM) </t>
  </si>
  <si>
    <t xml:space="preserve">Reid Hospital And Health Care Services (Richmond,IN) </t>
  </si>
  <si>
    <t xml:space="preserve">Material Solutions (Reno,NV) </t>
  </si>
  <si>
    <t xml:space="preserve">Renown Childrens Hospital (Reno,NV) </t>
  </si>
  <si>
    <t xml:space="preserve">Renown Rehabilitation Hospital (Reno,NV) </t>
  </si>
  <si>
    <t xml:space="preserve">Renown South Meadows Medical Center (Reno,NV) </t>
  </si>
  <si>
    <t xml:space="preserve">Rice Memorial Hospital (Willmar,MN) </t>
  </si>
  <si>
    <t xml:space="preserve">Swift County-benson Hospital (Benson,MN) </t>
  </si>
  <si>
    <t xml:space="preserve">Richland Parish Hospital Service District 1b (Rayville,LA) </t>
  </si>
  <si>
    <t xml:space="preserve">Richmond University Medical Center (Staten Island,NY) </t>
  </si>
  <si>
    <t xml:space="preserve">Rideout Memorial Hospital (Marysville,CA) </t>
  </si>
  <si>
    <t xml:space="preserve">Woman And Infant Services At Fremont Medical Center (Yuba City,CA) </t>
  </si>
  <si>
    <t xml:space="preserve">Ridgeview Sibley Medical Center (Arlington,MN) </t>
  </si>
  <si>
    <t xml:space="preserve">Saint Johns Riverside Hospital (Dobbs Ferry,NY) </t>
  </si>
  <si>
    <t xml:space="preserve">Saint Johns Riverside Hospital Park Care Pavilion (Yonkers,NY) </t>
  </si>
  <si>
    <t xml:space="preserve">Riverside Doctors Hospital Of Williamsburg (Williamsburg,VA) </t>
  </si>
  <si>
    <t xml:space="preserve">Riverside Medical Group (Gloucester,VA) </t>
  </si>
  <si>
    <t xml:space="preserve">Riverside Shore Memorial Hospital (Onancock,VA) </t>
  </si>
  <si>
    <t xml:space="preserve">Riverside Tappahannock Hospital (Tappahannock,VA) </t>
  </si>
  <si>
    <t xml:space="preserve">Washington Parish Service District 1 (Franklinton,LA) </t>
  </si>
  <si>
    <t xml:space="preserve">Riverview Healthcare Association (Crookston,MN) </t>
  </si>
  <si>
    <t xml:space="preserve">Riverview Hospital (Noblesville,IN) </t>
  </si>
  <si>
    <t xml:space="preserve">Clifton Springs Sanitarium Company, Inc (Clifton Springs,NY) </t>
  </si>
  <si>
    <t xml:space="preserve">Newark Wayne Community Hospital (Newark,NY) </t>
  </si>
  <si>
    <t xml:space="preserve">Rochester Ambulatory Surgical (Rochester,NY) </t>
  </si>
  <si>
    <t xml:space="preserve">The Unity Hospital Of Rochester (Rochester,NY) </t>
  </si>
  <si>
    <t xml:space="preserve">United Memorial Medical Center (Batavia,NY) </t>
  </si>
  <si>
    <t xml:space="preserve">Rockcastle Regional Hospital And Respiratory Care Center, Inc (Mount Vernon,KY) </t>
  </si>
  <si>
    <t xml:space="preserve">Roger Williams Medical Center (Providence,RI) </t>
  </si>
  <si>
    <t xml:space="preserve">Cah Acquisition Company 12, Llc (Fairfax,OK) </t>
  </si>
  <si>
    <t xml:space="preserve">Cah Acquisition Company 16, Llc (Stigler,OK) </t>
  </si>
  <si>
    <t xml:space="preserve">Drumright Regional Hospital (Drumright,OK) </t>
  </si>
  <si>
    <t xml:space="preserve">Hillsboro Community Hospital (Hillsboro,KS) </t>
  </si>
  <si>
    <t xml:space="preserve">Hmc Cah Consolidated, Inc (Sweet Springs,MO) </t>
  </si>
  <si>
    <t xml:space="preserve">Horton Community Hospital (Horton,KS) </t>
  </si>
  <si>
    <t xml:space="preserve">Lauderdale Community Hospital (Ripley,TN) </t>
  </si>
  <si>
    <t xml:space="preserve">Oswego Community Hospital (Oswego,KS) </t>
  </si>
  <si>
    <t xml:space="preserve">Prague Community Hospital (Prague,OK) </t>
  </si>
  <si>
    <t xml:space="preserve">Washington County Hospital (Plymouth,NC) </t>
  </si>
  <si>
    <t xml:space="preserve">Choctaw General Hospital (Butler,AL) </t>
  </si>
  <si>
    <t xml:space="preserve">Hc Watkins Memorial Hospital (Quitman,MS) </t>
  </si>
  <si>
    <t xml:space="preserve">John C Stennis Memorial Hospital (De Kalb,MS) </t>
  </si>
  <si>
    <t xml:space="preserve">Laird Hospital, Inc (Union,MS) </t>
  </si>
  <si>
    <t xml:space="preserve">Rush Medical Foundation (Meridian,MS) </t>
  </si>
  <si>
    <t xml:space="preserve">Scott Regional Hospital (Morton,MS) </t>
  </si>
  <si>
    <t xml:space="preserve">The Specialty Hospital Of Meridian (Meridian,MS) </t>
  </si>
  <si>
    <t xml:space="preserve">Riverside Healthcare (Kankakee,IL) </t>
  </si>
  <si>
    <t xml:space="preserve">Rush Oak Park Hospital (Oak Park,IL) </t>
  </si>
  <si>
    <t xml:space="preserve">Russell Regional Hospital (Russell,KS) </t>
  </si>
  <si>
    <t xml:space="preserve">Rutherford Regional Medical Center (Rutherfordton,NC) </t>
  </si>
  <si>
    <t xml:space="preserve">Rutland Regional Medical Center (Rutland,VT) </t>
  </si>
  <si>
    <t xml:space="preserve">Childrens Specialized Hospital (New Brunswick,NJ) </t>
  </si>
  <si>
    <t xml:space="preserve">Childrens Specialized Hospital Mountainside Outpatient Center (Mountainside,NJ) </t>
  </si>
  <si>
    <t xml:space="preserve">Clara Maass Medical Center (Belleville,NJ) </t>
  </si>
  <si>
    <t xml:space="preserve">Community Medical Center (Toms River,NJ) </t>
  </si>
  <si>
    <t xml:space="preserve">Monmouth Medical Center (Long Branch,NJ) </t>
  </si>
  <si>
    <t xml:space="preserve">Monmouth Medical Center Southern Campus (Lakewood,NJ) </t>
  </si>
  <si>
    <t xml:space="preserve">Newark Beth Israel Medical Center (Newark,NJ) </t>
  </si>
  <si>
    <t xml:space="preserve">Robert Wood Johnson University Hospital (New Brunswick,NJ) </t>
  </si>
  <si>
    <t xml:space="preserve">Robert Wood Johnson University Hospital Hamilton (Hamilton,NJ) </t>
  </si>
  <si>
    <t xml:space="preserve">Robert Wood Johnson University Hospital Rahway (Rahway,NJ) </t>
  </si>
  <si>
    <t xml:space="preserve">Robert Wood Johnson University Hospital Somerset (Somerville,NJ) </t>
  </si>
  <si>
    <t xml:space="preserve">Saint Barnabas Medical Center (Livingston,NJ) </t>
  </si>
  <si>
    <t xml:space="preserve">Sacred Heart Hospital (Allentown,PA) </t>
  </si>
  <si>
    <t xml:space="preserve">Crossridge Community Hospital (Wynne,AR) </t>
  </si>
  <si>
    <t xml:space="preserve">Saint Bernards Medical Center (Jonesboro,AR) </t>
  </si>
  <si>
    <t xml:space="preserve">Saint Bernards Outpatient Infusion Center Paragould (Paragould,AR) </t>
  </si>
  <si>
    <t xml:space="preserve">Saint Charles Health System (Madras,OR) </t>
  </si>
  <si>
    <t xml:space="preserve">Saint Charles Health System (Prineville,OR) </t>
  </si>
  <si>
    <t xml:space="preserve">Saint Charles Health System (Redmond,OR) </t>
  </si>
  <si>
    <t xml:space="preserve">Saint Clair Hospital (Pittsburgh,PA) </t>
  </si>
  <si>
    <t xml:space="preserve">Saint Claire Regional Medical Center (Morehead,KY) </t>
  </si>
  <si>
    <t xml:space="preserve">Saint Elizabeth Healthcare (Florence,KY) </t>
  </si>
  <si>
    <t xml:space="preserve">Saint Elizabeth Medical Center Grant County (Williamstown,KY) </t>
  </si>
  <si>
    <t xml:space="preserve">Laureate Psychiatric Clinic And Hospital (Tulsa,OK) </t>
  </si>
  <si>
    <t xml:space="preserve">Saint Francis Hospital Muskogee (Muskogee,OK) </t>
  </si>
  <si>
    <t xml:space="preserve">Saint Francis Hospital Muskogee East (Muskogee,OK) </t>
  </si>
  <si>
    <t xml:space="preserve">Saint Francis Hospital South (Tulsa,OK) </t>
  </si>
  <si>
    <t xml:space="preserve">Saint Francis Hospital Vinita (Vinita,OK) </t>
  </si>
  <si>
    <t xml:space="preserve">Saint Joseph Medical Center (Yonkers,NY) </t>
  </si>
  <si>
    <t xml:space="preserve">Hospital Authority Of Effingham County (Springfield,GA) </t>
  </si>
  <si>
    <t xml:space="preserve">Saint Josephs Candler Health System (Savannah,GA) </t>
  </si>
  <si>
    <t xml:space="preserve">Saint Josephs Hospital And Medical Center (Paterson,NJ) </t>
  </si>
  <si>
    <t xml:space="preserve">Saint Josephs Wayne Hospital (Wayne,NJ) </t>
  </si>
  <si>
    <t xml:space="preserve">Canton Potsdam Hospital (Potsdam,NY) </t>
  </si>
  <si>
    <t xml:space="preserve">Gouverneur Hospital (Gouverneur,NY) </t>
  </si>
  <si>
    <t xml:space="preserve">Saint Luke Community Hospital And Nursing Home (Ronan,MT) </t>
  </si>
  <si>
    <t xml:space="preserve">Saint Lukes Cornwall Hospital (Newburgh,NY) </t>
  </si>
  <si>
    <t xml:space="preserve">Saint Lukes Cornwall Hospital Cornwall Campus Emergency Services (Newburgh,NY) </t>
  </si>
  <si>
    <t xml:space="preserve">Saint Lukes Breast Cancer Detection Center Nampa (Nampa,ID) </t>
  </si>
  <si>
    <t xml:space="preserve">Saint Lukes Clinic General Surgery (Twin Falls,ID) </t>
  </si>
  <si>
    <t xml:space="preserve">Saint Lukes Cushing Hospital (Leavenworth,KS) </t>
  </si>
  <si>
    <t xml:space="preserve">Saint Lukes East Hospital (Lees Summit,MO) </t>
  </si>
  <si>
    <t xml:space="preserve">Saint Lukes Elmore Medical Center (Mountain Home,ID) </t>
  </si>
  <si>
    <t xml:space="preserve">Saint Lukes Health System (Chillicothe,MO) </t>
  </si>
  <si>
    <t xml:space="preserve">Saint Lukes Hospital Of Garnett, Inc (Garnett,KS) </t>
  </si>
  <si>
    <t xml:space="preserve">Saint Lukes Jerome (Jerome,ID) </t>
  </si>
  <si>
    <t xml:space="preserve">Saint Lukes Mccall (Mccall,ID) </t>
  </si>
  <si>
    <t xml:space="preserve">Saint Lukes Meridian Medical Center (Meridian,ID) </t>
  </si>
  <si>
    <t xml:space="preserve">Saint Lukes North Hospital Barry Road Campus (Kansas City,MO) </t>
  </si>
  <si>
    <t xml:space="preserve">Saint Lukes South Hospital (Overland Park,KS) </t>
  </si>
  <si>
    <t xml:space="preserve">Saint Lukes Wood River Medical Center (Ketchum,ID) </t>
  </si>
  <si>
    <t xml:space="preserve">Wright Memorial Hospital (Trenton,MO) </t>
  </si>
  <si>
    <t xml:space="preserve">Lakeview Memorial Hospital (Two Harbors,MN) </t>
  </si>
  <si>
    <t xml:space="preserve">Saint Lukes Hospital And Health Network (Allentown,PA) </t>
  </si>
  <si>
    <t xml:space="preserve">Saint Lukes Hospital And Health Network (Bethlehem,PA) </t>
  </si>
  <si>
    <t xml:space="preserve">Saint Lukes Hospital And Health Network (Easton,PA) </t>
  </si>
  <si>
    <t xml:space="preserve">Saint Lukes Hospital And Health Network (Stroudsburg,PA) </t>
  </si>
  <si>
    <t xml:space="preserve">Saint Lukes Miners Memorial Hospital (Coaldale,PA) </t>
  </si>
  <si>
    <t xml:space="preserve">Saint Lukes Quakertown Hospital (Quakertown,PA) </t>
  </si>
  <si>
    <t xml:space="preserve">Saint Lukes Warren Hospital (Phillipsburg,NJ) </t>
  </si>
  <si>
    <t xml:space="preserve">Saint Marys Sacred Heart Hospital (Lavonia,GA) </t>
  </si>
  <si>
    <t xml:space="preserve">Saint Peters Hospital (Helena,MT) </t>
  </si>
  <si>
    <t xml:space="preserve">Saint Tammany Parish Hospital Service District Number 2 (Slidell,LA) </t>
  </si>
  <si>
    <t xml:space="preserve">Saint Theresa Specialty Hospital (Kenner,LA) </t>
  </si>
  <si>
    <t xml:space="preserve">Saint Theresa Specialty Hospital (Metairie,LA) </t>
  </si>
  <si>
    <t xml:space="preserve">Cloud County Health Center (Concordia,KS) </t>
  </si>
  <si>
    <t xml:space="preserve">Lindsborg Community Hospital Association (Lindsborg,KS) </t>
  </si>
  <si>
    <t xml:space="preserve">Salina Surgical Center, Llc (Salina,KS) </t>
  </si>
  <si>
    <t xml:space="preserve">Salinas Valley Memorial Health Care System (Salinas,CA) </t>
  </si>
  <si>
    <t xml:space="preserve">Samaritan Albany General Hospital (Albany,OR) </t>
  </si>
  <si>
    <t xml:space="preserve">Samaritan Lebanon Community Hospital (Lebanon,OR) </t>
  </si>
  <si>
    <t xml:space="preserve">Samaritan North Lincoln Hospital (Lincoln City,OR) </t>
  </si>
  <si>
    <t xml:space="preserve">Samaritan Pacific Communities Hospital (Newport,OR) </t>
  </si>
  <si>
    <t xml:space="preserve">Samaritan Medical Center (Watertown,NY) </t>
  </si>
  <si>
    <t xml:space="preserve">Grant County Public Hospital District Number 1 (Moses Lake,WA) </t>
  </si>
  <si>
    <t xml:space="preserve">San Antonio Community Hospital (Upland,CA) </t>
  </si>
  <si>
    <t xml:space="preserve">San Juan County Hospital (Monticello,UT) </t>
  </si>
  <si>
    <t xml:space="preserve">San Juan Regional Medical Center, Inc (Farmington,NM) </t>
  </si>
  <si>
    <t xml:space="preserve">Community Memorial Hospital, Inc (Burke,SD) </t>
  </si>
  <si>
    <t xml:space="preserve">Hillsboro Medical Center (Hillsboro,ND) </t>
  </si>
  <si>
    <t xml:space="preserve">Mahnomen Health Center (Mahnomen,MN) </t>
  </si>
  <si>
    <t xml:space="preserve">Murray County Medical Center (Slayton,MN) </t>
  </si>
  <si>
    <t xml:space="preserve">Orange City Municipal Hospital (Orange City,IA) </t>
  </si>
  <si>
    <t xml:space="preserve">Ortonville Area Health Services (Ortonville,MN) </t>
  </si>
  <si>
    <t xml:space="preserve">Perham Hospital District (Perham,MN) </t>
  </si>
  <si>
    <t xml:space="preserve">Pioneer Memorial Hospital And Health Services (Viborg,SD) </t>
  </si>
  <si>
    <t xml:space="preserve">Sanford Aberdeen Medical Center (Aberdeen,SD) </t>
  </si>
  <si>
    <t xml:space="preserve">Sanford Bagley Medical Center (Bagley,MN) </t>
  </si>
  <si>
    <t xml:space="preserve">Sanford Bemidji Medical Center (Bemidji,MN) </t>
  </si>
  <si>
    <t xml:space="preserve">Sanford Canby Medical Center (Canby,MN) </t>
  </si>
  <si>
    <t xml:space="preserve">Sanford Canton Inwood Medical Center (Canton,SD) </t>
  </si>
  <si>
    <t xml:space="preserve">Sanford Chamberlain Medical Center (Chamberlain,SD) </t>
  </si>
  <si>
    <t xml:space="preserve">Sanford Childrens Hospital (Fargo,ND) </t>
  </si>
  <si>
    <t xml:space="preserve">Sanford Childrens Hospital (Sioux Falls,SD) </t>
  </si>
  <si>
    <t xml:space="preserve">Sanford Clear Lake Medical Center (Clear Lake,SD) </t>
  </si>
  <si>
    <t xml:space="preserve">Sanford Clinic Thief River Falls (Thief River Falls,MN) </t>
  </si>
  <si>
    <t xml:space="preserve">Sanford Jackson Medical Center (Jackson,MN) </t>
  </si>
  <si>
    <t xml:space="preserve">Sanford Luverne Medical Center (Luverne,MN) </t>
  </si>
  <si>
    <t xml:space="preserve">Sanford Medical Center Mayville (Mayville,ND) </t>
  </si>
  <si>
    <t xml:space="preserve">Sanford Rock Rapids Medical Center (Rock Rapids,IA) </t>
  </si>
  <si>
    <t xml:space="preserve">Sanford Sheldon Medical Center (Sheldon,IA) </t>
  </si>
  <si>
    <t xml:space="preserve">Sanford Thief River Falls Medical Center (Thief River Falls,MN) </t>
  </si>
  <si>
    <t xml:space="preserve">Sanford Tracy Medical Center (Tracy,MN) </t>
  </si>
  <si>
    <t xml:space="preserve">Sanford Vermillion Medical Center (Vermillion,SD) </t>
  </si>
  <si>
    <t xml:space="preserve">Sanford Webster Medical Center (Webster,SD) </t>
  </si>
  <si>
    <t xml:space="preserve">Sanford Westbrook Medical Center (Westbrook,MN) </t>
  </si>
  <si>
    <t xml:space="preserve">Sanford Wheaton Medical Center (Wheaton,MN) </t>
  </si>
  <si>
    <t xml:space="preserve">Sanford Worthington Medical Center (Worthington,MN) </t>
  </si>
  <si>
    <t xml:space="preserve">West Holt Memorial Hospital (Atkinson,NE) </t>
  </si>
  <si>
    <t xml:space="preserve">Windom Area Hospital (Windom,MN) </t>
  </si>
  <si>
    <t xml:space="preserve">Winner Regional Healthcare Center (Winner,SD) </t>
  </si>
  <si>
    <t xml:space="preserve">Santiam Memorial Hospital (Stayton,OR) </t>
  </si>
  <si>
    <t xml:space="preserve">Sarah Bush Lincoln Health Center (Mattoon,IL) </t>
  </si>
  <si>
    <t xml:space="preserve">The Saratoga Hospital (Saratoga Springs,NY) </t>
  </si>
  <si>
    <t xml:space="preserve">Sauk Prairie Memorial Hospital And Clinics (Prairie Du Sac,WI) </t>
  </si>
  <si>
    <t xml:space="preserve">Lehigh Valley Hospital Schuylkill S Jackson Street (Pottsville,PA) </t>
  </si>
  <si>
    <t xml:space="preserve">Scotland County Memorial Hospital District (Memphis,MO) </t>
  </si>
  <si>
    <t xml:space="preserve">Scripps Clinic Carmel Valley (San Diego,CA) </t>
  </si>
  <si>
    <t xml:space="preserve">Scripps Clinic Rancho Bernardo (San Diego,CA) </t>
  </si>
  <si>
    <t xml:space="preserve">Scripps Green Hospital (La Jolla,CA) </t>
  </si>
  <si>
    <t xml:space="preserve">Scripps Memorial Hospital Encinitas (Encinitas,CA) </t>
  </si>
  <si>
    <t xml:space="preserve">Scripps Memorial Hospital La Jolla (La Jolla,CA) </t>
  </si>
  <si>
    <t xml:space="preserve">Scripps Mercy Hospital (San Diego,CA) </t>
  </si>
  <si>
    <t xml:space="preserve">Scripps Mercy Hospital Chula Vista (Chula Vista,CA) </t>
  </si>
  <si>
    <t xml:space="preserve">Seattle Childrens Bellevue Clinic (Bellevue,WA) </t>
  </si>
  <si>
    <t xml:space="preserve">Seattle Childrens Research Institute (Seattle,WA) </t>
  </si>
  <si>
    <t xml:space="preserve">Amg Specialty Hospital Covington (Covington,LA) </t>
  </si>
  <si>
    <t xml:space="preserve">Baylor Institute For Rehabilitation (Dallas,TX) </t>
  </si>
  <si>
    <t xml:space="preserve">Baylor Institute For Rehabilitation At Frisco (Frisco,TX) </t>
  </si>
  <si>
    <t xml:space="preserve">Baylor Rehab Hospital Fort Worth (Fort Worth,TX) </t>
  </si>
  <si>
    <t xml:space="preserve">Cleveland Clinic Rehabilitation Hospital (Avon,OH) </t>
  </si>
  <si>
    <t xml:space="preserve">Healthsouth Northern Kentucky Rehabilitation Hospital (Edgewood,KY) </t>
  </si>
  <si>
    <t xml:space="preserve">Kessler Institute For Rehabilitation Chester (Chester,NJ) </t>
  </si>
  <si>
    <t xml:space="preserve">Kessler Institute For Rehabilitation West Orange (West Orange,NJ) </t>
  </si>
  <si>
    <t xml:space="preserve">Ltach At Riverside, Llc (Newport News,VA) </t>
  </si>
  <si>
    <t xml:space="preserve">Mississippi Hospital For Restorative Care (Jackson,MS) </t>
  </si>
  <si>
    <t xml:space="preserve">Penn State Hershey Rehabilitation Hospital (Hummelstown,PA) </t>
  </si>
  <si>
    <t xml:space="preserve">Regency Hospital Cleveland East (Warrensville Heights,OH) </t>
  </si>
  <si>
    <t xml:space="preserve">Regency Hospital Of Cleveland West (Middleburg Heights,OH) </t>
  </si>
  <si>
    <t xml:space="preserve">Regency Hospital Of Florence (Florence,SC) </t>
  </si>
  <si>
    <t xml:space="preserve">Regency Hospital Of Greenville (Greenville,SC) </t>
  </si>
  <si>
    <t xml:space="preserve">Regency Hospital Of Macon (Macon,GA) </t>
  </si>
  <si>
    <t xml:space="preserve">Regency Hospital Of Meridian (Meridian,MS) </t>
  </si>
  <si>
    <t xml:space="preserve">Regency Hospital Of Minneapolis (Minneapolis,MN) </t>
  </si>
  <si>
    <t xml:space="preserve">Regency Hospital Of Northwest Indiana (East Chicago,IN) </t>
  </si>
  <si>
    <t xml:space="preserve">Regency Hospital Of South Atlanta (East Point,GA) </t>
  </si>
  <si>
    <t xml:space="preserve">Regency Hospital Of Southern Mississippi (Hattiesburg,MS) </t>
  </si>
  <si>
    <t xml:space="preserve">Regency Hospital Of Springdale (Springdale,AR) </t>
  </si>
  <si>
    <t xml:space="preserve">Regency Hospital Of Toledo, Llc (Sylvania,OH) </t>
  </si>
  <si>
    <t xml:space="preserve">Riverside Rehabilitation Institute (Newport News,VA) </t>
  </si>
  <si>
    <t xml:space="preserve">Select Medical Corp (Mechanicsburg,PA) </t>
  </si>
  <si>
    <t xml:space="preserve">Select Rehabilitation Hospital Of San Antonio (San Antonio,TX) </t>
  </si>
  <si>
    <t xml:space="preserve">Select Specialty Hospital (Atlanta,GA) </t>
  </si>
  <si>
    <t xml:space="preserve">Select Specialty Hospital (Denton,TX) </t>
  </si>
  <si>
    <t xml:space="preserve">Select Specialty Hospital Akron (Akron,OH) </t>
  </si>
  <si>
    <t xml:space="preserve">Select Specialty Hospital Ann Arbor (Ypsilanti,MI) </t>
  </si>
  <si>
    <t xml:space="preserve">Select Specialty Hospital Atlanta (Atlanta,GA) </t>
  </si>
  <si>
    <t xml:space="preserve">Select Specialty Hospital Augusta (Augusta,GA) </t>
  </si>
  <si>
    <t xml:space="preserve">Select Specialty Hospital Battle Creek (Battle Creek,MI) </t>
  </si>
  <si>
    <t xml:space="preserve">Select Specialty Hospital Belhaven (Jackson,MS) </t>
  </si>
  <si>
    <t xml:space="preserve">Select Specialty Hospital Birmingham (Birmingham,AL) </t>
  </si>
  <si>
    <t xml:space="preserve">Select Specialty Hospital Boardman (Boardman,OH) </t>
  </si>
  <si>
    <t xml:space="preserve">Select Specialty Hospital Camp Hill (Camp Hill,PA) </t>
  </si>
  <si>
    <t xml:space="preserve">Select Specialty Hospital Charleston (Charleston,WV) </t>
  </si>
  <si>
    <t xml:space="preserve">Select Specialty Hospital Cincinnati (Cincinnati,OH) </t>
  </si>
  <si>
    <t xml:space="preserve">Select Specialty Hospital Cincinnati North (Cincinnati,OH) </t>
  </si>
  <si>
    <t xml:space="preserve">Select Specialty Hospital Cleveland Fairhill (Cleveland,OH) </t>
  </si>
  <si>
    <t xml:space="preserve">Select Specialty Hospital Cleveland Gateway (Cleveland,OH) </t>
  </si>
  <si>
    <t xml:space="preserve">Select Specialty Hospital Columbus (Columbus,OH) </t>
  </si>
  <si>
    <t xml:space="preserve">Select Specialty Hospital Columbus South (Columbus,OH) </t>
  </si>
  <si>
    <t xml:space="preserve">Select Specialty Hospital Dallas (Dallas,TX) </t>
  </si>
  <si>
    <t xml:space="preserve">Select Specialty Hospital Dallas Garland (Garland,TX) </t>
  </si>
  <si>
    <t xml:space="preserve">Select Specialty Hospital Danville (Danville,PA) </t>
  </si>
  <si>
    <t xml:space="preserve">Select Specialty Hospital Daytona Beach (Daytona Beach,FL) </t>
  </si>
  <si>
    <t xml:space="preserve">Select Specialty Hospital Des Moines (Des Moines,IA) </t>
  </si>
  <si>
    <t xml:space="preserve">Select Specialty Hospital Downriver (Wyandotte,MI) </t>
  </si>
  <si>
    <t xml:space="preserve">Select Specialty Hospital Durham (Durham,NC) </t>
  </si>
  <si>
    <t xml:space="preserve">Select Specialty Hospital Erie (Erie,PA) </t>
  </si>
  <si>
    <t xml:space="preserve">Select Specialty Hospital Evansville (Evansville,IN) </t>
  </si>
  <si>
    <t xml:space="preserve">Select Specialty Hospital Flint (Flint,MI) </t>
  </si>
  <si>
    <t xml:space="preserve">Select Specialty Hospital Fort Smith (Fort Smith,AR) </t>
  </si>
  <si>
    <t xml:space="preserve">Select Specialty Hospital Gainesville (Gainesville,FL) </t>
  </si>
  <si>
    <t xml:space="preserve">Select Specialty Hospital Grand Rapids (Grand Rapids,MI) </t>
  </si>
  <si>
    <t xml:space="preserve">Select Specialty Hospital Greensboro (Greensboro,NC) </t>
  </si>
  <si>
    <t xml:space="preserve">Select Specialty Hospital Grosse Pointe (Detroit,MI) </t>
  </si>
  <si>
    <t xml:space="preserve">Select Specialty Hospital Gulf Coast (Gulfport,MS) </t>
  </si>
  <si>
    <t xml:space="preserve">Select Specialty Hospital Harrisburg (Harrisburg,PA) </t>
  </si>
  <si>
    <t xml:space="preserve">Select Specialty Hospital Jackson (Jackson,MS) </t>
  </si>
  <si>
    <t xml:space="preserve">Select Specialty Hospital Johnstown (Johnstown,PA) </t>
  </si>
  <si>
    <t xml:space="preserve">Select Specialty Hospital Kansas City (Kansas City,KS) </t>
  </si>
  <si>
    <t xml:space="preserve">Select Specialty Hospital Knoxville (Knoxville,TN) </t>
  </si>
  <si>
    <t xml:space="preserve">Select Specialty Hospital Laurel Highlands (Latrobe,PA) </t>
  </si>
  <si>
    <t xml:space="preserve">Select Specialty Hospital Lexington (Lexington,KY) </t>
  </si>
  <si>
    <t xml:space="preserve">Select Specialty Hospital Lincoln (Lincoln,NE) </t>
  </si>
  <si>
    <t xml:space="preserve">Select Specialty Hospital Longview (Longview,TX) </t>
  </si>
  <si>
    <t xml:space="preserve">Select Specialty Hospital Macomb County (Mount Clemens,MI) </t>
  </si>
  <si>
    <t xml:space="preserve">Select Specialty Hospital Madison (Madison,WI) </t>
  </si>
  <si>
    <t xml:space="preserve">Select Specialty Hospital Mckeesport (Mckeesport,PA) </t>
  </si>
  <si>
    <t xml:space="preserve">Select Specialty Hospital Memphis (Memphis,TN) </t>
  </si>
  <si>
    <t xml:space="preserve">Select Specialty Hospital Miami (Miami,FL) </t>
  </si>
  <si>
    <t xml:space="preserve">Select Specialty Hospital Milwaukee Saint Lukes Campus (Milwaukee,WI) </t>
  </si>
  <si>
    <t xml:space="preserve">Select Specialty Hospital Milwaukee West Allis Campus (West Allis,WI) </t>
  </si>
  <si>
    <t xml:space="preserve">Select Specialty Hospital Muskegon (Muskegon,MI) </t>
  </si>
  <si>
    <t xml:space="preserve">Select Specialty Hospital Nashville (Nashville,TN) </t>
  </si>
  <si>
    <t xml:space="preserve">Select Specialty Hospital North Knoxville (Powell,TN) </t>
  </si>
  <si>
    <t xml:space="preserve">Select Specialty Hospital Northeast New Jersey (Rochelle Park,NJ) </t>
  </si>
  <si>
    <t xml:space="preserve">Select Specialty Hospital Northeast Ohio Canton Campus (Canton,OH) </t>
  </si>
  <si>
    <t xml:space="preserve">Select Specialty Hospital Northern Kentucky (Fort Thomas,KY) </t>
  </si>
  <si>
    <t xml:space="preserve">Select Specialty Hospital Northwest Detroit (Detroit,MI) </t>
  </si>
  <si>
    <t xml:space="preserve">Select Specialty Hospital Of Western Missouri (Kansas City,MO) </t>
  </si>
  <si>
    <t xml:space="preserve">Select Specialty Hospital Oklahoma City (Oklahoma City,OK) </t>
  </si>
  <si>
    <t xml:space="preserve">Select Specialty Hospital Omaha Central Campus (Omaha,NE) </t>
  </si>
  <si>
    <t xml:space="preserve">Select Specialty Hospital Orlando North (Orlando,FL) </t>
  </si>
  <si>
    <t xml:space="preserve">Select Specialty Hospital Orlando South (Orlando,FL) </t>
  </si>
  <si>
    <t xml:space="preserve">Select Specialty Hospital Palm Beach (Lake Worth,FL) </t>
  </si>
  <si>
    <t xml:space="preserve">Select Specialty Hospital Panama City (Panama City,FL) </t>
  </si>
  <si>
    <t xml:space="preserve">Select Specialty Hospital Pensacola (Pensacola,FL) </t>
  </si>
  <si>
    <t xml:space="preserve">Select Specialty Hospital Phoenix (Phoenix,AZ) </t>
  </si>
  <si>
    <t xml:space="preserve">Select Specialty Hospital Phoenix Downtown (Phoenix,AZ) </t>
  </si>
  <si>
    <t xml:space="preserve">Select Specialty Hospital Pittsburgh Upmc (Pittsburgh,PA) </t>
  </si>
  <si>
    <t xml:space="preserve">Select Specialty Hospital Pontiac (Pontiac,MI) </t>
  </si>
  <si>
    <t xml:space="preserve">Select Specialty Hospital Quad Cities (Davenport,IA) </t>
  </si>
  <si>
    <t xml:space="preserve">Select Specialty Hospital Saginaw (Saginaw,MI) </t>
  </si>
  <si>
    <t xml:space="preserve">Select Specialty Hospital Saint Louis (Saint Charles,MO) </t>
  </si>
  <si>
    <t xml:space="preserve">Select Specialty Hospital Savannah (Savannah,GA) </t>
  </si>
  <si>
    <t xml:space="preserve">Select Specialty Hospital Sioux Falls (Sioux Falls,SD) </t>
  </si>
  <si>
    <t xml:space="preserve">Select Specialty Hospital South Dallas (Dallas,TX) </t>
  </si>
  <si>
    <t xml:space="preserve">Select Specialty Hospital Southeast Ohio (Newark,OH) </t>
  </si>
  <si>
    <t xml:space="preserve">Select Specialty Hospital Springfield, Inc (Springfield,MO) </t>
  </si>
  <si>
    <t xml:space="preserve">Select Specialty Hospital Tallahassee (Tallahassee,FL) </t>
  </si>
  <si>
    <t xml:space="preserve">Select Specialty Hospital Tri Cities (Bristol,TN) </t>
  </si>
  <si>
    <t xml:space="preserve">Select Specialty Hospital Tulsa Midtown (Tulsa,OK) </t>
  </si>
  <si>
    <t xml:space="preserve">Select Specialty Hospital Wichita (Wichita,KS) </t>
  </si>
  <si>
    <t xml:space="preserve">Select Specialty Hospital Wilmington (Wilmington,DE) </t>
  </si>
  <si>
    <t xml:space="preserve">Select Specialty Hospital York (York,PA) </t>
  </si>
  <si>
    <t xml:space="preserve">Select Specialty Hospital Youngstown (Youngstown,OH) </t>
  </si>
  <si>
    <t xml:space="preserve">Select Specialty Hospital, Inc Dallas (Carrollton,TX) </t>
  </si>
  <si>
    <t xml:space="preserve">The Helen M Simpson Rehabilitation Hospital (Harrisburg,PA) </t>
  </si>
  <si>
    <t xml:space="preserve">Trihealth Rehabilitation Hospital (Cincinnati,OH) </t>
  </si>
  <si>
    <t xml:space="preserve">West Gables Rehabilitation Hospital, Llc (Miami,FL) </t>
  </si>
  <si>
    <t xml:space="preserve">Seminole Hospital District (Seminole,TX) </t>
  </si>
  <si>
    <t xml:space="preserve">Albemarle Health (Elizabeth City,NC) </t>
  </si>
  <si>
    <t xml:space="preserve">Hospital For Extended Recovery (Norfolk,VA) </t>
  </si>
  <si>
    <t xml:space="preserve">Martha Jefferson Hospital (Charlottesville,VA) </t>
  </si>
  <si>
    <t xml:space="preserve">Orthopaedic Hospital At Sentara Careplex (Hampton,VA) </t>
  </si>
  <si>
    <t xml:space="preserve">Sentara Careplex Hospital (Hampton,VA) </t>
  </si>
  <si>
    <t xml:space="preserve">Sentara Halifax Regional Hospital (South Boston,VA) </t>
  </si>
  <si>
    <t xml:space="preserve">Sentara Home Care Services (Chesapeake,VA) </t>
  </si>
  <si>
    <t xml:space="preserve">Sentara Independence (Virginia Beach,VA) </t>
  </si>
  <si>
    <t xml:space="preserve">Sentara Leigh Hospital (Norfolk,VA) </t>
  </si>
  <si>
    <t xml:space="preserve">Sentara Norfolk General Hospital (Norfolk,VA) </t>
  </si>
  <si>
    <t xml:space="preserve">Sentara Northern Virginia Medical Center (Woodbridge,VA) </t>
  </si>
  <si>
    <t xml:space="preserve">Sentara Obici Hospital (Suffolk,VA) </t>
  </si>
  <si>
    <t xml:space="preserve">Sentara Rmh Medical Center (Harrisonburg,VA) </t>
  </si>
  <si>
    <t xml:space="preserve">Sentara Virginia Beach General Hospital (Virginia Beach,VA) </t>
  </si>
  <si>
    <t xml:space="preserve">Sentara Williamsburg Regional Medical Center (Williamsburg,VA) </t>
  </si>
  <si>
    <t xml:space="preserve">Sequoyah County City Of Sallisaw Hospital Authority (Sallisaw,OK) </t>
  </si>
  <si>
    <t xml:space="preserve">Shannon Medical Center (San Angelo,TX) </t>
  </si>
  <si>
    <t xml:space="preserve">Sharp Mesa Vista Hospital (San Diego,CA) </t>
  </si>
  <si>
    <t xml:space="preserve">Shelby County Myrtue Memorial Hospital (Harlan,IA) </t>
  </si>
  <si>
    <t xml:space="preserve">Galveston Shriners Hospital For Children (Galveston,TX) </t>
  </si>
  <si>
    <t xml:space="preserve">Shriners Hospitals For Children Boston (Boston,MA) </t>
  </si>
  <si>
    <t xml:space="preserve">Shriners Hospitals For Children Chicago (Chicago,IL) </t>
  </si>
  <si>
    <t xml:space="preserve">Shriners Hospitals For Children Greenville (Greenville,SC) </t>
  </si>
  <si>
    <t xml:space="preserve">Shriners Hospitals For Children Honolulu (Honolulu,HI) </t>
  </si>
  <si>
    <t xml:space="preserve">Shriners Hospitals For Children Houston (Houston,TX) </t>
  </si>
  <si>
    <t xml:space="preserve">Shriners Hospitals For Children Los Angeles (Los Angeles,CA) </t>
  </si>
  <si>
    <t xml:space="preserve">Shriners Hospitals For Children Northern California (Sacramento,CA) </t>
  </si>
  <si>
    <t xml:space="preserve">Shriners Hospitals For Children Philadelphia (Philadelphia,PA) </t>
  </si>
  <si>
    <t xml:space="preserve">Shriners Hospitals For Children Portland (Portland,OR) </t>
  </si>
  <si>
    <t xml:space="preserve">Shriners Hospitals For Children Saint Louis (Saint Louis,MO) </t>
  </si>
  <si>
    <t xml:space="preserve">Shriners Hospitals For Children Salt Lake City (Salt Lake City,UT) </t>
  </si>
  <si>
    <t xml:space="preserve">Shriners Hospitals For Children Shreveport (Shreveport,LA) </t>
  </si>
  <si>
    <t xml:space="preserve">Shriners Hospitals For Children Spokane (Spokane,WA) </t>
  </si>
  <si>
    <t xml:space="preserve">Shriners Hospitals For Children Springfield (Springfield,MA) </t>
  </si>
  <si>
    <t xml:space="preserve">Shriners Hospitals For Children Tampa (Tampa,FL) </t>
  </si>
  <si>
    <t xml:space="preserve">Shriners Hospitals For Children Twin Cities (Minneapolis,MN) </t>
  </si>
  <si>
    <t xml:space="preserve">Sidney Health Center (Sidney,MT) </t>
  </si>
  <si>
    <t xml:space="preserve">Signature Healthcare Brockton Hospital (Brockton,MA) </t>
  </si>
  <si>
    <t xml:space="preserve">Silver Cross Hospital (New Lenox,IL) </t>
  </si>
  <si>
    <t xml:space="preserve">Silverton Hospital (Silverton,OR) </t>
  </si>
  <si>
    <t xml:space="preserve">Holy Cross Hospital (Chicago,IL) </t>
  </si>
  <si>
    <t xml:space="preserve">Ocean Springs Hospital (Ocean Springs,MS) </t>
  </si>
  <si>
    <t xml:space="preserve">Singing River Hospital (Pascagoula,MS) </t>
  </si>
  <si>
    <t xml:space="preserve">Csahs Uhhs Canton, Inc (Canton,OH) </t>
  </si>
  <si>
    <t xml:space="preserve">Saint Vincent Charity Medical Center (Cleveland,OH) </t>
  </si>
  <si>
    <t xml:space="preserve">Good Samaritan Medical Center (Lafayette,CO) </t>
  </si>
  <si>
    <t xml:space="preserve">Holy Rosary Healthcare (Miles City,MT) </t>
  </si>
  <si>
    <t xml:space="preserve">Lutheran Medical Center (Wheat Ridge,CO) </t>
  </si>
  <si>
    <t xml:space="preserve">Platte Valley Medical Center (Brighton,CO) </t>
  </si>
  <si>
    <t xml:space="preserve">Saint Francis Health Center (Topeka,KS) </t>
  </si>
  <si>
    <t xml:space="preserve">Saint James Healthcare (Butte,MT) </t>
  </si>
  <si>
    <t xml:space="preserve">Saint Joseph Hospital (Denver,CO) </t>
  </si>
  <si>
    <t xml:space="preserve">Scl Health Community Hospital Northglenn (Northglenn,CO) </t>
  </si>
  <si>
    <t xml:space="preserve">Scl Health Community Hospital Southwest (Littleton,CO) </t>
  </si>
  <si>
    <t xml:space="preserve">Wheatland Memorial Hospital And Nursing Home (Harlowton,MT) </t>
  </si>
  <si>
    <t xml:space="preserve">Presentation Medical Center (Rolla,ND) </t>
  </si>
  <si>
    <t xml:space="preserve">Saint Aloisius Medical Center (Harvey,ND) </t>
  </si>
  <si>
    <t xml:space="preserve">Saint Andrews Hospital (Bottineau,ND) </t>
  </si>
  <si>
    <t xml:space="preserve">Skiff Medical Center (Newton,IA) </t>
  </si>
  <si>
    <t xml:space="preserve">Sky Lakes Medical Center (Klamath Falls,OR) </t>
  </si>
  <si>
    <t xml:space="preserve">Somerset Community Hospital (Somerset,PA) </t>
  </si>
  <si>
    <t xml:space="preserve">South County Healthcare System (Wakefield,RI) </t>
  </si>
  <si>
    <t xml:space="preserve">Clinch Memorial Hospital (Homerville,GA) </t>
  </si>
  <si>
    <t xml:space="preserve">Sgmc Outpatient Plaza (Valdosta,GA) </t>
  </si>
  <si>
    <t xml:space="preserve">South Georgia Medical Center Berrien Campus (Nashville,GA) </t>
  </si>
  <si>
    <t xml:space="preserve">South Georgia Medical Center Lanier Campus (Lakeland,GA) </t>
  </si>
  <si>
    <t xml:space="preserve">South Shore Hospital (South Weymouth,MA) </t>
  </si>
  <si>
    <t xml:space="preserve">Charlton Memorial Hospital Storeroom (Fall River,MA) </t>
  </si>
  <si>
    <t xml:space="preserve">Southcoast Hospitals Group, Inc (Fall River,MA) </t>
  </si>
  <si>
    <t xml:space="preserve">Southcoast Hospitals Group, Inc (Wareham,MA) </t>
  </si>
  <si>
    <t xml:space="preserve">Searhc Mount Edgecumbe Hospital (Sitka,AK) </t>
  </si>
  <si>
    <t xml:space="preserve">Southeast Georgia Health System Camden Campus (Saint Marys,GA) </t>
  </si>
  <si>
    <t xml:space="preserve">Southeast Health Center Of Ripley County (Doniphan,MO) </t>
  </si>
  <si>
    <t xml:space="preserve">Southeasthealth Center Of Stoddard County (Dexter,MO) </t>
  </si>
  <si>
    <t xml:space="preserve">Herrin Hospital (Herrin,IL) </t>
  </si>
  <si>
    <t xml:space="preserve">Memorial Hospital Of Carbondale (Carbondale,IL) </t>
  </si>
  <si>
    <t xml:space="preserve">Saint Joseph Memorial Hospital (Murphysboro,IL) </t>
  </si>
  <si>
    <t xml:space="preserve">Southern New Hampshire Health System (Nashua,NH) </t>
  </si>
  <si>
    <t xml:space="preserve">Lawrence County Hospital (Monticello,MS) </t>
  </si>
  <si>
    <t xml:space="preserve">Southwest Mississippi Regional Medical Center (Mccomb,MS) </t>
  </si>
  <si>
    <t xml:space="preserve">Southwest Healthcare Services (Bowman,ND) </t>
  </si>
  <si>
    <t xml:space="preserve">Southwestern Vermont Medical Center (Bennington,VT) </t>
  </si>
  <si>
    <t xml:space="preserve">Edward W Sparrow Hospital Association (Lansing,MI) </t>
  </si>
  <si>
    <t xml:space="preserve">Sparrow Carson Hospital (Carson City,MI) </t>
  </si>
  <si>
    <t xml:space="preserve">Sparrow Clinton Hospital (Saint Johns,MI) </t>
  </si>
  <si>
    <t xml:space="preserve">Sparrow Ionia Hospital (Ionia,MI) </t>
  </si>
  <si>
    <t xml:space="preserve">Sparrow Regional Medical Supply And Pharmacy (Lansing,MI) </t>
  </si>
  <si>
    <t xml:space="preserve">Sparrow Specialty Hospital (Lansing,MI) </t>
  </si>
  <si>
    <t xml:space="preserve">Sparta Community Hospital District (Sparta,IL) </t>
  </si>
  <si>
    <t xml:space="preserve">Pelham Medical Center (Greer,SC) </t>
  </si>
  <si>
    <t xml:space="preserve">Union Medical Center (Union,SC) </t>
  </si>
  <si>
    <t xml:space="preserve">Gerber Memorial Hospital (Fremont,MI) </t>
  </si>
  <si>
    <t xml:space="preserve">Spectrum Health Big Rapids Hospital (Big Rapids,MI) </t>
  </si>
  <si>
    <t xml:space="preserve">Spectrum Health Blodgett Hospital (Grand Rapids,MI) </t>
  </si>
  <si>
    <t xml:space="preserve">Spectrum Health Butterworth Hospital (Grand Rapids,MI) </t>
  </si>
  <si>
    <t xml:space="preserve">Spectrum Health Kelsey Hospital (Lakeview,MI) </t>
  </si>
  <si>
    <t xml:space="preserve">Spectrum Health Ludington Hospital (Ludington,MI) </t>
  </si>
  <si>
    <t xml:space="preserve">Spectrum Health Pennock (Hastings,MI) </t>
  </si>
  <si>
    <t xml:space="preserve">Spectrum Health Reed City Campus (Reed City,MI) </t>
  </si>
  <si>
    <t xml:space="preserve">Spectrum Health United Memorial (Greenville,MI) </t>
  </si>
  <si>
    <t xml:space="preserve">Springfield Hospital, Inc (Springfield,VT) </t>
  </si>
  <si>
    <t xml:space="preserve">Bone And Joint Hospital At Saint Anthony (Oklahoma City,OK) </t>
  </si>
  <si>
    <t xml:space="preserve">Clay County Hospital (Flora,IL) </t>
  </si>
  <si>
    <t xml:space="preserve">Columbus Community Hospital (Columbus,WI) </t>
  </si>
  <si>
    <t xml:space="preserve">Gainesville Hospital District (Gainesville,TX) </t>
  </si>
  <si>
    <t xml:space="preserve">Madison Medical Center (Fredericktown,MO) </t>
  </si>
  <si>
    <t xml:space="preserve">Ozarks Medical Center (West Plains,MO) </t>
  </si>
  <si>
    <t xml:space="preserve">Phelps County Regional Medical Center (Rolla,MO) </t>
  </si>
  <si>
    <t xml:space="preserve">Pike County Memorial Hospital (Louisiana,MO) </t>
  </si>
  <si>
    <t xml:space="preserve">Pinckneyville Community Hospital District (Pinckneyville,IL) </t>
  </si>
  <si>
    <t xml:space="preserve">Saint Anthony Healthplex Mustang (Mustang,OK) </t>
  </si>
  <si>
    <t xml:space="preserve">Saint Anthony Hospital (Oklahoma City,OK) </t>
  </si>
  <si>
    <t xml:space="preserve">Saint Anthony Shawnee Hospital (Shawnee,OK) </t>
  </si>
  <si>
    <t xml:space="preserve">Saint Clare Hospital And Health Services (Baraboo,WI) </t>
  </si>
  <si>
    <t xml:space="preserve">Saint Francis Hospital And Health Services (Maryville,MO) </t>
  </si>
  <si>
    <t xml:space="preserve">Saint Marys Janesville Hospital (Janesville,WI) </t>
  </si>
  <si>
    <t xml:space="preserve">Ssm Depaul Health Center (Bridgeton,MO) </t>
  </si>
  <si>
    <t xml:space="preserve">Ssm Health Care (Bridgeton,MO) </t>
  </si>
  <si>
    <t xml:space="preserve">Ssm Health Good Samaritan Hospital Mount Vernon (Mount Vernon,IL) </t>
  </si>
  <si>
    <t xml:space="preserve">Ssm Health Saint Joseph Hospital Lake Saint Louis (Lake Saint Louis,MO) </t>
  </si>
  <si>
    <t xml:space="preserve">Ssm Health Saint Joseph Hospital Saint Charles (Saint Charles,MO) </t>
  </si>
  <si>
    <t xml:space="preserve">Ssm Health Saint Louis University Hospital (Saint Louis,MO) </t>
  </si>
  <si>
    <t xml:space="preserve">Ssm Health Saint Marys Hospital Centralia (Centralia,IL) </t>
  </si>
  <si>
    <t xml:space="preserve">Ssm Health Saint Marys Hospital Jefferson City (Jefferson City,MO) </t>
  </si>
  <si>
    <t xml:space="preserve">Ssm Rehab At Saint Joseph Health Center (Saint Charles,MO) </t>
  </si>
  <si>
    <t xml:space="preserve">Ssm Saint Clare Health Center (Fenton,MO) </t>
  </si>
  <si>
    <t xml:space="preserve">Ssm Saint Joseph Health Center Wentzville (Wentzville,MO) </t>
  </si>
  <si>
    <t xml:space="preserve">Ssm Saint Mary Hospital Audrain (Mexico,MO) </t>
  </si>
  <si>
    <t xml:space="preserve">Ssm Select Rehabilitation Hospital (Saint Louis,MO) </t>
  </si>
  <si>
    <t xml:space="preserve">Stoughton Hospital Association (Stoughton,WI) </t>
  </si>
  <si>
    <t xml:space="preserve">The Monroe Clinic, Inc (Monroe,WI) </t>
  </si>
  <si>
    <t xml:space="preserve">Upland Hills Health, Inc (Dodgeville,WI) </t>
  </si>
  <si>
    <t xml:space="preserve">Washington County Hospital (Nashville,IL) </t>
  </si>
  <si>
    <t xml:space="preserve">Weatherford Regional Hospital (Weatherford,OK) </t>
  </si>
  <si>
    <t xml:space="preserve">Stanford Health Care In Emeryville (Emeryville,CA) </t>
  </si>
  <si>
    <t xml:space="preserve">Stanford Hospital And Clinics (Stanford,CA) </t>
  </si>
  <si>
    <t xml:space="preserve">Stanford Medicine Outpatient Center (Redwood City,CA) </t>
  </si>
  <si>
    <t xml:space="preserve">Valley Memorial Center (Livermore,CA) </t>
  </si>
  <si>
    <t xml:space="preserve">Valleycare Medical Center (Pleasanton,CA) </t>
  </si>
  <si>
    <t xml:space="preserve">Stevens Community Medical Center (Morris,MN) </t>
  </si>
  <si>
    <t xml:space="preserve">Hillside Rehabilitation Hospital (Warren,OH) </t>
  </si>
  <si>
    <t xml:space="preserve">Holy Family Hospital At Merrimack Valley (Haverhill,MA) </t>
  </si>
  <si>
    <t xml:space="preserve">Morton Hospital Steward A Family Hospital (Taunton,MA) </t>
  </si>
  <si>
    <t xml:space="preserve">Nashoba Valley Medical Center (Ayer,MA) </t>
  </si>
  <si>
    <t xml:space="preserve">New England Sinai Hospital (Stoughton,MA) </t>
  </si>
  <si>
    <t xml:space="preserve">North Hampton Hospital Company (Easton,PA) </t>
  </si>
  <si>
    <t xml:space="preserve">Norwood Hospital (Norwood,MA) </t>
  </si>
  <si>
    <t xml:space="preserve">Sebastian River Medical Center (Sebastian,FL) </t>
  </si>
  <si>
    <t xml:space="preserve">Sharon Regional Health System (Sharon,PA) </t>
  </si>
  <si>
    <t xml:space="preserve">Steward Carney Hospital, Inc (Dorchester Center,MA) </t>
  </si>
  <si>
    <t xml:space="preserve">Steward Good Samaritan Medical Center (Brockton,MA) </t>
  </si>
  <si>
    <t xml:space="preserve">Steward Holy Family Hospital And Medical Center (Methuen,MA) </t>
  </si>
  <si>
    <t xml:space="preserve">Steward Medical Group (Brockton,MA) </t>
  </si>
  <si>
    <t xml:space="preserve">Steward Saint Elizabeths Medical Center Of Boston, Inc (Brighton,MA) </t>
  </si>
  <si>
    <t xml:space="preserve">Trumbull Memorial Hospital (Warren,OH) </t>
  </si>
  <si>
    <t xml:space="preserve">Valleycare Health System (Youngstown,OH) </t>
  </si>
  <si>
    <t xml:space="preserve">Wuesthoff Medical Center Melbourne (Melbourne,FL) </t>
  </si>
  <si>
    <t xml:space="preserve">Wuesthoff Medical Center Rockledge (Rockledge,FL) </t>
  </si>
  <si>
    <t xml:space="preserve">Eastern Long Island Hospital (Greenport,NY) </t>
  </si>
  <si>
    <t xml:space="preserve">Peconic Bay Medical Center (Riverhead,NY) </t>
  </si>
  <si>
    <t xml:space="preserve">Stony Brook Southampton Hospital (Southampton,NY) </t>
  </si>
  <si>
    <t xml:space="preserve">Stormont Vail Health (Topeka,KS) </t>
  </si>
  <si>
    <t xml:space="preserve">Sturdy Memorial Hospital (Attleboro,MA) </t>
  </si>
  <si>
    <t xml:space="preserve">Saint Alexius Hospital Broadway Campus (Saint Louis,MO) </t>
  </si>
  <si>
    <t xml:space="preserve">Silver Lake Medical Center (Los Angeles,CA) </t>
  </si>
  <si>
    <t xml:space="preserve">Crystal Clinic Orthopaedic Center (Akron,OH) </t>
  </si>
  <si>
    <t xml:space="preserve">Summa Akron City Hospital (Akron,OH) </t>
  </si>
  <si>
    <t xml:space="preserve">Summa Barberton Hospital (Barberton,OH) </t>
  </si>
  <si>
    <t xml:space="preserve">Summa Health System (Akron,OH) </t>
  </si>
  <si>
    <t xml:space="preserve">Summa Rehabilitation Hospital (Akron,OH) </t>
  </si>
  <si>
    <t xml:space="preserve">Western Reserve Hospital (Cuyahoga Falls,OH) </t>
  </si>
  <si>
    <t xml:space="preserve">Summersville Regional Medical Center (Summersville,WV) </t>
  </si>
  <si>
    <t xml:space="preserve">Summit Health (Chambersburg,PA) </t>
  </si>
  <si>
    <t xml:space="preserve">Summit Health (Waynesboro,PA) </t>
  </si>
  <si>
    <t xml:space="preserve">Southern Health Corporation Of Dahlonega (Dahlonega,GA) </t>
  </si>
  <si>
    <t xml:space="preserve">Southern Health Corporation Of Houston, Inc (Houston,MS) </t>
  </si>
  <si>
    <t xml:space="preserve">Suny Downstate Medical Center (Brooklyn,NY) </t>
  </si>
  <si>
    <t xml:space="preserve">Upstate University Hospital At Community Campus (Syracuse,NY) </t>
  </si>
  <si>
    <t xml:space="preserve">Houston Hospital For Specialized Surgery (Houston,TX) </t>
  </si>
  <si>
    <t xml:space="preserve">Surgical Hospital Of Oklahoma (Oklahoma City,OK) </t>
  </si>
  <si>
    <t xml:space="preserve">Treasure Valley Hospital (Boise,ID) </t>
  </si>
  <si>
    <t xml:space="preserve">Alta Bates Summit Medical Center Herrick Campus (Berkeley,CA) </t>
  </si>
  <si>
    <t xml:space="preserve">California Pacific Medical Center California Campus (San Francisco,CA) </t>
  </si>
  <si>
    <t xml:space="preserve">California Pacific Medical Center Davies Campus (San Francisco,CA) </t>
  </si>
  <si>
    <t xml:space="preserve">California Pacific Medical Center Pacific Campus (San Francisco,CA) </t>
  </si>
  <si>
    <t xml:space="preserve">California Pacific Medical Center Saint Lukes Campus (San Francisco,CA) </t>
  </si>
  <si>
    <t xml:space="preserve">Memorial Hospital Los Banos (Los Banos,CA) </t>
  </si>
  <si>
    <t xml:space="preserve">Menlo Park Surgical Hospital (Menlo Park,CA) </t>
  </si>
  <si>
    <t xml:space="preserve">Mills Peninsula Health Services (Burlingame,CA) </t>
  </si>
  <si>
    <t xml:space="preserve">Mills Peninsula Health Services (San Mateo,CA) </t>
  </si>
  <si>
    <t xml:space="preserve">Sutter Amador Hospital (Jackson,CA) </t>
  </si>
  <si>
    <t xml:space="preserve">Sutter Auburn Faith Hospital (Auburn,CA) </t>
  </si>
  <si>
    <t xml:space="preserve">Sutter Center For Psychiatry (Sacramento,CA) </t>
  </si>
  <si>
    <t xml:space="preserve">Sutter Coast Hospital (Crescent City,CA) </t>
  </si>
  <si>
    <t xml:space="preserve">Sutter Davis Hospital (Davis,CA) </t>
  </si>
  <si>
    <t xml:space="preserve">Sutter Delta Medical Center (Antioch,CA) </t>
  </si>
  <si>
    <t xml:space="preserve">Sutter Eden Medical Center (Castro Valley,CA) </t>
  </si>
  <si>
    <t xml:space="preserve">Sutter Health Pacific (Ewa Beach,HI) </t>
  </si>
  <si>
    <t xml:space="preserve">Sutter Infusion Pharmacy (Alameda,CA) </t>
  </si>
  <si>
    <t xml:space="preserve">Sutter Lakeside Hospital (Lakeport,CA) </t>
  </si>
  <si>
    <t xml:space="preserve">Sutter Maternity And Surgery Center Of Santa Cruz (Santa Cruz,CA) </t>
  </si>
  <si>
    <t xml:space="preserve">Sutter Medical Center (Sacramento,CA) </t>
  </si>
  <si>
    <t xml:space="preserve">Sutter Roseville Medical Center (Roseville,CA) </t>
  </si>
  <si>
    <t xml:space="preserve">Sutter Santa Rosa Regional Hospital (Santa Rosa,CA) </t>
  </si>
  <si>
    <t xml:space="preserve">Sutter Solano Medical Center (Vallejo,CA) </t>
  </si>
  <si>
    <t xml:space="preserve">Sutter Tracy Community Hospital (Tracy,CA) </t>
  </si>
  <si>
    <t xml:space="preserve">Sutter West Bay Hospitals (Novato,CA) </t>
  </si>
  <si>
    <t xml:space="preserve">Swisher Memorial Hospital District (Tulia,TX) </t>
  </si>
  <si>
    <t xml:space="preserve">Tj Health Columbia (Columbia,KY) </t>
  </si>
  <si>
    <t xml:space="preserve">Incline Village Community Hospital (Incline Village,NV) </t>
  </si>
  <si>
    <t xml:space="preserve">Tahoe Forest Hospital District (Truckee,CA) </t>
  </si>
  <si>
    <t xml:space="preserve">Doctors Memorial Hospital, Inc (Perry,FL) </t>
  </si>
  <si>
    <t xml:space="preserve">Franklin County Board Of County Commissioners (Apalachicola,FL) </t>
  </si>
  <si>
    <t xml:space="preserve">Higgins General Hospital (Bremen,GA) </t>
  </si>
  <si>
    <t xml:space="preserve">Tanner Medical Center Carrollton (Carrollton,GA) </t>
  </si>
  <si>
    <t xml:space="preserve">Tanner Medical Center Villa Rica (Villa Rica,GA) </t>
  </si>
  <si>
    <t xml:space="preserve">Bleckley Memorial Hospital (Cochran,GA) </t>
  </si>
  <si>
    <t xml:space="preserve">Rj Taylor Memorial Hospital, Inc (Hawkinsville,GA) </t>
  </si>
  <si>
    <t xml:space="preserve">Fox Chase Cancer Center (Philadelphia,PA) </t>
  </si>
  <si>
    <t xml:space="preserve">Jeanes Hospital (Philadelphia,PA) </t>
  </si>
  <si>
    <t xml:space="preserve">Temple University Hospital Episcopal Campus (Philadelphia,PA) </t>
  </si>
  <si>
    <t xml:space="preserve">Abrazo Arizona Heart Hospital (Phoenix,AZ) </t>
  </si>
  <si>
    <t xml:space="preserve">Abrazo Central Campus (Phoenix,AZ) </t>
  </si>
  <si>
    <t xml:space="preserve">Abrazo Scottsdale Campus (Phoenix,AZ) </t>
  </si>
  <si>
    <t xml:space="preserve">Baptist Emergency Hospital (Hill Country Village,TX) </t>
  </si>
  <si>
    <t xml:space="preserve">Baptist Emergency Hospital (Schertz,TX) </t>
  </si>
  <si>
    <t xml:space="preserve">Baptist Emergency Hospital Hausman (San Antonio,TX) </t>
  </si>
  <si>
    <t xml:space="preserve">Baptist Emergency Hospital Westover Hills (San Antonio,TX) </t>
  </si>
  <si>
    <t xml:space="preserve">Baylor Surgical Hospital At Las Colinas (Irving,TX) </t>
  </si>
  <si>
    <t xml:space="preserve">Brookwood Baptist Medical Center (Birmingham,AL) </t>
  </si>
  <si>
    <t xml:space="preserve">Carondelet Heart And Vascular Institute (Tucson,AZ) </t>
  </si>
  <si>
    <t xml:space="preserve">Carondelet Holy Cross Hospital (Nogales,AZ) </t>
  </si>
  <si>
    <t xml:space="preserve">Carondelet Saint Marys Hospital (Tucson,AZ) </t>
  </si>
  <si>
    <t xml:space="preserve">Citizens Baptist Medical Center (Talladega,AL) </t>
  </si>
  <si>
    <t xml:space="preserve">Coastal Carolina Medical Center, Inc (Hardeeville,SC) </t>
  </si>
  <si>
    <t xml:space="preserve">Coral Gables Hospital (Coral Gables,FL) </t>
  </si>
  <si>
    <t xml:space="preserve">Delray Medical Center, Inc (Delray Beach,FL) </t>
  </si>
  <si>
    <t xml:space="preserve">Dignity Health Arizona Specialty Hospital (Chandler,AZ) </t>
  </si>
  <si>
    <t xml:space="preserve">Dmc Detroit Receiving Hospital (Detroit,MI) </t>
  </si>
  <si>
    <t xml:space="preserve">Dmc Harper University Hospital (Detroit,MI) </t>
  </si>
  <si>
    <t xml:space="preserve">Dmc Huron Valley Sinai Hospital (Commerce Township,MI) </t>
  </si>
  <si>
    <t xml:space="preserve">Dmc Sinai Grace Hospital (Detroit,MI) </t>
  </si>
  <si>
    <t xml:space="preserve">Doctors Hospital Of Manteca (Manteca,CA) </t>
  </si>
  <si>
    <t xml:space="preserve">Doctors Medical Center Of Modesto (Modesto,CA) </t>
  </si>
  <si>
    <t xml:space="preserve">Emanuel Medical Center, Inc (Turlock,CA) </t>
  </si>
  <si>
    <t xml:space="preserve">Emerus Bhs Sa Thousand Oaks, Llc (San Antonio,TX) </t>
  </si>
  <si>
    <t xml:space="preserve">Fountain Valley Regional Hospital And Medical Center (Fountain Valley,CA) </t>
  </si>
  <si>
    <t xml:space="preserve">Good Samaritan Medical Center (West Palm Beach,FL) </t>
  </si>
  <si>
    <t xml:space="preserve">Hi Desert Memorial Healthcare District (Joshua Tree,CA) </t>
  </si>
  <si>
    <t xml:space="preserve">Hilton Head Hospital (Hilton Head Island,SC) </t>
  </si>
  <si>
    <t xml:space="preserve">Hospital Development Of West Phoenix (Goodyear,AZ) </t>
  </si>
  <si>
    <t xml:space="preserve">Jfk Memorial Hospital, Inc (Indio,CA) </t>
  </si>
  <si>
    <t xml:space="preserve">Lakewood Regional Medical Center, Inc (Lakewood,CA) </t>
  </si>
  <si>
    <t xml:space="preserve">Lifemark Hospitals Of Florida, Inc (Hialeah,FL) </t>
  </si>
  <si>
    <t xml:space="preserve">Los Alamitos Medical Center, Inc (Los Alamitos,CA) </t>
  </si>
  <si>
    <t xml:space="preserve">Louis A Weiss Memorial Hospital (Chicago,IL) </t>
  </si>
  <si>
    <t xml:space="preserve">Macneal Hospital (Berwyn,IL) </t>
  </si>
  <si>
    <t xml:space="preserve">Maryvale Hospital (Phoenix,AZ) </t>
  </si>
  <si>
    <t xml:space="preserve">Memorial Campus (El Paso,TX) </t>
  </si>
  <si>
    <t xml:space="preserve">Memorial Hermann Sugar Land Surgical Hospital, Llc (Sugar Land,TX) </t>
  </si>
  <si>
    <t xml:space="preserve">Metrowest Medical Center (Framingham,MA) </t>
  </si>
  <si>
    <t xml:space="preserve">Metrowest Medical Center (Natick,MA) </t>
  </si>
  <si>
    <t xml:space="preserve">Mission Trail Baptist Hospital (Brooks Cb,TX) </t>
  </si>
  <si>
    <t xml:space="preserve">Nacogdoches Medical Center (Nacogdoches,TX) </t>
  </si>
  <si>
    <t xml:space="preserve">North Central Surgical Center (Dallas,TX) </t>
  </si>
  <si>
    <t xml:space="preserve">North Shore Medical Center (Miami,FL) </t>
  </si>
  <si>
    <t xml:space="preserve">North Shore Medical Center, Inc (Fort Lauderdale,FL) </t>
  </si>
  <si>
    <t xml:space="preserve">Oklahoma Center For Orthopaedic And Multi Specialty Surgery, Llc (Oklahoma City,OK) </t>
  </si>
  <si>
    <t xml:space="preserve">Palm Beach Gardens Medical Center (Palm Beach Gardens,FL) </t>
  </si>
  <si>
    <t xml:space="preserve">Piedmont Medical Center (Rock Hill,SC) </t>
  </si>
  <si>
    <t xml:space="preserve">Placentia Linda Hospital (Placentia,CA) </t>
  </si>
  <si>
    <t xml:space="preserve">Princeton Baptist Medical Center (Birmingham,AL) </t>
  </si>
  <si>
    <t xml:space="preserve">Rehabilitation Institute Of Michigan (Detroit,MI) </t>
  </si>
  <si>
    <t xml:space="preserve">Resolute Health Hospital (New Braunfels,TX) </t>
  </si>
  <si>
    <t xml:space="preserve">Saint Christophers Hospital For Children (Philadelphia,PA) </t>
  </si>
  <si>
    <t xml:space="preserve">Saint Francis Hospital (Memphis,TN) </t>
  </si>
  <si>
    <t xml:space="preserve">Saint Vincent Hospital (Worcester,MA) </t>
  </si>
  <si>
    <t xml:space="preserve">San Ramon Regional Medical Center (San Ramon,CA) </t>
  </si>
  <si>
    <t xml:space="preserve">Shelby Baptist Medical Center (Alabaster,AL) </t>
  </si>
  <si>
    <t xml:space="preserve">Sierra Vista Regional Medical Center (San Luis Obispo,CA) </t>
  </si>
  <si>
    <t xml:space="preserve">Southwest Orthopedic And Spine Hospital (Phoenix,AZ) </t>
  </si>
  <si>
    <t xml:space="preserve">Tenet Health System Bartlett, Inc (Bartlett,TN) </t>
  </si>
  <si>
    <t xml:space="preserve">Tenet Health System Di, Inc (Saint Louis,MO) </t>
  </si>
  <si>
    <t xml:space="preserve">Tenet Health System Hahnemann, Llc (Philadelphia,PA) </t>
  </si>
  <si>
    <t xml:space="preserve">Tenet Hialeah Healthcare (Hialeah,FL) </t>
  </si>
  <si>
    <t xml:space="preserve">Texas Spine And Joint Hospital (Tyler,TX) </t>
  </si>
  <si>
    <t xml:space="preserve">The Hospitals Of Providence Transmountain Campus (El Paso,TX) </t>
  </si>
  <si>
    <t xml:space="preserve">Tops Surgical Specialty Hospital (Houston,TX) </t>
  </si>
  <si>
    <t xml:space="preserve">Twin Cities Community Hospital (Templeton,CA) </t>
  </si>
  <si>
    <t xml:space="preserve">Valley Baptist Medical Center Brownsville (Brownsville,TX) </t>
  </si>
  <si>
    <t xml:space="preserve">Walker Baptist Medical Center (Jasper,AL) </t>
  </si>
  <si>
    <t xml:space="preserve">West Boca Medical Center (Boca Raton,FL) </t>
  </si>
  <si>
    <t xml:space="preserve">West Suburban Medical Center (Oak Park,IL) </t>
  </si>
  <si>
    <t xml:space="preserve">Westlake Community Hospital (Melrose Park,IL) </t>
  </si>
  <si>
    <t xml:space="preserve">Texas Childrens Hospital (The Woodlands,TX) </t>
  </si>
  <si>
    <t xml:space="preserve">Texas Childrens Hospital Pavillion For Women (Houston,TX) </t>
  </si>
  <si>
    <t xml:space="preserve">Texas County Memorial Hospital (Houston,MO) </t>
  </si>
  <si>
    <t xml:space="preserve">Amh Cath Labs Llc (Arlington,TX) </t>
  </si>
  <si>
    <t xml:space="preserve">Physicians Medical Center (Plano,TX) </t>
  </si>
  <si>
    <t xml:space="preserve">Texas Health Arlington Memorial Hospital (Arlington,TX) </t>
  </si>
  <si>
    <t xml:space="preserve">Texas Health Harris Methodist Cleburne Hospital (Cleburne,TX) </t>
  </si>
  <si>
    <t xml:space="preserve">Texas Health Harris Methodist Hospital Alliance (Keller,TX) </t>
  </si>
  <si>
    <t xml:space="preserve">Texas Health Harris Methodist Hospital Azle (Azle,TX) </t>
  </si>
  <si>
    <t xml:space="preserve">Texas Health Harris Methodist Hospital Southlake (Southlake,TX) </t>
  </si>
  <si>
    <t xml:space="preserve">Texas Health Harris Methodist Hospital Southwest Fort Worth (Benbrook,TX) </t>
  </si>
  <si>
    <t xml:space="preserve">Texas Health Harris Methodist Stephenville Hospital (Stephenville,TX) </t>
  </si>
  <si>
    <t xml:space="preserve">Texas Health Heb Hospital (Bedford,TX) </t>
  </si>
  <si>
    <t xml:space="preserve">Texas Health Hospital Clearfork (Fort Worth,TX) </t>
  </si>
  <si>
    <t xml:space="preserve">Texas Health Presbyterian Hospital Allen (Allen,TX) </t>
  </si>
  <si>
    <t xml:space="preserve">Texas Health Presbyterian Hospital Dallas (Dallas,TX) </t>
  </si>
  <si>
    <t xml:space="preserve">Texas Health Presbyterian Hospital Denton (Denton,TX) </t>
  </si>
  <si>
    <t xml:space="preserve">Texas Health Presbyterian Hospital Kaufman (Kaufman,TX) </t>
  </si>
  <si>
    <t xml:space="preserve">Texas Health Presbyterian Hospital Of Flower Mound (Flower Mound,TX) </t>
  </si>
  <si>
    <t xml:space="preserve">Texas Health Presbyterian Hospital Of Plano (Plano,TX) </t>
  </si>
  <si>
    <t xml:space="preserve">Texas Health Presbyterian Hospital Of Rockwall (Rockwall,TX) </t>
  </si>
  <si>
    <t xml:space="preserve">Wilson N Jones Regional Medical Center (Sherman,TX) </t>
  </si>
  <si>
    <t xml:space="preserve">The Kings Daughters Health (Madison,IN) </t>
  </si>
  <si>
    <t xml:space="preserve">Carle Hoopeston Regional Health Center (Hoopeston,IL) </t>
  </si>
  <si>
    <t xml:space="preserve">Carle Richland Memorial Hospital (Olney,IL) </t>
  </si>
  <si>
    <t xml:space="preserve">Childrens Hospital Of Philadelphia Care Network (King Of Prussia,PA) </t>
  </si>
  <si>
    <t xml:space="preserve">Chop Care Network Specialty Care In Voorhees (Voorhees,NJ) </t>
  </si>
  <si>
    <t xml:space="preserve">Chop Care Network Specialty Care Princeton At Plainsboro (Plainsboro,NJ) </t>
  </si>
  <si>
    <t xml:space="preserve">Specialty Care Center In Bucks County (Chalfont,PA) </t>
  </si>
  <si>
    <t xml:space="preserve">The Childrens Hospital Of Philadelphia (Philadelphia,PA) </t>
  </si>
  <si>
    <t xml:space="preserve">Childrens Mercy South (Overland Park,KS) </t>
  </si>
  <si>
    <t xml:space="preserve">Cooper University Hospital (Camden,NJ) </t>
  </si>
  <si>
    <t xml:space="preserve">Erie County Medical Center Corporation (Buffalo,NY) </t>
  </si>
  <si>
    <t xml:space="preserve">Houston Methodist Hospital (Houston,TX) </t>
  </si>
  <si>
    <t xml:space="preserve">Houston Methodist Saint Catherine Hospital (Katy,TX) </t>
  </si>
  <si>
    <t xml:space="preserve">Houston Methodist Saint John Hospital (Houston,TX) </t>
  </si>
  <si>
    <t xml:space="preserve">Houston Methodist San Jacinto Hospital (Baytown,TX) </t>
  </si>
  <si>
    <t xml:space="preserve">Houston Methodist Sugar Land Hospital (Sugar Land,TX) </t>
  </si>
  <si>
    <t xml:space="preserve">Houston Methodist The Woodlands Hospital (Shenandoah,TX) </t>
  </si>
  <si>
    <t xml:space="preserve">Houston Methodist West Hospital (Houston,TX) </t>
  </si>
  <si>
    <t xml:space="preserve">Methodist Willowbrook Hospital (Houston,TX) </t>
  </si>
  <si>
    <t xml:space="preserve">San Jacinto Methodist Hospital Alexander Campus (Baytown,TX) </t>
  </si>
  <si>
    <t xml:space="preserve">Metrohealth System (Cleveland,OH) </t>
  </si>
  <si>
    <t xml:space="preserve">The Morris Hospital And Healthcare Centers (Morris,IL) </t>
  </si>
  <si>
    <t xml:space="preserve">Bellevue Medical Center (Bellevue,NE) </t>
  </si>
  <si>
    <t xml:space="preserve">Nebraska Orthopaedic Hospital, Llp (Omaha,NE) </t>
  </si>
  <si>
    <t xml:space="preserve">Shenandoah Medical Center (Shenandoah,IA) </t>
  </si>
  <si>
    <t xml:space="preserve">Avita Health Systems (Mansfield,OH) </t>
  </si>
  <si>
    <t xml:space="preserve">Barnesville Hospital Association, Inc (Barnesville,OH) </t>
  </si>
  <si>
    <t xml:space="preserve">Bucyrus Community Hospital (Bucyrus,OH) </t>
  </si>
  <si>
    <t xml:space="preserve">Fayette County Memorial Hospital (Washington Court House,OH) </t>
  </si>
  <si>
    <t xml:space="preserve">Galion Community Hospital (Galion,OH) </t>
  </si>
  <si>
    <t xml:space="preserve">Harrison Community Hospital (Cadiz,OH) </t>
  </si>
  <si>
    <t xml:space="preserve">Highland District Hospital (Hillsboro,OH) </t>
  </si>
  <si>
    <t xml:space="preserve">Hocking Valley Community Hospital (Logan,OH) </t>
  </si>
  <si>
    <t xml:space="preserve">Madison County Community Hospital (London,OH) </t>
  </si>
  <si>
    <t xml:space="preserve">Mary Rutan Hospital (Bellefontaine,OH) </t>
  </si>
  <si>
    <t xml:space="preserve">Mercer County Joint Township Community Hospital (Coldwater,OH) </t>
  </si>
  <si>
    <t xml:space="preserve">Ohio State University Hospital East (Columbus,OH) </t>
  </si>
  <si>
    <t xml:space="preserve">Ohio State University Mri Center (Columbus,OH) </t>
  </si>
  <si>
    <t xml:space="preserve">Ohio State University Research Compliance (Columbus,OH) </t>
  </si>
  <si>
    <t xml:space="preserve">Osu Oral And Maxillofacial Surgery Faculty Clinic (Columbus,OH) </t>
  </si>
  <si>
    <t xml:space="preserve">The Ohio State University Comprehensive Cancer Center (Columbus,OH) </t>
  </si>
  <si>
    <t xml:space="preserve">Wayne Healthcare (Greenville,OH) </t>
  </si>
  <si>
    <t xml:space="preserve">Wilson Health (Sidney,OH) </t>
  </si>
  <si>
    <t xml:space="preserve">Wyandot Memorial Hospital (Upper Sandusky,OH) </t>
  </si>
  <si>
    <t xml:space="preserve">Molokai General Hospital (Kaunakakai,HI) </t>
  </si>
  <si>
    <t xml:space="preserve">North Hawaii Community Hospital (Kamuela,HI) </t>
  </si>
  <si>
    <t xml:space="preserve">The Queens Medical Center West Oahu (Ewa Beach,HI) </t>
  </si>
  <si>
    <t xml:space="preserve">The Richland Hospital, Inc (Richland Center,WI) </t>
  </si>
  <si>
    <t xml:space="preserve">Moses Ludington Hospital (Ticonderoga,NY) </t>
  </si>
  <si>
    <t xml:space="preserve">Berlin Memorial Hospital (Berlin,WI) </t>
  </si>
  <si>
    <t xml:space="preserve">New London Family Medical Center (New London,WI) </t>
  </si>
  <si>
    <t xml:space="preserve">Thedacare Medical Center (Shawano,WI) </t>
  </si>
  <si>
    <t xml:space="preserve">Thedacare Medical Center (Waupaca,WI) </t>
  </si>
  <si>
    <t xml:space="preserve">Thedacare Medical Center Wild Rose (Wild Rose,WI) </t>
  </si>
  <si>
    <t xml:space="preserve">Saint Francis Hospital (Charleston,WV) </t>
  </si>
  <si>
    <t xml:space="preserve">Thomas Memorial Hospital (Charleston,WV) </t>
  </si>
  <si>
    <t xml:space="preserve">Tidelands Georgetown Memorial Hospital (Georgetown,SC) </t>
  </si>
  <si>
    <t xml:space="preserve">Tidelands Waccamaw Community Hospital (Murrells Inlet,SC) </t>
  </si>
  <si>
    <t xml:space="preserve">Tioga Medical Center (Tioga,ND) </t>
  </si>
  <si>
    <t xml:space="preserve">Tlc Health Network Lake Shore Health Care Center (Irving,NY) </t>
  </si>
  <si>
    <t xml:space="preserve">Tucson Medical Center (Tucson,AZ) </t>
  </si>
  <si>
    <t xml:space="preserve">Towner County Medical Center (Cando,ND) </t>
  </si>
  <si>
    <t xml:space="preserve">Tri-county Health Care (Wadena,MN) </t>
  </si>
  <si>
    <t xml:space="preserve">319th Medical Group (Grand Forks Afb,ND) </t>
  </si>
  <si>
    <t xml:space="preserve">375th Medical Group (Scott Air Force Base,IL) </t>
  </si>
  <si>
    <t xml:space="preserve">4th Medical Group (Seymour Johnson Afb,NC) </t>
  </si>
  <si>
    <t xml:space="preserve">Admiral Joel T Boone Branch Health Clinic (Virginia Beach,VA) </t>
  </si>
  <si>
    <t xml:space="preserve">Dover Air Force Base Veterinary Treatment Facility (Dover,DE) </t>
  </si>
  <si>
    <t xml:space="preserve">Dumfries Health Center (Dumfries,VA) </t>
  </si>
  <si>
    <t xml:space="preserve">Elmendorf Neurology Clinic (Elmendorf Afb,AK) </t>
  </si>
  <si>
    <t xml:space="preserve">Field Community Hospital Supply Center (Williamsburg,VA) </t>
  </si>
  <si>
    <t xml:space="preserve">Fort Belvoir Community Hospital (Fort Belvoir,VA) </t>
  </si>
  <si>
    <t xml:space="preserve">Fort Meade Veterinary Treatment Facility (Fort George G Meade,MD) </t>
  </si>
  <si>
    <t xml:space="preserve">Ireland Army Community Hospital (Fort Knox,KY) </t>
  </si>
  <si>
    <t xml:space="preserve">Keller Army Community Hospital (West Point,NY) </t>
  </si>
  <si>
    <t xml:space="preserve">Kenner Army Health Clinic (Fort Lee,VA) </t>
  </si>
  <si>
    <t xml:space="preserve">Kimbrough Army Community Hospital Medical Supply Office (Fort George G Meade,MD) </t>
  </si>
  <si>
    <t xml:space="preserve">Malcolm Grow Medical Center (Andrews Air Force Base,MD) </t>
  </si>
  <si>
    <t xml:space="preserve">Naval Health Clinic Annapolis (Annapolis,MD) </t>
  </si>
  <si>
    <t xml:space="preserve">Naval Medical Center Portsmouth (Portsmouth,VA) </t>
  </si>
  <si>
    <t xml:space="preserve">Naval Medical Clinic Patuxent River (Patuxent River,MD) </t>
  </si>
  <si>
    <t xml:space="preserve">Naval Medical Clinic Quantico (Quantico,VA) </t>
  </si>
  <si>
    <t xml:space="preserve">Naval Surface Warfare Center Crane Division Medical Clinic (Crane,IN) </t>
  </si>
  <si>
    <t xml:space="preserve">Tricare Prime Clinic Virginia Beach (Virginia Beach,VA) </t>
  </si>
  <si>
    <t xml:space="preserve">United States Air Force 375th Medical Group (Scott Air Force Base,IL) </t>
  </si>
  <si>
    <t xml:space="preserve">United States Coast Guard Yard Clinic (Baltimore,MD) </t>
  </si>
  <si>
    <t xml:space="preserve">Usamriid (Fort Detrick,MD) </t>
  </si>
  <si>
    <t xml:space="preserve">Walter Reed National Military Medical Center (Bethesda,MD) </t>
  </si>
  <si>
    <t xml:space="preserve">17th Medical Group (Goodfellow Afb,TX) </t>
  </si>
  <si>
    <t xml:space="preserve">1st Special Operations Medical Group (Hurlburt Field,FL) </t>
  </si>
  <si>
    <t xml:space="preserve">20th Medical Group (Shaw Afb,SC) </t>
  </si>
  <si>
    <t xml:space="preserve">2nd Medical Group (Barksdale Afb,LA) </t>
  </si>
  <si>
    <t xml:space="preserve">359th Medical Group Randolph Afb (Randolph Air Force Base,TX) </t>
  </si>
  <si>
    <t xml:space="preserve">42nd Medical Group (Montgomery,AL) </t>
  </si>
  <si>
    <t xml:space="preserve">45th Medical Group (Patrick Afb,FL) </t>
  </si>
  <si>
    <t xml:space="preserve">72nd Medical Group (Tinker Afb,OK) </t>
  </si>
  <si>
    <t xml:space="preserve">78th Medical Group (Robins Afb,GA) </t>
  </si>
  <si>
    <t xml:space="preserve">82nd Medical Group (Sheppard Afb,TX) </t>
  </si>
  <si>
    <t xml:space="preserve">96th Medical Group (Eglin Afb,FL) </t>
  </si>
  <si>
    <t xml:space="preserve">Air Force Medical Logistics (San Antonio,TX) </t>
  </si>
  <si>
    <t xml:space="preserve">Bayne Jones Army Community Hospital (Fort Polk,LA) </t>
  </si>
  <si>
    <t xml:space="preserve">Blanchfield Army Community Hospital (Fort Campbell,KY) </t>
  </si>
  <si>
    <t xml:space="preserve">Carl R Darnall Army Medical Center (Fort Hood,TX) </t>
  </si>
  <si>
    <t xml:space="preserve">Fox Army Health Center (Huntsville,AL) </t>
  </si>
  <si>
    <t xml:space="preserve">Laughlin Air Force Base Clinic (Laughlin Afb,TX) </t>
  </si>
  <si>
    <t xml:space="preserve">Little Rock Air Force Base Clinic (Little Rock Air Force Base,AR) </t>
  </si>
  <si>
    <t xml:space="preserve">Martin Army Community Hospital (Fort Benning,GA) </t>
  </si>
  <si>
    <t xml:space="preserve">Martin Army Community Hospital Primary Care (Fort Benning,GA) </t>
  </si>
  <si>
    <t xml:space="preserve">Mcwethy Troop Medical Clinic Optometry (Fort Sam Houston,TX) </t>
  </si>
  <si>
    <t xml:space="preserve">Moncrief Army Community Hospital (Columbia,SC) </t>
  </si>
  <si>
    <t xml:space="preserve">Moody Air Force Base Flight Medicine (Moody Afb,GA) </t>
  </si>
  <si>
    <t xml:space="preserve">Naval Branch Medical Clinic (Fort Worth,TX) </t>
  </si>
  <si>
    <t xml:space="preserve">Naval Health Clinic Corpus Christi (Corpus Christi,TX) </t>
  </si>
  <si>
    <t xml:space="preserve">Naval Hospital Beaufort (Beaufort,SC) </t>
  </si>
  <si>
    <t xml:space="preserve">Naval Hospital Jacksonville (Jacksonville,FL) </t>
  </si>
  <si>
    <t xml:space="preserve">Reynolds Army Community Hospital (Fort Sill,OK) </t>
  </si>
  <si>
    <t xml:space="preserve">Rio Bravo Medical Home (El Paso,TX) </t>
  </si>
  <si>
    <t xml:space="preserve">San Antonio Military Medical Center (Fort Sam Houston,TX) </t>
  </si>
  <si>
    <t xml:space="preserve">Us Naval Hospital Pensacola (Pensacola,FL) </t>
  </si>
  <si>
    <t xml:space="preserve">Winn Army Community Hospital (Fort Stewart,GA) </t>
  </si>
  <si>
    <t xml:space="preserve">15th Medical Group (Hickam Afb,HI) </t>
  </si>
  <si>
    <t xml:space="preserve">22nd Medical Group (Mcconnell Afb,KS) </t>
  </si>
  <si>
    <t xml:space="preserve">27th Medical Group (Cannon Afb,NM) </t>
  </si>
  <si>
    <t xml:space="preserve">30th Medical Group (Vandenberg Afb,CA) </t>
  </si>
  <si>
    <t xml:space="preserve">354th Medical Group (Eielson Afb,AK) </t>
  </si>
  <si>
    <t xml:space="preserve">366th Medical Group (Mountain Home Afb,ID) </t>
  </si>
  <si>
    <t xml:space="preserve">377th Medical Group (Albuquerque,NM) </t>
  </si>
  <si>
    <t xml:space="preserve">452nd Medical Group (March Air Reserve Base,CA) </t>
  </si>
  <si>
    <t xml:space="preserve">460th Medical Squadron (Aurora,CO) </t>
  </si>
  <si>
    <t xml:space="preserve">509th Medical Group (Whiteman Air Force Base,MO) </t>
  </si>
  <si>
    <t xml:space="preserve">55th Medical Group (Offutt Afb,NE) </t>
  </si>
  <si>
    <t xml:space="preserve">56th Medical Group (Luke Air Force Base,AZ) </t>
  </si>
  <si>
    <t xml:space="preserve">5th Medical Group (Minot Afb,ND) </t>
  </si>
  <si>
    <t xml:space="preserve">673rd Medical Group (Elmendorf Afb,AK) </t>
  </si>
  <si>
    <t xml:space="preserve">71st Medical Group (Enid,OK) </t>
  </si>
  <si>
    <t xml:space="preserve">75th Medical Group (Hill Afb,UT) </t>
  </si>
  <si>
    <t xml:space="preserve">90th Medical Group (Fe Warren Afb,WY) </t>
  </si>
  <si>
    <t xml:space="preserve">92nd Medical Group (Fairchild Air Force Base,WA) </t>
  </si>
  <si>
    <t xml:space="preserve">9th Medical Group At Beale Air Force Base (Beale Afb,CA) </t>
  </si>
  <si>
    <t xml:space="preserve">Bassett Army Community Hospital (Fort Wainwright,AK) </t>
  </si>
  <si>
    <t xml:space="preserve">David Grant Usaf Medical Center (Fairfield,CA) </t>
  </si>
  <si>
    <t xml:space="preserve">Dr Mary E Walker Center (Fort Irwin,CA) </t>
  </si>
  <si>
    <t xml:space="preserve">Ellsworth Air Force Base 28th Medical Group (Ellsworth Afb,SD) </t>
  </si>
  <si>
    <t xml:space="preserve">Evans Army Community Hospital (Colorado Springs,CO) </t>
  </si>
  <si>
    <t xml:space="preserve">General Leonard Wood Army Community Hospital (Fort Leonard Wood,MO) </t>
  </si>
  <si>
    <t xml:space="preserve">Irwin Army Community Hospital (Fort Riley,KS) </t>
  </si>
  <si>
    <t xml:space="preserve">Madigan Army Medical Center (Tacoma,WA) </t>
  </si>
  <si>
    <t xml:space="preserve">Mountain Home Afb Veterinary Clinic (Mountain Home Afb,ID) </t>
  </si>
  <si>
    <t xml:space="preserve">Munson Army Health Center (Fort Leavenworth,KS) </t>
  </si>
  <si>
    <t xml:space="preserve">Naval Health Clinic Hawaii (Pearl Harbor,HI) </t>
  </si>
  <si>
    <t xml:space="preserve">Naval Hospital Bremerton (Bremerton,WA) </t>
  </si>
  <si>
    <t xml:space="preserve">Naval Hospital Camp Pendleton (Camp Pendleton,CA) </t>
  </si>
  <si>
    <t xml:space="preserve">Naval Hospital Lemoore (Lemoore,CA) </t>
  </si>
  <si>
    <t xml:space="preserve">Naval Hospital Oak Harbor (Oak Harbor,WA) </t>
  </si>
  <si>
    <t xml:space="preserve">Naval Medical Center San Diego Balboa (San Diego,CA) </t>
  </si>
  <si>
    <t xml:space="preserve">Peterson Air Force Base 302asts (Peterson Afb,CO) </t>
  </si>
  <si>
    <t xml:space="preserve">Robert E Bush Naval Hospital (Twentynine Palms,CA) </t>
  </si>
  <si>
    <t xml:space="preserve">Us Air Force 49th Medical Group (Holloman Air Force Base,NM) </t>
  </si>
  <si>
    <t xml:space="preserve">Weed Army Community Hospital (Fort Irwin,CA) </t>
  </si>
  <si>
    <t xml:space="preserve">William Beaumont Army Medical Center (El Paso,TX) </t>
  </si>
  <si>
    <t xml:space="preserve">Good Samaritan Infusion Center Butler County (Hamilton,OH) </t>
  </si>
  <si>
    <t xml:space="preserve">Good Samaritan Infusion Center Kenwood (Cincinnati,OH) </t>
  </si>
  <si>
    <t xml:space="preserve">Mccullough Hyde Memorial Hospital Trihealth (Oxford,OH) </t>
  </si>
  <si>
    <t xml:space="preserve">Trihealth Bethesda Butler Hospital (Hamilton,OH) </t>
  </si>
  <si>
    <t xml:space="preserve">Trihealth Evandale Hospital (Cincinnati,OH) </t>
  </si>
  <si>
    <t xml:space="preserve">Trinitas Regional Medical Center (Elizabeth,NJ) </t>
  </si>
  <si>
    <t xml:space="preserve">Albany Memorial Hospital (Albany,NY) </t>
  </si>
  <si>
    <t xml:space="preserve">Canton Health Building Pharmacy (Canton,MI) </t>
  </si>
  <si>
    <t xml:space="preserve">Central Community Hospital (Elkader,IA) </t>
  </si>
  <si>
    <t xml:space="preserve">Davis County Hospital (Bloomfield,IA) </t>
  </si>
  <si>
    <t xml:space="preserve">Hansen Family Hospital (Iowa Falls,IA) </t>
  </si>
  <si>
    <t xml:space="preserve">Holy Cross Hospital (Fort Lauderdale,FL) </t>
  </si>
  <si>
    <t xml:space="preserve">Johnson Memorial Hospital, Inc (Stafford Springs,CT) </t>
  </si>
  <si>
    <t xml:space="preserve">Mercy Hospital And Medical Center (Chicago,IL) </t>
  </si>
  <si>
    <t xml:space="preserve">Mercy Medical Care (Holyoke,MA) </t>
  </si>
  <si>
    <t xml:space="preserve">Mercy Medical Center (Springfield,MA) </t>
  </si>
  <si>
    <t xml:space="preserve">Mercy Medical Center Clinton (Clinton,IA) </t>
  </si>
  <si>
    <t xml:space="preserve">Mitchell County Memorial Hospital (Osage,IA) </t>
  </si>
  <si>
    <t xml:space="preserve">Munson Healthcare Cadillac Hospital (Cadillac,MI) </t>
  </si>
  <si>
    <t xml:space="preserve">Regional Health Services Of Howard County (Cresco,IA) </t>
  </si>
  <si>
    <t xml:space="preserve">Saint Francis Behavioral Health Group (Hartford,CT) </t>
  </si>
  <si>
    <t xml:space="preserve">Saint James Mercy Hospital (Hornell,NY) </t>
  </si>
  <si>
    <t xml:space="preserve">Saint Joseph Mercy Brighton Health Center (Brighton,MI) </t>
  </si>
  <si>
    <t xml:space="preserve">Saint Joseph Mercy Oakland (Pontiac,MI) </t>
  </si>
  <si>
    <t xml:space="preserve">Saint Marys Good Samaritan Hospital (Greensboro,GA) </t>
  </si>
  <si>
    <t xml:space="preserve">Saint Marys Health Care System, Inc (Athens,GA) </t>
  </si>
  <si>
    <t xml:space="preserve">Saint Marys Hospital (Waterbury,CT) </t>
  </si>
  <si>
    <t xml:space="preserve">Samaritan Hospital (Troy,NY) </t>
  </si>
  <si>
    <t xml:space="preserve">Trinity Hospital (Minot,ND) </t>
  </si>
  <si>
    <t xml:space="preserve">Trinity Kenmare Hospital (Kenmare,ND) </t>
  </si>
  <si>
    <t xml:space="preserve">Trinity Medical Center East (Steubenville,OH) </t>
  </si>
  <si>
    <t xml:space="preserve">Trinity Medical Center West (Steubenville,OH) </t>
  </si>
  <si>
    <t xml:space="preserve">Trios Health Southridge Hospital (Kennewick,WA) </t>
  </si>
  <si>
    <t xml:space="preserve">Trios Health Womens And Childrens Hospital (Kennewick,WA) </t>
  </si>
  <si>
    <t xml:space="preserve">Truman Medical Center Hospital Hill (Kansas City,MO) </t>
  </si>
  <si>
    <t xml:space="preserve">Truman Medical Center Lakewood (Kansas City,MO) </t>
  </si>
  <si>
    <t xml:space="preserve">Tuality Healthcare (Forest Grove,OR) </t>
  </si>
  <si>
    <t xml:space="preserve">Tuality Healthcare (Hillsboro,OR) </t>
  </si>
  <si>
    <t xml:space="preserve">Tulare Local Healthcare District (Tulare,CA) </t>
  </si>
  <si>
    <t xml:space="preserve">The Healthcare Authority For Medical West (Bessemer,AL) </t>
  </si>
  <si>
    <t xml:space="preserve">Uab Callahan Eye Hospital (Birmingham,AL) </t>
  </si>
  <si>
    <t xml:space="preserve">Uab Highlands (Birmingham,AL) </t>
  </si>
  <si>
    <t xml:space="preserve">Uab Hospital Birmingham (Birmingham,AL) </t>
  </si>
  <si>
    <t xml:space="preserve">Jack H Skirball Health Center (Woodland Hills,CA) </t>
  </si>
  <si>
    <t xml:space="preserve">Santa Monica Ucla Medical Center And Orthopaedic Hospital (Santa Monica,CA) </t>
  </si>
  <si>
    <t xml:space="preserve">The West Chester Hospital Surgical Center (West Chester,OH) </t>
  </si>
  <si>
    <t xml:space="preserve">Uci Medical Distribution Center (Fullerton,CA) </t>
  </si>
  <si>
    <t xml:space="preserve">Ucla Health Pulmonary And Sleep Care (Los Angeles,CA) </t>
  </si>
  <si>
    <t xml:space="preserve">Ucla Medical Group (Los Angeles,CA) </t>
  </si>
  <si>
    <t xml:space="preserve">Ucsf Benioff Childrens Hospital (San Francisco,CA) </t>
  </si>
  <si>
    <t xml:space="preserve">University Of California Davis Childrens Hospital (Sacramento,CA) </t>
  </si>
  <si>
    <t xml:space="preserve">University Of California Davis Medical Center (Sacramento,CA) </t>
  </si>
  <si>
    <t xml:space="preserve">University Of California Los Angeles Medical Center Nuclear Medicine Department (Los Angeles,CA) </t>
  </si>
  <si>
    <t xml:space="preserve">University Of California San Francisco Medical Center At Mount Zion (San Francisco,CA) </t>
  </si>
  <si>
    <t xml:space="preserve">University Of California San Francisco Medical Center At Parnassus (San Francisco,CA) </t>
  </si>
  <si>
    <t xml:space="preserve">University Of California San Francisco Orthopedic Institute (San Francisco,CA) </t>
  </si>
  <si>
    <t xml:space="preserve">Shands At The University Of Florida Cancer Hospital (Gainesville,FL) </t>
  </si>
  <si>
    <t xml:space="preserve">Uf Health Eye Center Hampton Oaks (Gainesville,FL) </t>
  </si>
  <si>
    <t xml:space="preserve">Uf Health North (Jacksonville,FL) </t>
  </si>
  <si>
    <t xml:space="preserve">Uf Health Shands Rehabilitation Hospital (Gainesville,FL) </t>
  </si>
  <si>
    <t xml:space="preserve">Clinton Hospital Association (Clinton,MA) </t>
  </si>
  <si>
    <t xml:space="preserve">Marlborough Hospital (Marlborough,MA) </t>
  </si>
  <si>
    <t xml:space="preserve">Umass Memorial Healthalliance Hospitals, Inc (Leominster,MA) </t>
  </si>
  <si>
    <t xml:space="preserve">Umass Memorial Medical Center Memorial Campus (Worcester,MA) </t>
  </si>
  <si>
    <t xml:space="preserve">Caldwell Memorial Hospital, Inc (Columbia,LA) </t>
  </si>
  <si>
    <t xml:space="preserve">Caldwell Unc Health Care (Lenoir,NC) </t>
  </si>
  <si>
    <t xml:space="preserve">Chatham Hospital (Siler City,NC) </t>
  </si>
  <si>
    <t xml:space="preserve">Henderson County Hospital (Hendersonville,NC) </t>
  </si>
  <si>
    <t xml:space="preserve">Johnston Health (Smithfield,NC) </t>
  </si>
  <si>
    <t xml:space="preserve">Johnston Health Services Corp (Clayton,NC) </t>
  </si>
  <si>
    <t xml:space="preserve">Lenoir Memorial Hospital, Inc (Kinston,NC) </t>
  </si>
  <si>
    <t xml:space="preserve">North Carolina Cancer Hospital (Chapel Hill,NC) </t>
  </si>
  <si>
    <t xml:space="preserve">Unc Hillsborough Medical Office Building (Hillsborough,NC) </t>
  </si>
  <si>
    <t xml:space="preserve">Unc Hospitals Hillsborough Campus (Hillsborough,NC) </t>
  </si>
  <si>
    <t xml:space="preserve">Chatuge Regional Hospital, Inc (Hiawassee,GA) </t>
  </si>
  <si>
    <t xml:space="preserve">Union General Hospital, Inc (Blairsville,GA) </t>
  </si>
  <si>
    <t xml:space="preserve">Union Hospital (Dover,OH) </t>
  </si>
  <si>
    <t xml:space="preserve">Union Hospital (Elkton,MD) </t>
  </si>
  <si>
    <t xml:space="preserve">Union Hospital Clinton (Clinton,IN) </t>
  </si>
  <si>
    <t xml:space="preserve">Uhs Binghamton General Hospital (Binghamton,NY) </t>
  </si>
  <si>
    <t xml:space="preserve">Uhs Chenango Memorial Hospital (Norwich,NY) </t>
  </si>
  <si>
    <t xml:space="preserve">Uhs Delaware Valley Hospital (Walton,NY) </t>
  </si>
  <si>
    <t xml:space="preserve">United Hospital District (Blue Earth,MN) </t>
  </si>
  <si>
    <t xml:space="preserve">United Regional Health Care System (Wichita Falls,TX) </t>
  </si>
  <si>
    <t xml:space="preserve">Advanced Care Hospital Of White County (Searcy,AR) </t>
  </si>
  <si>
    <t xml:space="preserve">Unity Health Harris Medical Center (Newport,AR) </t>
  </si>
  <si>
    <t xml:space="preserve">Unity Health Specialty Care (Searcy,AR) </t>
  </si>
  <si>
    <t xml:space="preserve">White County Medical Center (Searcy,AR) </t>
  </si>
  <si>
    <t xml:space="preserve">Buena Vista Regional Medical Center (Storm Lake,IA) </t>
  </si>
  <si>
    <t xml:space="preserve">Clarke County Hospital (Osceola,IA) </t>
  </si>
  <si>
    <t xml:space="preserve">Greene County Medical Center (Jefferson,IA) </t>
  </si>
  <si>
    <t xml:space="preserve">Grundy County Memorial Hospital (Grundy Center,IA) </t>
  </si>
  <si>
    <t xml:space="preserve">Guttenberg Municipal Hospital (Guttenberg,IA) </t>
  </si>
  <si>
    <t xml:space="preserve">Iowa Lutheran Hospital (Des Moines,IA) </t>
  </si>
  <si>
    <t xml:space="preserve">Iowa Methodist Medical Center (Des Moines,IA) </t>
  </si>
  <si>
    <t xml:space="preserve">Loring Hospital (Sac City,IA) </t>
  </si>
  <si>
    <t xml:space="preserve">Lucas County Health Center (Chariton,IA) </t>
  </si>
  <si>
    <t xml:space="preserve">Methodist West Hospital (West Des Moines,IA) </t>
  </si>
  <si>
    <t xml:space="preserve">Pocahontas Community Hospital (Pocahontas,IA) </t>
  </si>
  <si>
    <t xml:space="preserve">Saint Lukes Jones Regional Medical Center (Anamosa,IA) </t>
  </si>
  <si>
    <t xml:space="preserve">Stewart Memorial Community Hospital (Lake City,IA) </t>
  </si>
  <si>
    <t xml:space="preserve">Story County Hospital (Nevada,IA) </t>
  </si>
  <si>
    <t xml:space="preserve">Sumner Community Club (Sumner,IA) </t>
  </si>
  <si>
    <t xml:space="preserve">Trinity Bettendorf (Bettendorf,IA) </t>
  </si>
  <si>
    <t xml:space="preserve">Trinity Medical Center Rock Island (Rock Island,IL) </t>
  </si>
  <si>
    <t xml:space="preserve">Trinity Moline (Moline,IL) </t>
  </si>
  <si>
    <t xml:space="preserve">Trinity Muscatine (Muscatine,IA) </t>
  </si>
  <si>
    <t xml:space="preserve">Trinity Regional Medical Center (Fort Dodge,IA) </t>
  </si>
  <si>
    <t xml:space="preserve">Unitypoint Health Allen Hospital (Waterloo,IA) </t>
  </si>
  <si>
    <t xml:space="preserve">Unitypoint Health Finley Hospital (Dubuque,IA) </t>
  </si>
  <si>
    <t xml:space="preserve">Unitypoint Health Keokuk (Keokuk,IA) </t>
  </si>
  <si>
    <t xml:space="preserve">Unitypoint Health Marshalltown (Marshalltown,IA) </t>
  </si>
  <si>
    <t xml:space="preserve">Unitypoint Health Methodist (Peoria,IL) </t>
  </si>
  <si>
    <t xml:space="preserve">Unitypoint Health Proctor (Peoria,IL) </t>
  </si>
  <si>
    <t xml:space="preserve">Aiken Regional Medical Centers (Aiken,SC) </t>
  </si>
  <si>
    <t xml:space="preserve">Arbour Hospital (Boston,MA) </t>
  </si>
  <si>
    <t xml:space="preserve">Bhc Alhambra Hospital (Rosemead,CA) </t>
  </si>
  <si>
    <t xml:space="preserve">Brentwood Hospital (Shreveport,LA) </t>
  </si>
  <si>
    <t xml:space="preserve">Centennial Hills Hospital Medical Center (Las Vegas,NV) </t>
  </si>
  <si>
    <t xml:space="preserve">Central Florida Behavioral Hospital (Orlando,FL) </t>
  </si>
  <si>
    <t xml:space="preserve">Clarion Psychiatric Center (Clarion,PA) </t>
  </si>
  <si>
    <t xml:space="preserve">Cornerstone Regional Hospital, Lp (Edinburg,TX) </t>
  </si>
  <si>
    <t xml:space="preserve">Corona Regional Medical Center (Corona,CA) </t>
  </si>
  <si>
    <t xml:space="preserve">Cumberland Hospital For Children And Adolescents (New Kent,VA) </t>
  </si>
  <si>
    <t xml:space="preserve">Desert Springs Hospital Medical Center (Las Vegas,NV) </t>
  </si>
  <si>
    <t xml:space="preserve">Desert View Hospital (Pahrump,NV) </t>
  </si>
  <si>
    <t xml:space="preserve">Edinburg Regional Medical Center (Edinburg,TX) </t>
  </si>
  <si>
    <t xml:space="preserve">Fort Duncan Regional Medical Center (Eagle Pass,TX) </t>
  </si>
  <si>
    <t xml:space="preserve">Friends Hospital (Philadelphia,PA) </t>
  </si>
  <si>
    <t xml:space="preserve">Garfield Park Hospital, Llc (Chicago,IL) </t>
  </si>
  <si>
    <t xml:space="preserve">Henderson Hospital (Henderson,NV) </t>
  </si>
  <si>
    <t xml:space="preserve">Lakewood Ranch Medical Center (Bradenton,FL) </t>
  </si>
  <si>
    <t xml:space="preserve">Lancaster Community Hospital, Inc (Palmdale,CA) </t>
  </si>
  <si>
    <t xml:space="preserve">Laredo Regional Medical Center (Laredo,TX) </t>
  </si>
  <si>
    <t xml:space="preserve">Laurel Ridge Treatment Center (San Antonio,TX) </t>
  </si>
  <si>
    <t xml:space="preserve">Lighthouse Care Center Of Conway (Conway,SC) </t>
  </si>
  <si>
    <t xml:space="preserve">Manatee Memorial Hospital (Bradenton,FL) </t>
  </si>
  <si>
    <t xml:space="preserve">Mcallen Heart Hospital (Mcallen,TX) </t>
  </si>
  <si>
    <t xml:space="preserve">Northern Nevada Medical Center (Sparks,NV) </t>
  </si>
  <si>
    <t xml:space="preserve">Northwest Texas Healthcare System, Inc (Amarillo,TX) </t>
  </si>
  <si>
    <t xml:space="preserve">Northwest Texas Surgical Center, Llc (Amarillo,TX) </t>
  </si>
  <si>
    <t xml:space="preserve">Palm Shores Behavioral Health Centers (Bradenton,FL) </t>
  </si>
  <si>
    <t xml:space="preserve">Rivendell Behavioral Health Services Of Arkansas (Benton,AR) </t>
  </si>
  <si>
    <t xml:space="preserve">Shadow Mountain Behavioral Health System (Tulsa,OK) </t>
  </si>
  <si>
    <t xml:space="preserve">Sierra Vista Hospital (Sacramento,CA) </t>
  </si>
  <si>
    <t xml:space="preserve">Southwest Healthcare System (Wildomar,CA) </t>
  </si>
  <si>
    <t xml:space="preserve">Spring Valley Hospital Medical Center (Las Vegas,NV) </t>
  </si>
  <si>
    <t xml:space="preserve">Streamwood Behavioral Healthcare System (Streamwood,IL) </t>
  </si>
  <si>
    <t xml:space="preserve">Summerlin Hospital Medical Center (Las Vegas,NV) </t>
  </si>
  <si>
    <t xml:space="preserve">Temecula Valley Hospital (Temecula,CA) </t>
  </si>
  <si>
    <t xml:space="preserve">The Bridgeway (North Little Rock,AR) </t>
  </si>
  <si>
    <t xml:space="preserve">The Brook Hospital Dupont (Louisville,KY) </t>
  </si>
  <si>
    <t xml:space="preserve">The Childrens Hospital At Northwest Texas Healthcare System (Amarillo,TX) </t>
  </si>
  <si>
    <t xml:space="preserve">The Gw Medical Faculty Associates (Washington,DC) </t>
  </si>
  <si>
    <t xml:space="preserve">Tmc Bonham Hospital (Bonham,TX) </t>
  </si>
  <si>
    <t xml:space="preserve">Uhs Of Oklahoma (Enid,OK) </t>
  </si>
  <si>
    <t xml:space="preserve">Uhs Of Rancho Springs, Inc (Murrieta,CA) </t>
  </si>
  <si>
    <t xml:space="preserve">Uhs Texoma, Inc (Denison,TX) </t>
  </si>
  <si>
    <t xml:space="preserve">Valley Health System, Llc (Las Vegas,NV) </t>
  </si>
  <si>
    <t xml:space="preserve">West Oaks Hospital (Houston,TX) </t>
  </si>
  <si>
    <t xml:space="preserve">Windsor Laurelwood Center For Behavioral Medicine (Willoughby,OH) </t>
  </si>
  <si>
    <t xml:space="preserve">University Hospital Mcduffie (Thomson,GA) </t>
  </si>
  <si>
    <t xml:space="preserve">University Behavioral Healthcare (Piscataway,NJ) </t>
  </si>
  <si>
    <t xml:space="preserve">University Hospital (Newark,NJ) </t>
  </si>
  <si>
    <t xml:space="preserve">Ummc Holmes County (Lexington,MS) </t>
  </si>
  <si>
    <t xml:space="preserve">University Of Mississippi Medical Center Grenada (Grenada,MS) </t>
  </si>
  <si>
    <t xml:space="preserve">University Physicians Jackson Medical Mall (Jackson,MS) </t>
  </si>
  <si>
    <t xml:space="preserve">Beachwood Rehabilitation Hospital, Llc (Beachwood,OH) </t>
  </si>
  <si>
    <t xml:space="preserve">Heather Hill Care Communities (Chardon,OH) </t>
  </si>
  <si>
    <t xml:space="preserve">Rainbow Babies And Childrens Hospital (Cleveland,OH) </t>
  </si>
  <si>
    <t xml:space="preserve">Southwest General Health Center (Middleburg Heights,OH) </t>
  </si>
  <si>
    <t xml:space="preserve">Uh Amherst Health Center (Amherst,OH) </t>
  </si>
  <si>
    <t xml:space="preserve">Uh Elyria Medical Center (Elyria,OH) </t>
  </si>
  <si>
    <t xml:space="preserve">Uh Geneva Medical Center (Geneva,OH) </t>
  </si>
  <si>
    <t xml:space="preserve">Uh Twinsburg Health Center (Twinsburg,OH) </t>
  </si>
  <si>
    <t xml:space="preserve">University Hospital Ahuja Medical Center (Beachwood,OH) </t>
  </si>
  <si>
    <t xml:space="preserve">University Hospital Richmond Medical Center (Richmond Heights,OH) </t>
  </si>
  <si>
    <t xml:space="preserve">University Hospitals Bedford Medical Center (Bedford,OH) </t>
  </si>
  <si>
    <t xml:space="preserve">University Hospitals Conneaut Medical Center (Conneaut,OH) </t>
  </si>
  <si>
    <t xml:space="preserve">University Hospitals Geauga Medical Center (Chardon,OH) </t>
  </si>
  <si>
    <t xml:space="preserve">University Hospitals Medical Group (Beachwood,OH) </t>
  </si>
  <si>
    <t xml:space="preserve">University Hospitals Portage Medical Center (Ravenna,OH) </t>
  </si>
  <si>
    <t xml:space="preserve">University Hospitals Saint John Medical Center (Westlake,OH) </t>
  </si>
  <si>
    <t xml:space="preserve">University Hospitals Seidman Cancer Center (Cleveland,OH) </t>
  </si>
  <si>
    <t xml:space="preserve">University Hospitals Urology Institute (Beachwood,OH) </t>
  </si>
  <si>
    <t xml:space="preserve">Parma Community General Hospital (Parma,OH) </t>
  </si>
  <si>
    <t xml:space="preserve">University Medical Center Of Southern Nevada (Las Vegas,NV) </t>
  </si>
  <si>
    <t xml:space="preserve">Ingalls Family Care Center (Homewood,IL) </t>
  </si>
  <si>
    <t xml:space="preserve">The University Of Chicago Medical Center (Chicago,IL) </t>
  </si>
  <si>
    <t xml:space="preserve">The University Of Chicago Medical Comer Childrens Hospital (Chicago,IL) </t>
  </si>
  <si>
    <t xml:space="preserve">University Of Chicago Hospital Warehouse (Chicago,IL) </t>
  </si>
  <si>
    <t xml:space="preserve">Childrens Hospital Cardiology (Colorado Springs,CO) </t>
  </si>
  <si>
    <t xml:space="preserve">Childrens Hospital Colorado Uptown (Denver,CO) </t>
  </si>
  <si>
    <t xml:space="preserve">Marietta Memorial Hospital (Marietta,OH) </t>
  </si>
  <si>
    <t xml:space="preserve">Medical Center Of The Rockies (Loveland,CO) </t>
  </si>
  <si>
    <t xml:space="preserve">Memorial Health System (Colorado Springs,CO) </t>
  </si>
  <si>
    <t xml:space="preserve">Memorial Hospital North (Colorado Springs,CO) </t>
  </si>
  <si>
    <t xml:space="preserve">Poudre Valley Health System (Fort Collins,CO) </t>
  </si>
  <si>
    <t xml:space="preserve">Uchealth Broomfield Hospital, Llc (Broomfield,CO) </t>
  </si>
  <si>
    <t xml:space="preserve">Uchealth Grandview Hospital (Colorado Springs,CO) </t>
  </si>
  <si>
    <t xml:space="preserve">Uchealth Longs Peak Hospital (Longmont,CO) </t>
  </si>
  <si>
    <t xml:space="preserve">University Of Colorado Hospital (Aurora,CO) </t>
  </si>
  <si>
    <t xml:space="preserve">University Of Colorado Hospital Endocrinology (Aurora,CO) </t>
  </si>
  <si>
    <t xml:space="preserve">Yampa Valley Medical Center (Steamboat Springs,CO) </t>
  </si>
  <si>
    <t xml:space="preserve">Iowa Specialty Hospital (Clarion,IA) </t>
  </si>
  <si>
    <t xml:space="preserve">Iowa Specialty Hospital Belmond (Belmond,IA) </t>
  </si>
  <si>
    <t xml:space="preserve">Keokuk County Health Center (Sigourney,IA) </t>
  </si>
  <si>
    <t xml:space="preserve">Ui Health Care Iowa River Landing (Coralville,IA) </t>
  </si>
  <si>
    <t xml:space="preserve">University Of Iowa Stead Family Childrens Hospital (Iowa City,IA) </t>
  </si>
  <si>
    <t xml:space="preserve">Van Buren County Hospital (Keosauqua,IA) </t>
  </si>
  <si>
    <t xml:space="preserve">Kentucky Childrens Hospital (Lexington,KY) </t>
  </si>
  <si>
    <t xml:space="preserve">University Kentucky Good Samaritan Hospital (Lexington,KY) </t>
  </si>
  <si>
    <t xml:space="preserve">Laurel Regional Hospital (Laurel,MD) </t>
  </si>
  <si>
    <t xml:space="preserve">Mount Washington Pediatric Hospital (Baltimore,MD) </t>
  </si>
  <si>
    <t xml:space="preserve">Prince Georges Hospital Center (Cheverly,MD) </t>
  </si>
  <si>
    <t xml:space="preserve">University Of Maryland Baltimore Washington Medical Center (Glen Burnie,MD) </t>
  </si>
  <si>
    <t xml:space="preserve">University Of Maryland Charles Regional Medical Center (La Plata,MD) </t>
  </si>
  <si>
    <t xml:space="preserve">University Of Maryland Department Of Medicine (Baltimore,MD) </t>
  </si>
  <si>
    <t xml:space="preserve">University Of Maryland Harford Memorial Hospital (Havre De Grace,MD) </t>
  </si>
  <si>
    <t xml:space="preserve">University Of Maryland Hospital For Children (Baltimore,MD) </t>
  </si>
  <si>
    <t xml:space="preserve">University Of Maryland Medical Center (Baltimore,MD) </t>
  </si>
  <si>
    <t xml:space="preserve">University Of Maryland Medical Center At Dorchester (Cambridge,MD) </t>
  </si>
  <si>
    <t xml:space="preserve">University Of Maryland Medical Center Midtown Campus (Baltimore,MD) </t>
  </si>
  <si>
    <t xml:space="preserve">University Of Maryland Rehabilitation And Orthopedic Institute (Gwynn Oak,MD) </t>
  </si>
  <si>
    <t xml:space="preserve">University Of Maryland Saint Joseph Medical Center (Towson,MD) </t>
  </si>
  <si>
    <t xml:space="preserve">University Of Maryland Shore Medical Center At Chestertown (Chestertown,MD) </t>
  </si>
  <si>
    <t xml:space="preserve">University Of Maryland Shore Medical Center At Easton (Easton,MD) </t>
  </si>
  <si>
    <t xml:space="preserve">University Of Maryland Upper Chesapeake Medical Center (Bel Air,MD) </t>
  </si>
  <si>
    <t xml:space="preserve">Anne Bates Leach Eye Hospital (Miami,FL) </t>
  </si>
  <si>
    <t xml:space="preserve">Bascom Palmer Eye Institute (Palm Beach Gardens,FL) </t>
  </si>
  <si>
    <t xml:space="preserve">Uhealth At Plantation (Plantation,FL) </t>
  </si>
  <si>
    <t xml:space="preserve">Uhealth Sylvester At Deerfield Beach (Deerfield Beach,FL) </t>
  </si>
  <si>
    <t xml:space="preserve">University Of Miami (Miami,FL) </t>
  </si>
  <si>
    <t xml:space="preserve">University Of Miami Hospital Sylvester Comprehensive Cancer Center (Miami,FL) </t>
  </si>
  <si>
    <t xml:space="preserve">East Ann Arbor Obgyn (Ann Arbor,MI) </t>
  </si>
  <si>
    <t xml:space="preserve">Metropolitan Hospital (Wyoming,MI) </t>
  </si>
  <si>
    <t xml:space="preserve">University Of Michigan Cs Mott Childrens Hospital (Ann Arbor,MI) </t>
  </si>
  <si>
    <t xml:space="preserve">University Of Michigan Hospital (Ann Arbor,MI) </t>
  </si>
  <si>
    <t xml:space="preserve">Capital Region Medical Center (Jefferson City,MO) </t>
  </si>
  <si>
    <t xml:space="preserve">Missouri Orthopaedic Institute (Columbia,MO) </t>
  </si>
  <si>
    <t xml:space="preserve">University Of Missouri Hospitals And Clinics (Columbia,MO) </t>
  </si>
  <si>
    <t xml:space="preserve">Frederick Ferris Thompson Hospital, Inc (Canandaigua,NY) </t>
  </si>
  <si>
    <t xml:space="preserve">Highland Hospital (Rochester,NY) </t>
  </si>
  <si>
    <t xml:space="preserve">Nicholas H Noyes Memorial Hospital (Dansville,NY) </t>
  </si>
  <si>
    <t xml:space="preserve">University Of Rochester Medical Center (Rochester,NY) </t>
  </si>
  <si>
    <t xml:space="preserve">University Of South Alabama Comprehensive Sickle Cell Center (Mobile,AL) </t>
  </si>
  <si>
    <t xml:space="preserve">Usa Childrens And Womens Hospital (Mobile,AL) </t>
  </si>
  <si>
    <t xml:space="preserve">Usa Medical Center (Mobile,AL) </t>
  </si>
  <si>
    <t xml:space="preserve">Keck Hospital Of Usc (Los Angeles,CA) </t>
  </si>
  <si>
    <t xml:space="preserve">Keck Medical Center At Usc (Los Angeles,CA) </t>
  </si>
  <si>
    <t xml:space="preserve">Lac Usc Medical Center Neonatology (Los Angeles,CA) </t>
  </si>
  <si>
    <t xml:space="preserve">Usc Verdugo Hills Hospital (Glendale,CA) </t>
  </si>
  <si>
    <t xml:space="preserve">Ut Health Northeast (Tyler,TX) </t>
  </si>
  <si>
    <t xml:space="preserve">Texas Department Of Criminal Justice Medical Warehouse (Huntsville,TX) </t>
  </si>
  <si>
    <t xml:space="preserve">Utmb Health Angleton Danbury Campus (Angleton,TX) </t>
  </si>
  <si>
    <t xml:space="preserve">Greenwood Health Center (Midvale,UT) </t>
  </si>
  <si>
    <t xml:space="preserve">Huntsman Cancer Hospital (Salt Lake City,UT) </t>
  </si>
  <si>
    <t xml:space="preserve">University Of Utah Orthopaedic Center (Salt Lake City,UT) </t>
  </si>
  <si>
    <t xml:space="preserve">Central Vermont Medical Center, Inc (Berlin,VT) </t>
  </si>
  <si>
    <t xml:space="preserve">Champlain Valley Physicians Hospital (Plattsburgh,NY) </t>
  </si>
  <si>
    <t xml:space="preserve">Elizabethtown Community Hospital (Elizabethtown,NY) </t>
  </si>
  <si>
    <t xml:space="preserve">Porter Medical Center, Inc (Middlebury,VT) </t>
  </si>
  <si>
    <t xml:space="preserve">University Of Vermont Medical Center Warehouse (Williston,VT) </t>
  </si>
  <si>
    <t xml:space="preserve">Culpeper Memorial Hospital (Culpeper,VA) </t>
  </si>
  <si>
    <t xml:space="preserve">University Of Virginia Childrens Hospital (Charlottesville,VA) </t>
  </si>
  <si>
    <t xml:space="preserve">University Of New Mexico Family And Internal Medicine Clinic (Albuquerque,NM) </t>
  </si>
  <si>
    <t xml:space="preserve">University Of New Mexico Hospitals (Albuquerque,NM) </t>
  </si>
  <si>
    <t xml:space="preserve">Unm Sandoval Regional Medical Center (Rio Rancho,NM) </t>
  </si>
  <si>
    <t xml:space="preserve">Armstrong Center For Medical And Health (Kittanning,PA) </t>
  </si>
  <si>
    <t xml:space="preserve">Childrens Hospital Of Pittsburgh North Satellite Imaging (Sewickley,PA) </t>
  </si>
  <si>
    <t xml:space="preserve">Grove City Medical Center (Grove City,PA) </t>
  </si>
  <si>
    <t xml:space="preserve">Hc Pharmacy Central, Inc (Pittsburgh,PA) </t>
  </si>
  <si>
    <t xml:space="preserve">Kane Community Hospital (Kane,PA) </t>
  </si>
  <si>
    <t xml:space="preserve">Upmc Altoona (Altoona,PA) </t>
  </si>
  <si>
    <t xml:space="preserve">Upmc Bedford Memorial (Everett,PA) </t>
  </si>
  <si>
    <t xml:space="preserve">Upmc Chautauqua Wca (Jamestown,NY) </t>
  </si>
  <si>
    <t xml:space="preserve">Upmc East (Monroeville,PA) </t>
  </si>
  <si>
    <t xml:space="preserve">Upmc Horizon Greenville (Greenville,PA) </t>
  </si>
  <si>
    <t xml:space="preserve">Upmc Horizon Shenango (Farrell,PA) </t>
  </si>
  <si>
    <t xml:space="preserve">Upmc Jameson North Campus (New Castle,PA) </t>
  </si>
  <si>
    <t xml:space="preserve">Upmc Mckeesport (Mckeesport,PA) </t>
  </si>
  <si>
    <t xml:space="preserve">Upmc Mercy (Pittsburgh,PA) </t>
  </si>
  <si>
    <t xml:space="preserve">Upmc Montefiore Hospital (Pittsburgh,PA) </t>
  </si>
  <si>
    <t xml:space="preserve">Upmc Northwest (Seneca,PA) </t>
  </si>
  <si>
    <t xml:space="preserve">Upmc Passavant Mccandless (Pittsburgh,PA) </t>
  </si>
  <si>
    <t xml:space="preserve">Upmc Presbyterian (Pittsburgh,PA) </t>
  </si>
  <si>
    <t xml:space="preserve">Warren General Hospital (Warren,PA) </t>
  </si>
  <si>
    <t xml:space="preserve">Wound Healing Services At Upmc Mercy (Pittsburgh,PA) </t>
  </si>
  <si>
    <t xml:space="preserve">Jc Blair Memorial Hospital (Huntingdon,PA) </t>
  </si>
  <si>
    <t xml:space="preserve">Pinnaclehealth Community General Osteopathic Hospital (Harrisburg,PA) </t>
  </si>
  <si>
    <t xml:space="preserve">Upmc Pinnacle Carlisle (Carlisle,PA) </t>
  </si>
  <si>
    <t xml:space="preserve">Upmc Pinnacle Lancaster (Lancaster,PA) </t>
  </si>
  <si>
    <t xml:space="preserve">Upmc Pinnacle Lititz (Lititz,PA) </t>
  </si>
  <si>
    <t xml:space="preserve">Upmc Pinnacle Memorial (York,PA) </t>
  </si>
  <si>
    <t xml:space="preserve">Divine Providence Hospital (Williamsport,PA) </t>
  </si>
  <si>
    <t xml:space="preserve">Muncy Valley Hospital (Muncy,PA) </t>
  </si>
  <si>
    <t xml:space="preserve">Soldiers And Sailors Memorial Hospital (Wellsboro,PA) </t>
  </si>
  <si>
    <t xml:space="preserve">Susquehanna Mri (Williamsport,PA) </t>
  </si>
  <si>
    <t xml:space="preserve">Bradford Hospital (Bradford,PA) </t>
  </si>
  <si>
    <t xml:space="preserve">Olean General Hospital (Olean,NY) </t>
  </si>
  <si>
    <t xml:space="preserve">Baraga County Memorial Hospital (Lanse,MI) </t>
  </si>
  <si>
    <t xml:space="preserve">Chippewa County War Memorial Hospital (Sault Sainte Marie,MI) </t>
  </si>
  <si>
    <t xml:space="preserve">Dickinson County Health Care System (Iron Mountain,MI) </t>
  </si>
  <si>
    <t xml:space="preserve">Helen Newberry Joy Hospital And Healthcare Center (Newberry,MI) </t>
  </si>
  <si>
    <t xml:space="preserve">Munising Memorial Hospital And Health Service (Munising,MI) </t>
  </si>
  <si>
    <t xml:space="preserve">Schoolcraft Memorial Hospital (Manistique,MI) </t>
  </si>
  <si>
    <t xml:space="preserve">Upson Country Hospital, Inc (Thomaston,GA) </t>
  </si>
  <si>
    <t xml:space="preserve">National Institute Of Neurological Disorders And Stroke (Bethesda,MD) </t>
  </si>
  <si>
    <t xml:space="preserve">Michale E Keeling Center For Comparative Medicine And Research (Bastrop,TX) </t>
  </si>
  <si>
    <t xml:space="preserve">University Of Texas Southwest Medical Center Warehouse (Dallas,TX) </t>
  </si>
  <si>
    <t xml:space="preserve">Ut Southwestern Medical Center (Dallas,TX) </t>
  </si>
  <si>
    <t xml:space="preserve">Ut Southwestern Solomon General Internal Medicine Clinic (Dallas,TX) </t>
  </si>
  <si>
    <t xml:space="preserve">Ut Southwestern University Hospitals (Dallas,TX) </t>
  </si>
  <si>
    <t xml:space="preserve">American Family Childrens Hospital (Madison,WI) </t>
  </si>
  <si>
    <t xml:space="preserve">Madison Rehabilitation Hospital (Madison,WI) </t>
  </si>
  <si>
    <t xml:space="preserve">Swedishamerican Hospital (Rockford,IL) </t>
  </si>
  <si>
    <t xml:space="preserve">Swedishamerican Medical Center Belvidere (Belvidere,IL) </t>
  </si>
  <si>
    <t xml:space="preserve">Uw Health At The American Center (Madison,WI) </t>
  </si>
  <si>
    <t xml:space="preserve">Harborview Medical Center (Seattle,WA) </t>
  </si>
  <si>
    <t xml:space="preserve">Public Hospital District Number 1 Of King County (Renton,WA) </t>
  </si>
  <si>
    <t xml:space="preserve">Radiology And Imaging Services At University Of Washington Medical Center (Seattle,WA) </t>
  </si>
  <si>
    <t xml:space="preserve">Uw Medical Center (Seattle,WA) </t>
  </si>
  <si>
    <t xml:space="preserve">Vail Health (Vail,CO) </t>
  </si>
  <si>
    <t xml:space="preserve">Valley County Health System (Ord,NE) </t>
  </si>
  <si>
    <t xml:space="preserve">Hampshire Memorial Hospital (Romney,WV) </t>
  </si>
  <si>
    <t xml:space="preserve">Page Memorial Hospital (Luray,VA) </t>
  </si>
  <si>
    <t xml:space="preserve">Shenandoah Memorial Hospital (Woodstock,VA) </t>
  </si>
  <si>
    <t xml:space="preserve">War Memorial Hospital, Inc (Berkeley Springs,WV) </t>
  </si>
  <si>
    <t xml:space="preserve">Warren Memorial Hospital (Front Royal,VA) </t>
  </si>
  <si>
    <t xml:space="preserve">Holyoke Medical Center, Inc (Holyoke,MA) </t>
  </si>
  <si>
    <t xml:space="preserve">Monroe Carell Jr Childrens Hospital At Vanderbilt (Nashville,TN) </t>
  </si>
  <si>
    <t xml:space="preserve">Vanderbilt Adolecent Medicine Clinic (Nashville,TN) </t>
  </si>
  <si>
    <t xml:space="preserve">Vanderbilt Internal Medicine And Pediatrics Clinic (Nashville,TN) </t>
  </si>
  <si>
    <t xml:space="preserve">Vanderbilt Psychiatric Hospital (Nashville,TN) </t>
  </si>
  <si>
    <t xml:space="preserve">Childrens Hospital Of Richmond At Vcu (Richmond,VA) </t>
  </si>
  <si>
    <t xml:space="preserve">Vcu Health System (Richmond,VA) </t>
  </si>
  <si>
    <t xml:space="preserve">Virginia Commonwealth University Medical Center Spine Center (Henrico,VA) </t>
  </si>
  <si>
    <t xml:space="preserve">Santa Paula Hospital (Santa Paula,CA) </t>
  </si>
  <si>
    <t xml:space="preserve">Ventura County Medical Center (Ventura,CA) </t>
  </si>
  <si>
    <t xml:space="preserve">Oconnor Hospital (San Jose,CA) </t>
  </si>
  <si>
    <t xml:space="preserve">Saint Francis Medical Center (Lynwood,CA) </t>
  </si>
  <si>
    <t xml:space="preserve">Saint Louise Regional Hospital (Gilroy,CA) </t>
  </si>
  <si>
    <t xml:space="preserve">Saint Vincent Medical Center (Los Angeles,CA) </t>
  </si>
  <si>
    <t xml:space="preserve">Seton Coastside (Moss Beach,CA) </t>
  </si>
  <si>
    <t xml:space="preserve">Seton Medical Center (Daly City,CA) </t>
  </si>
  <si>
    <t xml:space="preserve">Vernon Memorial Healthcare, Inc (Viroqua,WI) </t>
  </si>
  <si>
    <t xml:space="preserve">Gateway Rehabilitation Hospital At Florence (Florence,KY) </t>
  </si>
  <si>
    <t xml:space="preserve">Highlands Rehabilitation Hospital (El Paso,TX) </t>
  </si>
  <si>
    <t xml:space="preserve">Kentfield Hospital (Kentfield,CA) </t>
  </si>
  <si>
    <t xml:space="preserve">Kentfield Hospital San Francisco (San Francisco,CA) </t>
  </si>
  <si>
    <t xml:space="preserve">San Joaquin Valley Rehabilitation Hospital (Fresno,CA) </t>
  </si>
  <si>
    <t xml:space="preserve">Sanford South University Campus (Fargo,ND) </t>
  </si>
  <si>
    <t xml:space="preserve">Southern Kentucky Rehabilitation Hospital (Bowling Green,KY) </t>
  </si>
  <si>
    <t xml:space="preserve">Vibra Healthcare (Amarillo,TX) </t>
  </si>
  <si>
    <t xml:space="preserve">Vibra Hospital (Denver,CO) </t>
  </si>
  <si>
    <t xml:space="preserve">Vibra Hospital (New Bedford,MA) </t>
  </si>
  <si>
    <t xml:space="preserve">Vibra Hospital Of Boise (Meridian,ID) </t>
  </si>
  <si>
    <t xml:space="preserve">Vibra Hospital Of Charleston (Mount Pleasant,SC) </t>
  </si>
  <si>
    <t xml:space="preserve">Vibra Hospital Of Fort Wayne (Fort Wayne,IN) </t>
  </si>
  <si>
    <t xml:space="preserve">Vibra Hospital Of Mahoning Valley (Boardman,OH) </t>
  </si>
  <si>
    <t xml:space="preserve">Vibra Hospital Of Mahoning Valley Trumbull Campus (Warren,OH) </t>
  </si>
  <si>
    <t xml:space="preserve">Vibra Hospital Of Northern California (Redding,CA) </t>
  </si>
  <si>
    <t xml:space="preserve">Vibra Hospital Of Northwestern Indiana (Crown Point,IN) </t>
  </si>
  <si>
    <t xml:space="preserve">Vibra Hospital Of Richmond (Richmond,VA) </t>
  </si>
  <si>
    <t xml:space="preserve">Vibra Hospital Of San Bernadino, Llc (San Bernardino,CA) </t>
  </si>
  <si>
    <t xml:space="preserve">Vibra Hospital Of San Diego (San Diego,CA) </t>
  </si>
  <si>
    <t xml:space="preserve">Vibra Hospital Of Southeastern Michigan (Lincoln Park,MI) </t>
  </si>
  <si>
    <t xml:space="preserve">Vibra Hospital Of Southeastern Michigan (Taylor,MI) </t>
  </si>
  <si>
    <t xml:space="preserve">Vibra Hospital Of The Central Dakotas (Mandan,ND) </t>
  </si>
  <si>
    <t xml:space="preserve">Vibra Hospital Of Western Massachusetts (Springfield,MA) </t>
  </si>
  <si>
    <t xml:space="preserve">Vibra Hospital Sacramento (Folsom,CA) </t>
  </si>
  <si>
    <t xml:space="preserve">Vibra Hospital Springfield (Springfield,IL) </t>
  </si>
  <si>
    <t xml:space="preserve">Vibra Hospital Western Massachusetts Central Campus (Rochdale,MA) </t>
  </si>
  <si>
    <t xml:space="preserve">Vibra Rehabilitation Hospital Of Lake Travis (Lakeway,TX) </t>
  </si>
  <si>
    <t xml:space="preserve">Vibra Specialty Hospital (Desoto,TX) </t>
  </si>
  <si>
    <t xml:space="preserve">Vibra Specialty Hospital Of Portland (Portland,OR) </t>
  </si>
  <si>
    <t xml:space="preserve">The Outer Banks Hospital, Inc (Nags Head,NC) </t>
  </si>
  <si>
    <t xml:space="preserve">Vidant Beaufort Hospital (Washington,NC) </t>
  </si>
  <si>
    <t xml:space="preserve">Vidant Bertie Hospital (Windsor,NC) </t>
  </si>
  <si>
    <t xml:space="preserve">Vidant Chowan Hospital (Edenton,NC) </t>
  </si>
  <si>
    <t xml:space="preserve">Vidant Duplin Hospital (Kenansville,NC) </t>
  </si>
  <si>
    <t xml:space="preserve">Vidant Edgecombe Hospital (Tarboro,NC) </t>
  </si>
  <si>
    <t xml:space="preserve">Vidant Roanoke Chowan Hospital (Ahoskie,NC) </t>
  </si>
  <si>
    <t xml:space="preserve">Virginia Mason Hospital And Seattle Medical Center (Seattle,WA) </t>
  </si>
  <si>
    <t xml:space="preserve">Vantage Surgery Center (Medford,NJ) </t>
  </si>
  <si>
    <t xml:space="preserve">Virtua Marlton (Marlton,NJ) </t>
  </si>
  <si>
    <t xml:space="preserve">Virtua Memorial Hospital Burlington County (Mount Holly,NJ) </t>
  </si>
  <si>
    <t xml:space="preserve">Virtua Rehabilitation Center Berlin (Berlin,NJ) </t>
  </si>
  <si>
    <t xml:space="preserve">Virtua Voorhees Hospital (Voorhees,NJ) </t>
  </si>
  <si>
    <t xml:space="preserve">Edith Nourse Rogers Memorial Veterans Medical Center (Bedford,MA) </t>
  </si>
  <si>
    <t xml:space="preserve">Northampton Va Medical Center (Leeds,MA) </t>
  </si>
  <si>
    <t xml:space="preserve">Providence Va Medical Center (Providence,RI) </t>
  </si>
  <si>
    <t xml:space="preserve">Va Boston Health Care System (West Roxbury,MA) </t>
  </si>
  <si>
    <t xml:space="preserve">Va Boston Health Care System Brockton Division (Brockton,MA) </t>
  </si>
  <si>
    <t xml:space="preserve">Va Boston Health Care System Jamaica Plain Campus (Boston,MA) </t>
  </si>
  <si>
    <t xml:space="preserve">Va Connecticut Health Care System (West Haven,CT) </t>
  </si>
  <si>
    <t xml:space="preserve">Va Connecticut Healthcare System Newington Campus (Newington,CT) </t>
  </si>
  <si>
    <t xml:space="preserve">Va Maine Medical Center Togus (Augusta,ME) </t>
  </si>
  <si>
    <t xml:space="preserve">Vamc White River Junction Vermont (White River Junction,VT) </t>
  </si>
  <si>
    <t xml:space="preserve">Aleda E Lutz Va Medical Center (Saginaw,MI) </t>
  </si>
  <si>
    <t xml:space="preserve">Chalmers P Wylie Va Outpatient Clinic (Columbus,OH) </t>
  </si>
  <si>
    <t xml:space="preserve">Dayton Va Medical Center (Dayton,OH) </t>
  </si>
  <si>
    <t xml:space="preserve">Ohio Va Medical Center (Chillicothe,OH) </t>
  </si>
  <si>
    <t xml:space="preserve">Wyoming Va Health Care Center (Wyoming,MI) </t>
  </si>
  <si>
    <t xml:space="preserve">Battle Creek Va Medical Center (Battle Creek,MI) </t>
  </si>
  <si>
    <t xml:space="preserve">Evansville Va Healthcare Center (Evansville,IN) </t>
  </si>
  <si>
    <t xml:space="preserve">John D Dingell Va Medical Center (Detroit,MI) </t>
  </si>
  <si>
    <t xml:space="preserve">Richard L Roudebush Va Medical Center (Indianapolis,IN) </t>
  </si>
  <si>
    <t xml:space="preserve">Va Ann Arbor Healthcare System (Ann Arbor,MI) </t>
  </si>
  <si>
    <t xml:space="preserve">Va Illiana Health Care System (Danville,IL) </t>
  </si>
  <si>
    <t xml:space="preserve">Va Northern Indiana Health Care System Fort Wayne Campus (Fort Wayne,IN) </t>
  </si>
  <si>
    <t xml:space="preserve">Va Northern Indiana Health Care System Marion Campus (Marion,IN) </t>
  </si>
  <si>
    <t xml:space="preserve">Captain James A Lovell Federal Health Care Center (North Chicago,IL) </t>
  </si>
  <si>
    <t xml:space="preserve">Edward Hines Jr Va Hospital (Hines,IL) </t>
  </si>
  <si>
    <t xml:space="preserve">Jesse Brown Va Medical Center (Chicago,IL) </t>
  </si>
  <si>
    <t xml:space="preserve">Milo C Huempfner Va Clinic (Green Bay,WI) </t>
  </si>
  <si>
    <t xml:space="preserve">Milwaukee Va Medical Center (Milwaukee,WI) </t>
  </si>
  <si>
    <t xml:space="preserve">Oscar G Johnson Va Medical Center (Iron Mountain,MI) </t>
  </si>
  <si>
    <t xml:space="preserve">Tomah Va Medical Center (Tomah,WI) </t>
  </si>
  <si>
    <t xml:space="preserve">William S Middleton Memorial Veterans Hospital (Madison,WI) </t>
  </si>
  <si>
    <t xml:space="preserve">Harry S Truman Memorial Veterans Hospital (Columbia,MO) </t>
  </si>
  <si>
    <t xml:space="preserve">John J Pershing Va Medical Center (Poplar Bluff,MO) </t>
  </si>
  <si>
    <t xml:space="preserve">Kansas City Va Medical Center (Kansas City,MO) </t>
  </si>
  <si>
    <t xml:space="preserve">Marion Va Medical Center (Marion,IL) </t>
  </si>
  <si>
    <t xml:space="preserve">Navy Supply Center (Norfolk,VA) </t>
  </si>
  <si>
    <t xml:space="preserve">Robert J Dole Department Of Veterans Affairs Medical And Regional Office Center (Wichita,KS) </t>
  </si>
  <si>
    <t xml:space="preserve">Saint Louis Va Medical Center Jefferson Barracks Division (Saint Louis,MO) </t>
  </si>
  <si>
    <t xml:space="preserve">Saint Louis Va Medical Center John Cochran Division (Saint Louis,MO) </t>
  </si>
  <si>
    <t xml:space="preserve">Va Eastern Kansas Health Care System (Leavenworth,KS) </t>
  </si>
  <si>
    <t xml:space="preserve">Va Eastern Kansas Health Care System (Topeka,KS) </t>
  </si>
  <si>
    <t xml:space="preserve">Alexandria Va Medical Center (Pineville,LA) </t>
  </si>
  <si>
    <t xml:space="preserve">Central Arkansas Veterans Healthcare System (Little Rock,AR) </t>
  </si>
  <si>
    <t xml:space="preserve">Central Arkansas Veterans Healthcare System (North Little Rock,AR) </t>
  </si>
  <si>
    <t xml:space="preserve">Gv Sonny Montgomery Va Medical Center (Jackson,MS) </t>
  </si>
  <si>
    <t xml:space="preserve">Jack C Montgomery Va Medical Center (Muskogee,OK) </t>
  </si>
  <si>
    <t xml:space="preserve">Oklahoma City Va Medical Center (Oklahoma City,OK) </t>
  </si>
  <si>
    <t xml:space="preserve">Overton Brooks Va Medical Center (Shreveport,LA) </t>
  </si>
  <si>
    <t xml:space="preserve">Southeast Louisiana Va Health Care System (New Orleans,LA) </t>
  </si>
  <si>
    <t xml:space="preserve">Va Clinic (New Orleans,LA) </t>
  </si>
  <si>
    <t xml:space="preserve">Va Gulf Coast Veterans Health Care System (Biloxi,MS) </t>
  </si>
  <si>
    <t xml:space="preserve">Veterans Health Care System Of The Ozarks (Fayetteville,AR) </t>
  </si>
  <si>
    <t xml:space="preserve">Austin Va Outpatient Clinic (Austin,TX) </t>
  </si>
  <si>
    <t xml:space="preserve">Central Texas Veterans Health Care System Waco Va Medical Center (Beverly Hills,TX) </t>
  </si>
  <si>
    <t xml:space="preserve">Fort Worth Va Outpatient Clinic (Forest Hill,TX) </t>
  </si>
  <si>
    <t xml:space="preserve">South Texas Va Affairs Health Care System Kerrville Division (Kerrville,TX) </t>
  </si>
  <si>
    <t xml:space="preserve">South Texas Veterans Health Care System (San Antonio,TX) </t>
  </si>
  <si>
    <t xml:space="preserve">Va Health Care Center (Harlingen,TX) </t>
  </si>
  <si>
    <t xml:space="preserve">Va North Texas Health Care System (Dallas,TX) </t>
  </si>
  <si>
    <t xml:space="preserve">New Mexico Va Health Care System (Albuquerque,NM) </t>
  </si>
  <si>
    <t xml:space="preserve">Northern Arizona Va Health Care System (Prescott,AZ) </t>
  </si>
  <si>
    <t xml:space="preserve">Phoenix Va Health Care System (Phoenix,AZ) </t>
  </si>
  <si>
    <t xml:space="preserve">Southern Arizona Va Health Care System (Tucson,AZ) </t>
  </si>
  <si>
    <t xml:space="preserve">Thomas E Creek Veterans Affairs Medical Center (Amarillo,TX) </t>
  </si>
  <si>
    <t xml:space="preserve">Cheyenne Va Medical Center (Cheyenne,WY) </t>
  </si>
  <si>
    <t xml:space="preserve">Grand Junction Va Medical Center (Grand Junction,CO) </t>
  </si>
  <si>
    <t xml:space="preserve">Sheridan Va Medical Center (Sheridan,WY) </t>
  </si>
  <si>
    <t xml:space="preserve">Va Eastern Colorado Health Care System (Denver,CO) </t>
  </si>
  <si>
    <t xml:space="preserve">Va Montana Healthcare System Fort Harrison (Fort Harrison,MT) </t>
  </si>
  <si>
    <t xml:space="preserve">Albany Va Stratton Medical Center (Albany,NY) </t>
  </si>
  <si>
    <t xml:space="preserve">Bath Va Medical Center (Bath,NY) </t>
  </si>
  <si>
    <t xml:space="preserve">Canandaigua Va Medical Center (Canandaigua,NY) </t>
  </si>
  <si>
    <t xml:space="preserve">Syracuse Va Medical Center (Syracuse,NY) </t>
  </si>
  <si>
    <t xml:space="preserve">Va Medical Center (Batavia,NY) </t>
  </si>
  <si>
    <t xml:space="preserve">Boise Va Medical Center (Boise,ID) </t>
  </si>
  <si>
    <t xml:space="preserve">Jonathan M Wainwright Memorial Va Medical Center (Walla Walla,WA) </t>
  </si>
  <si>
    <t xml:space="preserve">Spokane Va Medical Center (Spokane,WA) </t>
  </si>
  <si>
    <t xml:space="preserve">Va Eugene Clinic (Eugene,OR) </t>
  </si>
  <si>
    <t xml:space="preserve">Va Puget Sound Health Care System (Seattle,WA) </t>
  </si>
  <si>
    <t xml:space="preserve">Va Roseburg Healthcare System (Roseburg,OR) </t>
  </si>
  <si>
    <t xml:space="preserve">Vancouver Va Medical Center (Vancouver,WA) </t>
  </si>
  <si>
    <t xml:space="preserve">Vancouver Va Medical Center General Warehouse (Vancouver,WA) </t>
  </si>
  <si>
    <t xml:space="preserve">Department Of Veterans Affairs (Honolulu,HI) </t>
  </si>
  <si>
    <t xml:space="preserve">Martinez Va Outpatient Clinic (Martinez,CA) </t>
  </si>
  <si>
    <t xml:space="preserve">Va Northern California Health Care System (Mather,CA) </t>
  </si>
  <si>
    <t xml:space="preserve">Va Palo Alto Health Care System Livermore Division (Livermore,CA) </t>
  </si>
  <si>
    <t xml:space="preserve">Va Sierra Nevada Health Care System (Reno,NV) </t>
  </si>
  <si>
    <t xml:space="preserve">Veterans Affairs Central California Healthcare System (Fresno,CA) </t>
  </si>
  <si>
    <t xml:space="preserve">North Las Vegas Va Medical Center (North Las Vegas,NV) </t>
  </si>
  <si>
    <t xml:space="preserve">Sepulveda Ambulatory Care Center (Sepulveda,CA) </t>
  </si>
  <si>
    <t xml:space="preserve">Va Greater Los Angeles Healthcare System (Los Angeles,CA) </t>
  </si>
  <si>
    <t xml:space="preserve">Va Loma Linda Healthcare System (Loma Linda,CA) </t>
  </si>
  <si>
    <t xml:space="preserve">Va Long Beach Healthcare System (Long Beach,CA) </t>
  </si>
  <si>
    <t xml:space="preserve">Va San Diego Healthcare System (San Diego,CA) </t>
  </si>
  <si>
    <t xml:space="preserve">Fargo Va Health Care System (Fargo,ND) </t>
  </si>
  <si>
    <t xml:space="preserve">Iowa City Va Health Care System (Iowa City,IA) </t>
  </si>
  <si>
    <t xml:space="preserve">Saint Cloud Va Health Care System (Saint Cloud,MN) </t>
  </si>
  <si>
    <t xml:space="preserve">The Va Black Hills Health Care System (Fort Meade,SD) </t>
  </si>
  <si>
    <t xml:space="preserve">The Va Black Hills Health Care System (Hot Springs,SD) </t>
  </si>
  <si>
    <t xml:space="preserve">Va Medical Center (Sioux Falls,SD) </t>
  </si>
  <si>
    <t xml:space="preserve">Va Nebraska Western Iowa Health Care System Lincoln (Lincoln,NE) </t>
  </si>
  <si>
    <t xml:space="preserve">James J Howard Community Clinic (Brick,NJ) </t>
  </si>
  <si>
    <t xml:space="preserve">James J Peters Veterans Affair Medical Center (Bronx,NY) </t>
  </si>
  <si>
    <t xml:space="preserve">Northport Va Medical Center (Northport,NY) </t>
  </si>
  <si>
    <t xml:space="preserve">Saint Albans Va Community Living Center (Jamaica,NY) </t>
  </si>
  <si>
    <t xml:space="preserve">Va Hudson Valley Health Care System Castle Point Campus (Wappingers Falls,NY) </t>
  </si>
  <si>
    <t xml:space="preserve">Va Hudson Valley Healthcare System (Montrose,NY) </t>
  </si>
  <si>
    <t xml:space="preserve">Va New Jersey Health Care System East Orange Campus (East Orange,NJ) </t>
  </si>
  <si>
    <t xml:space="preserve">Va New York Harbor Healthcare System (Brooklyn,NY) </t>
  </si>
  <si>
    <t xml:space="preserve">Va New York Harbor Healthcare System Manhattan Campus (New York,NY) </t>
  </si>
  <si>
    <t xml:space="preserve">Coatesville Va Medical Center (Coatesville,PA) </t>
  </si>
  <si>
    <t xml:space="preserve">Erie Veterans Affairs Medical Center (Erie,PA) </t>
  </si>
  <si>
    <t xml:space="preserve">James E Van Zandt Va Medical Center (Altoona,PA) </t>
  </si>
  <si>
    <t xml:space="preserve">Lebanon Va Medical Center (Lebanon,PA) </t>
  </si>
  <si>
    <t xml:space="preserve">Louis A Johnson Va Medical Center (Clarksburg,WV) </t>
  </si>
  <si>
    <t xml:space="preserve">Philadelphia Va Medical Center (Philadelphia,PA) </t>
  </si>
  <si>
    <t xml:space="preserve">Va Pittsburgh Healthcare System (Pittsburgh,PA) </t>
  </si>
  <si>
    <t xml:space="preserve">Veterans Affairs Medical Center Butler (Butler,PA) </t>
  </si>
  <si>
    <t xml:space="preserve">Wilkes Barre Va Medical Center (Wilkes Barre,PA) </t>
  </si>
  <si>
    <t xml:space="preserve">Wilmington Va Medical Center (Wilmington,DE) </t>
  </si>
  <si>
    <t xml:space="preserve">Baltimore Va Medical Center (Baltimore,MD) </t>
  </si>
  <si>
    <t xml:space="preserve">Beckley Va Medical Center (Beckley,WV) </t>
  </si>
  <si>
    <t xml:space="preserve">Huntington Va Medical Center (Huntington,WV) </t>
  </si>
  <si>
    <t xml:space="preserve">Martinsburg Va Medical Center (Martinsburg,WV) </t>
  </si>
  <si>
    <t xml:space="preserve">Va Medical Clinic Perry Point (Perry Point,MD) </t>
  </si>
  <si>
    <t xml:space="preserve">Washington Dc Va Medical Center (Washington,DC) </t>
  </si>
  <si>
    <t xml:space="preserve">Charles George Va Medical Center (Asheville,NC) </t>
  </si>
  <si>
    <t xml:space="preserve">Charlotte Community Based Outpatient Clinic (Charlotte,NC) </t>
  </si>
  <si>
    <t xml:space="preserve">Charlotte Va Health Care Center (Charlotte,NC) </t>
  </si>
  <si>
    <t xml:space="preserve">Durham Va Medical Center (Durham,NC) </t>
  </si>
  <si>
    <t xml:space="preserve">Fayetteville Va Medical Center (Fayetteville,NC) </t>
  </si>
  <si>
    <t xml:space="preserve">Greenville Va Health Center (Greenville,NC) </t>
  </si>
  <si>
    <t xml:space="preserve">Hampton Va Medical Center (Hampton,VA) </t>
  </si>
  <si>
    <t xml:space="preserve">Hunter Holmes Mcguire Va Medical Center (Richmond,VA) </t>
  </si>
  <si>
    <t xml:space="preserve">Kernersville Va Health Care Center (Kernersville,NC) </t>
  </si>
  <si>
    <t xml:space="preserve">Va Fayetteville Health Care Center (Fayetteville,NC) </t>
  </si>
  <si>
    <t xml:space="preserve">Wg Bill Hefner Va Medical Center (Salisbury,NC) </t>
  </si>
  <si>
    <t xml:space="preserve">Wilmington Va Health Care Center (Wilmington,NC) </t>
  </si>
  <si>
    <t xml:space="preserve">Atlanta Midtown Clinic (Decatur,GA) </t>
  </si>
  <si>
    <t xml:space="preserve">Atlanta Va Medical Center (Decatur,GA) </t>
  </si>
  <si>
    <t xml:space="preserve">Birmingham Va Medical Center (Birmingham,AL) </t>
  </si>
  <si>
    <t xml:space="preserve">Carl Vinson Va Medical Center (Dublin,GA) </t>
  </si>
  <si>
    <t xml:space="preserve">Central Alabama Veterans Health Care System (Tuskegee,AL) </t>
  </si>
  <si>
    <t xml:space="preserve">Central Alabama Veterans Health Care System West Campus (Montgomery,AL) </t>
  </si>
  <si>
    <t xml:space="preserve">Charlie Norwood Va Medical Center Downtown Division (Augusta,GA) </t>
  </si>
  <si>
    <t xml:space="preserve">Montgomery Va Clinic (Montgomery,AL) </t>
  </si>
  <si>
    <t xml:space="preserve">Ralph H Johnson Va Medical Center (Charleston,SC) </t>
  </si>
  <si>
    <t xml:space="preserve">Tuscaloosa Va Medical Center (Tuscaloosa,AL) </t>
  </si>
  <si>
    <t xml:space="preserve">William Jennings Bryan Dorn Department Of Veterans Affairs Medical Center (Columbia,SC) </t>
  </si>
  <si>
    <t xml:space="preserve">Bay Pines Va Health Care System (Bay Pines,FL) </t>
  </si>
  <si>
    <t xml:space="preserve">James A Haley Va Hospital (Tampa,FL) </t>
  </si>
  <si>
    <t xml:space="preserve">Lake City Veterans Affairs Medical Center (Lake City,FL) </t>
  </si>
  <si>
    <t xml:space="preserve">Lake Nona Va Primary Care Clinic (Orlando,FL) </t>
  </si>
  <si>
    <t xml:space="preserve">Malcolm Randall Va Medical Center (Gainesville,FL) </t>
  </si>
  <si>
    <t xml:space="preserve">Miami Va Healthcare System (Miami,FL) </t>
  </si>
  <si>
    <t xml:space="preserve">The Villages Outpatient Clinic (The Villages,FL) </t>
  </si>
  <si>
    <t xml:space="preserve">Va Fort Myers Clinic (Cape Coral,FL) </t>
  </si>
  <si>
    <t xml:space="preserve">Va Outpatient Clinic Jacksonville (Jacksonville,FL) </t>
  </si>
  <si>
    <t xml:space="preserve">Viera Outpatient Clinic (Viera,FL) </t>
  </si>
  <si>
    <t xml:space="preserve">West Palm Beach Department Of Veterans Affairs Medical Center (West Palm Beach,FL) </t>
  </si>
  <si>
    <t xml:space="preserve">William V Chapell, Jr Va Outpatient Clinic Daytona Beach (Daytona Beach,FL) </t>
  </si>
  <si>
    <t xml:space="preserve">James H Quillen Va Medical Center (Mountain Home,TN) </t>
  </si>
  <si>
    <t xml:space="preserve">Lexington Va Medical Center Cooper Division (Lexington,KY) </t>
  </si>
  <si>
    <t xml:space="preserve">Lexington Va Medical Center Leestown Road Division (Lexington,KY) </t>
  </si>
  <si>
    <t xml:space="preserve">Robley Rex Va Medical Center (Louisville,KY) </t>
  </si>
  <si>
    <t xml:space="preserve">Va Medical Center At Memphis (Memphis,TN) </t>
  </si>
  <si>
    <t xml:space="preserve">Va Medical Center Warehouse (Mountain Home,TN) </t>
  </si>
  <si>
    <t xml:space="preserve">Va Tennessee Valley Health Care System (Murfreesboro,TN) </t>
  </si>
  <si>
    <t xml:space="preserve">Va Tennessee Valley Health Care System Nashville Campus (Nashville,TN) </t>
  </si>
  <si>
    <t xml:space="preserve">Alleghany Memorial Hospital (Sparta,NC) </t>
  </si>
  <si>
    <t xml:space="preserve">Davie Medical Center Bermuda Run (Bermuda Run,NC) </t>
  </si>
  <si>
    <t xml:space="preserve">Wake Forest Baptist Health Davie Medical Center (Bermuda Run,NC) </t>
  </si>
  <si>
    <t xml:space="preserve">Wake Forest Baptist Health Lexington Hospital (Lexington,NC) </t>
  </si>
  <si>
    <t xml:space="preserve">Wake Forest Baptist Health Wilkes Medical Center (North Wilkesboro,NC) </t>
  </si>
  <si>
    <t xml:space="preserve">Wakemed Apex Healthplex (Apex,NC) </t>
  </si>
  <si>
    <t xml:space="preserve">Wakemed Cary Hospital (Cary,NC) </t>
  </si>
  <si>
    <t xml:space="preserve">Wakemed North Family And Women (Raleigh,NC) </t>
  </si>
  <si>
    <t xml:space="preserve">Washington Health System (Washington,PA) </t>
  </si>
  <si>
    <t xml:space="preserve">Washington Health System Greene (Waynesburg,PA) </t>
  </si>
  <si>
    <t xml:space="preserve">Washington Township Health Care District (Fremont,CA) </t>
  </si>
  <si>
    <t xml:space="preserve">Infectious Disease Specialist Of Northwest Arkansas (Fayetteville,AR) </t>
  </si>
  <si>
    <t xml:space="preserve">Wayne General Hospital (Waynesboro,MS) </t>
  </si>
  <si>
    <t xml:space="preserve">Wayne Memorial Hospital (Honesdale,PA) </t>
  </si>
  <si>
    <t xml:space="preserve">Lonesome Pine Hospital (Big Stone Gap,VA) </t>
  </si>
  <si>
    <t xml:space="preserve">Mountain View Regional Medical Center (Norton,VA) </t>
  </si>
  <si>
    <t xml:space="preserve">Takoma Regional Hospital (Greeneville,TN) </t>
  </si>
  <si>
    <t xml:space="preserve">Wellmont Hancock County Hospital (Sneedville,TN) </t>
  </si>
  <si>
    <t xml:space="preserve">Wellmont Hawkins County Memorial Hospital (Rogersville,TN) </t>
  </si>
  <si>
    <t xml:space="preserve">Wellspan Ephrata Community Hospital (Ephrata,PA) </t>
  </si>
  <si>
    <t xml:space="preserve">Wellspan Gettysburg Hospital (Gettysburg,PA) </t>
  </si>
  <si>
    <t xml:space="preserve">Wellspan Good Samaritan Hospital (Lebanon,PA) </t>
  </si>
  <si>
    <t xml:space="preserve">Wellspan Surgery And Rehabilitation Hospital (York,PA) </t>
  </si>
  <si>
    <t xml:space="preserve">Wellstar Atlanta Medical Center (Atlanta,GA) </t>
  </si>
  <si>
    <t xml:space="preserve">Wellstar Atlanta Medical Center South (East Point,GA) </t>
  </si>
  <si>
    <t xml:space="preserve">Wellstar Cobb Hospital, Inc (Austell,GA) </t>
  </si>
  <si>
    <t xml:space="preserve">Wellstar Distribution Center (Marietta,GA) </t>
  </si>
  <si>
    <t xml:space="preserve">Wellstar Douglas Hospital, Inc (Douglasville,GA) </t>
  </si>
  <si>
    <t xml:space="preserve">Wellstar Kennestone Hospital, Inc (Marietta,GA) </t>
  </si>
  <si>
    <t xml:space="preserve">Wellstar Kennestone Regional Medical Center, Inc (Marietta,GA) </t>
  </si>
  <si>
    <t xml:space="preserve">Wellstar North Fulton Hospital (Roswell,GA) </t>
  </si>
  <si>
    <t xml:space="preserve">Wellstar Paulding Medical Center, Inc (Hiram,GA) </t>
  </si>
  <si>
    <t xml:space="preserve">Wellstar Spalding Regional Hospital (Griffin,GA) </t>
  </si>
  <si>
    <t xml:space="preserve">Wellstar Sylvan Grove Hospital (Jackson,GA) </t>
  </si>
  <si>
    <t xml:space="preserve">Wellstar West Georgia Medical Center (Lagrange,GA) </t>
  </si>
  <si>
    <t xml:space="preserve">West Louisiana Health Services, Inc (Deridder,LA) </t>
  </si>
  <si>
    <t xml:space="preserve">Bolivar General Hospital (Bolivar,TN) </t>
  </si>
  <si>
    <t xml:space="preserve">Camden General Hospital (Camden,TN) </t>
  </si>
  <si>
    <t xml:space="preserve">Jackson Madison County General Hospital (Jackson,TN) </t>
  </si>
  <si>
    <t xml:space="preserve">Milan General Hospital (Milan,TN) </t>
  </si>
  <si>
    <t xml:space="preserve">Berkeley Medical Center (Martinsburg,WV) </t>
  </si>
  <si>
    <t xml:space="preserve">Grant Memorial Hospital (Petersburg,WV) </t>
  </si>
  <si>
    <t xml:space="preserve">Jefferson Medical Center (Ranson,WV) </t>
  </si>
  <si>
    <t xml:space="preserve">Potomac Valley Hospital Of West Virginia, Inc (Keyser,WV) </t>
  </si>
  <si>
    <t xml:space="preserve">Reynolds Memorial Hospital, Inc (Glen Dale,WV) </t>
  </si>
  <si>
    <t xml:space="preserve">Saint Josephs Hospital Of Buckhannon, Inc (Buckhannon,WV) </t>
  </si>
  <si>
    <t xml:space="preserve">Wvu Hospital Ruby Memorial (Morgantown,WV) </t>
  </si>
  <si>
    <t xml:space="preserve">Health Alliance Hospital Broadway Campus (Kingston,NY) </t>
  </si>
  <si>
    <t xml:space="preserve">Margaretville Hospital (Margaretville,NY) </t>
  </si>
  <si>
    <t xml:space="preserve">Marys Avenue Campus Of Healthalliance Hospital (Kingston,NY) </t>
  </si>
  <si>
    <t xml:space="preserve">Midhudson Regional Hospital Of Westchester Medical Center (Poughkeepsie,NY) </t>
  </si>
  <si>
    <t xml:space="preserve">Danbury Hospital (Danbury,CT) </t>
  </si>
  <si>
    <t xml:space="preserve">New Milford Hospital, Inc (New Milford,CT) </t>
  </si>
  <si>
    <t xml:space="preserve">Western Maryland Regional Medical Center (Cumberland,MD) </t>
  </si>
  <si>
    <t xml:space="preserve">Wetzel County Hospital (New Martinsville,WV) </t>
  </si>
  <si>
    <t xml:space="preserve">Belmont Community Hospital (Bellaire,OH) </t>
  </si>
  <si>
    <t xml:space="preserve">Sistersville General Hospital (Sistersville,WV) </t>
  </si>
  <si>
    <t xml:space="preserve">Wheeling Hospital (Wheeling,WV) </t>
  </si>
  <si>
    <t xml:space="preserve">Stone County Medical Center (Mountain View,AR) </t>
  </si>
  <si>
    <t xml:space="preserve">White River Health System (Batesville,AR) </t>
  </si>
  <si>
    <t xml:space="preserve">William Newton Hospital (Winfield,KS) </t>
  </si>
  <si>
    <t xml:space="preserve">Willis Knighton Bossier Health Center (Bossier City,LA) </t>
  </si>
  <si>
    <t xml:space="preserve">Willis Knighton South And Center For Womens Health (Shreveport,LA) </t>
  </si>
  <si>
    <t xml:space="preserve">Willis-knighton Medical Center (Shreveport,LA) </t>
  </si>
  <si>
    <t xml:space="preserve">Willis-knighton Pierremont Health Center (Shreveport,LA) </t>
  </si>
  <si>
    <t xml:space="preserve">Winona Health Services (Winona,MN) </t>
  </si>
  <si>
    <t xml:space="preserve">Parkway Surgical And Cardiovascular Hospital (Fort Worth,TX) </t>
  </si>
  <si>
    <t xml:space="preserve">Wise Regional Health System (Decatur,TX) </t>
  </si>
  <si>
    <t xml:space="preserve">Witham Health Services (Lebanon,IN) </t>
  </si>
  <si>
    <t xml:space="preserve">Wood County Hospital (Bowling Green,OH) </t>
  </si>
  <si>
    <t xml:space="preserve">Wyoming Medical Center (Casper,WY) </t>
  </si>
  <si>
    <t xml:space="preserve">Bridgeport Hospital And Healthcare Services, Inc (Bridgeport,CT) </t>
  </si>
  <si>
    <t xml:space="preserve">Greenwich Hospital (Greenwich,CT) </t>
  </si>
  <si>
    <t xml:space="preserve">The Westerly Hospital (Westerly,RI) </t>
  </si>
  <si>
    <t xml:space="preserve">Yale New Haven Hospital (New Haven,CT) </t>
  </si>
  <si>
    <t xml:space="preserve">Yale New Haven Hospital Diagnostic Radiology (Guilford,CT) </t>
  </si>
  <si>
    <t xml:space="preserve">Yale New Haven Hospital Saint Raphael Campus (New Haven,CT) </t>
  </si>
  <si>
    <t xml:space="preserve">Yale New Haven Medical Center (New Haven,CT) </t>
  </si>
  <si>
    <t xml:space="preserve">Yale-new Haven Hospital Ambulatory Services (New Haven,CT) </t>
  </si>
  <si>
    <t xml:space="preserve">Yavapai Regional Medical Center East Campus (Prescott Valley,AZ) </t>
  </si>
  <si>
    <t xml:space="preserve">Yavapai Regional Medical Center West (Prescott,AZ) </t>
  </si>
  <si>
    <t xml:space="preserve">York Hospital (York,ME) </t>
  </si>
  <si>
    <t xml:space="preserve">Catawba Valley Medical Center (Hickory,NC) </t>
  </si>
  <si>
    <t xml:space="preserve">Mercy Regional Medical Center (Durango,CO) </t>
  </si>
  <si>
    <t xml:space="preserve">Alliancehealth Deaconess Hospital (Oklahoma City,OK) </t>
  </si>
  <si>
    <t xml:space="preserve">Bayfront Health Port Charlotte (Port Charlotte,FL) </t>
  </si>
  <si>
    <t xml:space="preserve">Firelands Regional Medical Center (Sandusky,OH) </t>
  </si>
  <si>
    <t xml:space="preserve">Lakeview Memorial Hospital, Inc (Stillwater,MN) </t>
  </si>
  <si>
    <t xml:space="preserve">Kuakini Health System (Honolulu,HI) </t>
  </si>
  <si>
    <t xml:space="preserve">Martin Memorial Medical Center, Inc (Stuart,FL) </t>
  </si>
  <si>
    <t xml:space="preserve">Mercy Saint Charles Hospital (Oregon,OH) </t>
  </si>
  <si>
    <t xml:space="preserve">Saint Anne Mercy Hospital (Toledo,OH) </t>
  </si>
  <si>
    <t xml:space="preserve">Monongahela Valley Hospital, Inc (Monongahela,PA) </t>
  </si>
  <si>
    <t xml:space="preserve">Palos Community Hospital (Palos Heights,IL) </t>
  </si>
  <si>
    <t xml:space="preserve">Brunswick Novant Medical Center (Bolivia,NC) </t>
  </si>
  <si>
    <t xml:space="preserve">Providence Medford Medical Center (Medford,OR) </t>
  </si>
  <si>
    <t xml:space="preserve">Redlands Community Hospital (Redlands,CA) </t>
  </si>
  <si>
    <t xml:space="preserve">Salina Regional Health Center Santa Fe Campus (Salina,KS) </t>
  </si>
  <si>
    <t xml:space="preserve">Tj Samson Community Hospital (Glasgow,KY) </t>
  </si>
  <si>
    <t xml:space="preserve">Mike Ocallaghan Federal Hospital (Nellis Afb,NV) </t>
  </si>
  <si>
    <t xml:space="preserve">Ingalls Memorial Hospital (Harvey,IL) </t>
  </si>
  <si>
    <t xml:space="preserve">Department Of Veterans Affairs Medical Center (Cincinnati,OH) </t>
  </si>
  <si>
    <t xml:space="preserve">Va Palo Alto Health Care System (Palo Alto,CA) </t>
  </si>
  <si>
    <t xml:space="preserve">Phc Las Cruces, Inc (Las Cruces,NM) </t>
  </si>
  <si>
    <t xml:space="preserve">Tradition Medical Center (Port Saint Lucie,FL) </t>
  </si>
  <si>
    <t xml:space="preserve">Banner Heart Hospital (Mesa,AZ) </t>
  </si>
  <si>
    <t xml:space="preserve">Bon Secours Memorial Regional Medical Center (Mechanicsville,VA) </t>
  </si>
  <si>
    <t xml:space="preserve">Baptist Heart Hospital (Jacksonville,FL) </t>
  </si>
  <si>
    <t xml:space="preserve">Baptist Medical Center Beaches (Jacksonville,FL) </t>
  </si>
  <si>
    <t xml:space="preserve">Christus Santa Rosa Hospital Medical Center (San Antonio,TX) </t>
  </si>
  <si>
    <t xml:space="preserve">Dupont Hospital, Llc (Fort Wayne,IN) </t>
  </si>
  <si>
    <t xml:space="preserve">Saint Joseph Health System, Llc (Fort Wayne,IN) </t>
  </si>
  <si>
    <t xml:space="preserve">Annie Penn Hospital (Reidsville,NC) </t>
  </si>
  <si>
    <t xml:space="preserve">Wesley Long Hospital (Greensboro,NC) </t>
  </si>
  <si>
    <t xml:space="preserve">Fairview Ridges Hospital (Burnsville,MN) </t>
  </si>
  <si>
    <t xml:space="preserve">Fairview Southdale Hospital (Edina,MN) </t>
  </si>
  <si>
    <t xml:space="preserve">Greer Memorial Hospital (Greer,SC) </t>
  </si>
  <si>
    <t xml:space="preserve">Hillcrest Memorial Hospital (Simpsonville,SC) </t>
  </si>
  <si>
    <t xml:space="preserve">North Greenville Hospital (Travelers Rest,SC) </t>
  </si>
  <si>
    <t xml:space="preserve">Saint Davids Round Rock Medical Center (Round Rock,TX) </t>
  </si>
  <si>
    <t xml:space="preserve">Baptist Medical Center East (Montgomery,AL) </t>
  </si>
  <si>
    <t xml:space="preserve">Prattville Baptist Hospital (Prattville,AL) </t>
  </si>
  <si>
    <t xml:space="preserve">Honorhealth Scottsdale Shea Medical Center (Scottsdale,AZ) </t>
  </si>
  <si>
    <t xml:space="preserve">Honorhealth Scottsdale Thompson Peak Medical Center (Scottsdale,AZ) </t>
  </si>
  <si>
    <t xml:space="preserve">Mercy Health Care Partners Lourdes, Inc (Paducah,KY) </t>
  </si>
  <si>
    <t xml:space="preserve">Saint Joseph Warren Hospital (Warren,OH) </t>
  </si>
  <si>
    <t xml:space="preserve">Northside Hospital Cherokee (Canton,GA) </t>
  </si>
  <si>
    <t xml:space="preserve">Doctors Hospital Ohiohealth (Columbus,OH) </t>
  </si>
  <si>
    <t xml:space="preserve">Dublin Methodist Hospital (Dublin,OH) </t>
  </si>
  <si>
    <t xml:space="preserve">Grady Memorial Hospital (Delaware,OH) </t>
  </si>
  <si>
    <t xml:space="preserve">Grant Medical Center (Columbus,OH) </t>
  </si>
  <si>
    <t xml:space="preserve">Marion General Hospital, Inc (Marion,OH) </t>
  </si>
  <si>
    <t xml:space="preserve">Arnold Palmer Hospital For Children (Orlando,FL) </t>
  </si>
  <si>
    <t xml:space="preserve">Doctor P Phillips Hospital (Orlando,FL) </t>
  </si>
  <si>
    <t xml:space="preserve">Orlando Health Central Hospital (Ocoee,FL) </t>
  </si>
  <si>
    <t xml:space="preserve">Orlando Health South Seminole Hospital (Longwood,FL) </t>
  </si>
  <si>
    <t xml:space="preserve">South Lake Hospital (Clermont,FL) </t>
  </si>
  <si>
    <t xml:space="preserve">Palomar Medical Center (Escondido,CA) </t>
  </si>
  <si>
    <t xml:space="preserve">Palomar Medical Center (Poway,CA) </t>
  </si>
  <si>
    <t xml:space="preserve">Providence Health And Services Washington (Centralia,WA) </t>
  </si>
  <si>
    <t xml:space="preserve">Jersey City Medical Center (Jersey City,NJ) </t>
  </si>
  <si>
    <t xml:space="preserve">Saint Elizabeth Healthcare Fort Thomas (Fort Thomas,KY) </t>
  </si>
  <si>
    <t xml:space="preserve">Sharp Chula Vista Medical Center (Chula Vista,CA) </t>
  </si>
  <si>
    <t xml:space="preserve">Sharp Coronado Hospital (Coronado,CA) </t>
  </si>
  <si>
    <t xml:space="preserve">Sharp Metropolitan Medical Campus (San Diego,CA) </t>
  </si>
  <si>
    <t xml:space="preserve">Baptist Health System Warehouse (San Antonio,TX) </t>
  </si>
  <si>
    <t xml:space="preserve">Baptist Medical Center (San Antonio,TX) </t>
  </si>
  <si>
    <t xml:space="preserve">Northeast Baptist Hospital (San Antonio,TX) </t>
  </si>
  <si>
    <t xml:space="preserve">Saint Lukes Baptist Hospital (San Antonio,TX) </t>
  </si>
  <si>
    <t xml:space="preserve">University Of California San Diego Jacobs Medical Center (La Jolla,CA) </t>
  </si>
  <si>
    <t xml:space="preserve">Peacehealth Southwest Medical Center (Vancouver,WA) </t>
  </si>
  <si>
    <t xml:space="preserve">Louis Stokes Cleveland Department Of Va Medical Center (Cleveland,OH) </t>
  </si>
  <si>
    <t xml:space="preserve">Allegheny General Hospital (Pittsburgh,PA) </t>
  </si>
  <si>
    <t xml:space="preserve">Arkansas Childrens Hospital (Little Rock,AR) </t>
  </si>
  <si>
    <t xml:space="preserve">Jane Phillips Memorial Medical Center, Inc (Bartlesville,OK) </t>
  </si>
  <si>
    <t xml:space="preserve">Baylor Scott And White Medical Center College Station (College Station,TX) </t>
  </si>
  <si>
    <t xml:space="preserve">Scott And White Center For Rehabilitative Medicine Waco (Waco,TX) </t>
  </si>
  <si>
    <t xml:space="preserve">Camc General Hospital (Charleston,WV) </t>
  </si>
  <si>
    <t xml:space="preserve">Camc Women And Childrens Hospital (Charleston,WV) </t>
  </si>
  <si>
    <t xml:space="preserve">Laredo Medical Center (Laredo,TX) </t>
  </si>
  <si>
    <t xml:space="preserve">Terre Haute Regional Hospital (Terre Haute,IN) </t>
  </si>
  <si>
    <t xml:space="preserve">Honorhealth Deer Valley Medical Center (Phoenix,AZ) </t>
  </si>
  <si>
    <t xml:space="preserve">Honorhealth John C Lincoln Medical Center (Phoenix,AZ) </t>
  </si>
  <si>
    <t xml:space="preserve">Little Company Of Mary Hospital And Health Care Centers (Evergreen Park,IL) </t>
  </si>
  <si>
    <t xml:space="preserve">Amerimed Infusion (Cincinnati,OH) </t>
  </si>
  <si>
    <t xml:space="preserve">Childrens Hospital Colorado (Aurora,CO) </t>
  </si>
  <si>
    <t xml:space="preserve">Childrens Hospital Colorado South Campus (Littleton,CO) </t>
  </si>
  <si>
    <t xml:space="preserve">Phoenix Childrens Hospital (Phoenix,AZ) </t>
  </si>
  <si>
    <t xml:space="preserve">Queen Of The Valley Medical Center (Napa,CA) </t>
  </si>
  <si>
    <t xml:space="preserve">Saint Joseph Regional Medical Center (Lewiston,ID) </t>
  </si>
  <si>
    <t xml:space="preserve">Saint Dominic Jackson Memorial Hospital (Jackson,MS) </t>
  </si>
  <si>
    <t xml:space="preserve">Good Samaritan Regional Medical Center (Corvallis,OR) </t>
  </si>
  <si>
    <t xml:space="preserve">Sanford Medical Center (Sioux Falls,SD) </t>
  </si>
  <si>
    <t xml:space="preserve">Sharp Grossmont Hospital (La Mesa,CA) </t>
  </si>
  <si>
    <t xml:space="preserve">Dmc Childrens Hospital Of Michigan (Detroit,MI) </t>
  </si>
  <si>
    <t xml:space="preserve">The Childrens Seashore Health (Philadelphia,PA) </t>
  </si>
  <si>
    <t xml:space="preserve">Williamsport Regional Medical Center (Williamsport,PA) </t>
  </si>
  <si>
    <t xml:space="preserve">Nebraska Western Iowa Health Care System (Omaha,NE) </t>
  </si>
  <si>
    <t xml:space="preserve">Va Central Iowa Health Care System Des Moines Division (Des Moines,IA) </t>
  </si>
  <si>
    <t xml:space="preserve">Yuma Regional Medical Center (Yuma,AZ) </t>
  </si>
  <si>
    <t xml:space="preserve">Community Hospitals Of Central California (Clovis,CA) </t>
  </si>
  <si>
    <t xml:space="preserve">Community Hospitals Of Central California (Fresno,CA) </t>
  </si>
  <si>
    <t xml:space="preserve">Sonora Regional Medical Center (Sonora,CA) </t>
  </si>
  <si>
    <t xml:space="preserve">Saint Agnes Hospital (Fond Du Lac,WI) </t>
  </si>
  <si>
    <t xml:space="preserve">Jefferson Regional Medical Center (Jefferson Hills,PA) </t>
  </si>
  <si>
    <t xml:space="preserve">Ann And Robert H Lurie Childrens Hospital (Chicago,IL) </t>
  </si>
  <si>
    <t xml:space="preserve">Lovelace Womens Hospital (Albuquerque,NM) </t>
  </si>
  <si>
    <t xml:space="preserve">Columbia Saint Marys Womens Hospital (Milwaukee,WI) </t>
  </si>
  <si>
    <t xml:space="preserve">Our Lady Of Lourdes Memorial Hospital (Binghamton,NY) </t>
  </si>
  <si>
    <t xml:space="preserve">West Jefferson Medical Center (Marrero,LA) </t>
  </si>
  <si>
    <t xml:space="preserve">Banner Casa Grande Medical Center (Casa Grande,AZ) </t>
  </si>
  <si>
    <t xml:space="preserve">Elkhart General Healthcare System (Elkhart,IN) </t>
  </si>
  <si>
    <t xml:space="preserve">Berkshire Medical Center (Pittsfield,MA) </t>
  </si>
  <si>
    <t xml:space="preserve">Barnes Jewish Hospital (Saint Louis,MO) </t>
  </si>
  <si>
    <t xml:space="preserve">Protestant Memorial Medical Center, Inc (Belleville,IL) </t>
  </si>
  <si>
    <t xml:space="preserve">Bon Secours Depaul Medical Center (Norfolk,VA) </t>
  </si>
  <si>
    <t xml:space="preserve">Bon Secours Maryview Medical Center (Portsmouth,VA) </t>
  </si>
  <si>
    <t xml:space="preserve">Bon Secours Saint Francis Medical Center (Midlothian,VA) </t>
  </si>
  <si>
    <t xml:space="preserve">Mary Immaculate Hospital (Newport News,VA) </t>
  </si>
  <si>
    <t xml:space="preserve">Teays Valley Health Services, Inc (Hurricane,WV) </t>
  </si>
  <si>
    <t xml:space="preserve">Anmed Health Medical Center (Anderson,SC) </t>
  </si>
  <si>
    <t xml:space="preserve">Saint Alexius Medical Center (Bismarck,ND) </t>
  </si>
  <si>
    <t xml:space="preserve">Saint Joseph Regional Health Center (Bryan,TX) </t>
  </si>
  <si>
    <t xml:space="preserve">Catholic Medical Center (Manchester,NH) </t>
  </si>
  <si>
    <t xml:space="preserve">Mercy Health Muskegon Mercy Campus (Muskegon,MI) </t>
  </si>
  <si>
    <t xml:space="preserve">Akron Childrens Hospital Mahoning Valley Beegly Campus (Youngstown,OH) </t>
  </si>
  <si>
    <t xml:space="preserve">Childrens Hospital Medical Center Of Akron (Akron,OH) </t>
  </si>
  <si>
    <t xml:space="preserve">Mary Black Memorial Hospital (Spartanburg,SC) </t>
  </si>
  <si>
    <t xml:space="preserve">Merit Health River Region (Vicksburg,MS) </t>
  </si>
  <si>
    <t xml:space="preserve">Porter, Llc (Valparaiso,IN) </t>
  </si>
  <si>
    <t xml:space="preserve">Community Medical Center, Inc (Missoula,MT) </t>
  </si>
  <si>
    <t xml:space="preserve">Fort Sanders Regional Medical Center (Knoxville,TN) </t>
  </si>
  <si>
    <t xml:space="preserve">Methodist Medical Center Of Oak Ridge (Oak Ridge,TN) </t>
  </si>
  <si>
    <t xml:space="preserve">Parkwest Medical Center (Knoxville,TN) </t>
  </si>
  <si>
    <t xml:space="preserve">Northridge Hospital Medical Center (Northridge,CA) </t>
  </si>
  <si>
    <t xml:space="preserve">Duke Raleigh Hospital (Raleigh,NC) </t>
  </si>
  <si>
    <t xml:space="preserve">Duke Regional Hospital (Durham,NC) </t>
  </si>
  <si>
    <t xml:space="preserve">Eastern Maine Medical Center (Bangor,ME) </t>
  </si>
  <si>
    <t xml:space="preserve">Enloe Medical Center (Chico,CA) </t>
  </si>
  <si>
    <t xml:space="preserve">Essentia Health (Fargo,ND) </t>
  </si>
  <si>
    <t xml:space="preserve">Franciscan Saint Elizabeth Health (Lafayette,IN) </t>
  </si>
  <si>
    <t xml:space="preserve">Frederick Memorial Hospital, Inc (Frederick,MD) </t>
  </si>
  <si>
    <t xml:space="preserve">Glens Falls Hospital (Glens Falls,NY) </t>
  </si>
  <si>
    <t xml:space="preserve">Gundersen Lutheran Medical Center (La Crosse,WI) </t>
  </si>
  <si>
    <t xml:space="preserve">Robert Packer Hospital (Sayre,PA) </t>
  </si>
  <si>
    <t xml:space="preserve">Bay Hospital, Inc (Panama City,FL) </t>
  </si>
  <si>
    <t xml:space="preserve">Brandon Regional Hospital (Brandon,FL) </t>
  </si>
  <si>
    <t xml:space="preserve">Capital Regional Medical Center (Tallahassee,FL) </t>
  </si>
  <si>
    <t xml:space="preserve">Fort Walton Beach Medical Center (Fort Walton Beach,FL) </t>
  </si>
  <si>
    <t xml:space="preserve">The Womans Hospital Of Texas (Houston,TX) </t>
  </si>
  <si>
    <t xml:space="preserve">Vassar Brothers Medical Center (Poughkeepsie,NY) </t>
  </si>
  <si>
    <t xml:space="preserve">Indiana University Health West Hospital (Avon,IN) </t>
  </si>
  <si>
    <t xml:space="preserve">Intermountain Healthcare The Orthopedic Specialty Hospital (Murray,UT) </t>
  </si>
  <si>
    <t xml:space="preserve">John Muir Medical Center Concord Campus (Concord,CA) </t>
  </si>
  <si>
    <t xml:space="preserve">Howard County General Hospital (Columbia,MD) </t>
  </si>
  <si>
    <t xml:space="preserve">Buffalo General Medical Center (Buffalo,NY) </t>
  </si>
  <si>
    <t xml:space="preserve">Lee Memorial Hospital (Fort Myers,FL) </t>
  </si>
  <si>
    <t xml:space="preserve">Clinch Valley Medical Center, Inc (Richlands,VA) </t>
  </si>
  <si>
    <t xml:space="preserve">The Fauquier Hospital, Inc (Warrenton,VA) </t>
  </si>
  <si>
    <t xml:space="preserve">Up Health System Marquette (Marquette,MI) </t>
  </si>
  <si>
    <t xml:space="preserve">Madison County Memorial Hospital (Rexburg,ID) </t>
  </si>
  <si>
    <t xml:space="preserve">Flushing Hospital Medical Center (Flushing,NY) </t>
  </si>
  <si>
    <t xml:space="preserve">Jamaica Hospital Medical Center (Jamaica,NY) </t>
  </si>
  <si>
    <t xml:space="preserve">Long Beach Memorial Medical Center (Long Beach,CA) </t>
  </si>
  <si>
    <t xml:space="preserve">Saddleback Memorial Medical Center Laguna Hills (Laguna Hills,CA) </t>
  </si>
  <si>
    <t xml:space="preserve">Saint Elizabeth Youngstown Hospital (Youngstown,OH) </t>
  </si>
  <si>
    <t xml:space="preserve">H Lee Moffitt Cancer Center And Research Institute (Tampa,FL) </t>
  </si>
  <si>
    <t xml:space="preserve">Mosaic Life Care (Saint Joseph,MO) </t>
  </si>
  <si>
    <t xml:space="preserve">Mount Nittany Medical Center (State College,PA) </t>
  </si>
  <si>
    <t xml:space="preserve">The Brooklyn Hospital Center (Brooklyn,NY) </t>
  </si>
  <si>
    <t xml:space="preserve">Huntsville Memorial Hospital (Huntsville,TX) </t>
  </si>
  <si>
    <t xml:space="preserve">Jupiter Medical Center, Inc (Jupiter,FL) </t>
  </si>
  <si>
    <t xml:space="preserve">Oklahoma State University Medical Center Trust (Tulsa,OK) </t>
  </si>
  <si>
    <t xml:space="preserve">Self Regional Healthcare (Greenwood,SC) </t>
  </si>
  <si>
    <t xml:space="preserve">St Louis University Receiving (Saint Louis,MO) </t>
  </si>
  <si>
    <t xml:space="preserve">University Health Shreveport (Shreveport,LA) </t>
  </si>
  <si>
    <t xml:space="preserve">Valley Presbyterian Hospital (Van Nuys,CA) </t>
  </si>
  <si>
    <t xml:space="preserve">Novant Health Rowan Medical Center (Salisbury,NC) </t>
  </si>
  <si>
    <t xml:space="preserve">Nyu Winthrop Hospital (Mineola,NY) </t>
  </si>
  <si>
    <t xml:space="preserve">Osf Saint Francis Medical Center (Peoria,IL) </t>
  </si>
  <si>
    <t xml:space="preserve">Owensboro Health Regional Hospital (Owensboro,KY) </t>
  </si>
  <si>
    <t xml:space="preserve">Palomar Health Downtown Campus (Escondido,CA) </t>
  </si>
  <si>
    <t xml:space="preserve">Peacehealth Saint John Medical Center (Longview,WA) </t>
  </si>
  <si>
    <t xml:space="preserve">Good Samaritan Hospital (Dayton,OH) </t>
  </si>
  <si>
    <t xml:space="preserve">Presence Holy Family Medical Center (Des Plaines,IL) </t>
  </si>
  <si>
    <t xml:space="preserve">University Medical Center Of Princeton At Plainsboro (Plainsboro,NJ) </t>
  </si>
  <si>
    <t xml:space="preserve">Manchester Memorial Hospital (Manchester,CT) </t>
  </si>
  <si>
    <t xml:space="preserve">Kadlec Regional Medical Center (Richland,WA) </t>
  </si>
  <si>
    <t xml:space="preserve">Reading Health System (Reading,PA) </t>
  </si>
  <si>
    <t xml:space="preserve">Saint Johns Riverside Hospital Andrus Pavilion (Yonkers,NY) </t>
  </si>
  <si>
    <t xml:space="preserve">Riverside Hospital, Inc (Newport News,VA) </t>
  </si>
  <si>
    <t xml:space="preserve">Unity Hospital At Rochester Regional Health (Rochester,NY) </t>
  </si>
  <si>
    <t xml:space="preserve">Rush Copley Medical Center (Aurora,IL) </t>
  </si>
  <si>
    <t xml:space="preserve">Saint Barnabas Hospital (Bronx,NY) </t>
  </si>
  <si>
    <t xml:space="preserve">Saint Elizabeth Medical Center Edgewood (Edgewood,KY) </t>
  </si>
  <si>
    <t xml:space="preserve">Saint Lukes Magic Valley Medical Center (Twin Falls,ID) </t>
  </si>
  <si>
    <t xml:space="preserve">Saint Lukes Hospital Of Duluth (Duluth,MN) </t>
  </si>
  <si>
    <t xml:space="preserve">Saint Marys Medical Center (Huntington,WV) </t>
  </si>
  <si>
    <t xml:space="preserve">Saint Vincent Healthcare (Billings,MT) </t>
  </si>
  <si>
    <t xml:space="preserve">Hospital Authority Of Valdosta And Lowndes County Georgia (Valdosta,GA) </t>
  </si>
  <si>
    <t xml:space="preserve">Saint Lukes Hospital (New Bedford,MA) </t>
  </si>
  <si>
    <t xml:space="preserve">Southeast Alabama Medical Center (Dothan,AL) </t>
  </si>
  <si>
    <t xml:space="preserve">Southeast Georgia Health System (Brunswick,GA) </t>
  </si>
  <si>
    <t xml:space="preserve">Southeast Missouri Hospital Association (Cape Girardeau,MO) </t>
  </si>
  <si>
    <t xml:space="preserve">Spartanburg Hospital For Restorative Care (Spartanburg,SC) </t>
  </si>
  <si>
    <t xml:space="preserve">Steward Saint Annes Hospital (Fall River,MA) </t>
  </si>
  <si>
    <t xml:space="preserve">Alta Bates Summit Medical Center Summit Campus (Oakland,CA) </t>
  </si>
  <si>
    <t xml:space="preserve">Abrazo Arrowhead Campus (Glendale,AZ) </t>
  </si>
  <si>
    <t xml:space="preserve">Carle Foundation Hospital (Urbana,IL) </t>
  </si>
  <si>
    <t xml:space="preserve">The Methodist Hospitals Northlake Campus (Gary,IN) </t>
  </si>
  <si>
    <t xml:space="preserve">The Methodist Hospitals, Inc Southlake Campus (Merrillville,IN) </t>
  </si>
  <si>
    <t xml:space="preserve">Dwight D Eisenhower Army Medical Center (Fort Gordon,GA) </t>
  </si>
  <si>
    <t xml:space="preserve">Uc Irvine Medical Center (Orange,CA) </t>
  </si>
  <si>
    <t xml:space="preserve">High Point Regional Health System (High Point,NC) </t>
  </si>
  <si>
    <t xml:space="preserve">Union Hospital, Inc (Terre Haute,IN) </t>
  </si>
  <si>
    <t xml:space="preserve">The George Washington University Hospital (Washington,DC) </t>
  </si>
  <si>
    <t xml:space="preserve">University Of Missouri (Columbia,MO) </t>
  </si>
  <si>
    <t xml:space="preserve">University Of Missouri Womens And Childrens Hospital (Columbia,MO) </t>
  </si>
  <si>
    <t xml:space="preserve">University Of Virginia Medical Center (Charlottesville,VA) </t>
  </si>
  <si>
    <t xml:space="preserve">Upmc Saint Margaret (Pittsburgh,PA) </t>
  </si>
  <si>
    <t xml:space="preserve">Portland Va Medical Center (Portland,OR) </t>
  </si>
  <si>
    <t xml:space="preserve">San Francisco Va Medical Center (San Francisco,CA) </t>
  </si>
  <si>
    <t xml:space="preserve">Camden Clark Medical Center (Parkersburg,WV) </t>
  </si>
  <si>
    <t xml:space="preserve">United Hospital Center (Bridgeport,WV) </t>
  </si>
  <si>
    <t xml:space="preserve">Westchester County Healthcare Corp (Valhalla,NY) </t>
  </si>
  <si>
    <t xml:space="preserve">Norwalk Hospital Association (Norwalk,CT) </t>
  </si>
  <si>
    <t xml:space="preserve">Florida Hospital Waterman (Tavares,FL) </t>
  </si>
  <si>
    <t xml:space="preserve">Banner Thunderbird Medical Center (Glendale,AZ) </t>
  </si>
  <si>
    <t xml:space="preserve">Baptist Hospital Louisville (Louisville,KY) </t>
  </si>
  <si>
    <t xml:space="preserve">Bryan Medical Center (Lincoln,NE) </t>
  </si>
  <si>
    <t xml:space="preserve">Cape Fear Valley Rehabilitation Center (Fayetteville,NC) </t>
  </si>
  <si>
    <t xml:space="preserve">Mercy Medical Center Des Moines (Des Moines,IA) </t>
  </si>
  <si>
    <t xml:space="preserve">Cincinnati Childrens Hospital Medical Center (Cincinnati,OH) </t>
  </si>
  <si>
    <t xml:space="preserve">Munroe Regional Health System (Ocala,FL) </t>
  </si>
  <si>
    <t xml:space="preserve">Coxhealth (Springfield,MO) </t>
  </si>
  <si>
    <t xml:space="preserve">Ellis Hospital (Schenectady,NY) </t>
  </si>
  <si>
    <t xml:space="preserve">Sidney And Lois Eskenazi Hospital (Indianapolis,IN) </t>
  </si>
  <si>
    <t xml:space="preserve">Ogden Regional Medical Center (Ogden,UT) </t>
  </si>
  <si>
    <t xml:space="preserve">Saint Davids Medical Center (Austin,TX) </t>
  </si>
  <si>
    <t xml:space="preserve">Tristar Centennial Medical Center (Nashville,TN) </t>
  </si>
  <si>
    <t xml:space="preserve">Womens And Childrens Hospital, Inc (Lafayette,LA) </t>
  </si>
  <si>
    <t xml:space="preserve">Dixie Regional Medical Center (Saint George,UT) </t>
  </si>
  <si>
    <t xml:space="preserve">Primary Childrens Hospital (Salt Lake City,UT) </t>
  </si>
  <si>
    <t xml:space="preserve">Kaiser Permanente Interstate Medical Office South (Portland,OR) </t>
  </si>
  <si>
    <t xml:space="preserve">Kaiser Permanente San Francisco Medical Center French Campus (San Francisco,CA) </t>
  </si>
  <si>
    <t xml:space="preserve">Kaiser Permanente Sunnyside Medical Center (Clackamas,OR) </t>
  </si>
  <si>
    <t xml:space="preserve">Mercy Health Saint Ritas Medical Center (Lima,OH) </t>
  </si>
  <si>
    <t xml:space="preserve">Lebonheur Childrens Medical Center (Memphis,TN) </t>
  </si>
  <si>
    <t xml:space="preserve">Methodist Le Bonheur Healthcare University Hospital (Memphis,TN) </t>
  </si>
  <si>
    <t xml:space="preserve">Saint Francis Hospital (Tulsa,OK) </t>
  </si>
  <si>
    <t xml:space="preserve">Lucile Packard Childrens Hospital (Palo Alto,CA) </t>
  </si>
  <si>
    <t xml:space="preserve">Sutter Infusion Therapy Services (Sacramento,CA) </t>
  </si>
  <si>
    <t xml:space="preserve">Texas Childrens Hospital (Houston,TX) </t>
  </si>
  <si>
    <t xml:space="preserve">Texas Childrens Hospital West Campus (Houston,TX) </t>
  </si>
  <si>
    <t xml:space="preserve">Texas Health Harris Methodist Hospital (Fort Worth,TX) </t>
  </si>
  <si>
    <t xml:space="preserve">Unity Point Heath Saint Lukes (Sioux City,IA) </t>
  </si>
  <si>
    <t xml:space="preserve">Mcallen Medical Center (Mcallen,TX) </t>
  </si>
  <si>
    <t xml:space="preserve">University Of Texas Md Anderson Cancer Center (Houston,TX) </t>
  </si>
  <si>
    <t xml:space="preserve">Central Texas Veterans Healthcare System (Temple,TX) </t>
  </si>
  <si>
    <t xml:space="preserve">Minneapolis Va Medical Center (Minneapolis,MN) </t>
  </si>
  <si>
    <t xml:space="preserve">Advocate Good Shepherd Hospital (Barrington,IL) </t>
  </si>
  <si>
    <t xml:space="preserve">Advocate Illinois Masonic Medical Center (Chicago,IL) </t>
  </si>
  <si>
    <t xml:space="preserve">Einstein Medical Center Philadelphia (Philadelphia,PA) </t>
  </si>
  <si>
    <t xml:space="preserve">Saint Vincent Hospital (Erie,PA) </t>
  </si>
  <si>
    <t xml:space="preserve">The Western Pennsylvania Hospital (Pittsburgh,PA) </t>
  </si>
  <si>
    <t xml:space="preserve">Abbott Northwestern Hospital (Minneapolis,MN) </t>
  </si>
  <si>
    <t xml:space="preserve">Mercy Hospital Unity Campus (Fridley,MN) </t>
  </si>
  <si>
    <t xml:space="preserve">Altru Health System (Grand Forks,ND) </t>
  </si>
  <si>
    <t xml:space="preserve">John D Archbold Memorial Hospital (Thomasville,GA) </t>
  </si>
  <si>
    <t xml:space="preserve">Bsa Hospital (Amarillo,TX) </t>
  </si>
  <si>
    <t xml:space="preserve">Hillcrest Medical Center (Tulsa,OK) </t>
  </si>
  <si>
    <t xml:space="preserve">Arnot Ogden Medical Center (Elmira,NY) </t>
  </si>
  <si>
    <t xml:space="preserve">Arrowhead Regional Medical Center (Colton,CA) </t>
  </si>
  <si>
    <t xml:space="preserve">Asante Rogue Valley Medical Center (Medford,OR) </t>
  </si>
  <si>
    <t xml:space="preserve">Childrens Hospital (New Orleans,LA) </t>
  </si>
  <si>
    <t xml:space="preserve">Saint Alexius Medical Center (Hoffman Estates,IL) </t>
  </si>
  <si>
    <t xml:space="preserve">Saint Elizabeth Hospital (Appleton,WI) </t>
  </si>
  <si>
    <t xml:space="preserve">Saint John Medical Center, Inc (Tulsa,OK) </t>
  </si>
  <si>
    <t xml:space="preserve">Saint Thomas Midtown Hospital (Nashville,TN) </t>
  </si>
  <si>
    <t xml:space="preserve">Saint Thomas Rutherford Hospital (Murfreesboro,TN) </t>
  </si>
  <si>
    <t xml:space="preserve">Saint Thomas West Hospital (Nashville,TN) </t>
  </si>
  <si>
    <t xml:space="preserve">Sisters Of Charity Hospital (Buffalo,NY) </t>
  </si>
  <si>
    <t xml:space="preserve">Wheaton Franciscan Healthcare All Saints (Racine,WI) </t>
  </si>
  <si>
    <t xml:space="preserve">Wheaton Franciscan Saint Joseph (Milwaukee,WI) </t>
  </si>
  <si>
    <t xml:space="preserve">Aspirus Wausau Hospital (Wausau,WI) </t>
  </si>
  <si>
    <t xml:space="preserve">Aurora Saint Lukes Medical Center (Milwaukee,WI) </t>
  </si>
  <si>
    <t xml:space="preserve">Avera Mckennan Hospital And University Health Center (Sioux Falls,SD) </t>
  </si>
  <si>
    <t xml:space="preserve">Banner Health Supply Services And Warehouse (Chandler,AZ) </t>
  </si>
  <si>
    <t xml:space="preserve">Banner University Medical Center Phoenix (Phoenix,AZ) </t>
  </si>
  <si>
    <t xml:space="preserve">Banner University Medical Center Tucson Campus (Tucson,AZ) </t>
  </si>
  <si>
    <t xml:space="preserve">Baptist Health Medical Center Little Rock (Little Rock,AR) </t>
  </si>
  <si>
    <t xml:space="preserve">Southern Baptist Hospital Of Florida, Inc (Jacksonville,FL) </t>
  </si>
  <si>
    <t xml:space="preserve">Baptist Hospital Of Miami (Miami,FL) </t>
  </si>
  <si>
    <t xml:space="preserve">Homestead Hospital (Homestead,FL) </t>
  </si>
  <si>
    <t xml:space="preserve">South Miami Hospital (Miami,FL) </t>
  </si>
  <si>
    <t xml:space="preserve">Baptist Health Lexington (Lexington,KY) </t>
  </si>
  <si>
    <t xml:space="preserve">Baptist Health Paducah (Paducah,KY) </t>
  </si>
  <si>
    <t xml:space="preserve">Baptist Memorial Hospital Desoto (Southaven,MS) </t>
  </si>
  <si>
    <t xml:space="preserve">Baptist Memorial Hospital For Women (Memphis,TN) </t>
  </si>
  <si>
    <t xml:space="preserve">Baptist Memorial Hospital Golden Triangle (Columbus,MS) </t>
  </si>
  <si>
    <t xml:space="preserve">Baptist Memorial Hospital Memphis (Memphis,TN) </t>
  </si>
  <si>
    <t xml:space="preserve">Baptist Memorial Hospital North Mississippi (Oxford,MS) </t>
  </si>
  <si>
    <t xml:space="preserve">Mclane Childrens Hospital Scott And White (Temple,TX) </t>
  </si>
  <si>
    <t xml:space="preserve">Scott And White Memorial Hospital (Temple,TX) </t>
  </si>
  <si>
    <t xml:space="preserve">Baystate Medical Center Warehouse (Holyoke,MA) </t>
  </si>
  <si>
    <t xml:space="preserve">Memorial Health System, Inc (South Bend,IN) </t>
  </si>
  <si>
    <t xml:space="preserve">Beaufort Memorial Hospital (Beaufort,SC) </t>
  </si>
  <si>
    <t xml:space="preserve">Benefis Health System East Campus (Great Falls,MT) </t>
  </si>
  <si>
    <t xml:space="preserve">Beth Israel Deaconess Medical Center East Campus (Boston,MA) </t>
  </si>
  <si>
    <t xml:space="preserve">University Hospital In Bexar County (San Antonio,TX) </t>
  </si>
  <si>
    <t xml:space="preserve">Barnes-jewish Saint Peters Hospital (Cottleville,MO) </t>
  </si>
  <si>
    <t xml:space="preserve">Missouri Baptist Medical Center (Saint Louis,MO) </t>
  </si>
  <si>
    <t xml:space="preserve">Saint Louis Childrens Hospital (Saint Louis,MO) </t>
  </si>
  <si>
    <t xml:space="preserve">Blount Memorial Hospital, Inc (Maryville,TN) </t>
  </si>
  <si>
    <t xml:space="preserve">Boston Childrens Hospital (Boston,MA) </t>
  </si>
  <si>
    <t xml:space="preserve">Camc Memorial Hospital (Charleston,WV) </t>
  </si>
  <si>
    <t xml:space="preserve">Cancer Treatment Centers Of America At Southwestern Regional Medical Center (Tulsa,OK) </t>
  </si>
  <si>
    <t xml:space="preserve">Women And Infants Hospital Of Rhode Island (Providence,RI) </t>
  </si>
  <si>
    <t xml:space="preserve">Carolinas Medical Center (Charlotte,NC) </t>
  </si>
  <si>
    <t xml:space="preserve">New Hanover Regional Medical Center (Wilmington,NC) </t>
  </si>
  <si>
    <t xml:space="preserve">Caromont Health (Gastonia,NC) </t>
  </si>
  <si>
    <t xml:space="preserve">Chi Health Lakeside (Omaha,NE) </t>
  </si>
  <si>
    <t xml:space="preserve">Chi Saint Vincent Infirmary Medical Center (Little Rock,AR) </t>
  </si>
  <si>
    <t xml:space="preserve">Mercy Medical Center (Rockville Centre,NY) </t>
  </si>
  <si>
    <t xml:space="preserve">Cedars Sinai Health System (West Hollywood,CA) </t>
  </si>
  <si>
    <t xml:space="preserve">Lynchburg General Hospital (Lynchburg,VA) </t>
  </si>
  <si>
    <t xml:space="preserve">Saint Cloud Hospital Centracare Health System (Saint Cloud,MN) </t>
  </si>
  <si>
    <t xml:space="preserve">ERLANGER BARONESS HOSPITAL (Chattanooga,TN) </t>
  </si>
  <si>
    <t xml:space="preserve">Mercy Health Saint Marys (Grand Rapids,MI) </t>
  </si>
  <si>
    <t xml:space="preserve">Mercy Medical Center Sioux City (Sioux City,IA) </t>
  </si>
  <si>
    <t xml:space="preserve">Munson Medical Center (Traverse City,MI) </t>
  </si>
  <si>
    <t xml:space="preserve">Our Lady Of Lourdes Medical Center (Camden,NJ) </t>
  </si>
  <si>
    <t xml:space="preserve">Saint Alphonsus Regional Medical Center (Boise,ID) </t>
  </si>
  <si>
    <t xml:space="preserve">Saint Peters Hospital (Albany,NY) </t>
  </si>
  <si>
    <t xml:space="preserve">Chesapeake Regional Medical Center (Chesapeake,VA) </t>
  </si>
  <si>
    <t xml:space="preserve">Childrens Healthcare Of Atlanta At Egleston (Atlanta,GA) </t>
  </si>
  <si>
    <t xml:space="preserve">Childrens Healthcare Of Atlanta At Scottish Rite (Atlanta,GA) </t>
  </si>
  <si>
    <t xml:space="preserve">Childrens Hospital Of Wisconsin, Inc (Milwaukee,WI) </t>
  </si>
  <si>
    <t xml:space="preserve">Childrens Hospital And Medical Center (Omaha,NE) </t>
  </si>
  <si>
    <t xml:space="preserve">Choc Childrens Hospital At Orange (Orange,CA) </t>
  </si>
  <si>
    <t xml:space="preserve">Childrens Hospital Of The Kings Daughters (Norfolk,VA) </t>
  </si>
  <si>
    <t xml:space="preserve">Childrens National Health System (Washington,DC) </t>
  </si>
  <si>
    <t xml:space="preserve">Christiana Care Health Services (Newark,DE) </t>
  </si>
  <si>
    <t xml:space="preserve">Christus Shreveport Bossier Health System (Shreveport,LA) </t>
  </si>
  <si>
    <t xml:space="preserve">Christus Spohn Hospital Corpus Christi Memorial (Corpus Christi,TX) </t>
  </si>
  <si>
    <t xml:space="preserve">Citrus Valley Medical Center Queen Of The Valley Hospital (West Covina,CA) </t>
  </si>
  <si>
    <t xml:space="preserve">The Medical Center, Inc (Columbus,GA) </t>
  </si>
  <si>
    <t xml:space="preserve">The Medical Center In Bowling Green (Bowling Green,KY) </t>
  </si>
  <si>
    <t xml:space="preserve">Community Hospital (Munster,IN) </t>
  </si>
  <si>
    <t xml:space="preserve">Community Hospital North (Indianapolis,IN) </t>
  </si>
  <si>
    <t xml:space="preserve">Bayfront Hma Medical Center, Llc (Saint Petersburg,FL) </t>
  </si>
  <si>
    <t xml:space="preserve">Carolinas Hospital System (Florence,SC) </t>
  </si>
  <si>
    <t xml:space="preserve">Lutheran Hospital Of Indiana (Fort Wayne,IN) </t>
  </si>
  <si>
    <t xml:space="preserve">Moses Taylor Hospital (Scranton,PA) </t>
  </si>
  <si>
    <t xml:space="preserve">Northwest Hospital, Llc (Tucson,AZ) </t>
  </si>
  <si>
    <t xml:space="preserve">Physicians Regional Medical Center (Knoxville,TN) </t>
  </si>
  <si>
    <t xml:space="preserve">Community United Methodist Hospital, Inc (Henderson,KY) </t>
  </si>
  <si>
    <t xml:space="preserve">The Moses H Cone Memorial Hospital (Greensboro,NC) </t>
  </si>
  <si>
    <t xml:space="preserve">The Womens Hospital Of Greensboro (Greensboro,NC) </t>
  </si>
  <si>
    <t xml:space="preserve">Cook Childrens Medical Center (Fort Worth,TX) </t>
  </si>
  <si>
    <t xml:space="preserve">John H Stroger Jr Hospital Of Cook County (Chicago,IL) </t>
  </si>
  <si>
    <t xml:space="preserve">Saint Marys Regional Medical Center (Lewiston,ME) </t>
  </si>
  <si>
    <t xml:space="preserve">Lester E Cox Medical Center (Springfield,MO) </t>
  </si>
  <si>
    <t xml:space="preserve">Crouse Health Hospital, Inc (Syracuse,NY) </t>
  </si>
  <si>
    <t xml:space="preserve">Dayton Childrens Hospital (Dayton,OH) </t>
  </si>
  <si>
    <t xml:space="preserve">Northport Medical Center (Northport,AL) </t>
  </si>
  <si>
    <t xml:space="preserve">Deaconess Hospital, Inc (Evansville,IN) </t>
  </si>
  <si>
    <t xml:space="preserve">Deaconess Womens Hospital Of Southern Indiana, Llc (Newburgh,IN) </t>
  </si>
  <si>
    <t xml:space="preserve">Bakersfield Memorial Hospital (Bakersfield,CA) </t>
  </si>
  <si>
    <t xml:space="preserve">Saint Bernardine Medical Center (San Bernardino,CA) </t>
  </si>
  <si>
    <t xml:space="preserve">Saint Josephs Hospital And Medical Center (Phoenix,AZ) </t>
  </si>
  <si>
    <t xml:space="preserve">Doctors Hospital At Renaissance (Edinburg,TX) </t>
  </si>
  <si>
    <t xml:space="preserve">Driscoll Childrens Hospital (Corpus Christi,TX) </t>
  </si>
  <si>
    <t xml:space="preserve">Duke University Hospital (Durham,NC) </t>
  </si>
  <si>
    <t xml:space="preserve">East Alabama Health Care Authority (Opelika,AL) </t>
  </si>
  <si>
    <t xml:space="preserve">East Tennessee Childrens Hospital Inc (Knoxville,TN) </t>
  </si>
  <si>
    <t xml:space="preserve">Elliot Hospital (Manchester,NH) </t>
  </si>
  <si>
    <t xml:space="preserve">Emory Johns Creek Hospital (Johns Creek,GA) </t>
  </si>
  <si>
    <t xml:space="preserve">Emory Saint Josephs Hospital (Atlanta,GA) </t>
  </si>
  <si>
    <t xml:space="preserve">Emory University Hospital (Atlanta,GA) </t>
  </si>
  <si>
    <t xml:space="preserve">Emory University Hospital Midtown (Atlanta,GA) </t>
  </si>
  <si>
    <t xml:space="preserve">Saint Marys Medical Center (Duluth,MN) </t>
  </si>
  <si>
    <t xml:space="preserve">Excela Health Westmoreland Hospital (Greensburg,PA) </t>
  </si>
  <si>
    <t xml:space="preserve">Forrest County General Hospital (Hattiesburg,MS) </t>
  </si>
  <si>
    <t xml:space="preserve">Our Lady Of The Lake Hospital, Inc (Baton Rouge,LA) </t>
  </si>
  <si>
    <t xml:space="preserve">Froedtert Hospital (Milwaukee,WI) </t>
  </si>
  <si>
    <t xml:space="preserve">Vegas Hospital Care, Llc (Las Vegas,NV) </t>
  </si>
  <si>
    <t xml:space="preserve">Geisinger Medical Center (Danville,PA) </t>
  </si>
  <si>
    <t xml:space="preserve">Orange Regional Medical Center (Middletown,NY) </t>
  </si>
  <si>
    <t xml:space="preserve">Greenville Memorial Hospital (Greenville,SC) </t>
  </si>
  <si>
    <t xml:space="preserve">Hamilton Medical Center (Dalton,GA) </t>
  </si>
  <si>
    <t xml:space="preserve">Ben Taub General Hospital (Houston,TX) </t>
  </si>
  <si>
    <t xml:space="preserve">Harris Health System (Houston,TX) </t>
  </si>
  <si>
    <t xml:space="preserve">Kapiolani Medical Center For Women And Children (Honolulu,HI) </t>
  </si>
  <si>
    <t xml:space="preserve">Columbia Rio Grande Healthcare, Lp (Mcallen,TX) </t>
  </si>
  <si>
    <t xml:space="preserve">Del Sol Medical Center (El Paso,TX) </t>
  </si>
  <si>
    <t xml:space="preserve">Doctors Hospital Augusta, Llc (Augusta,GA) </t>
  </si>
  <si>
    <t xml:space="preserve">Eastern Idaho Regional Medical Center (Idaho Falls,ID) </t>
  </si>
  <si>
    <t xml:space="preserve">Eastside Medical Center (Snellville,GA) </t>
  </si>
  <si>
    <t xml:space="preserve">Good Samaritan Hospital, Lp (San Jose,CA) </t>
  </si>
  <si>
    <t xml:space="preserve">Henrico Doctors Hospital (Richmond,VA) </t>
  </si>
  <si>
    <t xml:space="preserve">Johnston Willis Hospital (North Chesterfield,VA) </t>
  </si>
  <si>
    <t xml:space="preserve">Las Palmas Medical Center (El Paso,TX) </t>
  </si>
  <si>
    <t xml:space="preserve">Lewisgale Medical Center (Salem,VA) </t>
  </si>
  <si>
    <t xml:space="preserve">Memorial Health University Medical Center (Savannah,GA) </t>
  </si>
  <si>
    <t xml:space="preserve">Memorial Hospital Jacksonville (Jacksonville,FL) </t>
  </si>
  <si>
    <t xml:space="preserve">Methodist Hospital (San Antonio,TX) </t>
  </si>
  <si>
    <t xml:space="preserve">North Florida Regional Medical Center (Gainesville,FL) </t>
  </si>
  <si>
    <t xml:space="preserve">Orange Park Medical Center (Orange Park,FL) </t>
  </si>
  <si>
    <t xml:space="preserve">Riverside Community Hospital (Riverside,CA) </t>
  </si>
  <si>
    <t xml:space="preserve">Saint Davids North Austin Medical Center (Austin,TX) </t>
  </si>
  <si>
    <t xml:space="preserve">Saint Marks Hospital (Salt Lake City,UT) </t>
  </si>
  <si>
    <t xml:space="preserve">Sunrise Hospital And Medical Center (Las Vegas,NV) </t>
  </si>
  <si>
    <t xml:space="preserve">Timpanogos Regional Hospital (Orem,UT) </t>
  </si>
  <si>
    <t xml:space="preserve">Tristar Summit Medical Center (Hermitage,TN) </t>
  </si>
  <si>
    <t xml:space="preserve">Baptist Medical Center South (Montgomery,AL) </t>
  </si>
  <si>
    <t xml:space="preserve">Saint Josephs Hospital (Saint Paul,MN) </t>
  </si>
  <si>
    <t xml:space="preserve">Regions Hospital (Saint Paul,MN) </t>
  </si>
  <si>
    <t xml:space="preserve">Hennepin Health Care System, Inc (Minneapolis,MN) </t>
  </si>
  <si>
    <t xml:space="preserve">Hoag Memorial Hospital Presbyterian (Newport Beach,CA) </t>
  </si>
  <si>
    <t xml:space="preserve">Honorhealth Scottsdale Osborn Medical Center (Scottsdale,AZ) </t>
  </si>
  <si>
    <t xml:space="preserve">Saint Johns Childrens Hospital (Springfield,IL) </t>
  </si>
  <si>
    <t xml:space="preserve">Jordan Valley Medical Center (West Jordan,UT) </t>
  </si>
  <si>
    <t xml:space="preserve">Odessa Regional Hospital Lp (Odessa,TX) </t>
  </si>
  <si>
    <t xml:space="preserve">Saint Joseph Medical Center (Houston,TX) </t>
  </si>
  <si>
    <t xml:space="preserve">Alaska Native Medical Center (Anchorage,AK) </t>
  </si>
  <si>
    <t xml:space="preserve">Indiana University Health Ball Memorial Hospital (Muncie,IN) </t>
  </si>
  <si>
    <t xml:space="preserve">Inova Fairfax Hospital (Falls Church,VA) </t>
  </si>
  <si>
    <t xml:space="preserve">Intermountain Medical Center (Murray,UT) </t>
  </si>
  <si>
    <t xml:space="preserve">Lds Hospital (Salt Lake City,UT) </t>
  </si>
  <si>
    <t xml:space="preserve">Mckay-dee Hospital Center (Ogden,UT) </t>
  </si>
  <si>
    <t xml:space="preserve">Utah Valley Hospital (Provo,UT) </t>
  </si>
  <si>
    <t xml:space="preserve">Methodist Hospital (Philadelphia,PA) </t>
  </si>
  <si>
    <t xml:space="preserve">John Muir Medical Center Walnut Creek Campus (Walnut Creek,CA) </t>
  </si>
  <si>
    <t xml:space="preserve">Johns Hopkins Bayview Medical Center (Baltimore,MD) </t>
  </si>
  <si>
    <t xml:space="preserve">Suburban Hospital (Bethesda,MD) </t>
  </si>
  <si>
    <t xml:space="preserve">Kaiser Permanente Moanalua Medical Center (Honolulu,HI) </t>
  </si>
  <si>
    <t xml:space="preserve">Kaleida Health (Buffalo,NY) </t>
  </si>
  <si>
    <t xml:space="preserve">Kalispell Regional Medical Center (Kalispell,MT) </t>
  </si>
  <si>
    <t xml:space="preserve">The University Of Kansas Hospital (Kansas City,KS) </t>
  </si>
  <si>
    <t xml:space="preserve">Kaweah Delta Health Care District (Visalia,CA) </t>
  </si>
  <si>
    <t xml:space="preserve">Fort Hamilton Hospital (Hamilton,OH) </t>
  </si>
  <si>
    <t xml:space="preserve">Grandview Medical Center (Dayton,OH) </t>
  </si>
  <si>
    <t xml:space="preserve">Greene Memorial Hospital (Xenia,OH) </t>
  </si>
  <si>
    <t xml:space="preserve">Indu And Raj Soin Medical Center (Beavercreek,OH) </t>
  </si>
  <si>
    <t xml:space="preserve">Kettering Medical Center (Kettering,OH) </t>
  </si>
  <si>
    <t xml:space="preserve">Southview Medical Center (Dayton,OH) </t>
  </si>
  <si>
    <t xml:space="preserve">Lahey Clinic Hospital, Inc (Burlington,MA) </t>
  </si>
  <si>
    <t xml:space="preserve">Legacy Emanuel Medical Center (Portland,OR) </t>
  </si>
  <si>
    <t xml:space="preserve">Legacy Salmon Creek Medical Center (Vancouver,WA) </t>
  </si>
  <si>
    <t xml:space="preserve">Lexington County Health Services District, Inc (West Columbia,SC) </t>
  </si>
  <si>
    <t xml:space="preserve">Lifecare Hospitals Of Dayton (Miamisburg,OH) </t>
  </si>
  <si>
    <t xml:space="preserve">Frye Regional Medical Center (Hickory,NC) </t>
  </si>
  <si>
    <t xml:space="preserve">Maimonides Medical Center (Brooklyn,NY) </t>
  </si>
  <si>
    <t xml:space="preserve">Maricopa Integrated Health System (Phoenix,AZ) </t>
  </si>
  <si>
    <t xml:space="preserve">Marshfield Medical Center (Marshfield,WI) </t>
  </si>
  <si>
    <t xml:space="preserve">Mary Washington Hospital (Fredericksburg,VA) </t>
  </si>
  <si>
    <t xml:space="preserve">Mayo Clinic Hospital (Phoenix,AZ) </t>
  </si>
  <si>
    <t xml:space="preserve">Mayo Clinic Hospital Jacksonville (Jacksonville,FL) </t>
  </si>
  <si>
    <t xml:space="preserve">Mayo Clinic Hospital Saint Marys Campus (Rochester,MN) </t>
  </si>
  <si>
    <t xml:space="preserve">Mcleod Regional Medical Center Of The Pee Dee (Florence,SC) </t>
  </si>
  <si>
    <t xml:space="preserve">Musc University Hospital (Charleston,SC) </t>
  </si>
  <si>
    <t xml:space="preserve">Memorial Medical Center (Springfield,IL) </t>
  </si>
  <si>
    <t xml:space="preserve">Memorial Hermann Southwest Hospital (Houston,TX) </t>
  </si>
  <si>
    <t xml:space="preserve">Memorial Hermann Texas Medical Center (Houston,TX) </t>
  </si>
  <si>
    <t xml:space="preserve">Memorial Hospital At Gulfport (Gulfport,MS) </t>
  </si>
  <si>
    <t xml:space="preserve">The Rehabilitation Center At Long Beach Memorial (Long Beach,CA) </t>
  </si>
  <si>
    <t xml:space="preserve">Mercy (Fort Smith,AR) </t>
  </si>
  <si>
    <t xml:space="preserve">Mercy (Springfield,MO) </t>
  </si>
  <si>
    <t xml:space="preserve">Mercy Saint Vincent Medical Center (Toledo,OH) </t>
  </si>
  <si>
    <t xml:space="preserve">Saint Anthonys Medical Center (Saint Louis,MO) </t>
  </si>
  <si>
    <t xml:space="preserve">The Jewish Hospital (Cincinnati,OH) </t>
  </si>
  <si>
    <t xml:space="preserve">Rockford Memorial Hospital (Rockford,IL) </t>
  </si>
  <si>
    <t xml:space="preserve">Mission Health Systems, Inc (Asheville,NC) </t>
  </si>
  <si>
    <t xml:space="preserve">Montefiore Shipping Receiving Warehouse (Bronx,NY) </t>
  </si>
  <si>
    <t xml:space="preserve">The Mount Sinai Hospital (New York,NY) </t>
  </si>
  <si>
    <t xml:space="preserve">Indian Path Medical Center (Kingsport,TN) </t>
  </si>
  <si>
    <t xml:space="preserve">Mountain State Health Alliance (Johnson City,TN) </t>
  </si>
  <si>
    <t xml:space="preserve">Multicare Deaconess Hospital (Spokane,WA) </t>
  </si>
  <si>
    <t xml:space="preserve">Nationwide Childrens Hospital (Columbus,OH) </t>
  </si>
  <si>
    <t xml:space="preserve">The Medical Center Navicent Health (Macon,GA) </t>
  </si>
  <si>
    <t xml:space="preserve">Kings County Hospital Center (Brooklyn,NY) </t>
  </si>
  <si>
    <t xml:space="preserve">Lincoln Medical And Mental Health Center (Bronx,NY) </t>
  </si>
  <si>
    <t xml:space="preserve">New York Presbyterian Brooklyn Methodist Hospital (Brooklyn,NY) </t>
  </si>
  <si>
    <t xml:space="preserve">Antelope Valley Health Care District (Lancaster,CA) </t>
  </si>
  <si>
    <t xml:space="preserve">Brookdale University Hospital And Medical Center (Brooklyn,NY) </t>
  </si>
  <si>
    <t xml:space="preserve">Cancer Treatment Centers Of America At Southeastern Regional Medical Center (Newnan,GA) </t>
  </si>
  <si>
    <t xml:space="preserve">Central Iowa Hospital Corp (Des Moines,IA) </t>
  </si>
  <si>
    <t xml:space="preserve">Childrens Hospitals And Clinics Minnesota (Minneapolis,MN) </t>
  </si>
  <si>
    <t xml:space="preserve">Childrens Hospitals And Clinics Of Minnesota (Saint Paul,MN) </t>
  </si>
  <si>
    <t xml:space="preserve">Cottage Childrens Hospital (Santa Barbara,CA) </t>
  </si>
  <si>
    <t xml:space="preserve">Ector County Hospital District (Odessa,TX) </t>
  </si>
  <si>
    <t xml:space="preserve">El Paso Childrens Hospital (El Paso,TX) </t>
  </si>
  <si>
    <t xml:space="preserve">Emanuel N Randall Childrens Hospital (Portland,OR) </t>
  </si>
  <si>
    <t xml:space="preserve">Kern Medical (Bakersfield,CA) </t>
  </si>
  <si>
    <t xml:space="preserve">Saint Jude Childrens Research Hospital (Memphis,TN) </t>
  </si>
  <si>
    <t xml:space="preserve">Salem Hospital (Salem,OR) </t>
  </si>
  <si>
    <t xml:space="preserve">Sentara Heart Hospital (Norfolk,VA) </t>
  </si>
  <si>
    <t xml:space="preserve">The Bernard And Millie Duker Childrens Hospital (Albany,NY) </t>
  </si>
  <si>
    <t xml:space="preserve">The Childrens Hospital At Bronson (Kalamazoo,MI) </t>
  </si>
  <si>
    <t xml:space="preserve">The Hospitals Of Providence Childrens Hospital (El Paso,TX) </t>
  </si>
  <si>
    <t xml:space="preserve">Tri-city Medical Center (Oceanside,CA) </t>
  </si>
  <si>
    <t xml:space="preserve">University Of Louisville Hospital (Louisville,KY) </t>
  </si>
  <si>
    <t xml:space="preserve">Valley Childrens Hospital (Madera,CA) </t>
  </si>
  <si>
    <t xml:space="preserve">Womans Hospital (Baton Rouge,LA) </t>
  </si>
  <si>
    <t xml:space="preserve">Norman Regional Hospital Authority (Norman,OK) </t>
  </si>
  <si>
    <t xml:space="preserve">Maple Grove Hospital (Maple Grove,MN) </t>
  </si>
  <si>
    <t xml:space="preserve">North Memorial Health Care (Robbinsdale,MN) </t>
  </si>
  <si>
    <t xml:space="preserve">North Mississippi Medical Center (Tupelo,MS) </t>
  </si>
  <si>
    <t xml:space="preserve">Flagstaff Medical Center (Flagstaff,AZ) </t>
  </si>
  <si>
    <t xml:space="preserve">Northshore University Healthsystem (Evanston,IL) </t>
  </si>
  <si>
    <t xml:space="preserve">Northside Hospital Forsyth (Cumming,GA) </t>
  </si>
  <si>
    <t xml:space="preserve">Cohen Childrens Medical Center Of New York (New Hyde Park,NY) </t>
  </si>
  <si>
    <t xml:space="preserve">Northwest Community Healthcare (Arlington Heights,IL) </t>
  </si>
  <si>
    <t xml:space="preserve">Norton Hospital (Louisville,KY) </t>
  </si>
  <si>
    <t xml:space="preserve">Novant Health Forsyth Medical Center (Winston Salem,NC) </t>
  </si>
  <si>
    <t xml:space="preserve">Novant Health Presbyterian Medical Center (Charlotte,NC) </t>
  </si>
  <si>
    <t xml:space="preserve">Ohiohealth Riverside Methodist Hospital (Columbus,OH) </t>
  </si>
  <si>
    <t xml:space="preserve">Oregon Health And Science University Hospital (Portland,OR) </t>
  </si>
  <si>
    <t xml:space="preserve">Orlando Regional Medical Center (Orlando,FL) </t>
  </si>
  <si>
    <t xml:space="preserve">Palmetto Health Baptist Columbia (Columbia,SC) </t>
  </si>
  <si>
    <t xml:space="preserve">Palmetto Health Richland (Columbia,SC) </t>
  </si>
  <si>
    <t xml:space="preserve">Palmetto Health Tuomey (Sumter,SC) </t>
  </si>
  <si>
    <t xml:space="preserve">Parkland Health And Hospital System (Dallas,TX) </t>
  </si>
  <si>
    <t xml:space="preserve">Parkview Hospital (Fort Wayne,IN) </t>
  </si>
  <si>
    <t xml:space="preserve">Sacred Heart Medical Center (Eugene,OR) </t>
  </si>
  <si>
    <t xml:space="preserve">Peninsula Regional Medical Center (Salisbury,MD) </t>
  </si>
  <si>
    <t xml:space="preserve">Lancaster General Hospital (Lancaster,PA) </t>
  </si>
  <si>
    <t xml:space="preserve">Phoebe Putney Memorial Hospital (Albany,GA) </t>
  </si>
  <si>
    <t xml:space="preserve">Pomona Valley Hospital Medical Center (Pomona,CA) </t>
  </si>
  <si>
    <t xml:space="preserve">Miami Valley Hospital (Dayton,OH) </t>
  </si>
  <si>
    <t xml:space="preserve">Presbyterian Healthcare Services (Albuquerque,NM) </t>
  </si>
  <si>
    <t xml:space="preserve">Presence Saint Joseph Medical Center (Joliet,IL) </t>
  </si>
  <si>
    <t xml:space="preserve">Mission Hospital, Inc (Mission,TX) </t>
  </si>
  <si>
    <t xml:space="preserve">Promedica Toledo Hospital (Toledo,OH) </t>
  </si>
  <si>
    <t xml:space="preserve">Crozer Chester Medical Center (Chester,PA) </t>
  </si>
  <si>
    <t xml:space="preserve">Providence Alaska Medical Center (Anchorage,AK) </t>
  </si>
  <si>
    <t xml:space="preserve">Providence Holy Family Hospital (Spokane,WA) </t>
  </si>
  <si>
    <t xml:space="preserve">Providence Sacred Heart Medical Center (Spokane,WA) </t>
  </si>
  <si>
    <t xml:space="preserve">Providence Saint Vincent Medical Center (Portland,OR) </t>
  </si>
  <si>
    <t xml:space="preserve">Saint Patrick Hospital (Missoula,MT) </t>
  </si>
  <si>
    <t xml:space="preserve">Rady Childrens Hospital And Health Center (San Diego,CA) </t>
  </si>
  <si>
    <t xml:space="preserve">Rapid City Hospital (Rapid City,SD) </t>
  </si>
  <si>
    <t xml:space="preserve">Regional One Health (Memphis,TN) </t>
  </si>
  <si>
    <t xml:space="preserve">Renown Regional Medical Center (Reno,NV) </t>
  </si>
  <si>
    <t xml:space="preserve">Riverside County Regional Medical Center (Moreno Valley,CA) </t>
  </si>
  <si>
    <t xml:space="preserve">Rochester General Hospital (Rochester,NY) </t>
  </si>
  <si>
    <t xml:space="preserve">Roswell Park Cancer Institute (Buffalo,NY) </t>
  </si>
  <si>
    <t xml:space="preserve">Rush University Medical Center (Chicago,IL) </t>
  </si>
  <si>
    <t xml:space="preserve">Saint Charles Health System (Bend,OR) </t>
  </si>
  <si>
    <t xml:space="preserve">Saint Francis Medical Center (Cape Girardeau,MO) </t>
  </si>
  <si>
    <t xml:space="preserve">Saint Lukes Episcopal Presbyterian Hospital (Chesterfield,MO) </t>
  </si>
  <si>
    <t xml:space="preserve">Saint Lukes Boise Medical Center (Boise,ID) </t>
  </si>
  <si>
    <t xml:space="preserve">Saint Lukes Hospital Of Kansas City (Kansas City,MO) </t>
  </si>
  <si>
    <t xml:space="preserve">Saint Peters Healthcare System (New Brunswick,NJ) </t>
  </si>
  <si>
    <t xml:space="preserve">Sanford Bismarck Medical Center (Bismarck,ND) </t>
  </si>
  <si>
    <t xml:space="preserve">Sanford Medical Center Fargo (Fargo,ND) </t>
  </si>
  <si>
    <t xml:space="preserve">Santa Clara Valley Medical Center (San Jose,CA) </t>
  </si>
  <si>
    <t xml:space="preserve">Sarasota County Public Hospital (Sarasota,FL) </t>
  </si>
  <si>
    <t xml:space="preserve">Seattle Childrens Hospital (Seattle,WA) </t>
  </si>
  <si>
    <t xml:space="preserve">Sentara Princess Anne Hospital (Virginia Beach,VA) </t>
  </si>
  <si>
    <t xml:space="preserve">Sharp Mary Birch Hospital For Women And Newborns (San Diego,CA) </t>
  </si>
  <si>
    <t xml:space="preserve">Shriners Hospitals For Children Cincinnati (Cincinnati,OH) </t>
  </si>
  <si>
    <t xml:space="preserve">Mount Sinai Hospital Medical Center (Chicago,IL) </t>
  </si>
  <si>
    <t xml:space="preserve">Saint Marys Hospital And Regional Medical Center (Grand Junction,CO) </t>
  </si>
  <si>
    <t xml:space="preserve">Spartanburg Regional Medical Center (Spartanburg,SC) </t>
  </si>
  <si>
    <t xml:space="preserve">Spectrum Health Zeeland Community Hospital (Zeeland,MI) </t>
  </si>
  <si>
    <t xml:space="preserve">Saint Marys Hospital (Madison,WI) </t>
  </si>
  <si>
    <t xml:space="preserve">Ssm Cardinal Glennon Childrens Medical Center (Saint Louis,MO) </t>
  </si>
  <si>
    <t xml:space="preserve">Ssm Health Saint Marys Hospital (Saint Louis,MO) </t>
  </si>
  <si>
    <t xml:space="preserve">Stony Brook University Hospital (Stony Brook,NY) </t>
  </si>
  <si>
    <t xml:space="preserve">University Hospital Of Suny Upstate Medical University (Syracuse,NY) </t>
  </si>
  <si>
    <t xml:space="preserve">Alta Bates Summit Medical Center Alta Bates Campus (Berkeley,CA) </t>
  </si>
  <si>
    <t xml:space="preserve">Sutter Central Valley Hospitals (Modesto,CA) </t>
  </si>
  <si>
    <t xml:space="preserve">Tallahassee Memorial Hospital (Tallahassee,FL) </t>
  </si>
  <si>
    <t xml:space="preserve">Temple University Hospital (Philadelphia,PA) </t>
  </si>
  <si>
    <t xml:space="preserve">Baptist Health System (San Antonio,TX) </t>
  </si>
  <si>
    <t xml:space="preserve">Carondelet Saint Josephs Hospital (Tucson,AZ) </t>
  </si>
  <si>
    <t xml:space="preserve">Desert Regional Medical Center (Palm Springs,CA) </t>
  </si>
  <si>
    <t xml:space="preserve">East Cooper Medical Center (Mt Pleasant,SC) </t>
  </si>
  <si>
    <t xml:space="preserve">Saint Marys Medical Center (West Palm Beach,FL) </t>
  </si>
  <si>
    <t xml:space="preserve">The Hospitals Of Providence East Campus (El Paso,TX) </t>
  </si>
  <si>
    <t xml:space="preserve">The Hospitals Of Providence Sierra Campus (El Paso,TX) </t>
  </si>
  <si>
    <t xml:space="preserve">Valley Baptist Health System (Harlingen,TX) </t>
  </si>
  <si>
    <t xml:space="preserve">The Childrens Mercy Hospital (Kansas City,MO) </t>
  </si>
  <si>
    <t xml:space="preserve">The Christ Hospital (Cincinnati,OH) </t>
  </si>
  <si>
    <t xml:space="preserve">The Nebraska Medical Center (Omaha,NE) </t>
  </si>
  <si>
    <t xml:space="preserve">The Ohio State University Wexner Medical Center (Columbus,OH) </t>
  </si>
  <si>
    <t xml:space="preserve">Queens Medical Center (Honolulu,HI) </t>
  </si>
  <si>
    <t xml:space="preserve">The University Of Toledo Medical Center (Toledo,OH) </t>
  </si>
  <si>
    <t xml:space="preserve">Thedacare Regional Medical Center Appleton (Appleton,WI) </t>
  </si>
  <si>
    <t xml:space="preserve">Thedacare Regional Medical Center Neenah (Neenah,WI) </t>
  </si>
  <si>
    <t xml:space="preserve">Torrance Memorial Medical Center (Torrance,CA) </t>
  </si>
  <si>
    <t xml:space="preserve">Naval Hospital Camp Lejeune (Camp Lejeune,NC) </t>
  </si>
  <si>
    <t xml:space="preserve">Naval Medical Center (Portsmouth,VA) </t>
  </si>
  <si>
    <t xml:space="preserve">Usaf Hospital Langley (Hampton,VA) </t>
  </si>
  <si>
    <t xml:space="preserve">Womack Army Medical Center (Fort Bragg,NC) </t>
  </si>
  <si>
    <t xml:space="preserve">Wright-patterson Afb Medical Center (Wright Patterson Afb,OH) </t>
  </si>
  <si>
    <t xml:space="preserve">Keesler Medical Center 81st Medical Group (Keesler Afb,MS) </t>
  </si>
  <si>
    <t xml:space="preserve">Tripler Army Medical Center (Tripler Amc,HI) </t>
  </si>
  <si>
    <t xml:space="preserve">Bethesda North Hospital (Cincinnati,OH) </t>
  </si>
  <si>
    <t xml:space="preserve">Good Samaritan Hospital (Cincinnati,OH) </t>
  </si>
  <si>
    <t xml:space="preserve">Ronald Mcdonald Childrens Hospital Of Loyola University Medical Center (Maywood,IL) </t>
  </si>
  <si>
    <t xml:space="preserve">Saint Francis Hospital And Medical Center (Hartford,CT) </t>
  </si>
  <si>
    <t xml:space="preserve">Saint Josephs Hospital Health Center (Syracuse,NY) </t>
  </si>
  <si>
    <t xml:space="preserve">Tufts Medical Center (Boston,MA) </t>
  </si>
  <si>
    <t xml:space="preserve">Ronald Reagan University Of California Los Angeles Medical Center (Los Angeles,CA) </t>
  </si>
  <si>
    <t xml:space="preserve">Ucsf Benioff Childrens Hospital Oakland (Oakland,CA) </t>
  </si>
  <si>
    <t xml:space="preserve">University Of California San Diego Medical Center Hillcrest (San Diego,CA) </t>
  </si>
  <si>
    <t xml:space="preserve">University Of California San Francisco Oral Medicine Clinical Center (San Francisco,CA) </t>
  </si>
  <si>
    <t xml:space="preserve">University Of Cincinnati Medical Center (Cincinnati,OH) </t>
  </si>
  <si>
    <t xml:space="preserve">West Chester Medical Center (West Chester,OH) </t>
  </si>
  <si>
    <t xml:space="preserve">Uf Health Shands Hospital (Gainesville,FL) </t>
  </si>
  <si>
    <t xml:space="preserve">University Of Florida Health Jacksonville (Jacksonville,FL) </t>
  </si>
  <si>
    <t xml:space="preserve">Umass Memorial Childrens Medical Center (Worcester,MA) </t>
  </si>
  <si>
    <t xml:space="preserve">Umass Memorial Medical Center University Campus (Worcester,MA) </t>
  </si>
  <si>
    <t xml:space="preserve">Rex Hospital (Raleigh,NC) </t>
  </si>
  <si>
    <t xml:space="preserve">Unc Hospitals (Chapel Hill,NC) </t>
  </si>
  <si>
    <t xml:space="preserve">Uhs Wilson Medical Center (Johnson City,NY) </t>
  </si>
  <si>
    <t xml:space="preserve">Unitypoint Health Meriter Hospital, Inc (Madison,WI) </t>
  </si>
  <si>
    <t xml:space="preserve">Unitypoint Saint Lukes Hospital (Cedar Rapids,IA) </t>
  </si>
  <si>
    <t xml:space="preserve">Wellington Regional Medical Center (Wellington,FL) </t>
  </si>
  <si>
    <t xml:space="preserve">University Hospital (Augusta,GA) </t>
  </si>
  <si>
    <t xml:space="preserve">University Of Tennessee Medical Center (Knoxville,TN) </t>
  </si>
  <si>
    <t xml:space="preserve">University Of Mississippi Medical Center (Jackson,MS) </t>
  </si>
  <si>
    <t xml:space="preserve">University Hospitals Cleveland Medical Center (Cleveland,OH) </t>
  </si>
  <si>
    <t xml:space="preserve">University Of Arkansas For Medical Sciences Medical Center (Little Rock,AR) </t>
  </si>
  <si>
    <t xml:space="preserve">John Dempsey Hospital (Farmington,CT) </t>
  </si>
  <si>
    <t xml:space="preserve">University Of Illinois Medical Center (Chicago,IL) </t>
  </si>
  <si>
    <t xml:space="preserve">University Of Iowa Hospitals And Clinics (Iowa City,IA) </t>
  </si>
  <si>
    <t xml:space="preserve">University Of Kentucky Albert B Chandler Medical Center (Lexington,KY) </t>
  </si>
  <si>
    <t xml:space="preserve">University Of Miami Hospital (Miami,FL) </t>
  </si>
  <si>
    <t xml:space="preserve">Strong Memorial Hospital (Rochester,NY) </t>
  </si>
  <si>
    <t xml:space="preserve">University Of Texas Medical Branch At Galveston (Galveston,TX) </t>
  </si>
  <si>
    <t xml:space="preserve">University Of Utah Hospital (Salt Lake City,UT) </t>
  </si>
  <si>
    <t xml:space="preserve">University Of Vermont Medical Center (Burlington,VT) </t>
  </si>
  <si>
    <t xml:space="preserve">Unm Childrens Hospital (Albuquerque,NM) </t>
  </si>
  <si>
    <t xml:space="preserve">Childrens Hospital Of Pittsburgh Of Upmc (Pittsburgh,PA) </t>
  </si>
  <si>
    <t xml:space="preserve">Magee-womens Hospital Of Upmc (Pittsburgh,PA) </t>
  </si>
  <si>
    <t xml:space="preserve">Upmc Hamot (Erie,PA) </t>
  </si>
  <si>
    <t xml:space="preserve">Upmc Rehabilitation Institute At Upmc Mercy (Pittsburgh,PA) </t>
  </si>
  <si>
    <t xml:space="preserve">Upmc Shadyside (Pittsburgh,PA) </t>
  </si>
  <si>
    <t xml:space="preserve">Pinnaclehealth (Harrisburg,PA) </t>
  </si>
  <si>
    <t xml:space="preserve">National Institutes Of Health Clinical Center (Bethesda,MD) </t>
  </si>
  <si>
    <t xml:space="preserve">University Of Wisconsin Hospital And Clinics (Madison,WI) </t>
  </si>
  <si>
    <t xml:space="preserve">Northwest Hospital And Medical Center (Seattle,WA) </t>
  </si>
  <si>
    <t xml:space="preserve">The Valley Hospital (Ridgewood,NJ) </t>
  </si>
  <si>
    <t xml:space="preserve">Winchester Medical Center (Winchester,VA) </t>
  </si>
  <si>
    <t xml:space="preserve">Vanderbilt University Medical Center (Nashville,TN) </t>
  </si>
  <si>
    <t xml:space="preserve">Vcu Medical Center (Richmond,VA) </t>
  </si>
  <si>
    <t xml:space="preserve">Vidant Medical Center (Greenville,NC) </t>
  </si>
  <si>
    <t xml:space="preserve">Yakima Valley Memorial Hospital (Yakima,WA) </t>
  </si>
  <si>
    <t xml:space="preserve">Michael E Debakey Va Medical Center (Houston,TX) </t>
  </si>
  <si>
    <t xml:space="preserve">Va Salt Lake City Health Care System (Salt Lake City,UT) </t>
  </si>
  <si>
    <t xml:space="preserve">Va Western New York Healthcare System At Buffalo (Buffalo,NY) </t>
  </si>
  <si>
    <t xml:space="preserve">Va Medical Center Salem Virginia (Salem,VA) </t>
  </si>
  <si>
    <t xml:space="preserve">Charlie Norwood Va Medical Center (Augusta,GA) </t>
  </si>
  <si>
    <t xml:space="preserve">Wake Forest Baptist Medical Center (Winston Salem,NC) </t>
  </si>
  <si>
    <t xml:space="preserve">Wakemed Raleigh Campus (Raleigh,NC) </t>
  </si>
  <si>
    <t xml:space="preserve">Washington Regional Medical Center (Fayetteville,AR) </t>
  </si>
  <si>
    <t xml:space="preserve">Wellmont Bristol Regional Medical Center (Bristol,TN) </t>
  </si>
  <si>
    <t xml:space="preserve">Wellmont Holston Valley Hospital (Kingsport,TN) </t>
  </si>
  <si>
    <t xml:space="preserve">Wellspan York Hospital (York,PA) </t>
  </si>
  <si>
    <t xml:space="preserve">West Virginia University Healthcare (Morgantown,WV) </t>
  </si>
  <si>
    <t xml:space="preserve">Lawrence And Memorial Hospital (New London,CT) </t>
  </si>
  <si>
    <t>HEALTHTRUST</t>
  </si>
  <si>
    <t>INTALARE</t>
  </si>
  <si>
    <t>ASCENSION HLTH RESOURCE &amp; SUPPLY MGMT GR</t>
  </si>
  <si>
    <t>PREMIER</t>
  </si>
  <si>
    <t>VIZIENT</t>
  </si>
  <si>
    <t>WEST PENN ALLEGHENY HEALTH SYSTEM</t>
  </si>
  <si>
    <t>ALLEGHENY HLTH NETWORK</t>
  </si>
  <si>
    <t>AURORA HC INC</t>
  </si>
  <si>
    <t>AURORA HEALTH CARE METRO INC</t>
  </si>
  <si>
    <t>WEST ALLIS MEML HOSP INC</t>
  </si>
  <si>
    <t>BAYCARE PURCHASE PARTNERS LLC</t>
  </si>
  <si>
    <t>SCM ALLIANCE INC</t>
  </si>
  <si>
    <t>IJKG OPCO LLC</t>
  </si>
  <si>
    <t>HUDSON HOSP OPCO LLC</t>
  </si>
  <si>
    <t>HUMC OPCO LLC DBA CAREPOINT HLTH</t>
  </si>
  <si>
    <t>ST ALEXIUS MED CTR</t>
  </si>
  <si>
    <t>COOP SRV FL</t>
  </si>
  <si>
    <t>MOTHER FRANCES HOSP</t>
  </si>
  <si>
    <t>UNITY ONCOLOGY LLC</t>
  </si>
  <si>
    <t>ROI</t>
  </si>
  <si>
    <t>CORYELL CNTY MEML HOSP</t>
  </si>
  <si>
    <t>DIGNITY HLTH</t>
  </si>
  <si>
    <t>FIRST CHOICE</t>
  </si>
  <si>
    <t>COMM MEML HOSP OF MENOMONEE FALLS INC</t>
  </si>
  <si>
    <t>ST JOSEPHS COMM HOSP OF WEST BEND INC</t>
  </si>
  <si>
    <t>GOOD SAMARITAN HOSP A/P</t>
  </si>
  <si>
    <t>BPNY ACQUISTION CORP 48315</t>
  </si>
  <si>
    <t>HUNTINGTON MEML HOSP</t>
  </si>
  <si>
    <t>IASIS HEALTHCARE (T2)</t>
  </si>
  <si>
    <t>DEPARTMENT OF VETERANS AFFAIRS</t>
  </si>
  <si>
    <t>BELTWAY SURG CTRS LLC</t>
  </si>
  <si>
    <t>IU HEALTH ARNETT HOSP</t>
  </si>
  <si>
    <t>IU HEALTH DBA BLOOMINGTON HOSP</t>
  </si>
  <si>
    <t>JACKSON MEML HOSP</t>
  </si>
  <si>
    <t>KAISER</t>
  </si>
  <si>
    <t>KENNEDY UNIV HOSP</t>
  </si>
  <si>
    <t>IBERIA MED CTR</t>
  </si>
  <si>
    <t>LOMA LINDA MERCHANTILE A/P</t>
  </si>
  <si>
    <t>MARIN GENERAL HOSP</t>
  </si>
  <si>
    <t>MCLEOD REG MED CTR OF THE PEE DEE INC</t>
  </si>
  <si>
    <t>MEML HLTH SYS</t>
  </si>
  <si>
    <t>MISSION HOSP INC</t>
  </si>
  <si>
    <t>MCDOWELL HOSP</t>
  </si>
  <si>
    <t>ALBERT EINSTEIN COLLEGE OF MED</t>
  </si>
  <si>
    <t>NASH GENERAL HOSP</t>
  </si>
  <si>
    <t>NC SPECIALTY HOSP</t>
  </si>
  <si>
    <t>INTERNATIONAL PHYSICIANS NTWRKS LLC</t>
  </si>
  <si>
    <t>INNOVATIX</t>
  </si>
  <si>
    <t>STATE OF MINNESOTA</t>
  </si>
  <si>
    <t>BAY AREA REG MED CTR</t>
  </si>
  <si>
    <t>INNOVATIVE</t>
  </si>
  <si>
    <t>CLARINDA REGL HEALTH CTR</t>
  </si>
  <si>
    <t>OPTION CARE</t>
  </si>
  <si>
    <t>COLUMBIA CARE CTR</t>
  </si>
  <si>
    <t>CVS PHARMACY</t>
  </si>
  <si>
    <t>CURAHEALTH BOSTON</t>
  </si>
  <si>
    <t>GERIMED</t>
  </si>
  <si>
    <t>VITAL CARE INC</t>
  </si>
  <si>
    <t>DAPA MEDICAL SURGICAL</t>
  </si>
  <si>
    <t>PITT CNTY MEML HOSP INC</t>
  </si>
  <si>
    <t>DUKE UNIV HLTH SYS INC</t>
  </si>
  <si>
    <t>UNC HLTH CARE SYS</t>
  </si>
  <si>
    <t>OAKLAWN HOSP</t>
  </si>
  <si>
    <t>OROVILLE HOSP</t>
  </si>
  <si>
    <t>RICE MED CTR</t>
  </si>
  <si>
    <t>SYRINGA GENERAL HOSP</t>
  </si>
  <si>
    <t>DOCTORS HOSP 1997 LP</t>
  </si>
  <si>
    <t>NORTHWESTERN MEML-MEDASSETS</t>
  </si>
  <si>
    <t>HEALTHCARE PURCH ALLIANCE LLC</t>
  </si>
  <si>
    <t>SGOH ACQUISITION</t>
  </si>
  <si>
    <t>DAVIESS CNTY HOSP</t>
  </si>
  <si>
    <t>THIBODAUX HOSP &amp; HLTH CTRS</t>
  </si>
  <si>
    <t>NEVADA HEALTHCARE COOPERATIVE</t>
  </si>
  <si>
    <t>SPARTANBURG REG HLTH SVCS DIST INC</t>
  </si>
  <si>
    <t>SEBASTIAN HOSP RIVER MED PHARM</t>
  </si>
  <si>
    <t>UNIV OF CA DAVIS MED CTR</t>
  </si>
  <si>
    <t>JOHNSTON HLTH SVCS CORP</t>
  </si>
  <si>
    <t>UNIV OF CHICAGO MED CTR</t>
  </si>
  <si>
    <t>THE OUTER BANKS HOSP INC</t>
  </si>
  <si>
    <t>EAST CAROLINA HLTH BEAUFORT</t>
  </si>
  <si>
    <t>EAST CAROLINA HLTH BERTIE</t>
  </si>
  <si>
    <t>EAST CAROLINA HLTH CHOWAN INC</t>
  </si>
  <si>
    <t>DUPLIN GEN HOSP INC</t>
  </si>
  <si>
    <t>EAST CAROLINA HLTH HERITAGE INC</t>
  </si>
  <si>
    <t>EAST CAROLINA HLTH</t>
  </si>
  <si>
    <t>SELF REGL HC</t>
  </si>
  <si>
    <t>FROEDTERT MEML LUTHERAN HOSP INC</t>
  </si>
  <si>
    <t>INDIANA UNIV HLTH BALL MEML HOSP</t>
  </si>
  <si>
    <t>MEDICAL CTR HOSP</t>
  </si>
  <si>
    <t>IDN:</t>
  </si>
  <si>
    <t>GPO/BASE AGREEMENT</t>
  </si>
  <si>
    <t>IQ is the first and only infusion pump that provides an on-screen bar code</t>
  </si>
  <si>
    <t>IQ provides the broadest range of auto-programming workflows and feature sets (may need to include graphic from page 7 of IQ brochure)</t>
  </si>
  <si>
    <t>97% drug library compliance within 1 month of implementation</t>
  </si>
  <si>
    <t>Competitor</t>
  </si>
  <si>
    <t>reduction in unprotected infusions</t>
  </si>
  <si>
    <t>Unprotected Infusions (Annual)</t>
  </si>
  <si>
    <t>IQ transfers all the infusion data taking place on the pump directly to the EMR and patient chart</t>
  </si>
  <si>
    <t>IQ allows more nursing time with patients, which is associated with improved patient outcomes and reduced errors</t>
  </si>
  <si>
    <t>Automated infusion documented increases accuracy of start and stop times, reducing outpatient billing error rates</t>
  </si>
  <si>
    <t>MII Number</t>
  </si>
  <si>
    <t>INS00003941</t>
  </si>
  <si>
    <t>INS00611620</t>
  </si>
  <si>
    <t>INS00592200</t>
  </si>
  <si>
    <t>INS00774582</t>
  </si>
  <si>
    <t>INS00544672</t>
  </si>
  <si>
    <t>INS00547907</t>
  </si>
  <si>
    <t>INS00644906</t>
  </si>
  <si>
    <t>INS00003178</t>
  </si>
  <si>
    <t>INS00005845</t>
  </si>
  <si>
    <t>INS00003432</t>
  </si>
  <si>
    <t>INS00003511</t>
  </si>
  <si>
    <t>INS00000992</t>
  </si>
  <si>
    <t>INS00000572</t>
  </si>
  <si>
    <t>INS00535056</t>
  </si>
  <si>
    <t>INS00000571</t>
  </si>
  <si>
    <t>INS00000570</t>
  </si>
  <si>
    <t>INS00000547</t>
  </si>
  <si>
    <t>INS00000573</t>
  </si>
  <si>
    <t>INS00000565</t>
  </si>
  <si>
    <t>INS00000551</t>
  </si>
  <si>
    <t>INS00000552</t>
  </si>
  <si>
    <t>INS00577824</t>
  </si>
  <si>
    <t>INS00002718</t>
  </si>
  <si>
    <t>INS00000576</t>
  </si>
  <si>
    <t>INS00747266</t>
  </si>
  <si>
    <t>INS00005239</t>
  </si>
  <si>
    <t>INS00021393</t>
  </si>
  <si>
    <t>INS00000553</t>
  </si>
  <si>
    <t>INS00000569</t>
  </si>
  <si>
    <t>INS00005237</t>
  </si>
  <si>
    <t>INS00000555</t>
  </si>
  <si>
    <t>INS00000554</t>
  </si>
  <si>
    <t>INS00000556</t>
  </si>
  <si>
    <t>INS00005238</t>
  </si>
  <si>
    <t>INS00115786</t>
  </si>
  <si>
    <t>INS00005748</t>
  </si>
  <si>
    <t>INS00002687</t>
  </si>
  <si>
    <t>INS00000550</t>
  </si>
  <si>
    <t>INS00002719</t>
  </si>
  <si>
    <t>INS00000557</t>
  </si>
  <si>
    <t>INS00670912</t>
  </si>
  <si>
    <t>INS00000548</t>
  </si>
  <si>
    <t>INS00000559</t>
  </si>
  <si>
    <t>INS00000562</t>
  </si>
  <si>
    <t>INS00000563</t>
  </si>
  <si>
    <t>INS00002757</t>
  </si>
  <si>
    <t>INS00000564</t>
  </si>
  <si>
    <t>INS00856125</t>
  </si>
  <si>
    <t>INS00006204</t>
  </si>
  <si>
    <t>INS00000560</t>
  </si>
  <si>
    <t>INS00001362</t>
  </si>
  <si>
    <t>INS00000533</t>
  </si>
  <si>
    <t>INS00000542</t>
  </si>
  <si>
    <t>INS00001015</t>
  </si>
  <si>
    <t>INS00606030</t>
  </si>
  <si>
    <t>INS00004744</t>
  </si>
  <si>
    <t>INS00000543</t>
  </si>
  <si>
    <t>INS00000526</t>
  </si>
  <si>
    <t>INS00000545</t>
  </si>
  <si>
    <t>INS00004620</t>
  </si>
  <si>
    <t>INS00004708</t>
  </si>
  <si>
    <t>INS00001500</t>
  </si>
  <si>
    <t>INS00004633</t>
  </si>
  <si>
    <t>INS00005636</t>
  </si>
  <si>
    <t>INS00004641</t>
  </si>
  <si>
    <t>INS00000527</t>
  </si>
  <si>
    <t>INS00000535</t>
  </si>
  <si>
    <t>INS00004651</t>
  </si>
  <si>
    <t>INS00004663</t>
  </si>
  <si>
    <t>INS00004677</t>
  </si>
  <si>
    <t>INS00000538</t>
  </si>
  <si>
    <t>INS00004710</t>
  </si>
  <si>
    <t>INS00000531</t>
  </si>
  <si>
    <t>INS00059671</t>
  </si>
  <si>
    <t>INS00000532</t>
  </si>
  <si>
    <t>INS00004742</t>
  </si>
  <si>
    <t>INS00000536</t>
  </si>
  <si>
    <t>INS00366293</t>
  </si>
  <si>
    <t>INS00000539</t>
  </si>
  <si>
    <t>INS00004899</t>
  </si>
  <si>
    <t>INS00000537</t>
  </si>
  <si>
    <t>INS00000529</t>
  </si>
  <si>
    <t>INS00008694</t>
  </si>
  <si>
    <t>INS00000524</t>
  </si>
  <si>
    <t>INS00000523</t>
  </si>
  <si>
    <t>INS00003084</t>
  </si>
  <si>
    <t>INS00000578</t>
  </si>
  <si>
    <t>INS00003092</t>
  </si>
  <si>
    <t>INS00003100</t>
  </si>
  <si>
    <t>INS00000579</t>
  </si>
  <si>
    <t>INS00470754</t>
  </si>
  <si>
    <t>INS00000581</t>
  </si>
  <si>
    <t>INS00003165</t>
  </si>
  <si>
    <t>INS00000583</t>
  </si>
  <si>
    <t>INS00000584</t>
  </si>
  <si>
    <t>INS00000577</t>
  </si>
  <si>
    <t>INS00003155</t>
  </si>
  <si>
    <t>INS00001009</t>
  </si>
  <si>
    <t>INS00003602</t>
  </si>
  <si>
    <t>INS00005268</t>
  </si>
  <si>
    <t>INS00006281</t>
  </si>
  <si>
    <t>INS00000546</t>
  </si>
  <si>
    <t>INS00006307</t>
  </si>
  <si>
    <t>INS00006274</t>
  </si>
  <si>
    <t>INS00006277</t>
  </si>
  <si>
    <t>INS00001222</t>
  </si>
  <si>
    <t>INS00003416</t>
  </si>
  <si>
    <t>INS00004581</t>
  </si>
  <si>
    <t>INS00004582</t>
  </si>
  <si>
    <t>INS00006444</t>
  </si>
  <si>
    <t>INS00000611</t>
  </si>
  <si>
    <t>INS00108318</t>
  </si>
  <si>
    <t>INS00769308</t>
  </si>
  <si>
    <t>INS00006265</t>
  </si>
  <si>
    <t>INS00002457</t>
  </si>
  <si>
    <t>INS00005568</t>
  </si>
  <si>
    <t>INS00005891</t>
  </si>
  <si>
    <t>INS00005567</t>
  </si>
  <si>
    <t>INS00006275</t>
  </si>
  <si>
    <t>INS00006795</t>
  </si>
  <si>
    <t>INS00565006</t>
  </si>
  <si>
    <t>INS00006829</t>
  </si>
  <si>
    <t>INS00006828</t>
  </si>
  <si>
    <t>INS00715755</t>
  </si>
  <si>
    <t>INS00719285</t>
  </si>
  <si>
    <t>INS00006824</t>
  </si>
  <si>
    <t>INS00005986</t>
  </si>
  <si>
    <t>INS00611619</t>
  </si>
  <si>
    <t>INS00004025</t>
  </si>
  <si>
    <t>INS00470752</t>
  </si>
  <si>
    <t>INS00006146</t>
  </si>
  <si>
    <t>INS00001526</t>
  </si>
  <si>
    <t>INS00007577</t>
  </si>
  <si>
    <t>INS00000626</t>
  </si>
  <si>
    <t>INS00000627</t>
  </si>
  <si>
    <t>INS00003413</t>
  </si>
  <si>
    <t>INS00000636</t>
  </si>
  <si>
    <t>INS00000628</t>
  </si>
  <si>
    <t>INS00000629</t>
  </si>
  <si>
    <t>INS00000630</t>
  </si>
  <si>
    <t>INS00000631</t>
  </si>
  <si>
    <t>INS00003410</t>
  </si>
  <si>
    <t>INS00003414</t>
  </si>
  <si>
    <t>INS00000641</t>
  </si>
  <si>
    <t>INS00000632</t>
  </si>
  <si>
    <t>INS00000633</t>
  </si>
  <si>
    <t>INS00004681</t>
  </si>
  <si>
    <t>INS00006584</t>
  </si>
  <si>
    <t>INS00002868</t>
  </si>
  <si>
    <t>INS00103586</t>
  </si>
  <si>
    <t>INS00073970</t>
  </si>
  <si>
    <t>INS00608509</t>
  </si>
  <si>
    <t>INS00003746</t>
  </si>
  <si>
    <t>INS00003798</t>
  </si>
  <si>
    <t>INS00483792</t>
  </si>
  <si>
    <t>INS00857075</t>
  </si>
  <si>
    <t>INS00506681</t>
  </si>
  <si>
    <t>INS00860982</t>
  </si>
  <si>
    <t>INS00801810</t>
  </si>
  <si>
    <t>INS00004152</t>
  </si>
  <si>
    <t>INS00565194</t>
  </si>
  <si>
    <t>INS00002896</t>
  </si>
  <si>
    <t>INS00001741</t>
  </si>
  <si>
    <t>INS00002069</t>
  </si>
  <si>
    <t>INS00084408</t>
  </si>
  <si>
    <t>INS00003844</t>
  </si>
  <si>
    <t>INS00004300</t>
  </si>
  <si>
    <t>INS00002984</t>
  </si>
  <si>
    <t>INS00002859</t>
  </si>
  <si>
    <t>INS00001857</t>
  </si>
  <si>
    <t>INS00002855</t>
  </si>
  <si>
    <t>INS00000658</t>
  </si>
  <si>
    <t>INS00000659</t>
  </si>
  <si>
    <t>INS00000660</t>
  </si>
  <si>
    <t>INS00000661</t>
  </si>
  <si>
    <t>INS00000663</t>
  </si>
  <si>
    <t>INS00000664</t>
  </si>
  <si>
    <t>INS00000665</t>
  </si>
  <si>
    <t>INS00000667</t>
  </si>
  <si>
    <t>INS00000666</t>
  </si>
  <si>
    <t>INS00006157</t>
  </si>
  <si>
    <t>INS00002739</t>
  </si>
  <si>
    <t>INS00002773</t>
  </si>
  <si>
    <t>INS00002792</t>
  </si>
  <si>
    <t>INS00001191</t>
  </si>
  <si>
    <t>INS00494130</t>
  </si>
  <si>
    <t>INS00700426</t>
  </si>
  <si>
    <t>INS00000755</t>
  </si>
  <si>
    <t>INS00014932</t>
  </si>
  <si>
    <t>INS00006448</t>
  </si>
  <si>
    <t>INS00001779</t>
  </si>
  <si>
    <t>INS00005850</t>
  </si>
  <si>
    <t>INS00006465</t>
  </si>
  <si>
    <t>INS00001159</t>
  </si>
  <si>
    <t>INS00520519</t>
  </si>
  <si>
    <t>INS00058333</t>
  </si>
  <si>
    <t>INS00001161</t>
  </si>
  <si>
    <t>INS00601959</t>
  </si>
  <si>
    <t>INS00003876</t>
  </si>
  <si>
    <t>INS00005029</t>
  </si>
  <si>
    <t>INS00409918</t>
  </si>
  <si>
    <t>INS00118661</t>
  </si>
  <si>
    <t>INS00409917</t>
  </si>
  <si>
    <t>INS00002173</t>
  </si>
  <si>
    <t>INS00002232</t>
  </si>
  <si>
    <t>INS00004875</t>
  </si>
  <si>
    <t>INS00004896</t>
  </si>
  <si>
    <t>INS00060024</t>
  </si>
  <si>
    <t>INS00601827</t>
  </si>
  <si>
    <t>INS00000623</t>
  </si>
  <si>
    <t>INS00699300</t>
  </si>
  <si>
    <t>INS00003284</t>
  </si>
  <si>
    <t>INS00001152</t>
  </si>
  <si>
    <t>INS00000697</t>
  </si>
  <si>
    <t>INS00000696</t>
  </si>
  <si>
    <t>INS00000740</t>
  </si>
  <si>
    <t>INS00000587</t>
  </si>
  <si>
    <t>INS00001839</t>
  </si>
  <si>
    <t>INS00606133</t>
  </si>
  <si>
    <t>INS00000724</t>
  </si>
  <si>
    <t>INS00060934</t>
  </si>
  <si>
    <t>INS00000748</t>
  </si>
  <si>
    <t>INS00000738</t>
  </si>
  <si>
    <t>INS00001583</t>
  </si>
  <si>
    <t>INS00137599</t>
  </si>
  <si>
    <t>INS00005397</t>
  </si>
  <si>
    <t>INS00000742</t>
  </si>
  <si>
    <t>INS00005402</t>
  </si>
  <si>
    <t>INS00003803</t>
  </si>
  <si>
    <t>INS00103501</t>
  </si>
  <si>
    <t>INS00001107</t>
  </si>
  <si>
    <t>INS00006525</t>
  </si>
  <si>
    <t>INS00004178</t>
  </si>
  <si>
    <t>INS00001109</t>
  </si>
  <si>
    <t>INS00000585</t>
  </si>
  <si>
    <t>INS00005400</t>
  </si>
  <si>
    <t>INS00005398</t>
  </si>
  <si>
    <t>INS00005403</t>
  </si>
  <si>
    <t>INS00468814</t>
  </si>
  <si>
    <t>INS00367716</t>
  </si>
  <si>
    <t>INS00005396</t>
  </si>
  <si>
    <t>INS00000737</t>
  </si>
  <si>
    <t>INS00761434</t>
  </si>
  <si>
    <t>INS00119241</t>
  </si>
  <si>
    <t>INS00001098</t>
  </si>
  <si>
    <t>INS00000722</t>
  </si>
  <si>
    <t>INS00000703</t>
  </si>
  <si>
    <t>INS00000715</t>
  </si>
  <si>
    <t>INS00000705</t>
  </si>
  <si>
    <t>INS00553120</t>
  </si>
  <si>
    <t>INS00116414</t>
  </si>
  <si>
    <t>INS00000706</t>
  </si>
  <si>
    <t>INS00592002</t>
  </si>
  <si>
    <t>INS00793926</t>
  </si>
  <si>
    <t>INS00116424</t>
  </si>
  <si>
    <t>INS00005393</t>
  </si>
  <si>
    <t>INS00001584</t>
  </si>
  <si>
    <t>INS00606029</t>
  </si>
  <si>
    <t>INS00000695</t>
  </si>
  <si>
    <t>INS00000698</t>
  </si>
  <si>
    <t>INS00000730</t>
  </si>
  <si>
    <t>INS00651141</t>
  </si>
  <si>
    <t>INS00491473</t>
  </si>
  <si>
    <t>INS00000694</t>
  </si>
  <si>
    <t>INS00006169</t>
  </si>
  <si>
    <t>INS00000693</t>
  </si>
  <si>
    <t>INS00001097</t>
  </si>
  <si>
    <t>INS00000710</t>
  </si>
  <si>
    <t>INS00000714</t>
  </si>
  <si>
    <t>INS00003342</t>
  </si>
  <si>
    <t>INS00000861</t>
  </si>
  <si>
    <t>INS00000860</t>
  </si>
  <si>
    <t>INS00001533</t>
  </si>
  <si>
    <t>INS00004989</t>
  </si>
  <si>
    <t>INS00001417</t>
  </si>
  <si>
    <t>INS00001793</t>
  </si>
  <si>
    <t>INS00000708</t>
  </si>
  <si>
    <t>INS00003193</t>
  </si>
  <si>
    <t>INS00003202</t>
  </si>
  <si>
    <t>INS00734712</t>
  </si>
  <si>
    <t>INS00127975</t>
  </si>
  <si>
    <t>INS00000711</t>
  </si>
  <si>
    <t>INS00103615</t>
  </si>
  <si>
    <t>INS00000712</t>
  </si>
  <si>
    <t>INS00000709</t>
  </si>
  <si>
    <t>INS00868345</t>
  </si>
  <si>
    <t>INS00000701</t>
  </si>
  <si>
    <t>INS00005077</t>
  </si>
  <si>
    <t>INS00116430</t>
  </si>
  <si>
    <t>INS00000707</t>
  </si>
  <si>
    <t>INS00000746</t>
  </si>
  <si>
    <t>INS00000702</t>
  </si>
  <si>
    <t>INS00002590</t>
  </si>
  <si>
    <t>INS00834496</t>
  </si>
  <si>
    <t>INS00002627</t>
  </si>
  <si>
    <t>INS00001381</t>
  </si>
  <si>
    <t>INS00000704</t>
  </si>
  <si>
    <t>INS00000732</t>
  </si>
  <si>
    <t>INS00753872</t>
  </si>
  <si>
    <t>INS00002713</t>
  </si>
  <si>
    <t>INS00002638</t>
  </si>
  <si>
    <t>INS00000752</t>
  </si>
  <si>
    <t>INS00000736</t>
  </si>
  <si>
    <t>INS00000721</t>
  </si>
  <si>
    <t>INS00670915</t>
  </si>
  <si>
    <t>INS00584754</t>
  </si>
  <si>
    <t>INS00536757</t>
  </si>
  <si>
    <t>INS00000747</t>
  </si>
  <si>
    <t>INS00004036</t>
  </si>
  <si>
    <t>INS00084893</t>
  </si>
  <si>
    <t>INS00001114</t>
  </si>
  <si>
    <t>INS00606138</t>
  </si>
  <si>
    <t>INS00003725</t>
  </si>
  <si>
    <t>INS00780843</t>
  </si>
  <si>
    <t>INS00006793</t>
  </si>
  <si>
    <t>INS00014934</t>
  </si>
  <si>
    <t>INS00006797</t>
  </si>
  <si>
    <t>INS00006796</t>
  </si>
  <si>
    <t>INS00602679</t>
  </si>
  <si>
    <t>INS00004227</t>
  </si>
  <si>
    <t>INS00544509</t>
  </si>
  <si>
    <t>INS00002854</t>
  </si>
  <si>
    <t>INS00720670</t>
  </si>
  <si>
    <t>INS00651700</t>
  </si>
  <si>
    <t>INS00003289</t>
  </si>
  <si>
    <t>INS00003307</t>
  </si>
  <si>
    <t>INS00003311</t>
  </si>
  <si>
    <t>INS00003569</t>
  </si>
  <si>
    <t>INS00006605</t>
  </si>
  <si>
    <t>INS00003328</t>
  </si>
  <si>
    <t>INS00003587</t>
  </si>
  <si>
    <t>INS00002325</t>
  </si>
  <si>
    <t>INS00730554</t>
  </si>
  <si>
    <t>INS00006673</t>
  </si>
  <si>
    <t>INS00000525</t>
  </si>
  <si>
    <t>INS00000754</t>
  </si>
  <si>
    <t>INS00000758</t>
  </si>
  <si>
    <t>INS00000757</t>
  </si>
  <si>
    <t>INS00005218</t>
  </si>
  <si>
    <t>INS00781449</t>
  </si>
  <si>
    <t>INS00582543</t>
  </si>
  <si>
    <t>INS00266637</t>
  </si>
  <si>
    <t>INS00000762</t>
  </si>
  <si>
    <t>INS00480066</t>
  </si>
  <si>
    <t>INS00003461</t>
  </si>
  <si>
    <t>INS00106228</t>
  </si>
  <si>
    <t>INS00000770</t>
  </si>
  <si>
    <t>INS00592281</t>
  </si>
  <si>
    <t>INS00021383</t>
  </si>
  <si>
    <t>INS00000766</t>
  </si>
  <si>
    <t>INS00606022</t>
  </si>
  <si>
    <t>INS00000774</t>
  </si>
  <si>
    <t>INS00483831</t>
  </si>
  <si>
    <t>INS00000771</t>
  </si>
  <si>
    <t>INS00000763</t>
  </si>
  <si>
    <t>INS00000773</t>
  </si>
  <si>
    <t>INS00000769</t>
  </si>
  <si>
    <t>INS00000768</t>
  </si>
  <si>
    <t>INS00122112</t>
  </si>
  <si>
    <t>INS00000764</t>
  </si>
  <si>
    <t>INS00006272</t>
  </si>
  <si>
    <t>INS00004621</t>
  </si>
  <si>
    <t>INS00004637</t>
  </si>
  <si>
    <t>INS00004686</t>
  </si>
  <si>
    <t>INS00547101</t>
  </si>
  <si>
    <t>INS00004318</t>
  </si>
  <si>
    <t>INS00004487</t>
  </si>
  <si>
    <t>INS00001868</t>
  </si>
  <si>
    <t>INS00001875</t>
  </si>
  <si>
    <t>INS00001150</t>
  </si>
  <si>
    <t>INS00000819</t>
  </si>
  <si>
    <t>INS00000782</t>
  </si>
  <si>
    <t>INS00000789</t>
  </si>
  <si>
    <t>INS00000786</t>
  </si>
  <si>
    <t>INS00003427</t>
  </si>
  <si>
    <t>INS00000790</t>
  </si>
  <si>
    <t>INS00000788</t>
  </si>
  <si>
    <t>INS00000787</t>
  </si>
  <si>
    <t>INS00000791</t>
  </si>
  <si>
    <t>INS00001151</t>
  </si>
  <si>
    <t>INS00121127</t>
  </si>
  <si>
    <t>INS00004504</t>
  </si>
  <si>
    <t>INS00000781</t>
  </si>
  <si>
    <t>INS00000793</t>
  </si>
  <si>
    <t>INS00004489</t>
  </si>
  <si>
    <t>INS00104610</t>
  </si>
  <si>
    <t>INS00000777</t>
  </si>
  <si>
    <t>INS00004086</t>
  </si>
  <si>
    <t>INS00000775</t>
  </si>
  <si>
    <t>INS00000783</t>
  </si>
  <si>
    <t>INS00001874</t>
  </si>
  <si>
    <t>INS00103596</t>
  </si>
  <si>
    <t>INS00000776</t>
  </si>
  <si>
    <t>INS00000779</t>
  </si>
  <si>
    <t>INS00000785</t>
  </si>
  <si>
    <t>INS00001864</t>
  </si>
  <si>
    <t>INS00000794</t>
  </si>
  <si>
    <t>INS00000780</t>
  </si>
  <si>
    <t>INS00001876</t>
  </si>
  <si>
    <t>INS00002731</t>
  </si>
  <si>
    <t>INS00000800</t>
  </si>
  <si>
    <t>INS00006217</t>
  </si>
  <si>
    <t>INS00000806</t>
  </si>
  <si>
    <t>INS00006216</t>
  </si>
  <si>
    <t>INS00000795</t>
  </si>
  <si>
    <t>INS00409103</t>
  </si>
  <si>
    <t>INS00768366</t>
  </si>
  <si>
    <t>INS00526696</t>
  </si>
  <si>
    <t>INS00592286</t>
  </si>
  <si>
    <t>INS00000808</t>
  </si>
  <si>
    <t>INS00000809</t>
  </si>
  <si>
    <t>INS00016222</t>
  </si>
  <si>
    <t>INS00000824</t>
  </si>
  <si>
    <t>INS00606003</t>
  </si>
  <si>
    <t>INS00000805</t>
  </si>
  <si>
    <t>INS00088148</t>
  </si>
  <si>
    <t>INS00000825</t>
  </si>
  <si>
    <t>INS00000812</t>
  </si>
  <si>
    <t>INS00000811</t>
  </si>
  <si>
    <t>INS00000814</t>
  </si>
  <si>
    <t>INS00000797</t>
  </si>
  <si>
    <t>INS00001547</t>
  </si>
  <si>
    <t>INS00000813</t>
  </si>
  <si>
    <t>INS00004555</t>
  </si>
  <si>
    <t>INS00000810</t>
  </si>
  <si>
    <t>INS00000852</t>
  </si>
  <si>
    <t>INS00000849</t>
  </si>
  <si>
    <t>INS00833214</t>
  </si>
  <si>
    <t>INS00005316</t>
  </si>
  <si>
    <t>INS00000850</t>
  </si>
  <si>
    <t>INS00000853</t>
  </si>
  <si>
    <t>INS00000735</t>
  </si>
  <si>
    <t>INS00457150</t>
  </si>
  <si>
    <t>INS00089179</t>
  </si>
  <si>
    <t>INS00000834</t>
  </si>
  <si>
    <t>INS00000833</t>
  </si>
  <si>
    <t>INS00059818</t>
  </si>
  <si>
    <t>INS00000837</t>
  </si>
  <si>
    <t>INS00000842</t>
  </si>
  <si>
    <t>INS00001760</t>
  </si>
  <si>
    <t>INS00000840</t>
  </si>
  <si>
    <t>INS00634527</t>
  </si>
  <si>
    <t>INS00000883</t>
  </si>
  <si>
    <t>INS00003206</t>
  </si>
  <si>
    <t>INS00000880</t>
  </si>
  <si>
    <t>INS00002869</t>
  </si>
  <si>
    <t>INS00005080</t>
  </si>
  <si>
    <t>INS00000885</t>
  </si>
  <si>
    <t>INS00005783</t>
  </si>
  <si>
    <t>INS00409141</t>
  </si>
  <si>
    <t>INS00002902</t>
  </si>
  <si>
    <t>INS00005411</t>
  </si>
  <si>
    <t>INS00000875</t>
  </si>
  <si>
    <t>INS00002894</t>
  </si>
  <si>
    <t>INS00000879</t>
  </si>
  <si>
    <t>INS00000868</t>
  </si>
  <si>
    <t>INS00000870</t>
  </si>
  <si>
    <t>INS00000867</t>
  </si>
  <si>
    <t>INS00000873</t>
  </si>
  <si>
    <t>INS00002907</t>
  </si>
  <si>
    <t>INS00005407</t>
  </si>
  <si>
    <t>INS00409912</t>
  </si>
  <si>
    <t>INS00005406</t>
  </si>
  <si>
    <t>INS00006295</t>
  </si>
  <si>
    <t>INS00058669</t>
  </si>
  <si>
    <t>INS00005410</t>
  </si>
  <si>
    <t>INS00408954</t>
  </si>
  <si>
    <t>INS00004588</t>
  </si>
  <si>
    <t>INS00544761</t>
  </si>
  <si>
    <t>INS00004589</t>
  </si>
  <si>
    <t>INS00058697</t>
  </si>
  <si>
    <t>INS00005912</t>
  </si>
  <si>
    <t>INS00000898</t>
  </si>
  <si>
    <t>INS00000899</t>
  </si>
  <si>
    <t>INS00000897</t>
  </si>
  <si>
    <t>INS00002182</t>
  </si>
  <si>
    <t>INS00004234</t>
  </si>
  <si>
    <t>INS00000574</t>
  </si>
  <si>
    <t>INS00000575</t>
  </si>
  <si>
    <t>INS00000851</t>
  </si>
  <si>
    <t>INS00002648</t>
  </si>
  <si>
    <t>INS00005177</t>
  </si>
  <si>
    <t>INS00544736</t>
  </si>
  <si>
    <t>INS00049548</t>
  </si>
  <si>
    <t>INS00000902</t>
  </si>
  <si>
    <t>INS00000903</t>
  </si>
  <si>
    <t>INS00000905</t>
  </si>
  <si>
    <t>INS00000901</t>
  </si>
  <si>
    <t>INS00592280</t>
  </si>
  <si>
    <t>INS00762061</t>
  </si>
  <si>
    <t>INS00000909</t>
  </si>
  <si>
    <t>INS00000908</t>
  </si>
  <si>
    <t>INS00000904</t>
  </si>
  <si>
    <t>INS00005387</t>
  </si>
  <si>
    <t>INS00005389</t>
  </si>
  <si>
    <t>INS00014916</t>
  </si>
  <si>
    <t>INS00014915</t>
  </si>
  <si>
    <t>INS00004031</t>
  </si>
  <si>
    <t>INS00107713</t>
  </si>
  <si>
    <t>INS00006352</t>
  </si>
  <si>
    <t>INS00118611</t>
  </si>
  <si>
    <t>INS00666443</t>
  </si>
  <si>
    <t>INS00405293</t>
  </si>
  <si>
    <t>INS00003971</t>
  </si>
  <si>
    <t>INS00592905</t>
  </si>
  <si>
    <t>INS00000912</t>
  </si>
  <si>
    <t>INS00003842</t>
  </si>
  <si>
    <t>INS00648830</t>
  </si>
  <si>
    <t>INS00525378</t>
  </si>
  <si>
    <t>INS00003939</t>
  </si>
  <si>
    <t>INS00000916</t>
  </si>
  <si>
    <t>INS00103621</t>
  </si>
  <si>
    <t>INS00000911</t>
  </si>
  <si>
    <t>INS00006291</t>
  </si>
  <si>
    <t>INS00777995</t>
  </si>
  <si>
    <t>INS00409039</t>
  </si>
  <si>
    <t>INS00578631</t>
  </si>
  <si>
    <t>INS00000910</t>
  </si>
  <si>
    <t>INS00006347</t>
  </si>
  <si>
    <t>INS00016978</t>
  </si>
  <si>
    <t>INS00686119</t>
  </si>
  <si>
    <t>INS00000914</t>
  </si>
  <si>
    <t>INS00711291</t>
  </si>
  <si>
    <t>INS00544729</t>
  </si>
  <si>
    <t>INS00531959</t>
  </si>
  <si>
    <t>INS00003967</t>
  </si>
  <si>
    <t>INS00003952</t>
  </si>
  <si>
    <t>INS00367668</t>
  </si>
  <si>
    <t>INS00492583</t>
  </si>
  <si>
    <t>INS00000920</t>
  </si>
  <si>
    <t>INS00000919</t>
  </si>
  <si>
    <t>INS00000918</t>
  </si>
  <si>
    <t>INS00061599</t>
  </si>
  <si>
    <t>INS00001932</t>
  </si>
  <si>
    <t>INS00569544</t>
  </si>
  <si>
    <t>INS00004301</t>
  </si>
  <si>
    <t>INS00565005</t>
  </si>
  <si>
    <t>INS00749438</t>
  </si>
  <si>
    <t>INS00005552</t>
  </si>
  <si>
    <t>INS00003274</t>
  </si>
  <si>
    <t>INS00000962</t>
  </si>
  <si>
    <t>INS00005553</t>
  </si>
  <si>
    <t>INS00006837</t>
  </si>
  <si>
    <t>INS00005554</t>
  </si>
  <si>
    <t>INS00005555</t>
  </si>
  <si>
    <t>INS00006838</t>
  </si>
  <si>
    <t>INS00003770</t>
  </si>
  <si>
    <t>INS00002318</t>
  </si>
  <si>
    <t>INS00651819</t>
  </si>
  <si>
    <t>INS00483429</t>
  </si>
  <si>
    <t>INS00003542</t>
  </si>
  <si>
    <t>INS00003544</t>
  </si>
  <si>
    <t>INS00090555</t>
  </si>
  <si>
    <t>INS00003442</t>
  </si>
  <si>
    <t>INS00002086</t>
  </si>
  <si>
    <t>INS00001904</t>
  </si>
  <si>
    <t>INS00001050</t>
  </si>
  <si>
    <t>INS00002105</t>
  </si>
  <si>
    <t>INS00001053</t>
  </si>
  <si>
    <t>INS00003143</t>
  </si>
  <si>
    <t>INS00002649</t>
  </si>
  <si>
    <t>INS00680988</t>
  </si>
  <si>
    <t>INS00004413</t>
  </si>
  <si>
    <t>INS00084413</t>
  </si>
  <si>
    <t>INS00004417</t>
  </si>
  <si>
    <t>INS00004425</t>
  </si>
  <si>
    <t>INS00004529</t>
  </si>
  <si>
    <t>INS00553250</t>
  </si>
  <si>
    <t>INS00004446</t>
  </si>
  <si>
    <t>INS00004545</t>
  </si>
  <si>
    <t>INS00000930</t>
  </si>
  <si>
    <t>INS00000933</t>
  </si>
  <si>
    <t>INS00000934</t>
  </si>
  <si>
    <t>INS00000935</t>
  </si>
  <si>
    <t>INS00807838</t>
  </si>
  <si>
    <t>INS00000938</t>
  </si>
  <si>
    <t>INS00497496</t>
  </si>
  <si>
    <t>INS00000940</t>
  </si>
  <si>
    <t>INS00007508</t>
  </si>
  <si>
    <t>INS00494040</t>
  </si>
  <si>
    <t>INS00000942</t>
  </si>
  <si>
    <t>INS00000943</t>
  </si>
  <si>
    <t>INS00000944</t>
  </si>
  <si>
    <t>INS00121070</t>
  </si>
  <si>
    <t>INS00000948</t>
  </si>
  <si>
    <t>INS00005768</t>
  </si>
  <si>
    <t>INS00003083</t>
  </si>
  <si>
    <t>INS00005763</t>
  </si>
  <si>
    <t>INS00565644</t>
  </si>
  <si>
    <t>INS00002650</t>
  </si>
  <si>
    <t>INS00000959</t>
  </si>
  <si>
    <t>INS00000971</t>
  </si>
  <si>
    <t>INS00000967</t>
  </si>
  <si>
    <t>INS00000960</t>
  </si>
  <si>
    <t>INS00000970</t>
  </si>
  <si>
    <t>INS00000955</t>
  </si>
  <si>
    <t>INS00002529</t>
  </si>
  <si>
    <t>INS00000954</t>
  </si>
  <si>
    <t>INS00000968</t>
  </si>
  <si>
    <t>INS00000952</t>
  </si>
  <si>
    <t>INS00468617</t>
  </si>
  <si>
    <t>INS00468618</t>
  </si>
  <si>
    <t>INS00000975</t>
  </si>
  <si>
    <t>INS00408132</t>
  </si>
  <si>
    <t>INS00262832</t>
  </si>
  <si>
    <t>INS00760676</t>
  </si>
  <si>
    <t>INS00004374</t>
  </si>
  <si>
    <t>INS00004304</t>
  </si>
  <si>
    <t>INS00004411</t>
  </si>
  <si>
    <t>INS00001777</t>
  </si>
  <si>
    <t>INS00005324</t>
  </si>
  <si>
    <t>INS00278345</t>
  </si>
  <si>
    <t>INS00005805</t>
  </si>
  <si>
    <t>INS00001026</t>
  </si>
  <si>
    <t>INS00003337</t>
  </si>
  <si>
    <t>INS00001028</t>
  </si>
  <si>
    <t>INS00493211</t>
  </si>
  <si>
    <t>INS00004483</t>
  </si>
  <si>
    <t>INS00001030</t>
  </si>
  <si>
    <t>INS00004319</t>
  </si>
  <si>
    <t>INS00004077</t>
  </si>
  <si>
    <t>INS00002382</t>
  </si>
  <si>
    <t>INS00002551</t>
  </si>
  <si>
    <t>INS00002327</t>
  </si>
  <si>
    <t>INS00001698</t>
  </si>
  <si>
    <t>INS00002077</t>
  </si>
  <si>
    <t>INS00103474</t>
  </si>
  <si>
    <t>INS00003184</t>
  </si>
  <si>
    <t>INS00004237</t>
  </si>
  <si>
    <t>INS00004519</t>
  </si>
  <si>
    <t>INS00488180</t>
  </si>
  <si>
    <t>INS00565100</t>
  </si>
  <si>
    <t>INS00003145</t>
  </si>
  <si>
    <t>INS00001036</t>
  </si>
  <si>
    <t>INS00001037</t>
  </si>
  <si>
    <t>INS00002941</t>
  </si>
  <si>
    <t>INS00767662</t>
  </si>
  <si>
    <t>INS00001039</t>
  </si>
  <si>
    <t>INS00001038</t>
  </si>
  <si>
    <t>INS00641546</t>
  </si>
  <si>
    <t>INS00002017</t>
  </si>
  <si>
    <t>INS00001040</t>
  </si>
  <si>
    <t>INS00015356</t>
  </si>
  <si>
    <t>INS00001057</t>
  </si>
  <si>
    <t>INS00001981</t>
  </si>
  <si>
    <t>INS00775148</t>
  </si>
  <si>
    <t>INS00366302</t>
  </si>
  <si>
    <t>INS00000759</t>
  </si>
  <si>
    <t>INS00001265</t>
  </si>
  <si>
    <t>INS00000953</t>
  </si>
  <si>
    <t>INS00001067</t>
  </si>
  <si>
    <t>INS00001059</t>
  </si>
  <si>
    <t>INS00001066</t>
  </si>
  <si>
    <t>INS00407521</t>
  </si>
  <si>
    <t>INS00001061</t>
  </si>
  <si>
    <t>INS00001065</t>
  </si>
  <si>
    <t>INS00001060</t>
  </si>
  <si>
    <t>INS00002541</t>
  </si>
  <si>
    <t>INS00001062</t>
  </si>
  <si>
    <t>INS00002953</t>
  </si>
  <si>
    <t>INS00003000</t>
  </si>
  <si>
    <t>INS00584238</t>
  </si>
  <si>
    <t>INS00002960</t>
  </si>
  <si>
    <t>INS00001084</t>
  </si>
  <si>
    <t>INS00485013</t>
  </si>
  <si>
    <t>INS00001083</t>
  </si>
  <si>
    <t>INS00001076</t>
  </si>
  <si>
    <t>INS00001082</t>
  </si>
  <si>
    <t>INS00001881</t>
  </si>
  <si>
    <t>INS00001079</t>
  </si>
  <si>
    <t>INS00001078</t>
  </si>
  <si>
    <t>INS00001077</t>
  </si>
  <si>
    <t>INS00002975</t>
  </si>
  <si>
    <t>INS00485012</t>
  </si>
  <si>
    <t>INS00001080</t>
  </si>
  <si>
    <t>INS00119453</t>
  </si>
  <si>
    <t>INS00005901</t>
  </si>
  <si>
    <t>INS00005753</t>
  </si>
  <si>
    <t>INS00003011</t>
  </si>
  <si>
    <t>INS00001085</t>
  </si>
  <si>
    <t>INS00002972</t>
  </si>
  <si>
    <t>INS00005470</t>
  </si>
  <si>
    <t>INS00005471</t>
  </si>
  <si>
    <t>INS00001045</t>
  </si>
  <si>
    <t>INS00605265</t>
  </si>
  <si>
    <t>INS00002987</t>
  </si>
  <si>
    <t>INS00001887</t>
  </si>
  <si>
    <t>INS00001888</t>
  </si>
  <si>
    <t>INS00554492</t>
  </si>
  <si>
    <t>INS00485632</t>
  </si>
  <si>
    <t>INS00451381</t>
  </si>
  <si>
    <t>INS00006487</t>
  </si>
  <si>
    <t>INS00004905</t>
  </si>
  <si>
    <t>INS00004079</t>
  </si>
  <si>
    <t>INS00005297</t>
  </si>
  <si>
    <t>INS00005304</t>
  </si>
  <si>
    <t>INS00001251</t>
  </si>
  <si>
    <t>INS00005918</t>
  </si>
  <si>
    <t>INS00004309</t>
  </si>
  <si>
    <t>INS00701247</t>
  </si>
  <si>
    <t>INS00001157</t>
  </si>
  <si>
    <t>INS00488133</t>
  </si>
  <si>
    <t>INS00000618</t>
  </si>
  <si>
    <t>INS00000615</t>
  </si>
  <si>
    <t>INS00000619</t>
  </si>
  <si>
    <t>INS00000616</t>
  </si>
  <si>
    <t>INS00000614</t>
  </si>
  <si>
    <t>INS00000620</t>
  </si>
  <si>
    <t>INS00004360</t>
  </si>
  <si>
    <t>INS00001179</t>
  </si>
  <si>
    <t>INS00001156</t>
  </si>
  <si>
    <t>INS00001158</t>
  </si>
  <si>
    <t>INS00000617</t>
  </si>
  <si>
    <t>INS00000821</t>
  </si>
  <si>
    <t>INS00001148</t>
  </si>
  <si>
    <t>INS00118652</t>
  </si>
  <si>
    <t>INS00001183</t>
  </si>
  <si>
    <t>INS00001145</t>
  </si>
  <si>
    <t>INS00001163</t>
  </si>
  <si>
    <t>INS00005251</t>
  </si>
  <si>
    <t>INS00006195</t>
  </si>
  <si>
    <t>INS00003986</t>
  </si>
  <si>
    <t>INS00005879</t>
  </si>
  <si>
    <t>INS00004029</t>
  </si>
  <si>
    <t>INS00753979</t>
  </si>
  <si>
    <t>INS00005315</t>
  </si>
  <si>
    <t>INS00001170</t>
  </si>
  <si>
    <t>INS00084409</t>
  </si>
  <si>
    <t>INS00006161</t>
  </si>
  <si>
    <t>INS00003987</t>
  </si>
  <si>
    <t>INS00116438</t>
  </si>
  <si>
    <t>INS00001167</t>
  </si>
  <si>
    <t>INS00004454</t>
  </si>
  <si>
    <t>INS00006163</t>
  </si>
  <si>
    <t>INS00005303</t>
  </si>
  <si>
    <t>INS00118647</t>
  </si>
  <si>
    <t>INS00004922</t>
  </si>
  <si>
    <t>INS00014924</t>
  </si>
  <si>
    <t>INS00005078</t>
  </si>
  <si>
    <t>INS00526626</t>
  </si>
  <si>
    <t>INS00005079</t>
  </si>
  <si>
    <t>INS00683291</t>
  </si>
  <si>
    <t>INS00003389</t>
  </si>
  <si>
    <t>INS00001254</t>
  </si>
  <si>
    <t>INS00004394</t>
  </si>
  <si>
    <t>INS00006162</t>
  </si>
  <si>
    <t>INS00004346</t>
  </si>
  <si>
    <t>INS00001171</t>
  </si>
  <si>
    <t>INS00001180</t>
  </si>
  <si>
    <t>INS00106186</t>
  </si>
  <si>
    <t>INS00001149</t>
  </si>
  <si>
    <t>INS00005292</t>
  </si>
  <si>
    <t>INS00005773</t>
  </si>
  <si>
    <t>INS00001176</t>
  </si>
  <si>
    <t>INS00001854</t>
  </si>
  <si>
    <t>INS00004494</t>
  </si>
  <si>
    <t>INS00005295</t>
  </si>
  <si>
    <t>INS00610365</t>
  </si>
  <si>
    <t>INS00001177</t>
  </si>
  <si>
    <t>INS00597661</t>
  </si>
  <si>
    <t>INS00365675</t>
  </si>
  <si>
    <t>INS00001256</t>
  </si>
  <si>
    <t>INS00001258</t>
  </si>
  <si>
    <t>INS00004946</t>
  </si>
  <si>
    <t>INS00005301</t>
  </si>
  <si>
    <t>INS00004453</t>
  </si>
  <si>
    <t>INS00564509</t>
  </si>
  <si>
    <t>INS00001257</t>
  </si>
  <si>
    <t>INS00767910</t>
  </si>
  <si>
    <t>INS00448741</t>
  </si>
  <si>
    <t>INS00001153</t>
  </si>
  <si>
    <t>INS00001165</t>
  </si>
  <si>
    <t>INS00004909</t>
  </si>
  <si>
    <t>INS00001166</t>
  </si>
  <si>
    <t>INS00001142</t>
  </si>
  <si>
    <t>INS00001255</t>
  </si>
  <si>
    <t>INS00001144</t>
  </si>
  <si>
    <t>INS00002834</t>
  </si>
  <si>
    <t>INS00001131</t>
  </si>
  <si>
    <t>INS00001173</t>
  </si>
  <si>
    <t>INS00001168</t>
  </si>
  <si>
    <t>INS00001133</t>
  </si>
  <si>
    <t>INS00001175</t>
  </si>
  <si>
    <t>INS00002860</t>
  </si>
  <si>
    <t>INS00115699</t>
  </si>
  <si>
    <t>INS00001146</t>
  </si>
  <si>
    <t>INS00606077</t>
  </si>
  <si>
    <t>INS00578410</t>
  </si>
  <si>
    <t>INS00515758</t>
  </si>
  <si>
    <t>INS00557760</t>
  </si>
  <si>
    <t>INS00116445</t>
  </si>
  <si>
    <t>INS00001252</t>
  </si>
  <si>
    <t>INS00001248</t>
  </si>
  <si>
    <t>INS00001172</t>
  </si>
  <si>
    <t>INS00010472</t>
  </si>
  <si>
    <t>INS00005081</t>
  </si>
  <si>
    <t>INS00006196</t>
  </si>
  <si>
    <t>INS00003524</t>
  </si>
  <si>
    <t>INS00001143</t>
  </si>
  <si>
    <t>INS00005298</t>
  </si>
  <si>
    <t>INS00002124</t>
  </si>
  <si>
    <t>INS00001684</t>
  </si>
  <si>
    <t>INS00001641</t>
  </si>
  <si>
    <t>INS00002229</t>
  </si>
  <si>
    <t>INS00002231</t>
  </si>
  <si>
    <t>INS00783151</t>
  </si>
  <si>
    <t>INS00006846</t>
  </si>
  <si>
    <t>INS00002242</t>
  </si>
  <si>
    <t>INS00002223</t>
  </si>
  <si>
    <t>INS00848308</t>
  </si>
  <si>
    <t>INS00639341</t>
  </si>
  <si>
    <t>INS00001090</t>
  </si>
  <si>
    <t>INS00003147</t>
  </si>
  <si>
    <t>INS00003140</t>
  </si>
  <si>
    <t>INS00832238</t>
  </si>
  <si>
    <t>INS00001058</t>
  </si>
  <si>
    <t>INS00001063</t>
  </si>
  <si>
    <t>INS00002544</t>
  </si>
  <si>
    <t>INS00003399</t>
  </si>
  <si>
    <t>INS00804314</t>
  </si>
  <si>
    <t>INS00003405</t>
  </si>
  <si>
    <t>INS00001243</t>
  </si>
  <si>
    <t>INS00003421</t>
  </si>
  <si>
    <t>INS00001245</t>
  </si>
  <si>
    <t>INS00005577</t>
  </si>
  <si>
    <t>INS00118660</t>
  </si>
  <si>
    <t>INS00001946</t>
  </si>
  <si>
    <t>INS00001938</t>
  </si>
  <si>
    <t>INS00001951</t>
  </si>
  <si>
    <t>INS00004830</t>
  </si>
  <si>
    <t>INS00002005</t>
  </si>
  <si>
    <t>INS00003088</t>
  </si>
  <si>
    <t>INS00002036</t>
  </si>
  <si>
    <t>INS00001860</t>
  </si>
  <si>
    <t>INS00634540</t>
  </si>
  <si>
    <t>INS00001644</t>
  </si>
  <si>
    <t>INS00005354</t>
  </si>
  <si>
    <t>INS00003280</t>
  </si>
  <si>
    <t>INS00499546</t>
  </si>
  <si>
    <t>INS00001581</t>
  </si>
  <si>
    <t>INS00593037</t>
  </si>
  <si>
    <t>INS00005350</t>
  </si>
  <si>
    <t>INS00003108</t>
  </si>
  <si>
    <t>INS00005347</t>
  </si>
  <si>
    <t>INS00005352</t>
  </si>
  <si>
    <t>INS00752994</t>
  </si>
  <si>
    <t>INS00001796</t>
  </si>
  <si>
    <t>INS00005430</t>
  </si>
  <si>
    <t>INS00005345</t>
  </si>
  <si>
    <t>INS00001104</t>
  </si>
  <si>
    <t>INS00089415</t>
  </si>
  <si>
    <t>INS00005196</t>
  </si>
  <si>
    <t>INS00003314</t>
  </si>
  <si>
    <t>INS00001105</t>
  </si>
  <si>
    <t>INS00003293</t>
  </si>
  <si>
    <t>INS00003313</t>
  </si>
  <si>
    <t>INS00021713</t>
  </si>
  <si>
    <t>INS00001580</t>
  </si>
  <si>
    <t>INS00005339</t>
  </si>
  <si>
    <t>INS00005340</t>
  </si>
  <si>
    <t>INS00005342</t>
  </si>
  <si>
    <t>INS00005341</t>
  </si>
  <si>
    <t>INS00001111</t>
  </si>
  <si>
    <t>INS00093622</t>
  </si>
  <si>
    <t>INS00001800</t>
  </si>
  <si>
    <t>INS00262298</t>
  </si>
  <si>
    <t>INS00001801</t>
  </si>
  <si>
    <t>INS00001797</t>
  </si>
  <si>
    <t>INS00005326</t>
  </si>
  <si>
    <t>INS00003349</t>
  </si>
  <si>
    <t>INS00001138</t>
  </si>
  <si>
    <t>INS00004354</t>
  </si>
  <si>
    <t>INS00003329</t>
  </si>
  <si>
    <t>INS00005355</t>
  </si>
  <si>
    <t>INS00005429</t>
  </si>
  <si>
    <t>INS00005353</t>
  </si>
  <si>
    <t>INS00001787</t>
  </si>
  <si>
    <t>INS00001162</t>
  </si>
  <si>
    <t>INS00001182</t>
  </si>
  <si>
    <t>INS00001164</t>
  </si>
  <si>
    <t>INS00001132</t>
  </si>
  <si>
    <t>INS00001135</t>
  </si>
  <si>
    <t>INS00005331</t>
  </si>
  <si>
    <t>INS00003281</t>
  </si>
  <si>
    <t>INS00005332</t>
  </si>
  <si>
    <t>INS00001795</t>
  </si>
  <si>
    <t>INS00001794</t>
  </si>
  <si>
    <t>INS00001137</t>
  </si>
  <si>
    <t>INS00003341</t>
  </si>
  <si>
    <t>INS00000718</t>
  </si>
  <si>
    <t>INS00001582</t>
  </si>
  <si>
    <t>INS00004115</t>
  </si>
  <si>
    <t>INS00004533</t>
  </si>
  <si>
    <t>INS00577171</t>
  </si>
  <si>
    <t>INS00001262</t>
  </si>
  <si>
    <t>INS00010169</t>
  </si>
  <si>
    <t>INS00001686</t>
  </si>
  <si>
    <t>INS00772573</t>
  </si>
  <si>
    <t>INS00004617</t>
  </si>
  <si>
    <t>INS00460568</t>
  </si>
  <si>
    <t>INS00004613</t>
  </si>
  <si>
    <t>INS00579517</t>
  </si>
  <si>
    <t>INS00874796</t>
  </si>
  <si>
    <t>INS00002595</t>
  </si>
  <si>
    <t>INS00001293</t>
  </si>
  <si>
    <t>INS00001283</t>
  </si>
  <si>
    <t>INS00118605</t>
  </si>
  <si>
    <t>INS00108701</t>
  </si>
  <si>
    <t>INS00108708</t>
  </si>
  <si>
    <t>INS00108688</t>
  </si>
  <si>
    <t>INS00001268</t>
  </si>
  <si>
    <t>INS00001285</t>
  </si>
  <si>
    <t>INS00001270</t>
  </si>
  <si>
    <t>INS00001273</t>
  </si>
  <si>
    <t>INS00001284</t>
  </si>
  <si>
    <t>INS00006445</t>
  </si>
  <si>
    <t>INS00107706</t>
  </si>
  <si>
    <t>INS00001274</t>
  </si>
  <si>
    <t>INS00003846</t>
  </si>
  <si>
    <t>INS00001269</t>
  </si>
  <si>
    <t>INS00519244</t>
  </si>
  <si>
    <t>INS00003763</t>
  </si>
  <si>
    <t>INS00644954</t>
  </si>
  <si>
    <t>INS00003975</t>
  </si>
  <si>
    <t>INS00572358</t>
  </si>
  <si>
    <t>INS00006451</t>
  </si>
  <si>
    <t>INS00001278</t>
  </si>
  <si>
    <t>INS00001275</t>
  </si>
  <si>
    <t>INS00001280</t>
  </si>
  <si>
    <t>INS00505181</t>
  </si>
  <si>
    <t>INS00003994</t>
  </si>
  <si>
    <t>INS00006378</t>
  </si>
  <si>
    <t>INS00108687</t>
  </si>
  <si>
    <t>INS00108686</t>
  </si>
  <si>
    <t>INS00003911</t>
  </si>
  <si>
    <t>INS00003969</t>
  </si>
  <si>
    <t>INS00001289</t>
  </si>
  <si>
    <t>INS00281448</t>
  </si>
  <si>
    <t>INS00365678</t>
  </si>
  <si>
    <t>INS00000915</t>
  </si>
  <si>
    <t>INS00735586</t>
  </si>
  <si>
    <t>INS00004241</t>
  </si>
  <si>
    <t>INS00001296</t>
  </si>
  <si>
    <t>INS00001295</t>
  </si>
  <si>
    <t>INS00006596</t>
  </si>
  <si>
    <t>INS00004917</t>
  </si>
  <si>
    <t>INS00004941</t>
  </si>
  <si>
    <t>INS00002109</t>
  </si>
  <si>
    <t>INS00601836</t>
  </si>
  <si>
    <t>INS00003438</t>
  </si>
  <si>
    <t>INS00004977</t>
  </si>
  <si>
    <t>INS00023651</t>
  </si>
  <si>
    <t>INS00544733</t>
  </si>
  <si>
    <t>INS00106058</t>
  </si>
  <si>
    <t>INS00562386</t>
  </si>
  <si>
    <t>INS00106256</t>
  </si>
  <si>
    <t>INS00121526</t>
  </si>
  <si>
    <t>INS00269827</t>
  </si>
  <si>
    <t>INS00059080</t>
  </si>
  <si>
    <t>INS00633169</t>
  </si>
  <si>
    <t>INS00059081</t>
  </si>
  <si>
    <t>INS00470790</t>
  </si>
  <si>
    <t>INS00011443</t>
  </si>
  <si>
    <t>INS00006403</t>
  </si>
  <si>
    <t>INS00462389</t>
  </si>
  <si>
    <t>INS00006395</t>
  </si>
  <si>
    <t>INS00544738</t>
  </si>
  <si>
    <t>INS00006401</t>
  </si>
  <si>
    <t>INS00003490</t>
  </si>
  <si>
    <t>INS00006396</t>
  </si>
  <si>
    <t>INS00006399</t>
  </si>
  <si>
    <t>INS00003498</t>
  </si>
  <si>
    <t>INS00643516</t>
  </si>
  <si>
    <t>INS00006402</t>
  </si>
  <si>
    <t>INS00006400</t>
  </si>
  <si>
    <t>INS00043949</t>
  </si>
  <si>
    <t>INS00005474</t>
  </si>
  <si>
    <t>INS00002983</t>
  </si>
  <si>
    <t>INS00002985</t>
  </si>
  <si>
    <t>INS00004132</t>
  </si>
  <si>
    <t>INS00002386</t>
  </si>
  <si>
    <t>INS00002756</t>
  </si>
  <si>
    <t>INS00002139</t>
  </si>
  <si>
    <t>INS00005254</t>
  </si>
  <si>
    <t>INS00004314</t>
  </si>
  <si>
    <t>INS00003194</t>
  </si>
  <si>
    <t>INS00118640</t>
  </si>
  <si>
    <t>INS00001370</t>
  </si>
  <si>
    <t>INS00003779</t>
  </si>
  <si>
    <t>INS00485027</t>
  </si>
  <si>
    <t>INS00002844</t>
  </si>
  <si>
    <t>INS00005524</t>
  </si>
  <si>
    <t>INS00001850</t>
  </si>
  <si>
    <t>INS00059480</t>
  </si>
  <si>
    <t>INS00553262</t>
  </si>
  <si>
    <t>INS00000655</t>
  </si>
  <si>
    <t>INS00000657</t>
  </si>
  <si>
    <t>INS00001506</t>
  </si>
  <si>
    <t>INS00001505</t>
  </si>
  <si>
    <t>INS00001504</t>
  </si>
  <si>
    <t>INS00003216</t>
  </si>
  <si>
    <t>INS00008586</t>
  </si>
  <si>
    <t>INS00566974</t>
  </si>
  <si>
    <t>INS00725325</t>
  </si>
  <si>
    <t>INS00005015</t>
  </si>
  <si>
    <t>INS00001740</t>
  </si>
  <si>
    <t>INS00001493</t>
  </si>
  <si>
    <t>INS00001727</t>
  </si>
  <si>
    <t>INS00005007</t>
  </si>
  <si>
    <t>INS00005856</t>
  </si>
  <si>
    <t>INS00005721</t>
  </si>
  <si>
    <t>INS00005684</t>
  </si>
  <si>
    <t>INS00001713</t>
  </si>
  <si>
    <t>INS00001321</t>
  </si>
  <si>
    <t>INS00001733</t>
  </si>
  <si>
    <t>INS00001714</t>
  </si>
  <si>
    <t>INS00001538</t>
  </si>
  <si>
    <t>INS00002549</t>
  </si>
  <si>
    <t>INS00005936</t>
  </si>
  <si>
    <t>INS00006454</t>
  </si>
  <si>
    <t>INS00006447</t>
  </si>
  <si>
    <t>INS00003020</t>
  </si>
  <si>
    <t>INS00535061</t>
  </si>
  <si>
    <t>INS00003004</t>
  </si>
  <si>
    <t>INS00002388</t>
  </si>
  <si>
    <t>INS00005136</t>
  </si>
  <si>
    <t>INS00006453</t>
  </si>
  <si>
    <t>INS00004134</t>
  </si>
  <si>
    <t>INS00003453</t>
  </si>
  <si>
    <t>INS00006437</t>
  </si>
  <si>
    <t>INS00003201</t>
  </si>
  <si>
    <t>INS00005369</t>
  </si>
  <si>
    <t>INS00001731</t>
  </si>
  <si>
    <t>INS00005723</t>
  </si>
  <si>
    <t>INS00002537</t>
  </si>
  <si>
    <t>INS00005724</t>
  </si>
  <si>
    <t>INS00001728</t>
  </si>
  <si>
    <t>INS00001539</t>
  </si>
  <si>
    <t>INS00000886</t>
  </si>
  <si>
    <t>INS00005453</t>
  </si>
  <si>
    <t>INS00001732</t>
  </si>
  <si>
    <t>INS00005006</t>
  </si>
  <si>
    <t>INS00001301</t>
  </si>
  <si>
    <t>INS00005709</t>
  </si>
  <si>
    <t>INS00006210</t>
  </si>
  <si>
    <t>INS00001294</t>
  </si>
  <si>
    <t>INS00006794</t>
  </si>
  <si>
    <t>INS00000949</t>
  </si>
  <si>
    <t>INS00005937</t>
  </si>
  <si>
    <t>INS00003051</t>
  </si>
  <si>
    <t>INS00005388</t>
  </si>
  <si>
    <t>INS00001530</t>
  </si>
  <si>
    <t>INS00108690</t>
  </si>
  <si>
    <t>INS00006446</t>
  </si>
  <si>
    <t>INS00006458</t>
  </si>
  <si>
    <t>INS00001743</t>
  </si>
  <si>
    <t>INS00571906</t>
  </si>
  <si>
    <t>INS00577989</t>
  </si>
  <si>
    <t>INS00486548</t>
  </si>
  <si>
    <t>INS00006463</t>
  </si>
  <si>
    <t>INS00001722</t>
  </si>
  <si>
    <t>INS00001715</t>
  </si>
  <si>
    <t>INS00002903</t>
  </si>
  <si>
    <t>INS00005819</t>
  </si>
  <si>
    <t>INS00001730</t>
  </si>
  <si>
    <t>INS00001738</t>
  </si>
  <si>
    <t>INS00001736</t>
  </si>
  <si>
    <t>INS00005908</t>
  </si>
  <si>
    <t>INS00001737</t>
  </si>
  <si>
    <t>INS00001527</t>
  </si>
  <si>
    <t>INS00001726</t>
  </si>
  <si>
    <t>INS00001536</t>
  </si>
  <si>
    <t>INS00001525</t>
  </si>
  <si>
    <t>INS00006460</t>
  </si>
  <si>
    <t>INS00003030</t>
  </si>
  <si>
    <t>INS00525609</t>
  </si>
  <si>
    <t>INS00001518</t>
  </si>
  <si>
    <t>INS00006842</t>
  </si>
  <si>
    <t>INS00115672</t>
  </si>
  <si>
    <t>INS00580455</t>
  </si>
  <si>
    <t>INS00005731</t>
  </si>
  <si>
    <t>INS00005929</t>
  </si>
  <si>
    <t>INS00409102</t>
  </si>
  <si>
    <t>INS00006570</t>
  </si>
  <si>
    <t>INS00504347</t>
  </si>
  <si>
    <t>INS00106718</t>
  </si>
  <si>
    <t>INS00001033</t>
  </si>
  <si>
    <t>INS00006335</t>
  </si>
  <si>
    <t>INS00103617</t>
  </si>
  <si>
    <t>INS00005071</t>
  </si>
  <si>
    <t>INS00005727</t>
  </si>
  <si>
    <t>INS00005305</t>
  </si>
  <si>
    <t>INS00060931</t>
  </si>
  <si>
    <t>INS00001550</t>
  </si>
  <si>
    <t>INS00005573</t>
  </si>
  <si>
    <t>INS00006452</t>
  </si>
  <si>
    <t>INS00005597</t>
  </si>
  <si>
    <t>INS00006324</t>
  </si>
  <si>
    <t>INS00006007</t>
  </si>
  <si>
    <t>INS00006008</t>
  </si>
  <si>
    <t>INS00005736</t>
  </si>
  <si>
    <t>INS00002636</t>
  </si>
  <si>
    <t>INS00001541</t>
  </si>
  <si>
    <t>INS00005889</t>
  </si>
  <si>
    <t>INS00001717</t>
  </si>
  <si>
    <t>INS00006097</t>
  </si>
  <si>
    <t>INS00001529</t>
  </si>
  <si>
    <t>INS00005452</t>
  </si>
  <si>
    <t>INS00001532</t>
  </si>
  <si>
    <t>INS00003038</t>
  </si>
  <si>
    <t>INS00003035</t>
  </si>
  <si>
    <t>INS00005605</t>
  </si>
  <si>
    <t>INS00006345</t>
  </si>
  <si>
    <t>INS00005365</t>
  </si>
  <si>
    <t>INS00003033</t>
  </si>
  <si>
    <t>INS00005366</t>
  </si>
  <si>
    <t>INS00002025</t>
  </si>
  <si>
    <t>INS00006342</t>
  </si>
  <si>
    <t>INS00118635</t>
  </si>
  <si>
    <t>INS00006287</t>
  </si>
  <si>
    <t>INS00002485</t>
  </si>
  <si>
    <t>INS00000965</t>
  </si>
  <si>
    <t>INS00006456</t>
  </si>
  <si>
    <t>INS00409646</t>
  </si>
  <si>
    <t>INS00000856</t>
  </si>
  <si>
    <t>INS00006847</t>
  </si>
  <si>
    <t>INS00001729</t>
  </si>
  <si>
    <t>INS00006462</t>
  </si>
  <si>
    <t>INS00005240</t>
  </si>
  <si>
    <t>INS00812868</t>
  </si>
  <si>
    <t>INS00003854</t>
  </si>
  <si>
    <t>INS00464285</t>
  </si>
  <si>
    <t>INS00116296</t>
  </si>
  <si>
    <t>INS00005258</t>
  </si>
  <si>
    <t>INS00000561</t>
  </si>
  <si>
    <t>INS00002793</t>
  </si>
  <si>
    <t>INS00003979</t>
  </si>
  <si>
    <t>INS00487289</t>
  </si>
  <si>
    <t>INS00001626</t>
  </si>
  <si>
    <t>INS00409651</t>
  </si>
  <si>
    <t>INS00000998</t>
  </si>
  <si>
    <t>INS00006792</t>
  </si>
  <si>
    <t>INS00003451</t>
  </si>
  <si>
    <t>INS00004625</t>
  </si>
  <si>
    <t>INS00005706</t>
  </si>
  <si>
    <t>INS00004135</t>
  </si>
  <si>
    <t>INS00002505</t>
  </si>
  <si>
    <t>INS00003362</t>
  </si>
  <si>
    <t>INS00002141</t>
  </si>
  <si>
    <t>INS00003081</t>
  </si>
  <si>
    <t>INS00002876</t>
  </si>
  <si>
    <t>INS00002935</t>
  </si>
  <si>
    <t>INS00001855</t>
  </si>
  <si>
    <t>INS00004906</t>
  </si>
  <si>
    <t>INS00054504</t>
  </si>
  <si>
    <t>INS00276546</t>
  </si>
  <si>
    <t>INS00116452</t>
  </si>
  <si>
    <t>INS00058035</t>
  </si>
  <si>
    <t>INS00003008</t>
  </si>
  <si>
    <t>INS00001882</t>
  </si>
  <si>
    <t>INS00524325</t>
  </si>
  <si>
    <t>INS00747412</t>
  </si>
  <si>
    <t>INS00110705</t>
  </si>
  <si>
    <t>INS00706559</t>
  </si>
  <si>
    <t>INS00001573</t>
  </si>
  <si>
    <t>INS00003040</t>
  </si>
  <si>
    <t>INS00005143</t>
  </si>
  <si>
    <t>INS00650255</t>
  </si>
  <si>
    <t>INS00088156</t>
  </si>
  <si>
    <t>INS00061685</t>
  </si>
  <si>
    <t>INS00773817</t>
  </si>
  <si>
    <t>INS00678964</t>
  </si>
  <si>
    <t>INS00004040</t>
  </si>
  <si>
    <t>INS00738209</t>
  </si>
  <si>
    <t>INS00011459</t>
  </si>
  <si>
    <t>INS00534617</t>
  </si>
  <si>
    <t>INS00074143</t>
  </si>
  <si>
    <t>INS00464312</t>
  </si>
  <si>
    <t>INS00515748</t>
  </si>
  <si>
    <t>INS00751392</t>
  </si>
  <si>
    <t>INS00074092</t>
  </si>
  <si>
    <t>INS00003722</t>
  </si>
  <si>
    <t>INS00116439</t>
  </si>
  <si>
    <t>INS00005737</t>
  </si>
  <si>
    <t>INS00494125</t>
  </si>
  <si>
    <t>INS00480068</t>
  </si>
  <si>
    <t>INS00524770</t>
  </si>
  <si>
    <t>INS00587864</t>
  </si>
  <si>
    <t>INS00480071</t>
  </si>
  <si>
    <t>INS00002144</t>
  </si>
  <si>
    <t>INS00005992</t>
  </si>
  <si>
    <t>INS00001575</t>
  </si>
  <si>
    <t>INS00001574</t>
  </si>
  <si>
    <t>INS00001576</t>
  </si>
  <si>
    <t>INS00001961</t>
  </si>
  <si>
    <t>INS00003037</t>
  </si>
  <si>
    <t>INS00003043</t>
  </si>
  <si>
    <t>INS00001588</t>
  </si>
  <si>
    <t>INS00001591</t>
  </si>
  <si>
    <t>INS00006592</t>
  </si>
  <si>
    <t>INS00003067</t>
  </si>
  <si>
    <t>INS00001954</t>
  </si>
  <si>
    <t>INS00001578</t>
  </si>
  <si>
    <t>INS00228286</t>
  </si>
  <si>
    <t>INS00006246</t>
  </si>
  <si>
    <t>INS00004233</t>
  </si>
  <si>
    <t>INS00001596</t>
  </si>
  <si>
    <t>INS00001598</t>
  </si>
  <si>
    <t>INS00004282</t>
  </si>
  <si>
    <t>INS00002758</t>
  </si>
  <si>
    <t>INS00005780</t>
  </si>
  <si>
    <t>INS00577217</t>
  </si>
  <si>
    <t>INS00001102</t>
  </si>
  <si>
    <t>INS00002890</t>
  </si>
  <si>
    <t>INS00001101</t>
  </si>
  <si>
    <t>INS00002924</t>
  </si>
  <si>
    <t>INS00001308</t>
  </si>
  <si>
    <t>INS00005148</t>
  </si>
  <si>
    <t>INS00001957</t>
  </si>
  <si>
    <t>INS00001987</t>
  </si>
  <si>
    <t>INS00779013</t>
  </si>
  <si>
    <t>INS00014352</t>
  </si>
  <si>
    <t>INS00006409</t>
  </si>
  <si>
    <t>INS00006408</t>
  </si>
  <si>
    <t>INS00001041</t>
  </si>
  <si>
    <t>INS00005885</t>
  </si>
  <si>
    <t>INS00001960</t>
  </si>
  <si>
    <t>INS00001974</t>
  </si>
  <si>
    <t>INS00014935</t>
  </si>
  <si>
    <t>INS00002555</t>
  </si>
  <si>
    <t>INS00002040</t>
  </si>
  <si>
    <t>INS00667151</t>
  </si>
  <si>
    <t>INS00001605</t>
  </si>
  <si>
    <t>INS00001607</t>
  </si>
  <si>
    <t>INS00268281</t>
  </si>
  <si>
    <t>INS00487025</t>
  </si>
  <si>
    <t>INS00734716</t>
  </si>
  <si>
    <t>INS00003200</t>
  </si>
  <si>
    <t>INS00005658</t>
  </si>
  <si>
    <t>INS00467771</t>
  </si>
  <si>
    <t>INS00005660</t>
  </si>
  <si>
    <t>INS00005813</t>
  </si>
  <si>
    <t>INS00004386</t>
  </si>
  <si>
    <t>INS00004587</t>
  </si>
  <si>
    <t>INS00001215</t>
  </si>
  <si>
    <t>INS00584775</t>
  </si>
  <si>
    <t>INS00001239</t>
  </si>
  <si>
    <t>INS00001197</t>
  </si>
  <si>
    <t>INS00001241</t>
  </si>
  <si>
    <t>INS00729500</t>
  </si>
  <si>
    <t>INS00864693</t>
  </si>
  <si>
    <t>INS00697681</t>
  </si>
  <si>
    <t>INS00870036</t>
  </si>
  <si>
    <t>INS00870140</t>
  </si>
  <si>
    <t>INS00870171</t>
  </si>
  <si>
    <t>INS00001238</t>
  </si>
  <si>
    <t>INS00004647</t>
  </si>
  <si>
    <t>INS00001216</t>
  </si>
  <si>
    <t>INS00001226</t>
  </si>
  <si>
    <t>INS00108695</t>
  </si>
  <si>
    <t>INS00001234</t>
  </si>
  <si>
    <t>INS00001200</t>
  </si>
  <si>
    <t>INS00489673</t>
  </si>
  <si>
    <t>INS00001201</t>
  </si>
  <si>
    <t>INS00001194</t>
  </si>
  <si>
    <t>INS00006230</t>
  </si>
  <si>
    <t>INS00001205</t>
  </si>
  <si>
    <t>INS00001196</t>
  </si>
  <si>
    <t>INS00489551</t>
  </si>
  <si>
    <t>INS00103475</t>
  </si>
  <si>
    <t>INS00001195</t>
  </si>
  <si>
    <t>INS00001202</t>
  </si>
  <si>
    <t>INS00001209</t>
  </si>
  <si>
    <t>INS00001204</t>
  </si>
  <si>
    <t>INS00001225</t>
  </si>
  <si>
    <t>INS00001233</t>
  </si>
  <si>
    <t>INS00757842</t>
  </si>
  <si>
    <t>INS00001230</t>
  </si>
  <si>
    <t>INS00001210</t>
  </si>
  <si>
    <t>INS00059479</t>
  </si>
  <si>
    <t>INS00001211</t>
  </si>
  <si>
    <t>INS00491446</t>
  </si>
  <si>
    <t>INS00001232</t>
  </si>
  <si>
    <t>INS00001203</t>
  </si>
  <si>
    <t>INS00001224</t>
  </si>
  <si>
    <t>INS00003368</t>
  </si>
  <si>
    <t>INS00011406</t>
  </si>
  <si>
    <t>INS00002963</t>
  </si>
  <si>
    <t>INS00002606</t>
  </si>
  <si>
    <t>INS00003672</t>
  </si>
  <si>
    <t>INS00001627</t>
  </si>
  <si>
    <t>INS00001633</t>
  </si>
  <si>
    <t>INS00005881</t>
  </si>
  <si>
    <t>INS00001631</t>
  </si>
  <si>
    <t>INS00001628</t>
  </si>
  <si>
    <t>INS00001624</t>
  </si>
  <si>
    <t>INS00103644</t>
  </si>
  <si>
    <t>INS00106209</t>
  </si>
  <si>
    <t>INS00001625</t>
  </si>
  <si>
    <t>INS00001634</t>
  </si>
  <si>
    <t>INS00020776</t>
  </si>
  <si>
    <t>INS00001937</t>
  </si>
  <si>
    <t>INS00001623</t>
  </si>
  <si>
    <t>INS00005796</t>
  </si>
  <si>
    <t>INS00001620</t>
  </si>
  <si>
    <t>INS00005797</t>
  </si>
  <si>
    <t>INS00005798</t>
  </si>
  <si>
    <t>INS00620214</t>
  </si>
  <si>
    <t>INS00001110</t>
  </si>
  <si>
    <t>INS00005799</t>
  </si>
  <si>
    <t>INS00001944</t>
  </si>
  <si>
    <t>INS00001952</t>
  </si>
  <si>
    <t>INS00001622</t>
  </si>
  <si>
    <t>INS00002183</t>
  </si>
  <si>
    <t>INS00001780</t>
  </si>
  <si>
    <t>INS00006557</t>
  </si>
  <si>
    <t>INS00003098</t>
  </si>
  <si>
    <t>INS00003099</t>
  </si>
  <si>
    <t>INS00004640</t>
  </si>
  <si>
    <t>INS00006241</t>
  </si>
  <si>
    <t>INS00006300</t>
  </si>
  <si>
    <t>INS00003901</t>
  </si>
  <si>
    <t>INS00634869</t>
  </si>
  <si>
    <t>INS00002116</t>
  </si>
  <si>
    <t>INS00005618</t>
  </si>
  <si>
    <t>INS00746387</t>
  </si>
  <si>
    <t>INS00015935</t>
  </si>
  <si>
    <t>INS00840292</t>
  </si>
  <si>
    <t>INS00266686</t>
  </si>
  <si>
    <t>INS00557726</t>
  </si>
  <si>
    <t>INS00003944</t>
  </si>
  <si>
    <t>INS00003797</t>
  </si>
  <si>
    <t>INS00002458</t>
  </si>
  <si>
    <t>INS00002849</t>
  </si>
  <si>
    <t>INS00002847</t>
  </si>
  <si>
    <t>INS00001640</t>
  </si>
  <si>
    <t>INS00535538</t>
  </si>
  <si>
    <t>INS00528235</t>
  </si>
  <si>
    <t>INS00485232</t>
  </si>
  <si>
    <t>INS00684033</t>
  </si>
  <si>
    <t>INS00489305</t>
  </si>
  <si>
    <t>INS00493935</t>
  </si>
  <si>
    <t>INS00487294</t>
  </si>
  <si>
    <t>INS00649268</t>
  </si>
  <si>
    <t>INS00483802</t>
  </si>
  <si>
    <t>INS00487298</t>
  </si>
  <si>
    <t>INS00737897</t>
  </si>
  <si>
    <t>INS00809578</t>
  </si>
  <si>
    <t>INS00719396</t>
  </si>
  <si>
    <t>INS00464308</t>
  </si>
  <si>
    <t>INS00553118</t>
  </si>
  <si>
    <t>INS00491448</t>
  </si>
  <si>
    <t>INS00470892</t>
  </si>
  <si>
    <t>INS00000921</t>
  </si>
  <si>
    <t>INS00003355</t>
  </si>
  <si>
    <t>INS00130112</t>
  </si>
  <si>
    <t>INS00003367</t>
  </si>
  <si>
    <t>INS00003396</t>
  </si>
  <si>
    <t>INS00003380</t>
  </si>
  <si>
    <t>INS00000923</t>
  </si>
  <si>
    <t>INS00000924</t>
  </si>
  <si>
    <t>INS00000929</t>
  </si>
  <si>
    <t>INS00000928</t>
  </si>
  <si>
    <t>INS00005811</t>
  </si>
  <si>
    <t>INS00003429</t>
  </si>
  <si>
    <t>INS00003371</t>
  </si>
  <si>
    <t>INS00003397</t>
  </si>
  <si>
    <t>INS00000925</t>
  </si>
  <si>
    <t>INS00004387</t>
  </si>
  <si>
    <t>INS00002409</t>
  </si>
  <si>
    <t>INS00001659</t>
  </si>
  <si>
    <t>INS00002439</t>
  </si>
  <si>
    <t>INS00001962</t>
  </si>
  <si>
    <t>INS00003464</t>
  </si>
  <si>
    <t>INS00001657</t>
  </si>
  <si>
    <t>INS00526940</t>
  </si>
  <si>
    <t>INS00001651</t>
  </si>
  <si>
    <t>INS00001656</t>
  </si>
  <si>
    <t>INS00000926</t>
  </si>
  <si>
    <t>INS00003593</t>
  </si>
  <si>
    <t>INS00001655</t>
  </si>
  <si>
    <t>INS00053195</t>
  </si>
  <si>
    <t>INS00001654</t>
  </si>
  <si>
    <t>INS00009691</t>
  </si>
  <si>
    <t>INS00004342</t>
  </si>
  <si>
    <t>INS00001872</t>
  </si>
  <si>
    <t>INS00003903</t>
  </si>
  <si>
    <t>INS00491474</t>
  </si>
  <si>
    <t>INS00004305</t>
  </si>
  <si>
    <t>INS00001985</t>
  </si>
  <si>
    <t>INS00003205</t>
  </si>
  <si>
    <t>INS00002159</t>
  </si>
  <si>
    <t>INS00002224</t>
  </si>
  <si>
    <t>INS00002957</t>
  </si>
  <si>
    <t>INS00001725</t>
  </si>
  <si>
    <t>INS00002958</t>
  </si>
  <si>
    <t>INS00001853</t>
  </si>
  <si>
    <t>INS00720671</t>
  </si>
  <si>
    <t>INS00003382</t>
  </si>
  <si>
    <t>INS00003466</t>
  </si>
  <si>
    <t>INS00569525</t>
  </si>
  <si>
    <t>INS00006250</t>
  </si>
  <si>
    <t>INS00002766</t>
  </si>
  <si>
    <t>INS00001490</t>
  </si>
  <si>
    <t>INS00005465</t>
  </si>
  <si>
    <t>INS00002904</t>
  </si>
  <si>
    <t>INS00002916</t>
  </si>
  <si>
    <t>INS00670547</t>
  </si>
  <si>
    <t>INS00002931</t>
  </si>
  <si>
    <t>INS00005401</t>
  </si>
  <si>
    <t>INS00006080</t>
  </si>
  <si>
    <t>INS00001481</t>
  </si>
  <si>
    <t>INS00592287</t>
  </si>
  <si>
    <t>INS00015865</t>
  </si>
  <si>
    <t>INS00003220</t>
  </si>
  <si>
    <t>INS00006078</t>
  </si>
  <si>
    <t>INS00006079</t>
  </si>
  <si>
    <t>INS00652112</t>
  </si>
  <si>
    <t>INS00103618</t>
  </si>
  <si>
    <t>INS00003223</t>
  </si>
  <si>
    <t>INS00006073</t>
  </si>
  <si>
    <t>INS00006076</t>
  </si>
  <si>
    <t>INS00006075</t>
  </si>
  <si>
    <t>INS00059481</t>
  </si>
  <si>
    <t>INS00365822</t>
  </si>
  <si>
    <t>INS00001670</t>
  </si>
  <si>
    <t>INS00001672</t>
  </si>
  <si>
    <t>INS00744766</t>
  </si>
  <si>
    <t>INS00005166</t>
  </si>
  <si>
    <t>INS00569501</t>
  </si>
  <si>
    <t>INS00103893</t>
  </si>
  <si>
    <t>INS00117382</t>
  </si>
  <si>
    <t>INS00004323</t>
  </si>
  <si>
    <t>INS00466007</t>
  </si>
  <si>
    <t>INS00000946</t>
  </si>
  <si>
    <t>INS00004247</t>
  </si>
  <si>
    <t>INS00003104</t>
  </si>
  <si>
    <t>INS00005261</t>
  </si>
  <si>
    <t>INS00001964</t>
  </si>
  <si>
    <t>INS00001803</t>
  </si>
  <si>
    <t>INS00485357</t>
  </si>
  <si>
    <t>INS00686121</t>
  </si>
  <si>
    <t>INS00004811</t>
  </si>
  <si>
    <t>INS00000760</t>
  </si>
  <si>
    <t>INS00000761</t>
  </si>
  <si>
    <t>INS00002377</t>
  </si>
  <si>
    <t>INS00002397</t>
  </si>
  <si>
    <t>INS00002441</t>
  </si>
  <si>
    <t>INS00073586</t>
  </si>
  <si>
    <t>INS00005306</t>
  </si>
  <si>
    <t>INS00005626</t>
  </si>
  <si>
    <t>INS00002476</t>
  </si>
  <si>
    <t>INS00000951</t>
  </si>
  <si>
    <t>INS00001676</t>
  </si>
  <si>
    <t>INS00106229</t>
  </si>
  <si>
    <t>INS00003142</t>
  </si>
  <si>
    <t>INS00001677</t>
  </si>
  <si>
    <t>INS00001678</t>
  </si>
  <si>
    <t>INS00001679</t>
  </si>
  <si>
    <t>INS00003372</t>
  </si>
  <si>
    <t>INS00002640</t>
  </si>
  <si>
    <t>INS00002641</t>
  </si>
  <si>
    <t>INS00004157</t>
  </si>
  <si>
    <t>INS00003373</t>
  </si>
  <si>
    <t>INS00004422</t>
  </si>
  <si>
    <t>INS00004250</t>
  </si>
  <si>
    <t>INS00001683</t>
  </si>
  <si>
    <t>INS00003208</t>
  </si>
  <si>
    <t>INS00116852</t>
  </si>
  <si>
    <t>INS00564505</t>
  </si>
  <si>
    <t>INS00003912</t>
  </si>
  <si>
    <t>INS00004328</t>
  </si>
  <si>
    <t>INS00001798</t>
  </si>
  <si>
    <t>INS00001534</t>
  </si>
  <si>
    <t>INS00801261</t>
  </si>
  <si>
    <t>INS00001685</t>
  </si>
  <si>
    <t>INS00003486</t>
  </si>
  <si>
    <t>INS00006070</t>
  </si>
  <si>
    <t>INS00002415</t>
  </si>
  <si>
    <t>INS00004883</t>
  </si>
  <si>
    <t>INS00005837</t>
  </si>
  <si>
    <t>INS00058749</t>
  </si>
  <si>
    <t>INS00499195</t>
  </si>
  <si>
    <t>INS00004123</t>
  </si>
  <si>
    <t>INS00004138</t>
  </si>
  <si>
    <t>INS00004139</t>
  </si>
  <si>
    <t>INS00004143</t>
  </si>
  <si>
    <t>INS00004128</t>
  </si>
  <si>
    <t>INS00059482</t>
  </si>
  <si>
    <t>INS00004197</t>
  </si>
  <si>
    <t>INS00004204</t>
  </si>
  <si>
    <t>INS00004208</t>
  </si>
  <si>
    <t>INS00004145</t>
  </si>
  <si>
    <t>INS00004330</t>
  </si>
  <si>
    <t>INS00004165</t>
  </si>
  <si>
    <t>INS00004168</t>
  </si>
  <si>
    <t>INS00004176</t>
  </si>
  <si>
    <t>INS00004183</t>
  </si>
  <si>
    <t>INS00004193</t>
  </si>
  <si>
    <t>INS00004194</t>
  </si>
  <si>
    <t>INS00004203</t>
  </si>
  <si>
    <t>INS00004211</t>
  </si>
  <si>
    <t>INS00004215</t>
  </si>
  <si>
    <t>INS00004226</t>
  </si>
  <si>
    <t>INS00004229</t>
  </si>
  <si>
    <t>INS00004078</t>
  </si>
  <si>
    <t>INS00002344</t>
  </si>
  <si>
    <t>INS00002140</t>
  </si>
  <si>
    <t>INS00569490</t>
  </si>
  <si>
    <t>INS00005869</t>
  </si>
  <si>
    <t>INS00522612</t>
  </si>
  <si>
    <t>INS00003022</t>
  </si>
  <si>
    <t>INS00002044</t>
  </si>
  <si>
    <t>INS00004091</t>
  </si>
  <si>
    <t>INS00003548</t>
  </si>
  <si>
    <t>INS00842712</t>
  </si>
  <si>
    <t>INS00004110</t>
  </si>
  <si>
    <t>INS00001006</t>
  </si>
  <si>
    <t>INS00003597</t>
  </si>
  <si>
    <t>INS00003536</t>
  </si>
  <si>
    <t>INS00004389</t>
  </si>
  <si>
    <t>INS00002142</t>
  </si>
  <si>
    <t>INS00005864</t>
  </si>
  <si>
    <t>INS00002484</t>
  </si>
  <si>
    <t>INS00490197</t>
  </si>
  <si>
    <t>INS00005656</t>
  </si>
  <si>
    <t>INS00004548</t>
  </si>
  <si>
    <t>INS00001997</t>
  </si>
  <si>
    <t>INS00001693</t>
  </si>
  <si>
    <t>INS00005361</t>
  </si>
  <si>
    <t>INS00005362</t>
  </si>
  <si>
    <t>INS00002029</t>
  </si>
  <si>
    <t>INS00005941</t>
  </si>
  <si>
    <t>INS00005940</t>
  </si>
  <si>
    <t>INS00005360</t>
  </si>
  <si>
    <t>INS00002099</t>
  </si>
  <si>
    <t>INS00001695</t>
  </si>
  <si>
    <t>INS00491896</t>
  </si>
  <si>
    <t>INS00002961</t>
  </si>
  <si>
    <t>INS00001696</t>
  </si>
  <si>
    <t>INS00001697</t>
  </si>
  <si>
    <t>INS00004251</t>
  </si>
  <si>
    <t>INS00002417</t>
  </si>
  <si>
    <t>INS00003919</t>
  </si>
  <si>
    <t>INS00003920</t>
  </si>
  <si>
    <t>INS00004158</t>
  </si>
  <si>
    <t>INS00511657</t>
  </si>
  <si>
    <t>INS00670544</t>
  </si>
  <si>
    <t>INS00001558</t>
  </si>
  <si>
    <t>INS00001559</t>
  </si>
  <si>
    <t>INS00002055</t>
  </si>
  <si>
    <t>INS00002034</t>
  </si>
  <si>
    <t>INS00002065</t>
  </si>
  <si>
    <t>INS00002066</t>
  </si>
  <si>
    <t>INS00004782</t>
  </si>
  <si>
    <t>INS00004783</t>
  </si>
  <si>
    <t>INS00004785</t>
  </si>
  <si>
    <t>INS00004788</t>
  </si>
  <si>
    <t>INS00004789</t>
  </si>
  <si>
    <t>INS00004790</t>
  </si>
  <si>
    <t>INS00004791</t>
  </si>
  <si>
    <t>INS00059654</t>
  </si>
  <si>
    <t>INS00004786</t>
  </si>
  <si>
    <t>INS00004801</t>
  </si>
  <si>
    <t>INS00004781</t>
  </si>
  <si>
    <t>INS00004147</t>
  </si>
  <si>
    <t>INS00004188</t>
  </si>
  <si>
    <t>INS00001181</t>
  </si>
  <si>
    <t>INS00001310</t>
  </si>
  <si>
    <t>INS00001746</t>
  </si>
  <si>
    <t>INS00001317</t>
  </si>
  <si>
    <t>INS00001425</t>
  </si>
  <si>
    <t>INS00001753</t>
  </si>
  <si>
    <t>INS00001320</t>
  </si>
  <si>
    <t>INS00001452</t>
  </si>
  <si>
    <t>INS00116427</t>
  </si>
  <si>
    <t>INS00001364</t>
  </si>
  <si>
    <t>INS00001748</t>
  </si>
  <si>
    <t>INS00506289</t>
  </si>
  <si>
    <t>INS00001319</t>
  </si>
  <si>
    <t>INS00001433</t>
  </si>
  <si>
    <t>INS00001428</t>
  </si>
  <si>
    <t>INS00001458</t>
  </si>
  <si>
    <t>INS00002659</t>
  </si>
  <si>
    <t>INS00001423</t>
  </si>
  <si>
    <t>INS00001365</t>
  </si>
  <si>
    <t>INS00001457</t>
  </si>
  <si>
    <t>INS00073272</t>
  </si>
  <si>
    <t>INS00001421</t>
  </si>
  <si>
    <t>INS00001439</t>
  </si>
  <si>
    <t>INS00001445</t>
  </si>
  <si>
    <t>INS00001450</t>
  </si>
  <si>
    <t>INS00001427</t>
  </si>
  <si>
    <t>INS00001422</t>
  </si>
  <si>
    <t>INS00001438</t>
  </si>
  <si>
    <t>INS00001497</t>
  </si>
  <si>
    <t>INS00001387</t>
  </si>
  <si>
    <t>INS00001437</t>
  </si>
  <si>
    <t>INS00459914</t>
  </si>
  <si>
    <t>INS00001335</t>
  </si>
  <si>
    <t>INS00001369</t>
  </si>
  <si>
    <t>INS00001336</t>
  </si>
  <si>
    <t>INS00001383</t>
  </si>
  <si>
    <t>INS00001331</t>
  </si>
  <si>
    <t>INS00001399</t>
  </si>
  <si>
    <t>INS00001407</t>
  </si>
  <si>
    <t>INS00009815</t>
  </si>
  <si>
    <t>INS00001384</t>
  </si>
  <si>
    <t>INS00006567</t>
  </si>
  <si>
    <t>INS00001419</t>
  </si>
  <si>
    <t>INS00001316</t>
  </si>
  <si>
    <t>INS00118666</t>
  </si>
  <si>
    <t>INS00001315</t>
  </si>
  <si>
    <t>INS00014931</t>
  </si>
  <si>
    <t>INS00001719</t>
  </si>
  <si>
    <t>INS00006290</t>
  </si>
  <si>
    <t>INS00001351</t>
  </si>
  <si>
    <t>INS00001323</t>
  </si>
  <si>
    <t>INS00001482</t>
  </si>
  <si>
    <t>INS00001340</t>
  </si>
  <si>
    <t>INS00001479</t>
  </si>
  <si>
    <t>INS00001749</t>
  </si>
  <si>
    <t>INS00001341</t>
  </si>
  <si>
    <t>INS00001453</t>
  </si>
  <si>
    <t>INS00001390</t>
  </si>
  <si>
    <t>INS00001858</t>
  </si>
  <si>
    <t>INS00001325</t>
  </si>
  <si>
    <t>INS00001342</t>
  </si>
  <si>
    <t>INS00001750</t>
  </si>
  <si>
    <t>INS00001463</t>
  </si>
  <si>
    <t>INS00001464</t>
  </si>
  <si>
    <t>INS00699902</t>
  </si>
  <si>
    <t>INS00001312</t>
  </si>
  <si>
    <t>INS00001484</t>
  </si>
  <si>
    <t>INS00653852</t>
  </si>
  <si>
    <t>INS00645774</t>
  </si>
  <si>
    <t>INS00649509</t>
  </si>
  <si>
    <t>INS00489335</t>
  </si>
  <si>
    <t>INS00001441</t>
  </si>
  <si>
    <t>INS00001487</t>
  </si>
  <si>
    <t>INS00001444</t>
  </si>
  <si>
    <t>INS00001443</t>
  </si>
  <si>
    <t>INS00001440</t>
  </si>
  <si>
    <t>INS00001827</t>
  </si>
  <si>
    <t>INS00002809</t>
  </si>
  <si>
    <t>INS00001752</t>
  </si>
  <si>
    <t>INS00001118</t>
  </si>
  <si>
    <t>INS00005381</t>
  </si>
  <si>
    <t>INS00005386</t>
  </si>
  <si>
    <t>INS00005383</t>
  </si>
  <si>
    <t>INS00004054</t>
  </si>
  <si>
    <t>INS00571899</t>
  </si>
  <si>
    <t>INS00365676</t>
  </si>
  <si>
    <t>INS00500363</t>
  </si>
  <si>
    <t>INS00001754</t>
  </si>
  <si>
    <t>INS00001454</t>
  </si>
  <si>
    <t>INS00006363</t>
  </si>
  <si>
    <t>INS00005382</t>
  </si>
  <si>
    <t>INS00001327</t>
  </si>
  <si>
    <t>INS00001348</t>
  </si>
  <si>
    <t>INS00001330</t>
  </si>
  <si>
    <t>INS00001343</t>
  </si>
  <si>
    <t>INS00001358</t>
  </si>
  <si>
    <t>INS00001350</t>
  </si>
  <si>
    <t>INS00001404</t>
  </si>
  <si>
    <t>INS00001744</t>
  </si>
  <si>
    <t>INS00720456</t>
  </si>
  <si>
    <t>INS00001828</t>
  </si>
  <si>
    <t>INS00001352</t>
  </si>
  <si>
    <t>INS00001762</t>
  </si>
  <si>
    <t>INS00006364</t>
  </si>
  <si>
    <t>INS00001401</t>
  </si>
  <si>
    <t>INS00001412</t>
  </si>
  <si>
    <t>INS00001416</t>
  </si>
  <si>
    <t>INS00001418</t>
  </si>
  <si>
    <t>INS00605641</t>
  </si>
  <si>
    <t>INS00765418</t>
  </si>
  <si>
    <t>INS00001353</t>
  </si>
  <si>
    <t>INS00004013</t>
  </si>
  <si>
    <t>INS00710452</t>
  </si>
  <si>
    <t>INS00001402</t>
  </si>
  <si>
    <t>INS00001477</t>
  </si>
  <si>
    <t>INS00001354</t>
  </si>
  <si>
    <t>INS00001394</t>
  </si>
  <si>
    <t>INS00001496</t>
  </si>
  <si>
    <t>INS00001355</t>
  </si>
  <si>
    <t>INS00001376</t>
  </si>
  <si>
    <t>INS00001329</t>
  </si>
  <si>
    <t>INS00001483</t>
  </si>
  <si>
    <t>INS00001465</t>
  </si>
  <si>
    <t>INS00001466</t>
  </si>
  <si>
    <t>INS00003906</t>
  </si>
  <si>
    <t>INS00001449</t>
  </si>
  <si>
    <t>INS00001344</t>
  </si>
  <si>
    <t>INS00001333</t>
  </si>
  <si>
    <t>INS00366374</t>
  </si>
  <si>
    <t>INS00001415</t>
  </si>
  <si>
    <t>INS00409923</t>
  </si>
  <si>
    <t>INS00002661</t>
  </si>
  <si>
    <t>INS00601965</t>
  </si>
  <si>
    <t>INS00801798</t>
  </si>
  <si>
    <t>INS00001491</t>
  </si>
  <si>
    <t>INS00001324</t>
  </si>
  <si>
    <t>INS00084411</t>
  </si>
  <si>
    <t>INS00001486</t>
  </si>
  <si>
    <t>INS00001478</t>
  </si>
  <si>
    <t>INS00001829</t>
  </si>
  <si>
    <t>INS00001434</t>
  </si>
  <si>
    <t>INS00084412</t>
  </si>
  <si>
    <t>INS00001314</t>
  </si>
  <si>
    <t>INS00481613</t>
  </si>
  <si>
    <t>INS00005264</t>
  </si>
  <si>
    <t>INS00407492</t>
  </si>
  <si>
    <t>INS00528237</t>
  </si>
  <si>
    <t>INS00001408</t>
  </si>
  <si>
    <t>INS00001413</t>
  </si>
  <si>
    <t>INS00001414</t>
  </si>
  <si>
    <t>INS00000567</t>
  </si>
  <si>
    <t>INS00409916</t>
  </si>
  <si>
    <t>INS00001389</t>
  </si>
  <si>
    <t>INS00516250</t>
  </si>
  <si>
    <t>INS00001396</t>
  </si>
  <si>
    <t>INS00001359</t>
  </si>
  <si>
    <t>INS00001406</t>
  </si>
  <si>
    <t>INS00005897</t>
  </si>
  <si>
    <t>INS00001382</t>
  </si>
  <si>
    <t>INS00118629</t>
  </si>
  <si>
    <t>INS00001360</t>
  </si>
  <si>
    <t>INS00001313</t>
  </si>
  <si>
    <t>INS00001451</t>
  </si>
  <si>
    <t>INS00108683</t>
  </si>
  <si>
    <t>INS00001379</t>
  </si>
  <si>
    <t>INS00001361</t>
  </si>
  <si>
    <t>INS00001711</t>
  </si>
  <si>
    <t>INS00775976</t>
  </si>
  <si>
    <t>INS00001710</t>
  </si>
  <si>
    <t>INS00001712</t>
  </si>
  <si>
    <t>INS00611681</t>
  </si>
  <si>
    <t>INS00761687</t>
  </si>
  <si>
    <t>INS00002204</t>
  </si>
  <si>
    <t>INS00002213</t>
  </si>
  <si>
    <t>INS00002059</t>
  </si>
  <si>
    <t>INS00002600</t>
  </si>
  <si>
    <t>INS00002616</t>
  </si>
  <si>
    <t>INS00002586</t>
  </si>
  <si>
    <t>INS00001821</t>
  </si>
  <si>
    <t>INS00000892</t>
  </si>
  <si>
    <t>INS00646989</t>
  </si>
  <si>
    <t>INS00002625</t>
  </si>
  <si>
    <t>INS00002610</t>
  </si>
  <si>
    <t>INS00705260</t>
  </si>
  <si>
    <t>INS00001510</t>
  </si>
  <si>
    <t>INS00002634</t>
  </si>
  <si>
    <t>INS00001822</t>
  </si>
  <si>
    <t>INS00103519</t>
  </si>
  <si>
    <t>INS00003817</t>
  </si>
  <si>
    <t>INS00074079</t>
  </si>
  <si>
    <t>INS00001708</t>
  </si>
  <si>
    <t>INS00059484</t>
  </si>
  <si>
    <t>INS00005892</t>
  </si>
  <si>
    <t>INS00003374</t>
  </si>
  <si>
    <t>INS00484370</t>
  </si>
  <si>
    <t>INS00003564</t>
  </si>
  <si>
    <t>INS00624955</t>
  </si>
  <si>
    <t>INS00003563</t>
  </si>
  <si>
    <t>INS00000995</t>
  </si>
  <si>
    <t>INS00000985</t>
  </si>
  <si>
    <t>INS00000994</t>
  </si>
  <si>
    <t>INS00001005</t>
  </si>
  <si>
    <t>INS00001003</t>
  </si>
  <si>
    <t>INS00003085</t>
  </si>
  <si>
    <t>INS00000976</t>
  </si>
  <si>
    <t>INS00003671</t>
  </si>
  <si>
    <t>INS00001007</t>
  </si>
  <si>
    <t>INS00000981</t>
  </si>
  <si>
    <t>INS00000980</t>
  </si>
  <si>
    <t>INS00000982</t>
  </si>
  <si>
    <t>INS00004521</t>
  </si>
  <si>
    <t>INS00000984</t>
  </si>
  <si>
    <t>INS00000996</t>
  </si>
  <si>
    <t>INS00001025</t>
  </si>
  <si>
    <t>INS00000989</t>
  </si>
  <si>
    <t>INS00001011</t>
  </si>
  <si>
    <t>INS00000977</t>
  </si>
  <si>
    <t>INS00001021</t>
  </si>
  <si>
    <t>INS00011393</t>
  </si>
  <si>
    <t>INS00001768</t>
  </si>
  <si>
    <t>INS00003214</t>
  </si>
  <si>
    <t>INS00003215</t>
  </si>
  <si>
    <t>INS00001664</t>
  </si>
  <si>
    <t>INS00727689</t>
  </si>
  <si>
    <t>INS00001770</t>
  </si>
  <si>
    <t>INS00005329</t>
  </si>
  <si>
    <t>INS00073455</t>
  </si>
  <si>
    <t>INS00000957</t>
  </si>
  <si>
    <t>INS00046005</t>
  </si>
  <si>
    <t>INS00059053</t>
  </si>
  <si>
    <t>INS00050747</t>
  </si>
  <si>
    <t>INS00059063</t>
  </si>
  <si>
    <t>INS00043944</t>
  </si>
  <si>
    <t>INS00565104</t>
  </si>
  <si>
    <t>INS00001771</t>
  </si>
  <si>
    <t>INS00002448</t>
  </si>
  <si>
    <t>INS00002475</t>
  </si>
  <si>
    <t>INS00004256</t>
  </si>
  <si>
    <t>INS00002071</t>
  </si>
  <si>
    <t>INS00002091</t>
  </si>
  <si>
    <t>INS00002852</t>
  </si>
  <si>
    <t>INS00601967</t>
  </si>
  <si>
    <t>INS00604780</t>
  </si>
  <si>
    <t>INS00004150</t>
  </si>
  <si>
    <t>INS00001802</t>
  </si>
  <si>
    <t>INS00002427</t>
  </si>
  <si>
    <t>INS00001562</t>
  </si>
  <si>
    <t>INS00103476</t>
  </si>
  <si>
    <t>INS00698085</t>
  </si>
  <si>
    <t>INS00002166</t>
  </si>
  <si>
    <t>INS00005530</t>
  </si>
  <si>
    <t>INS00003688</t>
  </si>
  <si>
    <t>INS00003164</t>
  </si>
  <si>
    <t>INS00000945</t>
  </si>
  <si>
    <t>INS00001807</t>
  </si>
  <si>
    <t>INS00001808</t>
  </si>
  <si>
    <t>INS00005399</t>
  </si>
  <si>
    <t>INS00001805</t>
  </si>
  <si>
    <t>INS00001013</t>
  </si>
  <si>
    <t>INS00001810</t>
  </si>
  <si>
    <t>INS00062642</t>
  </si>
  <si>
    <t>INS00001812</t>
  </si>
  <si>
    <t>INS00001806</t>
  </si>
  <si>
    <t>INS00001811</t>
  </si>
  <si>
    <t>INS00001813</t>
  </si>
  <si>
    <t>INS00001815</t>
  </si>
  <si>
    <t>INS00001816</t>
  </si>
  <si>
    <t>INS00001818</t>
  </si>
  <si>
    <t>INS00002780</t>
  </si>
  <si>
    <t>INS00002801</t>
  </si>
  <si>
    <t>INS00002313</t>
  </si>
  <si>
    <t>INS00001967</t>
  </si>
  <si>
    <t>INS00005838</t>
  </si>
  <si>
    <t>INS00006379</t>
  </si>
  <si>
    <t>INS00002020</t>
  </si>
  <si>
    <t>INS00006094</t>
  </si>
  <si>
    <t>INS00003301</t>
  </si>
  <si>
    <t>INS00001833</t>
  </si>
  <si>
    <t>INS00413352</t>
  </si>
  <si>
    <t>INS00003677</t>
  </si>
  <si>
    <t>INS00001834</t>
  </si>
  <si>
    <t>INS00771911</t>
  </si>
  <si>
    <t>INS00520522</t>
  </si>
  <si>
    <t>INS00591045</t>
  </si>
  <si>
    <t>INS00535101</t>
  </si>
  <si>
    <t>INS00674129</t>
  </si>
  <si>
    <t>INS00001824</t>
  </si>
  <si>
    <t>INS00001836</t>
  </si>
  <si>
    <t>INS00001826</t>
  </si>
  <si>
    <t>INS00020649</t>
  </si>
  <si>
    <t>INS00001825</t>
  </si>
  <si>
    <t>INS00001830</t>
  </si>
  <si>
    <t>INS00004065</t>
  </si>
  <si>
    <t>INS00006442</t>
  </si>
  <si>
    <t>INS00003739</t>
  </si>
  <si>
    <t>INS00004435</t>
  </si>
  <si>
    <t>INS00004833</t>
  </si>
  <si>
    <t>INS00003406</t>
  </si>
  <si>
    <t>INS00409934</t>
  </si>
  <si>
    <t>INS00002991</t>
  </si>
  <si>
    <t>INS00003837</t>
  </si>
  <si>
    <t>INS00003774</t>
  </si>
  <si>
    <t>INS00002885</t>
  </si>
  <si>
    <t>INS00003776</t>
  </si>
  <si>
    <t>INS00003824</t>
  </si>
  <si>
    <t>INS00004558</t>
  </si>
  <si>
    <t>INS00003783</t>
  </si>
  <si>
    <t>INS00004434</t>
  </si>
  <si>
    <t>INS00003754</t>
  </si>
  <si>
    <t>INS00004498</t>
  </si>
  <si>
    <t>INS00004436</t>
  </si>
  <si>
    <t>INS00004565</t>
  </si>
  <si>
    <t>INS00537411</t>
  </si>
  <si>
    <t>INS00003743</t>
  </si>
  <si>
    <t>INS00004563</t>
  </si>
  <si>
    <t>INS00004552</t>
  </si>
  <si>
    <t>INS00004544</t>
  </si>
  <si>
    <t>INS00123347</t>
  </si>
  <si>
    <t>INS00003823</t>
  </si>
  <si>
    <t>INS00004834</t>
  </si>
  <si>
    <t>INS00003757</t>
  </si>
  <si>
    <t>INS00005982</t>
  </si>
  <si>
    <t>INS00011465</t>
  </si>
  <si>
    <t>INS00003755</t>
  </si>
  <si>
    <t>INS00004836</t>
  </si>
  <si>
    <t>INS00130083</t>
  </si>
  <si>
    <t>INS00004566</t>
  </si>
  <si>
    <t>INS00004499</t>
  </si>
  <si>
    <t>INS00274402</t>
  </si>
  <si>
    <t>INS00004465</t>
  </si>
  <si>
    <t>INS00004491</t>
  </si>
  <si>
    <t>INS00003408</t>
  </si>
  <si>
    <t>INS00004497</t>
  </si>
  <si>
    <t>INS00004827</t>
  </si>
  <si>
    <t>INS00003756</t>
  </si>
  <si>
    <t>INS00018168</t>
  </si>
  <si>
    <t>INS00052187</t>
  </si>
  <si>
    <t>INS00004466</t>
  </si>
  <si>
    <t>INS00004564</t>
  </si>
  <si>
    <t>INS00090636</t>
  </si>
  <si>
    <t>INS00004359</t>
  </si>
  <si>
    <t>INS00018144</t>
  </si>
  <si>
    <t>INS00004841</t>
  </si>
  <si>
    <t>INS00003765</t>
  </si>
  <si>
    <t>INS00002690</t>
  </si>
  <si>
    <t>INS00116444</t>
  </si>
  <si>
    <t>INS00553226</t>
  </si>
  <si>
    <t>INS00005521</t>
  </si>
  <si>
    <t>INS00003238</t>
  </si>
  <si>
    <t>INS00485152</t>
  </si>
  <si>
    <t>INS00003240</t>
  </si>
  <si>
    <t>INS00001302</t>
  </si>
  <si>
    <t>INS00003183</t>
  </si>
  <si>
    <t>INS00005909</t>
  </si>
  <si>
    <t>INS00001298</t>
  </si>
  <si>
    <t>INS00683071</t>
  </si>
  <si>
    <t>INS00445708</t>
  </si>
  <si>
    <t>INS00641545</t>
  </si>
  <si>
    <t>INS00001299</t>
  </si>
  <si>
    <t>INS00003262</t>
  </si>
  <si>
    <t>INS00001043</t>
  </si>
  <si>
    <t>INS00011110</t>
  </si>
  <si>
    <t>INS00001300</t>
  </si>
  <si>
    <t>INS00003254</t>
  </si>
  <si>
    <t>INS00000836</t>
  </si>
  <si>
    <t>INS00002587</t>
  </si>
  <si>
    <t>INS00004991</t>
  </si>
  <si>
    <t>INS00002630</t>
  </si>
  <si>
    <t>INS00004998</t>
  </si>
  <si>
    <t>INS00536687</t>
  </si>
  <si>
    <t>INS00365735</t>
  </si>
  <si>
    <t>INS00279986</t>
  </si>
  <si>
    <t>INS00004995</t>
  </si>
  <si>
    <t>INS00766546</t>
  </si>
  <si>
    <t>INS00755065</t>
  </si>
  <si>
    <t>INS00365736</t>
  </si>
  <si>
    <t>INS00005000</t>
  </si>
  <si>
    <t>INS00004997</t>
  </si>
  <si>
    <t>INS00002097</t>
  </si>
  <si>
    <t>INS00002098</t>
  </si>
  <si>
    <t>INS00005070</t>
  </si>
  <si>
    <t>INS00005009</t>
  </si>
  <si>
    <t>INS00005011</t>
  </si>
  <si>
    <t>INS00261764</t>
  </si>
  <si>
    <t>INS00107700</t>
  </si>
  <si>
    <t>INS00557722</t>
  </si>
  <si>
    <t>INS00005014</t>
  </si>
  <si>
    <t>INS00005005</t>
  </si>
  <si>
    <t>INS00103484</t>
  </si>
  <si>
    <t>INS00002172</t>
  </si>
  <si>
    <t>INS00005016</t>
  </si>
  <si>
    <t>INS00005017</t>
  </si>
  <si>
    <t>INS00005019</t>
  </si>
  <si>
    <t>INS00005035</t>
  </si>
  <si>
    <t>INS00005021</t>
  </si>
  <si>
    <t>INS00407536</t>
  </si>
  <si>
    <t>INS00005023</t>
  </si>
  <si>
    <t>INS00005024</t>
  </si>
  <si>
    <t>INS00005036</t>
  </si>
  <si>
    <t>INS00679795</t>
  </si>
  <si>
    <t>INS00557406</t>
  </si>
  <si>
    <t>INS00005026</t>
  </si>
  <si>
    <t>INS00005028</t>
  </si>
  <si>
    <t>INS00599783</t>
  </si>
  <si>
    <t>INS00584781</t>
  </si>
  <si>
    <t>INS00005031</t>
  </si>
  <si>
    <t>INS00005032</t>
  </si>
  <si>
    <t>INS00001889</t>
  </si>
  <si>
    <t>INS00002607</t>
  </si>
  <si>
    <t>INS00003802</t>
  </si>
  <si>
    <t>INS00005716</t>
  </si>
  <si>
    <t>INS00006284</t>
  </si>
  <si>
    <t>INS00001332</t>
  </si>
  <si>
    <t>INS00004458</t>
  </si>
  <si>
    <t>INS00000947</t>
  </si>
  <si>
    <t>INS00002464</t>
  </si>
  <si>
    <t>INS00000519</t>
  </si>
  <si>
    <t>INS00005073</t>
  </si>
  <si>
    <t>INS00005068</t>
  </si>
  <si>
    <t>INS00005069</t>
  </si>
  <si>
    <t>INS00488197</t>
  </si>
  <si>
    <t>INS00551194</t>
  </si>
  <si>
    <t>INS00005065</t>
  </si>
  <si>
    <t>INS00004926</t>
  </si>
  <si>
    <t>INS00005074</t>
  </si>
  <si>
    <t>INS00006084</t>
  </si>
  <si>
    <t>INS00004257</t>
  </si>
  <si>
    <t>INS00059455</t>
  </si>
  <si>
    <t>INS00002645</t>
  </si>
  <si>
    <t>INS00010624</t>
  </si>
  <si>
    <t>INS00542765</t>
  </si>
  <si>
    <t>INS00115835</t>
  </si>
  <si>
    <t>INS00002316</t>
  </si>
  <si>
    <t>INS00403823</t>
  </si>
  <si>
    <t>INS00005083</t>
  </si>
  <si>
    <t>INS00003381</t>
  </si>
  <si>
    <t>INS00003953</t>
  </si>
  <si>
    <t>INS00121651</t>
  </si>
  <si>
    <t>INS00123565</t>
  </si>
  <si>
    <t>INS00027895</t>
  </si>
  <si>
    <t>INS00043739</t>
  </si>
  <si>
    <t>INS00708271</t>
  </si>
  <si>
    <t>INS00499737</t>
  </si>
  <si>
    <t>INS00129103</t>
  </si>
  <si>
    <t>INS00027853</t>
  </si>
  <si>
    <t>INS00048834</t>
  </si>
  <si>
    <t>INS00121642</t>
  </si>
  <si>
    <t>INS00144546</t>
  </si>
  <si>
    <t>INS00092686</t>
  </si>
  <si>
    <t>INS00092683</t>
  </si>
  <si>
    <t>INS00121652</t>
  </si>
  <si>
    <t>INS00050312</t>
  </si>
  <si>
    <t>INS00123531</t>
  </si>
  <si>
    <t>INS00029894</t>
  </si>
  <si>
    <t>INS00681747</t>
  </si>
  <si>
    <t>INS00733367</t>
  </si>
  <si>
    <t>INS00547930</t>
  </si>
  <si>
    <t>INS00698958</t>
  </si>
  <si>
    <t>INS00579834</t>
  </si>
  <si>
    <t>INS00576384</t>
  </si>
  <si>
    <t>INS00468650</t>
  </si>
  <si>
    <t>INS00586841</t>
  </si>
  <si>
    <t>INS00005089</t>
  </si>
  <si>
    <t>INS00673970</t>
  </si>
  <si>
    <t>INS00768216</t>
  </si>
  <si>
    <t>INS00532194</t>
  </si>
  <si>
    <t>INS00005112</t>
  </si>
  <si>
    <t>INS00027860</t>
  </si>
  <si>
    <t>INS00118992</t>
  </si>
  <si>
    <t>INS00123554</t>
  </si>
  <si>
    <t>INS00623734</t>
  </si>
  <si>
    <t>INS00744518</t>
  </si>
  <si>
    <t>INS00836211</t>
  </si>
  <si>
    <t>INS00009352</t>
  </si>
  <si>
    <t>INS00554751</t>
  </si>
  <si>
    <t>INS00021185</t>
  </si>
  <si>
    <t>INS00005090</t>
  </si>
  <si>
    <t>INS00062294</t>
  </si>
  <si>
    <t>INS00647053</t>
  </si>
  <si>
    <t>INS00009443</t>
  </si>
  <si>
    <t>INS00073559</t>
  </si>
  <si>
    <t>INS00009427</t>
  </si>
  <si>
    <t>INS00632657</t>
  </si>
  <si>
    <t>INS00123564</t>
  </si>
  <si>
    <t>INS00005091</t>
  </si>
  <si>
    <t>INS00688584</t>
  </si>
  <si>
    <t>INS00568859</t>
  </si>
  <si>
    <t>INS00009468</t>
  </si>
  <si>
    <t>INS00005088</t>
  </si>
  <si>
    <t>INS00059976</t>
  </si>
  <si>
    <t>INS00272351</t>
  </si>
  <si>
    <t>INS00005093</t>
  </si>
  <si>
    <t>INS00574770</t>
  </si>
  <si>
    <t>INS00059697</t>
  </si>
  <si>
    <t>INS00602496</t>
  </si>
  <si>
    <t>INS00062272</t>
  </si>
  <si>
    <t>INS00062383</t>
  </si>
  <si>
    <t>INS00123552</t>
  </si>
  <si>
    <t>INS00044624</t>
  </si>
  <si>
    <t>INS00123523</t>
  </si>
  <si>
    <t>INS00810062</t>
  </si>
  <si>
    <t>INS00720335</t>
  </si>
  <si>
    <t>INS00005087</t>
  </si>
  <si>
    <t>INS00123563</t>
  </si>
  <si>
    <t>INS00695779</t>
  </si>
  <si>
    <t>INS00468755</t>
  </si>
  <si>
    <t>INS00520894</t>
  </si>
  <si>
    <t>INS00854598</t>
  </si>
  <si>
    <t>INS00564152</t>
  </si>
  <si>
    <t>INS00121588</t>
  </si>
  <si>
    <t>INS00009313</t>
  </si>
  <si>
    <t>INS00820000</t>
  </si>
  <si>
    <t>INS00553119</t>
  </si>
  <si>
    <t>INS00842412</t>
  </si>
  <si>
    <t>INS00865642</t>
  </si>
  <si>
    <t>INS00005095</t>
  </si>
  <si>
    <t>INS00743191</t>
  </si>
  <si>
    <t>INS00551374</t>
  </si>
  <si>
    <t>INS00499746</t>
  </si>
  <si>
    <t>INS00272347</t>
  </si>
  <si>
    <t>INS00005102</t>
  </si>
  <si>
    <t>INS00826726</t>
  </si>
  <si>
    <t>INS00586842</t>
  </si>
  <si>
    <t>INS00780406</t>
  </si>
  <si>
    <t>INS00561051</t>
  </si>
  <si>
    <t>INS00005096</t>
  </si>
  <si>
    <t>INS00028080</t>
  </si>
  <si>
    <t>INS00365888</t>
  </si>
  <si>
    <t>INS00005113</t>
  </si>
  <si>
    <t>INS00005106</t>
  </si>
  <si>
    <t>INS00825136</t>
  </si>
  <si>
    <t>INS00005111</t>
  </si>
  <si>
    <t>INS00128376</t>
  </si>
  <si>
    <t>INS00005097</t>
  </si>
  <si>
    <t>INS00844503</t>
  </si>
  <si>
    <t>INS00005085</t>
  </si>
  <si>
    <t>INS00005108</t>
  </si>
  <si>
    <t>INS00751518</t>
  </si>
  <si>
    <t>INS00639533</t>
  </si>
  <si>
    <t>INS00005099</t>
  </si>
  <si>
    <t>INS00826336</t>
  </si>
  <si>
    <t>INS00713266</t>
  </si>
  <si>
    <t>INS00005100</t>
  </si>
  <si>
    <t>INS00009445</t>
  </si>
  <si>
    <t>INS00005086</t>
  </si>
  <si>
    <t>INS00054619</t>
  </si>
  <si>
    <t>INS00009446</t>
  </si>
  <si>
    <t>INS00690929</t>
  </si>
  <si>
    <t>INS00005092</t>
  </si>
  <si>
    <t>INS00632658</t>
  </si>
  <si>
    <t>INS00005098</t>
  </si>
  <si>
    <t>INS00005101</t>
  </si>
  <si>
    <t>INS00044235</t>
  </si>
  <si>
    <t>INS00009315</t>
  </si>
  <si>
    <t>INS00820004</t>
  </si>
  <si>
    <t>INS00825531</t>
  </si>
  <si>
    <t>INS00062236</t>
  </si>
  <si>
    <t>INS00117653</t>
  </si>
  <si>
    <t>INS00565928</t>
  </si>
  <si>
    <t>INS00584757</t>
  </si>
  <si>
    <t>INS00005105</t>
  </si>
  <si>
    <t>INS00786500</t>
  </si>
  <si>
    <t>INS00272366</t>
  </si>
  <si>
    <t>INS00482334</t>
  </si>
  <si>
    <t>INS00005103</t>
  </si>
  <si>
    <t>INS00005107</t>
  </si>
  <si>
    <t>INS00616472</t>
  </si>
  <si>
    <t>INS00720684</t>
  </si>
  <si>
    <t>INS00062910</t>
  </si>
  <si>
    <t>INS00062226</t>
  </si>
  <si>
    <t>INS00062192</t>
  </si>
  <si>
    <t>INS00005104</t>
  </si>
  <si>
    <t>INS00005094</t>
  </si>
  <si>
    <t>INS00009448</t>
  </si>
  <si>
    <t>INS00004793</t>
  </si>
  <si>
    <t>INS00004794</t>
  </si>
  <si>
    <t>INS00073393</t>
  </si>
  <si>
    <t>INS00004796</t>
  </si>
  <si>
    <t>INS00123524</t>
  </si>
  <si>
    <t>INS00006671</t>
  </si>
  <si>
    <t>INS00671322</t>
  </si>
  <si>
    <t>INS00123540</t>
  </si>
  <si>
    <t>INS00009456</t>
  </si>
  <si>
    <t>INS00061701</t>
  </si>
  <si>
    <t>INS00060341</t>
  </si>
  <si>
    <t>INS00121655</t>
  </si>
  <si>
    <t>INS00606188</t>
  </si>
  <si>
    <t>INS00009421</t>
  </si>
  <si>
    <t>INS00073853</t>
  </si>
  <si>
    <t>INS00009407</t>
  </si>
  <si>
    <t>INS00272370</t>
  </si>
  <si>
    <t>INS00123547</t>
  </si>
  <si>
    <t>INS00061518</t>
  </si>
  <si>
    <t>INS00009422</t>
  </si>
  <si>
    <t>INS00272369</t>
  </si>
  <si>
    <t>INS00009437</t>
  </si>
  <si>
    <t>INS00123545</t>
  </si>
  <si>
    <t>INS00009404</t>
  </si>
  <si>
    <t>INS00009431</t>
  </si>
  <si>
    <t>INS00009416</t>
  </si>
  <si>
    <t>INS00061371</t>
  </si>
  <si>
    <t>INS00009432</t>
  </si>
  <si>
    <t>INS00060328</t>
  </si>
  <si>
    <t>INS00561050</t>
  </si>
  <si>
    <t>INS00027840</t>
  </si>
  <si>
    <t>INS00272355</t>
  </si>
  <si>
    <t>INS00282142</t>
  </si>
  <si>
    <t>INS00009483</t>
  </si>
  <si>
    <t>INS00009471</t>
  </si>
  <si>
    <t>INS00053387</t>
  </si>
  <si>
    <t>INS00009478</t>
  </si>
  <si>
    <t>INS00499745</t>
  </si>
  <si>
    <t>INS00009484</t>
  </si>
  <si>
    <t>INS00009474</t>
  </si>
  <si>
    <t>INS00123539</t>
  </si>
  <si>
    <t>INS00009482</t>
  </si>
  <si>
    <t>INS00345362</t>
  </si>
  <si>
    <t>INS00009475</t>
  </si>
  <si>
    <t>INS00123522</t>
  </si>
  <si>
    <t>INS00073583</t>
  </si>
  <si>
    <t>INS00020688</t>
  </si>
  <si>
    <t>INS00123533</t>
  </si>
  <si>
    <t>INS00468736</t>
  </si>
  <si>
    <t>INS00272357</t>
  </si>
  <si>
    <t>INS00009477</t>
  </si>
  <si>
    <t>INS00009350</t>
  </si>
  <si>
    <t>INS00042813</t>
  </si>
  <si>
    <t>INS00009355</t>
  </si>
  <si>
    <t>INS00123541</t>
  </si>
  <si>
    <t>INS00009357</t>
  </si>
  <si>
    <t>INS00537503</t>
  </si>
  <si>
    <t>INS00009358</t>
  </si>
  <si>
    <t>INS00522566</t>
  </si>
  <si>
    <t>INS00052896</t>
  </si>
  <si>
    <t>INS00671068</t>
  </si>
  <si>
    <t>INS00063139</t>
  </si>
  <si>
    <t>INS00103516</t>
  </si>
  <si>
    <t>INS00005117</t>
  </si>
  <si>
    <t>INS00005114</t>
  </si>
  <si>
    <t>INS00485030</t>
  </si>
  <si>
    <t>INS00105757</t>
  </si>
  <si>
    <t>INS00767186</t>
  </si>
  <si>
    <t>INS00829872</t>
  </si>
  <si>
    <t>INS00021103</t>
  </si>
  <si>
    <t>INS00003125</t>
  </si>
  <si>
    <t>INS00107680</t>
  </si>
  <si>
    <t>INS00086034</t>
  </si>
  <si>
    <t>INS00005125</t>
  </si>
  <si>
    <t>INS00005123</t>
  </si>
  <si>
    <t>INS00005124</t>
  </si>
  <si>
    <t>INS00004668</t>
  </si>
  <si>
    <t>INS00003016</t>
  </si>
  <si>
    <t>INS00005127</t>
  </si>
  <si>
    <t>INS00003653</t>
  </si>
  <si>
    <t>INS00528245</t>
  </si>
  <si>
    <t>INS00106697</t>
  </si>
  <si>
    <t>INS00584751</t>
  </si>
  <si>
    <t>INS00488929</t>
  </si>
  <si>
    <t>INS00106683</t>
  </si>
  <si>
    <t>INS00004404</t>
  </si>
  <si>
    <t>INS00409874</t>
  </si>
  <si>
    <t>INS00106696</t>
  </si>
  <si>
    <t>INS00106750</t>
  </si>
  <si>
    <t>INS00006789</t>
  </si>
  <si>
    <t>INS00006778</t>
  </si>
  <si>
    <t>INS00106694</t>
  </si>
  <si>
    <t>INS00106695</t>
  </si>
  <si>
    <t>INS00106682</t>
  </si>
  <si>
    <t>INS00470895</t>
  </si>
  <si>
    <t>INS00108698</t>
  </si>
  <si>
    <t>INS00006779</t>
  </si>
  <si>
    <t>INS00528243</t>
  </si>
  <si>
    <t>INS00367653</t>
  </si>
  <si>
    <t>INS00006785</t>
  </si>
  <si>
    <t>INS00116412</t>
  </si>
  <si>
    <t>INS00108684</t>
  </si>
  <si>
    <t>INS00108682</t>
  </si>
  <si>
    <t>INS00106259</t>
  </si>
  <si>
    <t>INS00106699</t>
  </si>
  <si>
    <t>INS00006780</t>
  </si>
  <si>
    <t>INS00106737</t>
  </si>
  <si>
    <t>INS00003218</t>
  </si>
  <si>
    <t>INS00106680</t>
  </si>
  <si>
    <t>INS00106688</t>
  </si>
  <si>
    <t>INS00006777</t>
  </si>
  <si>
    <t>INS00118614</t>
  </si>
  <si>
    <t>INS00106707</t>
  </si>
  <si>
    <t>INS00767482</t>
  </si>
  <si>
    <t>INS00108681</t>
  </si>
  <si>
    <t>INS00006786</t>
  </si>
  <si>
    <t>INS00006782</t>
  </si>
  <si>
    <t>INS00405867</t>
  </si>
  <si>
    <t>INS00118613</t>
  </si>
  <si>
    <t>INS00367706</t>
  </si>
  <si>
    <t>INS00407601</t>
  </si>
  <si>
    <t>INS00491262</t>
  </si>
  <si>
    <t>INS00106725</t>
  </si>
  <si>
    <t>INS00600321</t>
  </si>
  <si>
    <t>INS00551403</t>
  </si>
  <si>
    <t>INS00003219</t>
  </si>
  <si>
    <t>INS00485560</t>
  </si>
  <si>
    <t>INS00106687</t>
  </si>
  <si>
    <t>INS00001139</t>
  </si>
  <si>
    <t>INS00492528</t>
  </si>
  <si>
    <t>INS00006781</t>
  </si>
  <si>
    <t>INS00578306</t>
  </si>
  <si>
    <t>INS00106762</t>
  </si>
  <si>
    <t>INS00528541</t>
  </si>
  <si>
    <t>INS00486988</t>
  </si>
  <si>
    <t>INS00524850</t>
  </si>
  <si>
    <t>INS00116404</t>
  </si>
  <si>
    <t>INS00410721</t>
  </si>
  <si>
    <t>INS00106258</t>
  </si>
  <si>
    <t>INS00108528</t>
  </si>
  <si>
    <t>INS00006771</t>
  </si>
  <si>
    <t>INS00006772</t>
  </si>
  <si>
    <t>INS00004629</t>
  </si>
  <si>
    <t>INS00118615</t>
  </si>
  <si>
    <t>INS00653888</t>
  </si>
  <si>
    <t>INS00006790</t>
  </si>
  <si>
    <t>INS00004626</t>
  </si>
  <si>
    <t>INS00006773</t>
  </si>
  <si>
    <t>INS00006774</t>
  </si>
  <si>
    <t>INS00105355</t>
  </si>
  <si>
    <t>INS00108713</t>
  </si>
  <si>
    <t>INS00108697</t>
  </si>
  <si>
    <t>INS00106690</t>
  </si>
  <si>
    <t>INS00106692</t>
  </si>
  <si>
    <t>INS00106693</t>
  </si>
  <si>
    <t>INS00597657</t>
  </si>
  <si>
    <t>INS00557755</t>
  </si>
  <si>
    <t>INS00106686</t>
  </si>
  <si>
    <t>INS00106724</t>
  </si>
  <si>
    <t>INS00106691</t>
  </si>
  <si>
    <t>INS00008263</t>
  </si>
  <si>
    <t>INS00701129</t>
  </si>
  <si>
    <t>INS00537545</t>
  </si>
  <si>
    <t>INS00565019</t>
  </si>
  <si>
    <t>INS00106698</t>
  </si>
  <si>
    <t>INS00106689</t>
  </si>
  <si>
    <t>INS00103507</t>
  </si>
  <si>
    <t>INS00002177</t>
  </si>
  <si>
    <t>INS00004857</t>
  </si>
  <si>
    <t>INS00006367</t>
  </si>
  <si>
    <t>INS00006270</t>
  </si>
  <si>
    <t>INS00006371</t>
  </si>
  <si>
    <t>INS00006271</t>
  </si>
  <si>
    <t>INS00000858</t>
  </si>
  <si>
    <t>INS00004167</t>
  </si>
  <si>
    <t>INS00003651</t>
  </si>
  <si>
    <t>INS00003655</t>
  </si>
  <si>
    <t>INS00001022</t>
  </si>
  <si>
    <t>INS00001024</t>
  </si>
  <si>
    <t>INS00003685</t>
  </si>
  <si>
    <t>INS00001391</t>
  </si>
  <si>
    <t>INS00481591</t>
  </si>
  <si>
    <t>INS00001023</t>
  </si>
  <si>
    <t>INS00005199</t>
  </si>
  <si>
    <t>INS00005497</t>
  </si>
  <si>
    <t>INS00058234</t>
  </si>
  <si>
    <t>INS00005496</t>
  </si>
  <si>
    <t>INS00001931</t>
  </si>
  <si>
    <t>INS00409914</t>
  </si>
  <si>
    <t>INS00073993</t>
  </si>
  <si>
    <t>INS00003687</t>
  </si>
  <si>
    <t>INS00014919</t>
  </si>
  <si>
    <t>INS00003487</t>
  </si>
  <si>
    <t>INS00003385</t>
  </si>
  <si>
    <t>INS00004259</t>
  </si>
  <si>
    <t>INS00005133</t>
  </si>
  <si>
    <t>INS00005804</t>
  </si>
  <si>
    <t>INS00005132</t>
  </si>
  <si>
    <t>INS00005130</t>
  </si>
  <si>
    <t>INS00003376</t>
  </si>
  <si>
    <t>INS00571903</t>
  </si>
  <si>
    <t>INS00488907</t>
  </si>
  <si>
    <t>INS00644780</t>
  </si>
  <si>
    <t>INS00516246</t>
  </si>
  <si>
    <t>INS00760331</t>
  </si>
  <si>
    <t>INS00805028</t>
  </si>
  <si>
    <t>INS00720655</t>
  </si>
  <si>
    <t>INS00002452</t>
  </si>
  <si>
    <t>INS00005141</t>
  </si>
  <si>
    <t>INS00001338</t>
  </si>
  <si>
    <t>INS00005142</t>
  </si>
  <si>
    <t>INS00005149</t>
  </si>
  <si>
    <t>INS00005145</t>
  </si>
  <si>
    <t>INS00005146</t>
  </si>
  <si>
    <t>INS00005147</t>
  </si>
  <si>
    <t>INS00407489</t>
  </si>
  <si>
    <t>INS00002440</t>
  </si>
  <si>
    <t>INS00002460</t>
  </si>
  <si>
    <t>INS00002419</t>
  </si>
  <si>
    <t>INS00000719</t>
  </si>
  <si>
    <t>INS00002468</t>
  </si>
  <si>
    <t>INS00498770</t>
  </si>
  <si>
    <t>INS00419126</t>
  </si>
  <si>
    <t>INS00365900</t>
  </si>
  <si>
    <t>INS00118646</t>
  </si>
  <si>
    <t>INS00470827</t>
  </si>
  <si>
    <t>INS00061424</t>
  </si>
  <si>
    <t>INS00114938</t>
  </si>
  <si>
    <t>INS00003489</t>
  </si>
  <si>
    <t>INS00002328</t>
  </si>
  <si>
    <t>INS00108535</t>
  </si>
  <si>
    <t>INS00005156</t>
  </si>
  <si>
    <t>INS00005155</t>
  </si>
  <si>
    <t>INS00544730</t>
  </si>
  <si>
    <t>INS00004377</t>
  </si>
  <si>
    <t>INS00489672</t>
  </si>
  <si>
    <t>INS00118621</t>
  </si>
  <si>
    <t>INS00488908</t>
  </si>
  <si>
    <t>INS00007982</t>
  </si>
  <si>
    <t>INS00116447</t>
  </si>
  <si>
    <t>INS00003878</t>
  </si>
  <si>
    <t>INS00116441</t>
  </si>
  <si>
    <t>INS00074152</t>
  </si>
  <si>
    <t>INS00642609</t>
  </si>
  <si>
    <t>INS00515837</t>
  </si>
  <si>
    <t>INS00116416</t>
  </si>
  <si>
    <t>INS00116417</t>
  </si>
  <si>
    <t>INS00116403</t>
  </si>
  <si>
    <t>INS00491260</t>
  </si>
  <si>
    <t>INS00116446</t>
  </si>
  <si>
    <t>INS00464276</t>
  </si>
  <si>
    <t>INS00515775</t>
  </si>
  <si>
    <t>INS00116442</t>
  </si>
  <si>
    <t>INS00008644</t>
  </si>
  <si>
    <t>INS00261777</t>
  </si>
  <si>
    <t>INS00004824</t>
  </si>
  <si>
    <t>INS00005714</t>
  </si>
  <si>
    <t>INS00005174</t>
  </si>
  <si>
    <t>INS00003273</t>
  </si>
  <si>
    <t>INS00103616</t>
  </si>
  <si>
    <t>INS00005812</t>
  </si>
  <si>
    <t>INS00005160</t>
  </si>
  <si>
    <t>INS00005175</t>
  </si>
  <si>
    <t>INS00006337</t>
  </si>
  <si>
    <t>INS00005075</t>
  </si>
  <si>
    <t>INS00002843</t>
  </si>
  <si>
    <t>INS00005157</t>
  </si>
  <si>
    <t>INS00001555</t>
  </si>
  <si>
    <t>INS00002461</t>
  </si>
  <si>
    <t>INS00002453</t>
  </si>
  <si>
    <t>INS00005782</t>
  </si>
  <si>
    <t>INS00005165</t>
  </si>
  <si>
    <t>INS00005702</t>
  </si>
  <si>
    <t>INS00005164</t>
  </si>
  <si>
    <t>INS00005161</t>
  </si>
  <si>
    <t>INS00005170</t>
  </si>
  <si>
    <t>INS00005162</t>
  </si>
  <si>
    <t>INS00002563</t>
  </si>
  <si>
    <t>INS00000807</t>
  </si>
  <si>
    <t>INS00002970</t>
  </si>
  <si>
    <t>INS00005163</t>
  </si>
  <si>
    <t>INS00001556</t>
  </si>
  <si>
    <t>INS00005711</t>
  </si>
  <si>
    <t>INS00005713</t>
  </si>
  <si>
    <t>INS00005712</t>
  </si>
  <si>
    <t>INS00005708</t>
  </si>
  <si>
    <t>INS00002978</t>
  </si>
  <si>
    <t>INS00005704</t>
  </si>
  <si>
    <t>INS00005788</t>
  </si>
  <si>
    <t>INS00003332</t>
  </si>
  <si>
    <t>INS00000917</t>
  </si>
  <si>
    <t>INS00084410</t>
  </si>
  <si>
    <t>INS00001469</t>
  </si>
  <si>
    <t>INS00005171</t>
  </si>
  <si>
    <t>INS00005464</t>
  </si>
  <si>
    <t>INS00005176</t>
  </si>
  <si>
    <t>INS00002818</t>
  </si>
  <si>
    <t>INS00005076</t>
  </si>
  <si>
    <t>INS00001472</t>
  </si>
  <si>
    <t>INS00005168</t>
  </si>
  <si>
    <t>INS00005169</t>
  </si>
  <si>
    <t>INS00005178</t>
  </si>
  <si>
    <t>INS00005172</t>
  </si>
  <si>
    <t>INS00002507</t>
  </si>
  <si>
    <t>INS00005888</t>
  </si>
  <si>
    <t>INS00005519</t>
  </si>
  <si>
    <t>INS00006593</t>
  </si>
  <si>
    <t>INS00001409</t>
  </si>
  <si>
    <t>INS00003070</t>
  </si>
  <si>
    <t>INS00074062</t>
  </si>
  <si>
    <t>INS00001593</t>
  </si>
  <si>
    <t>INS00002542</t>
  </si>
  <si>
    <t>INS00486992</t>
  </si>
  <si>
    <t>INS00409653</t>
  </si>
  <si>
    <t>INS00001492</t>
  </si>
  <si>
    <t>INS00003599</t>
  </si>
  <si>
    <t>INS00002988</t>
  </si>
  <si>
    <t>INS00002962</t>
  </si>
  <si>
    <t>INS00005159</t>
  </si>
  <si>
    <t>INS00002997</t>
  </si>
  <si>
    <t>INS00001064</t>
  </si>
  <si>
    <t>INS00007442</t>
  </si>
  <si>
    <t>INS00005184</t>
  </si>
  <si>
    <t>INS00005182</t>
  </si>
  <si>
    <t>INS00005181</t>
  </si>
  <si>
    <t>INS00005180</t>
  </si>
  <si>
    <t>INS00000743</t>
  </si>
  <si>
    <t>INS00803635</t>
  </si>
  <si>
    <t>INS00004020</t>
  </si>
  <si>
    <t>INS00004173</t>
  </si>
  <si>
    <t>INS00011358</t>
  </si>
  <si>
    <t>INS00564506</t>
  </si>
  <si>
    <t>INS00005188</t>
  </si>
  <si>
    <t>INS00005186</t>
  </si>
  <si>
    <t>INS00611618</t>
  </si>
  <si>
    <t>INS00005192</t>
  </si>
  <si>
    <t>INS00009937</t>
  </si>
  <si>
    <t>INS00005189</t>
  </si>
  <si>
    <t>INS00005191</t>
  </si>
  <si>
    <t>INS00005193</t>
  </si>
  <si>
    <t>INS00005190</t>
  </si>
  <si>
    <t>INS00004858</t>
  </si>
  <si>
    <t>INS00001895</t>
  </si>
  <si>
    <t>INS00001916</t>
  </si>
  <si>
    <t>INS00001963</t>
  </si>
  <si>
    <t>INS00001968</t>
  </si>
  <si>
    <t>INS00005201</t>
  </si>
  <si>
    <t>INS00350224</t>
  </si>
  <si>
    <t>INS00005409</t>
  </si>
  <si>
    <t>INS00001842</t>
  </si>
  <si>
    <t>INS00404261</t>
  </si>
  <si>
    <t>INS00005063</t>
  </si>
  <si>
    <t>INS00006888</t>
  </si>
  <si>
    <t>INS00005064</t>
  </si>
  <si>
    <t>INS00005066</t>
  </si>
  <si>
    <t>INS00005072</t>
  </si>
  <si>
    <t>INS00014926</t>
  </si>
  <si>
    <t>INS00001942</t>
  </si>
  <si>
    <t>INS00001939</t>
  </si>
  <si>
    <t>INS00005208</t>
  </si>
  <si>
    <t>INS00005209</t>
  </si>
  <si>
    <t>INS00001943</t>
  </si>
  <si>
    <t>INS00001949</t>
  </si>
  <si>
    <t>INS00001953</t>
  </si>
  <si>
    <t>INS00001969</t>
  </si>
  <si>
    <t>INS00001955</t>
  </si>
  <si>
    <t>INS00005210</t>
  </si>
  <si>
    <t>INS00003230</t>
  </si>
  <si>
    <t>INS00004427</t>
  </si>
  <si>
    <t>INS00003231</t>
  </si>
  <si>
    <t>INS00528241</t>
  </si>
  <si>
    <t>INS00006237</t>
  </si>
  <si>
    <t>INS00005806</t>
  </si>
  <si>
    <t>INS00004684</t>
  </si>
  <si>
    <t>INS00003567</t>
  </si>
  <si>
    <t>INS00569484</t>
  </si>
  <si>
    <t>INS00554806</t>
  </si>
  <si>
    <t>INS00020680</t>
  </si>
  <si>
    <t>INS00014922</t>
  </si>
  <si>
    <t>INS00004345</t>
  </si>
  <si>
    <t>INS00564507</t>
  </si>
  <si>
    <t>INS00107844</t>
  </si>
  <si>
    <t>INS00001898</t>
  </si>
  <si>
    <t>INS00002191</t>
  </si>
  <si>
    <t>INS00003054</t>
  </si>
  <si>
    <t>INS00003055</t>
  </si>
  <si>
    <t>INS00003075</t>
  </si>
  <si>
    <t>INS00003560</t>
  </si>
  <si>
    <t>INS00004554</t>
  </si>
  <si>
    <t>INS00013266</t>
  </si>
  <si>
    <t>INS00043938</t>
  </si>
  <si>
    <t>INS00001844</t>
  </si>
  <si>
    <t>INS00004979</t>
  </si>
  <si>
    <t>INS00003547</t>
  </si>
  <si>
    <t>INS00004969</t>
  </si>
  <si>
    <t>INS00003558</t>
  </si>
  <si>
    <t>INS00004985</t>
  </si>
  <si>
    <t>INS00004980</t>
  </si>
  <si>
    <t>INS00003407</t>
  </si>
  <si>
    <t>INS00001658</t>
  </si>
  <si>
    <t>INS00003419</t>
  </si>
  <si>
    <t>INS00003425</t>
  </si>
  <si>
    <t>INS00003539</t>
  </si>
  <si>
    <t>INS00003583</t>
  </si>
  <si>
    <t>INS00004973</t>
  </si>
  <si>
    <t>INS00004987</t>
  </si>
  <si>
    <t>INS00005215</t>
  </si>
  <si>
    <t>INS00805546</t>
  </si>
  <si>
    <t>INS00148906</t>
  </si>
  <si>
    <t>INS00111169</t>
  </si>
  <si>
    <t>INS00003426</t>
  </si>
  <si>
    <t>INS00485026</t>
  </si>
  <si>
    <t>INS00004122</t>
  </si>
  <si>
    <t>INS00003810</t>
  </si>
  <si>
    <t>INS00483837</t>
  </si>
  <si>
    <t>INS00004461</t>
  </si>
  <si>
    <t>INS00003318</t>
  </si>
  <si>
    <t>INS00014222</t>
  </si>
  <si>
    <t>INS00003286</t>
  </si>
  <si>
    <t>INS00003271</t>
  </si>
  <si>
    <t>INS00003272</t>
  </si>
  <si>
    <t>INS00003279</t>
  </si>
  <si>
    <t>INS00005220</t>
  </si>
  <si>
    <t>INS00005221</t>
  </si>
  <si>
    <t>INS00003322</t>
  </si>
  <si>
    <t>INS00003325</t>
  </si>
  <si>
    <t>INS00003283</t>
  </si>
  <si>
    <t>INS00000753</t>
  </si>
  <si>
    <t>INS00544686</t>
  </si>
  <si>
    <t>INS00000739</t>
  </si>
  <si>
    <t>INS00005222</t>
  </si>
  <si>
    <t>INS00003006</t>
  </si>
  <si>
    <t>INS00001544</t>
  </si>
  <si>
    <t>INS00003027</t>
  </si>
  <si>
    <t>INS00003018</t>
  </si>
  <si>
    <t>INS00003025</t>
  </si>
  <si>
    <t>INS00652198</t>
  </si>
  <si>
    <t>INS00002788</t>
  </si>
  <si>
    <t>INS00002447</t>
  </si>
  <si>
    <t>INS00833879</t>
  </si>
  <si>
    <t>INS00002482</t>
  </si>
  <si>
    <t>INS00608924</t>
  </si>
  <si>
    <t>INS00826732</t>
  </si>
  <si>
    <t>INS00619195</t>
  </si>
  <si>
    <t>INS00536850</t>
  </si>
  <si>
    <t>INS00105783</t>
  </si>
  <si>
    <t>INS00003978</t>
  </si>
  <si>
    <t>INS00005232</t>
  </si>
  <si>
    <t>INS00001681</t>
  </si>
  <si>
    <t>INS00005233</t>
  </si>
  <si>
    <t>INS00005234</t>
  </si>
  <si>
    <t>INS00002350</t>
  </si>
  <si>
    <t>INS00006890</t>
  </si>
  <si>
    <t>INS00002360</t>
  </si>
  <si>
    <t>INS00002357</t>
  </si>
  <si>
    <t>INS00005235</t>
  </si>
  <si>
    <t>INS00005231</t>
  </si>
  <si>
    <t>INS00004650</t>
  </si>
  <si>
    <t>INS00004349</t>
  </si>
  <si>
    <t>INS00004348</t>
  </si>
  <si>
    <t>INS00005278</t>
  </si>
  <si>
    <t>INS00004177</t>
  </si>
  <si>
    <t>INS00005848</t>
  </si>
  <si>
    <t>INS00005279</t>
  </si>
  <si>
    <t>INS00002786</t>
  </si>
  <si>
    <t>INS00005273</t>
  </si>
  <si>
    <t>INS00005276</t>
  </si>
  <si>
    <t>INS00006320</t>
  </si>
  <si>
    <t>INS00457151</t>
  </si>
  <si>
    <t>INS00005274</t>
  </si>
  <si>
    <t>INS00005275</t>
  </si>
  <si>
    <t>INS00005247</t>
  </si>
  <si>
    <t>INS00272053</t>
  </si>
  <si>
    <t>INS00841979</t>
  </si>
  <si>
    <t>INS00005249</t>
  </si>
  <si>
    <t>INS00493358</t>
  </si>
  <si>
    <t>INS00005242</t>
  </si>
  <si>
    <t>INS00807493</t>
  </si>
  <si>
    <t>INS00005243</t>
  </si>
  <si>
    <t>INS00005259</t>
  </si>
  <si>
    <t>INS00488188</t>
  </si>
  <si>
    <t>INS00834108</t>
  </si>
  <si>
    <t>INS00005248</t>
  </si>
  <si>
    <t>INS00491460</t>
  </si>
  <si>
    <t>INS00005241</t>
  </si>
  <si>
    <t>INS00005245</t>
  </si>
  <si>
    <t>INS00011470</t>
  </si>
  <si>
    <t>INS00002175</t>
  </si>
  <si>
    <t>INS00002192</t>
  </si>
  <si>
    <t>INS00116436</t>
  </si>
  <si>
    <t>INS00005271</t>
  </si>
  <si>
    <t>INS00005267</t>
  </si>
  <si>
    <t>INS00003768</t>
  </si>
  <si>
    <t>INS00005012</t>
  </si>
  <si>
    <t>INS00003199</t>
  </si>
  <si>
    <t>INS00058207</t>
  </si>
  <si>
    <t>INS00005290</t>
  </si>
  <si>
    <t>INS00003836</t>
  </si>
  <si>
    <t>INS00006166</t>
  </si>
  <si>
    <t>INS00004264</t>
  </si>
  <si>
    <t>INS00004283</t>
  </si>
  <si>
    <t>INS00001178</t>
  </si>
  <si>
    <t>INS00003819</t>
  </si>
  <si>
    <t>INS00005287</t>
  </si>
  <si>
    <t>INS00005913</t>
  </si>
  <si>
    <t>INS00005320</t>
  </si>
  <si>
    <t>INS00004232</t>
  </si>
  <si>
    <t>INS00701699</t>
  </si>
  <si>
    <t>INS00005852</t>
  </si>
  <si>
    <t>INS00006165</t>
  </si>
  <si>
    <t>INS00005317</t>
  </si>
  <si>
    <t>INS00006167</t>
  </si>
  <si>
    <t>INS00680990</t>
  </si>
  <si>
    <t>INS00006142</t>
  </si>
  <si>
    <t>INS00006141</t>
  </si>
  <si>
    <t>INS00005280</t>
  </si>
  <si>
    <t>INS00006532</t>
  </si>
  <si>
    <t>INS00005719</t>
  </si>
  <si>
    <t>INS00003433</t>
  </si>
  <si>
    <t>INS00525505</t>
  </si>
  <si>
    <t>INS00005284</t>
  </si>
  <si>
    <t>INS00005283</t>
  </si>
  <si>
    <t>INS00720652</t>
  </si>
  <si>
    <t>INS00494077</t>
  </si>
  <si>
    <t>INS00004106</t>
  </si>
  <si>
    <t>INS00005321</t>
  </si>
  <si>
    <t>INS00006098</t>
  </si>
  <si>
    <t>INS00005285</t>
  </si>
  <si>
    <t>INS00006535</t>
  </si>
  <si>
    <t>INS00004262</t>
  </si>
  <si>
    <t>INS00451365</t>
  </si>
  <si>
    <t>INS00006164</t>
  </si>
  <si>
    <t>INS00003806</t>
  </si>
  <si>
    <t>INS00006140</t>
  </si>
  <si>
    <t>INS00005309</t>
  </si>
  <si>
    <t>INS00757627</t>
  </si>
  <si>
    <t>INS00720666</t>
  </si>
  <si>
    <t>INS00001507</t>
  </si>
  <si>
    <t>INS00740512</t>
  </si>
  <si>
    <t>INS00005310</t>
  </si>
  <si>
    <t>INS00592288</t>
  </si>
  <si>
    <t>INS00536845</t>
  </si>
  <si>
    <t>INS00003452</t>
  </si>
  <si>
    <t>INS00005311</t>
  </si>
  <si>
    <t>INS00003528</t>
  </si>
  <si>
    <t>INS00005775</t>
  </si>
  <si>
    <t>INS00005958</t>
  </si>
  <si>
    <t>INS00003575</t>
  </si>
  <si>
    <t>INS00273137</t>
  </si>
  <si>
    <t>INS00005043</t>
  </si>
  <si>
    <t>INS00002349</t>
  </si>
  <si>
    <t>INS00005358</t>
  </si>
  <si>
    <t>INS00613422</t>
  </si>
  <si>
    <t>INS00002367</t>
  </si>
  <si>
    <t>INS00003858</t>
  </si>
  <si>
    <t>INS00003991</t>
  </si>
  <si>
    <t>INS00005380</t>
  </si>
  <si>
    <t>INS00491894</t>
  </si>
  <si>
    <t>INS00000913</t>
  </si>
  <si>
    <t>INS00005379</t>
  </si>
  <si>
    <t>INS00849542</t>
  </si>
  <si>
    <t>INS00103558</t>
  </si>
  <si>
    <t>INS00005375</t>
  </si>
  <si>
    <t>INS00005377</t>
  </si>
  <si>
    <t>INS00758752</t>
  </si>
  <si>
    <t>INS00005374</t>
  </si>
  <si>
    <t>INS00002696</t>
  </si>
  <si>
    <t>INS00004890</t>
  </si>
  <si>
    <t>INS00002052</t>
  </si>
  <si>
    <t>INS00003985</t>
  </si>
  <si>
    <t>INS00106926</t>
  </si>
  <si>
    <t>INS00003267</t>
  </si>
  <si>
    <t>INS00005391</t>
  </si>
  <si>
    <t>INS00005392</t>
  </si>
  <si>
    <t>INS00003290</t>
  </si>
  <si>
    <t>INS00005390</t>
  </si>
  <si>
    <t>INS00003562</t>
  </si>
  <si>
    <t>INS00000637</t>
  </si>
  <si>
    <t>INS00103510</t>
  </si>
  <si>
    <t>INS00005834</t>
  </si>
  <si>
    <t>INS00118634</t>
  </si>
  <si>
    <t>INS00005405</t>
  </si>
  <si>
    <t>INS00002965</t>
  </si>
  <si>
    <t>INS00002986</t>
  </si>
  <si>
    <t>INS00002971</t>
  </si>
  <si>
    <t>INS00002990</t>
  </si>
  <si>
    <t>INS00004266</t>
  </si>
  <si>
    <t>INS00003993</t>
  </si>
  <si>
    <t>INS00002236</t>
  </si>
  <si>
    <t>INS00002230</t>
  </si>
  <si>
    <t>INS00002564</t>
  </si>
  <si>
    <t>INS00005923</t>
  </si>
  <si>
    <t>INS00002575</t>
  </si>
  <si>
    <t>INS00637568</t>
  </si>
  <si>
    <t>INS00005414</t>
  </si>
  <si>
    <t>INS00848736</t>
  </si>
  <si>
    <t>INS00005413</t>
  </si>
  <si>
    <t>INS00001187</t>
  </si>
  <si>
    <t>INS00002199</t>
  </si>
  <si>
    <t>INS00002225</t>
  </si>
  <si>
    <t>INS00002205</t>
  </si>
  <si>
    <t>INS00004107</t>
  </si>
  <si>
    <t>INS00004351</t>
  </si>
  <si>
    <t>INS00004186</t>
  </si>
  <si>
    <t>INS00004246</t>
  </si>
  <si>
    <t>INS00000937</t>
  </si>
  <si>
    <t>INS00001758</t>
  </si>
  <si>
    <t>INS00004249</t>
  </si>
  <si>
    <t>INS00001055</t>
  </si>
  <si>
    <t>INS00001564</t>
  </si>
  <si>
    <t>INS00001566</t>
  </si>
  <si>
    <t>INS00005426</t>
  </si>
  <si>
    <t>INS00557750</t>
  </si>
  <si>
    <t>INS00001565</t>
  </si>
  <si>
    <t>INS00001568</t>
  </si>
  <si>
    <t>INS00001570</t>
  </si>
  <si>
    <t>INS00001346</t>
  </si>
  <si>
    <t>INS00004760</t>
  </si>
  <si>
    <t>INS00261763</t>
  </si>
  <si>
    <t>INS00002514</t>
  </si>
  <si>
    <t>INS00599778</t>
  </si>
  <si>
    <t>INS00002525</t>
  </si>
  <si>
    <t>INS00001537</t>
  </si>
  <si>
    <t>INS00001068</t>
  </si>
  <si>
    <t>INS00005421</t>
  </si>
  <si>
    <t>INS00003072</t>
  </si>
  <si>
    <t>INS00118651</t>
  </si>
  <si>
    <t>INS00004902</t>
  </si>
  <si>
    <t>INS00634105</t>
  </si>
  <si>
    <t>INS00004932</t>
  </si>
  <si>
    <t>INS00006538</t>
  </si>
  <si>
    <t>INS00004920</t>
  </si>
  <si>
    <t>INS00004954</t>
  </si>
  <si>
    <t>INS00004957</t>
  </si>
  <si>
    <t>INS00002323</t>
  </si>
  <si>
    <t>INS00002973</t>
  </si>
  <si>
    <t>INS00004397</t>
  </si>
  <si>
    <t>INS00115669</t>
  </si>
  <si>
    <t>INS00116432</t>
  </si>
  <si>
    <t>INS00017480</t>
  </si>
  <si>
    <t>INS00409683</t>
  </si>
  <si>
    <t>INS00554873</t>
  </si>
  <si>
    <t>INS00002974</t>
  </si>
  <si>
    <t>INS00016683</t>
  </si>
  <si>
    <t>INS00008426</t>
  </si>
  <si>
    <t>INS00006559</t>
  </si>
  <si>
    <t>INS00587245</t>
  </si>
  <si>
    <t>INS00003310</t>
  </si>
  <si>
    <t>INS00121075</t>
  </si>
  <si>
    <t>INS00004698</t>
  </si>
  <si>
    <t>INS00002800</t>
  </si>
  <si>
    <t>INS00008472</t>
  </si>
  <si>
    <t>INS00005447</t>
  </si>
  <si>
    <t>INS00005448</t>
  </si>
  <si>
    <t>INS00000624</t>
  </si>
  <si>
    <t>INS00403289</t>
  </si>
  <si>
    <t>INS00051763</t>
  </si>
  <si>
    <t>INS00680996</t>
  </si>
  <si>
    <t>INS00001052</t>
  </si>
  <si>
    <t>INS00004261</t>
  </si>
  <si>
    <t>INS00005475</t>
  </si>
  <si>
    <t>INS00005480</t>
  </si>
  <si>
    <t>INS00087024</t>
  </si>
  <si>
    <t>INS00005479</t>
  </si>
  <si>
    <t>INS00758149</t>
  </si>
  <si>
    <t>INS00005477</t>
  </si>
  <si>
    <t>INS00005483</t>
  </si>
  <si>
    <t>INS00005481</t>
  </si>
  <si>
    <t>INS00005478</t>
  </si>
  <si>
    <t>INS00002251</t>
  </si>
  <si>
    <t>INS00005484</t>
  </si>
  <si>
    <t>INS00086943</t>
  </si>
  <si>
    <t>INS00017699</t>
  </si>
  <si>
    <t>INS00409005</t>
  </si>
  <si>
    <t>INS00367704</t>
  </si>
  <si>
    <t>INS00061179</t>
  </si>
  <si>
    <t>INS00005488</t>
  </si>
  <si>
    <t>INS00001765</t>
  </si>
  <si>
    <t>INS00005493</t>
  </si>
  <si>
    <t>INS00005491</t>
  </si>
  <si>
    <t>INS00005492</t>
  </si>
  <si>
    <t>INS00005424</t>
  </si>
  <si>
    <t>INS00005495</t>
  </si>
  <si>
    <t>INS00733816</t>
  </si>
  <si>
    <t>INS00579468</t>
  </si>
  <si>
    <t>INS00004935</t>
  </si>
  <si>
    <t>INS00004189</t>
  </si>
  <si>
    <t>INS00002170</t>
  </si>
  <si>
    <t>INS00005119</t>
  </si>
  <si>
    <t>INS00004164</t>
  </si>
  <si>
    <t>INS00560990</t>
  </si>
  <si>
    <t>INS00679538</t>
  </si>
  <si>
    <t>INS00669554</t>
  </si>
  <si>
    <t>INS00715248</t>
  </si>
  <si>
    <t>INS00407214</t>
  </si>
  <si>
    <t>INS00118670</t>
  </si>
  <si>
    <t>INS00480806</t>
  </si>
  <si>
    <t>INS00118669</t>
  </si>
  <si>
    <t>INS00481687</t>
  </si>
  <si>
    <t>INS00816196</t>
  </si>
  <si>
    <t>INS00003652</t>
  </si>
  <si>
    <t>INS00674125</t>
  </si>
  <si>
    <t>INS00764741</t>
  </si>
  <si>
    <t>INS00006145</t>
  </si>
  <si>
    <t>INS00004942</t>
  </si>
  <si>
    <t>INS00001020</t>
  </si>
  <si>
    <t>INS00528230</t>
  </si>
  <si>
    <t>INS00017087</t>
  </si>
  <si>
    <t>INS00611683</t>
  </si>
  <si>
    <t>INS00000052</t>
  </si>
  <si>
    <t>INS00014914</t>
  </si>
  <si>
    <t>INS00021130</t>
  </si>
  <si>
    <t>INS00126630</t>
  </si>
  <si>
    <t>INS00807723</t>
  </si>
  <si>
    <t>INS00004522</t>
  </si>
  <si>
    <t>INS00002112</t>
  </si>
  <si>
    <t>INS00784223</t>
  </si>
  <si>
    <t>INS00068588</t>
  </si>
  <si>
    <t>INS00003654</t>
  </si>
  <si>
    <t>INS00002998</t>
  </si>
  <si>
    <t>INS00451667</t>
  </si>
  <si>
    <t>INS00414111</t>
  </si>
  <si>
    <t>INS00003434</t>
  </si>
  <si>
    <t>INS00001880</t>
  </si>
  <si>
    <t>INS00011403</t>
  </si>
  <si>
    <t>INS00680995</t>
  </si>
  <si>
    <t>INS00649271</t>
  </si>
  <si>
    <t>INS00653149</t>
  </si>
  <si>
    <t>INS00029135</t>
  </si>
  <si>
    <t>INS00812542</t>
  </si>
  <si>
    <t>INS00491480</t>
  </si>
  <si>
    <t>INS00011123</t>
  </si>
  <si>
    <t>INS00004299</t>
  </si>
  <si>
    <t>INS00096445</t>
  </si>
  <si>
    <t>INS00003351</t>
  </si>
  <si>
    <t>INS00003607</t>
  </si>
  <si>
    <t>INS00586275</t>
  </si>
  <si>
    <t>INS00092836</t>
  </si>
  <si>
    <t>INS00059633</t>
  </si>
  <si>
    <t>INS00830548</t>
  </si>
  <si>
    <t>INS00003608</t>
  </si>
  <si>
    <t>INS00055391</t>
  </si>
  <si>
    <t>INS00464291</t>
  </si>
  <si>
    <t>INS00006791</t>
  </si>
  <si>
    <t>INS00121003</t>
  </si>
  <si>
    <t>INS00003610</t>
  </si>
  <si>
    <t>INS00004449</t>
  </si>
  <si>
    <t>INS00807354</t>
  </si>
  <si>
    <t>INS00004373</t>
  </si>
  <si>
    <t>INS00810011</t>
  </si>
  <si>
    <t>INS00005685</t>
  </si>
  <si>
    <t>INS00119305</t>
  </si>
  <si>
    <t>INS00004124</t>
  </si>
  <si>
    <t>INS00262544</t>
  </si>
  <si>
    <t>INS00670584</t>
  </si>
  <si>
    <t>INS00763537</t>
  </si>
  <si>
    <t>INS00006392</t>
  </si>
  <si>
    <t>INS00582525</t>
  </si>
  <si>
    <t>INS00843008</t>
  </si>
  <si>
    <t>INS00806955</t>
  </si>
  <si>
    <t>INS00002115</t>
  </si>
  <si>
    <t>INS00002495</t>
  </si>
  <si>
    <t>INS00010838</t>
  </si>
  <si>
    <t>INS00011367</t>
  </si>
  <si>
    <t>INS00023643</t>
  </si>
  <si>
    <t>INS00107590</t>
  </si>
  <si>
    <t>INS00882403</t>
  </si>
  <si>
    <t>INS00001386</t>
  </si>
  <si>
    <t>INS00011386</t>
  </si>
  <si>
    <t>INS00002666</t>
  </si>
  <si>
    <t>INS00003848</t>
  </si>
  <si>
    <t>INS00681081</t>
  </si>
  <si>
    <t>INS00114861</t>
  </si>
  <si>
    <t>INS00103559</t>
  </si>
  <si>
    <t>INS00493423</t>
  </si>
  <si>
    <t>INS00002375</t>
  </si>
  <si>
    <t>INS00005730</t>
  </si>
  <si>
    <t>INS00008636</t>
  </si>
  <si>
    <t>INS00004804</t>
  </si>
  <si>
    <t>INS00004876</t>
  </si>
  <si>
    <t>INS00268994</t>
  </si>
  <si>
    <t>INS00003540</t>
  </si>
  <si>
    <t>INS00757763</t>
  </si>
  <si>
    <t>INS00650566</t>
  </si>
  <si>
    <t>INS00800945</t>
  </si>
  <si>
    <t>INS00011184</t>
  </si>
  <si>
    <t>INS00489748</t>
  </si>
  <si>
    <t>INS00001909</t>
  </si>
  <si>
    <t>INS00004843</t>
  </si>
  <si>
    <t>INS00004592</t>
  </si>
  <si>
    <t>INS00003541</t>
  </si>
  <si>
    <t>INS00004983</t>
  </si>
  <si>
    <t>INS00004447</t>
  </si>
  <si>
    <t>INS00604747</t>
  </si>
  <si>
    <t>INS00001866</t>
  </si>
  <si>
    <t>INS00004539</t>
  </si>
  <si>
    <t>INS00002119</t>
  </si>
  <si>
    <t>INS00584737</t>
  </si>
  <si>
    <t>INS00553116</t>
  </si>
  <si>
    <t>INS00004593</t>
  </si>
  <si>
    <t>INS00872251</t>
  </si>
  <si>
    <t>INS00106668</t>
  </si>
  <si>
    <t>INS00074048</t>
  </si>
  <si>
    <t>INS00002589</t>
  </si>
  <si>
    <t>INS00000987</t>
  </si>
  <si>
    <t>INS00004410</t>
  </si>
  <si>
    <t>INS00107591</t>
  </si>
  <si>
    <t>INS00689800</t>
  </si>
  <si>
    <t>INS00718130</t>
  </si>
  <si>
    <t>INS00727790</t>
  </si>
  <si>
    <t>INS00002331</t>
  </si>
  <si>
    <t>INS00678917</t>
  </si>
  <si>
    <t>INS00003546</t>
  </si>
  <si>
    <t>INS00569520</t>
  </si>
  <si>
    <t>INS00004986</t>
  </si>
  <si>
    <t>INS00002412</t>
  </si>
  <si>
    <t>INS00583456</t>
  </si>
  <si>
    <t>INS00097432</t>
  </si>
  <si>
    <t>INS00002121</t>
  </si>
  <si>
    <t>INS00003617</t>
  </si>
  <si>
    <t>INS00131475</t>
  </si>
  <si>
    <t>INS00004845</t>
  </si>
  <si>
    <t>INS00004303</t>
  </si>
  <si>
    <t>INS00060597</t>
  </si>
  <si>
    <t>INS00002550</t>
  </si>
  <si>
    <t>INS00845541</t>
  </si>
  <si>
    <t>INS00004236</t>
  </si>
  <si>
    <t>INS00113761</t>
  </si>
  <si>
    <t>INS00004806</t>
  </si>
  <si>
    <t>INS00004846</t>
  </si>
  <si>
    <t>INS00001869</t>
  </si>
  <si>
    <t>INS00802292</t>
  </si>
  <si>
    <t>INS00003612</t>
  </si>
  <si>
    <t>INS00001032</t>
  </si>
  <si>
    <t>INS00005522</t>
  </si>
  <si>
    <t>INS00586843</t>
  </si>
  <si>
    <t>INS00001611</t>
  </si>
  <si>
    <t>INS00103604</t>
  </si>
  <si>
    <t>INS00059629</t>
  </si>
  <si>
    <t>INS00005966</t>
  </si>
  <si>
    <t>INS00011383</t>
  </si>
  <si>
    <t>INS00004076</t>
  </si>
  <si>
    <t>INS00004306</t>
  </si>
  <si>
    <t>INS00002125</t>
  </si>
  <si>
    <t>INS00115555</t>
  </si>
  <si>
    <t>INS00004307</t>
  </si>
  <si>
    <t>INS00758145</t>
  </si>
  <si>
    <t>INS00074148</t>
  </si>
  <si>
    <t>INS00004112</t>
  </si>
  <si>
    <t>INS00005903</t>
  </si>
  <si>
    <t>INS00355496</t>
  </si>
  <si>
    <t>INS00002381</t>
  </si>
  <si>
    <t>INS00002593</t>
  </si>
  <si>
    <t>INS00003661</t>
  </si>
  <si>
    <t>INS00006556</t>
  </si>
  <si>
    <t>INS00011395</t>
  </si>
  <si>
    <t>INS00004308</t>
  </si>
  <si>
    <t>INS00000988</t>
  </si>
  <si>
    <t>INS00003733</t>
  </si>
  <si>
    <t>INS00002652</t>
  </si>
  <si>
    <t>INS00118612</t>
  </si>
  <si>
    <t>INS00118638</t>
  </si>
  <si>
    <t>INS00044331</t>
  </si>
  <si>
    <t>INS00106678</t>
  </si>
  <si>
    <t>INS00002653</t>
  </si>
  <si>
    <t>INS00002741</t>
  </si>
  <si>
    <t>INS00565113</t>
  </si>
  <si>
    <t>INS00545006</t>
  </si>
  <si>
    <t>INS00569506</t>
  </si>
  <si>
    <t>INS00804448</t>
  </si>
  <si>
    <t>INS00001424</t>
  </si>
  <si>
    <t>INS00771641</t>
  </si>
  <si>
    <t>INS00547834</t>
  </si>
  <si>
    <t>INS00004847</t>
  </si>
  <si>
    <t>INS00536630</t>
  </si>
  <si>
    <t>INS00003775</t>
  </si>
  <si>
    <t>INS00003276</t>
  </si>
  <si>
    <t>INS00611017</t>
  </si>
  <si>
    <t>INS00074146</t>
  </si>
  <si>
    <t>INS00005523</t>
  </si>
  <si>
    <t>INS00001757</t>
  </si>
  <si>
    <t>INS00600424</t>
  </si>
  <si>
    <t>INS00002133</t>
  </si>
  <si>
    <t>INS00114994</t>
  </si>
  <si>
    <t>INS00017569</t>
  </si>
  <si>
    <t>INS00001792</t>
  </si>
  <si>
    <t>INS00002837</t>
  </si>
  <si>
    <t>INS00004982</t>
  </si>
  <si>
    <t>INS00116449</t>
  </si>
  <si>
    <t>INS00004450</t>
  </si>
  <si>
    <t>INS00609520</t>
  </si>
  <si>
    <t>INS00004238</t>
  </si>
  <si>
    <t>INS00644968</t>
  </si>
  <si>
    <t>INS00768496</t>
  </si>
  <si>
    <t>INS00698696</t>
  </si>
  <si>
    <t>INS00073994</t>
  </si>
  <si>
    <t>INS00620284</t>
  </si>
  <si>
    <t>INS00689737</t>
  </si>
  <si>
    <t>INS00061471</t>
  </si>
  <si>
    <t>INS00640968</t>
  </si>
  <si>
    <t>INS00553111</t>
  </si>
  <si>
    <t>INS00106205</t>
  </si>
  <si>
    <t>INS00497845</t>
  </si>
  <si>
    <t>INS00004508</t>
  </si>
  <si>
    <t>INS00700511</t>
  </si>
  <si>
    <t>INS00582513</t>
  </si>
  <si>
    <t>INS00001288</t>
  </si>
  <si>
    <t>INS00003629</t>
  </si>
  <si>
    <t>INS00770137</t>
  </si>
  <si>
    <t>INS00001557</t>
  </si>
  <si>
    <t>INS00004311</t>
  </si>
  <si>
    <t>INS00004904</t>
  </si>
  <si>
    <t>INS00004930</t>
  </si>
  <si>
    <t>INS00269698</t>
  </si>
  <si>
    <t>INS00004312</t>
  </si>
  <si>
    <t>INS00011217</t>
  </si>
  <si>
    <t>INS00005732</t>
  </si>
  <si>
    <t>INS00282134</t>
  </si>
  <si>
    <t>INS00489804</t>
  </si>
  <si>
    <t>INS00001645</t>
  </si>
  <si>
    <t>INS00564516</t>
  </si>
  <si>
    <t>INS00812386</t>
  </si>
  <si>
    <t>INS00085861</t>
  </si>
  <si>
    <t>INS00005594</t>
  </si>
  <si>
    <t>INS00118639</t>
  </si>
  <si>
    <t>INS00569538</t>
  </si>
  <si>
    <t>INS00006406</t>
  </si>
  <si>
    <t>INS00003867</t>
  </si>
  <si>
    <t>INS00003868</t>
  </si>
  <si>
    <t>INS00004618</t>
  </si>
  <si>
    <t>INS00003358</t>
  </si>
  <si>
    <t>INS00002884</t>
  </si>
  <si>
    <t>INS00004430</t>
  </si>
  <si>
    <t>INS00004480</t>
  </si>
  <si>
    <t>INS00003777</t>
  </si>
  <si>
    <t>INS00003666</t>
  </si>
  <si>
    <t>INS00003869</t>
  </si>
  <si>
    <t>INS00004129</t>
  </si>
  <si>
    <t>INS00365998</t>
  </si>
  <si>
    <t>INS00062065</t>
  </si>
  <si>
    <t>INS00002886</t>
  </si>
  <si>
    <t>INS00004130</t>
  </si>
  <si>
    <t>INS00004081</t>
  </si>
  <si>
    <t>INS00074159</t>
  </si>
  <si>
    <t>INS00002596</t>
  </si>
  <si>
    <t>INS00004131</t>
  </si>
  <si>
    <t>INS00565090</t>
  </si>
  <si>
    <t>INS00001781</t>
  </si>
  <si>
    <t>INS00835546</t>
  </si>
  <si>
    <t>INS00878251</t>
  </si>
  <si>
    <t>INS00002137</t>
  </si>
  <si>
    <t>INS00524334</t>
  </si>
  <si>
    <t>INS00001783</t>
  </si>
  <si>
    <t>INS00488894</t>
  </si>
  <si>
    <t>INS00724040</t>
  </si>
  <si>
    <t>INS00798261</t>
  </si>
  <si>
    <t>INS00583519</t>
  </si>
  <si>
    <t>INS00836465</t>
  </si>
  <si>
    <t>INS00803191</t>
  </si>
  <si>
    <t>INS00006183</t>
  </si>
  <si>
    <t>INS00002755</t>
  </si>
  <si>
    <t>INS00003871</t>
  </si>
  <si>
    <t>INS00004623</t>
  </si>
  <si>
    <t>INS00073241</t>
  </si>
  <si>
    <t>INS00011333</t>
  </si>
  <si>
    <t>INS00011332</t>
  </si>
  <si>
    <t>INS00005710</t>
  </si>
  <si>
    <t>INS00004908</t>
  </si>
  <si>
    <t>INS00565196</t>
  </si>
  <si>
    <t>INS00004910</t>
  </si>
  <si>
    <t>INS00004878</t>
  </si>
  <si>
    <t>INS00801517</t>
  </si>
  <si>
    <t>INS00605981</t>
  </si>
  <si>
    <t>INS00003880</t>
  </si>
  <si>
    <t>INS00004133</t>
  </si>
  <si>
    <t>INS00752170</t>
  </si>
  <si>
    <t>INS00002562</t>
  </si>
  <si>
    <t>INS00465243</t>
  </si>
  <si>
    <t>INS00004315</t>
  </si>
  <si>
    <t>INS00000654</t>
  </si>
  <si>
    <t>INS00005765</t>
  </si>
  <si>
    <t>INS00004624</t>
  </si>
  <si>
    <t>INS00002597</t>
  </si>
  <si>
    <t>INS00516254</t>
  </si>
  <si>
    <t>INS00003635</t>
  </si>
  <si>
    <t>INS00004316</t>
  </si>
  <si>
    <t>INS00001865</t>
  </si>
  <si>
    <t>INS00004317</t>
  </si>
  <si>
    <t>INS00810039</t>
  </si>
  <si>
    <t>INS00003883</t>
  </si>
  <si>
    <t>INS00003709</t>
  </si>
  <si>
    <t>INS00001560</t>
  </si>
  <si>
    <t>INS00601964</t>
  </si>
  <si>
    <t>INS00397397</t>
  </si>
  <si>
    <t>INS00878135</t>
  </si>
  <si>
    <t>INS00832862</t>
  </si>
  <si>
    <t>INS00578316</t>
  </si>
  <si>
    <t>INS00572357</t>
  </si>
  <si>
    <t>INS00539904</t>
  </si>
  <si>
    <t>INS00005469</t>
  </si>
  <si>
    <t>INS00003885</t>
  </si>
  <si>
    <t>INS00004242</t>
  </si>
  <si>
    <t>INS00004455</t>
  </si>
  <si>
    <t>INS00002893</t>
  </si>
  <si>
    <t>INS00001661</t>
  </si>
  <si>
    <t>INS00004879</t>
  </si>
  <si>
    <t>INS00653225</t>
  </si>
  <si>
    <t>INS00003781</t>
  </si>
  <si>
    <t>INS00005690</t>
  </si>
  <si>
    <t>INS00103520</t>
  </si>
  <si>
    <t>INS00002781</t>
  </si>
  <si>
    <t>INS00266219</t>
  </si>
  <si>
    <t>INS00005914</t>
  </si>
  <si>
    <t>INS00004485</t>
  </si>
  <si>
    <t>INS00108650</t>
  </si>
  <si>
    <t>INS00783027</t>
  </si>
  <si>
    <t>INS00003870</t>
  </si>
  <si>
    <t>INS00601957</t>
  </si>
  <si>
    <t>INS00000621</t>
  </si>
  <si>
    <t>INS00107573</t>
  </si>
  <si>
    <t>INS00003888</t>
  </si>
  <si>
    <t>INS00004083</t>
  </si>
  <si>
    <t>INS00000831</t>
  </si>
  <si>
    <t>INS00060374</t>
  </si>
  <si>
    <t>INS00865795</t>
  </si>
  <si>
    <t>INS00006179</t>
  </si>
  <si>
    <t>INS00768423</t>
  </si>
  <si>
    <t>INS00003889</t>
  </si>
  <si>
    <t>INS00000890</t>
  </si>
  <si>
    <t>INS00005781</t>
  </si>
  <si>
    <t>INS00003555</t>
  </si>
  <si>
    <t>INS00006784</t>
  </si>
  <si>
    <t>INS00106685</t>
  </si>
  <si>
    <t>INS00117391</t>
  </si>
  <si>
    <t>INS00262862</t>
  </si>
  <si>
    <t>INS00003730</t>
  </si>
  <si>
    <t>INS00534078</t>
  </si>
  <si>
    <t>INS00106738</t>
  </si>
  <si>
    <t>INS00464300</t>
  </si>
  <si>
    <t>INS00006770</t>
  </si>
  <si>
    <t>INS00006787</t>
  </si>
  <si>
    <t>INS00121066</t>
  </si>
  <si>
    <t>INS00006788</t>
  </si>
  <si>
    <t>INS00003366</t>
  </si>
  <si>
    <t>INS00607298</t>
  </si>
  <si>
    <t>INS00098517</t>
  </si>
  <si>
    <t>INS00118641</t>
  </si>
  <si>
    <t>INS00002599</t>
  </si>
  <si>
    <t>INS00684946</t>
  </si>
  <si>
    <t>INS00392902</t>
  </si>
  <si>
    <t>INS00006227</t>
  </si>
  <si>
    <t>INS00006186</t>
  </si>
  <si>
    <t>INS00014929</t>
  </si>
  <si>
    <t>INS00006441</t>
  </si>
  <si>
    <t>INS00003937</t>
  </si>
  <si>
    <t>INS00857116</t>
  </si>
  <si>
    <t>INS00002009</t>
  </si>
  <si>
    <t>INS00003044</t>
  </si>
  <si>
    <t>INS00004084</t>
  </si>
  <si>
    <t>INS00005525</t>
  </si>
  <si>
    <t>INS00000816</t>
  </si>
  <si>
    <t>INS00003093</t>
  </si>
  <si>
    <t>INS00005336</t>
  </si>
  <si>
    <t>INS00001845</t>
  </si>
  <si>
    <t>INS00649461</t>
  </si>
  <si>
    <t>INS00001863</t>
  </si>
  <si>
    <t>INS00005733</t>
  </si>
  <si>
    <t>INS00448836</t>
  </si>
  <si>
    <t>INS00004697</t>
  </si>
  <si>
    <t>INS00001287</t>
  </si>
  <si>
    <t>INS00005749</t>
  </si>
  <si>
    <t>INS00003618</t>
  </si>
  <si>
    <t>INS00005255</t>
  </si>
  <si>
    <t>INS00270464</t>
  </si>
  <si>
    <t>INS00027463</t>
  </si>
  <si>
    <t>INS00399975</t>
  </si>
  <si>
    <t>INS00479210</t>
  </si>
  <si>
    <t>INS00592107</t>
  </si>
  <si>
    <t>INS00592061</t>
  </si>
  <si>
    <t>INS00586511</t>
  </si>
  <si>
    <t>INS00762737</t>
  </si>
  <si>
    <t>INS00043764</t>
  </si>
  <si>
    <t>INS00003893</t>
  </si>
  <si>
    <t>INS00005703</t>
  </si>
  <si>
    <t>INS00003556</t>
  </si>
  <si>
    <t>INS00837354</t>
  </si>
  <si>
    <t>INS00002335</t>
  </si>
  <si>
    <t>INS00535081</t>
  </si>
  <si>
    <t>INS00121110</t>
  </si>
  <si>
    <t>INS00690173</t>
  </si>
  <si>
    <t>INS00002759</t>
  </si>
  <si>
    <t>INS00002760</t>
  </si>
  <si>
    <t>INS00739832</t>
  </si>
  <si>
    <t>INS00004320</t>
  </si>
  <si>
    <t>INS00001870</t>
  </si>
  <si>
    <t>INS00001847</t>
  </si>
  <si>
    <t>INS00005795</t>
  </si>
  <si>
    <t>INS00003619</t>
  </si>
  <si>
    <t>INS00695098</t>
  </si>
  <si>
    <t>INS00003785</t>
  </si>
  <si>
    <t>INS00004321</t>
  </si>
  <si>
    <t>INS00004502</t>
  </si>
  <si>
    <t>INS00557753</t>
  </si>
  <si>
    <t>INS00003673</t>
  </si>
  <si>
    <t>INS00119290</t>
  </si>
  <si>
    <t>INS00074120</t>
  </si>
  <si>
    <t>INS00004638</t>
  </si>
  <si>
    <t>INS00074025</t>
  </si>
  <si>
    <t>INS00011377</t>
  </si>
  <si>
    <t>INS00002510</t>
  </si>
  <si>
    <t>INS00003900</t>
  </si>
  <si>
    <t>INS00011446</t>
  </si>
  <si>
    <t>INS00001004</t>
  </si>
  <si>
    <t>INS00451366</t>
  </si>
  <si>
    <t>INS00504310</t>
  </si>
  <si>
    <t>INS00406859</t>
  </si>
  <si>
    <t>INS00820963</t>
  </si>
  <si>
    <t>INS00004137</t>
  </si>
  <si>
    <t>INS00812092</t>
  </si>
  <si>
    <t>INS00498741</t>
  </si>
  <si>
    <t>INS00062291</t>
  </si>
  <si>
    <t>INS00004244</t>
  </si>
  <si>
    <t>INS00003369</t>
  </si>
  <si>
    <t>INS00006558</t>
  </si>
  <si>
    <t>INS00840295</t>
  </si>
  <si>
    <t>INS00002012</t>
  </si>
  <si>
    <t>INS00003621</t>
  </si>
  <si>
    <t>INS00002765</t>
  </si>
  <si>
    <t>INS00004245</t>
  </si>
  <si>
    <t>INS00801365</t>
  </si>
  <si>
    <t>INS00002556</t>
  </si>
  <si>
    <t>INS00000803</t>
  </si>
  <si>
    <t>INS00003009</t>
  </si>
  <si>
    <t>INS00003788</t>
  </si>
  <si>
    <t>INS00003902</t>
  </si>
  <si>
    <t>INS00004419</t>
  </si>
  <si>
    <t>INS00003791</t>
  </si>
  <si>
    <t>INS00014905</t>
  </si>
  <si>
    <t>INS00001873</t>
  </si>
  <si>
    <t>INS00130752</t>
  </si>
  <si>
    <t>INS00121105</t>
  </si>
  <si>
    <t>INS00266071</t>
  </si>
  <si>
    <t>INS00115296</t>
  </si>
  <si>
    <t>INS00409543</t>
  </si>
  <si>
    <t>INS00003101</t>
  </si>
  <si>
    <t>INS00004916</t>
  </si>
  <si>
    <t>INS00764195</t>
  </si>
  <si>
    <t>INS00102898</t>
  </si>
  <si>
    <t>INS00004322</t>
  </si>
  <si>
    <t>INS00810000</t>
  </si>
  <si>
    <t>INS00833495</t>
  </si>
  <si>
    <t>INS00002169</t>
  </si>
  <si>
    <t>INS00491508</t>
  </si>
  <si>
    <t>INS00001515</t>
  </si>
  <si>
    <t>INS00002668</t>
  </si>
  <si>
    <t>INS00073361</t>
  </si>
  <si>
    <t>INS00005603</t>
  </si>
  <si>
    <t>INS00366342</t>
  </si>
  <si>
    <t>INS00646735</t>
  </si>
  <si>
    <t>INS00494079</t>
  </si>
  <si>
    <t>INS00074135</t>
  </si>
  <si>
    <t>INS00004087</t>
  </si>
  <si>
    <t>INS00572333</t>
  </si>
  <si>
    <t>INS00059632</t>
  </si>
  <si>
    <t>INS00021421</t>
  </si>
  <si>
    <t>INS00002342</t>
  </si>
  <si>
    <t>INS00461772</t>
  </si>
  <si>
    <t>INS00281694</t>
  </si>
  <si>
    <t>INS00526970</t>
  </si>
  <si>
    <t>INS00011146</t>
  </si>
  <si>
    <t>INS00004420</t>
  </si>
  <si>
    <t>INS00000613</t>
  </si>
  <si>
    <t>INS00002087</t>
  </si>
  <si>
    <t>INS00445519</t>
  </si>
  <si>
    <t>INS00004849</t>
  </si>
  <si>
    <t>INS00002888</t>
  </si>
  <si>
    <t>INS00003676</t>
  </si>
  <si>
    <t>INS00633756</t>
  </si>
  <si>
    <t>INS00004324</t>
  </si>
  <si>
    <t>INS00004648</t>
  </si>
  <si>
    <t>INS00003470</t>
  </si>
  <si>
    <t>INS00003623</t>
  </si>
  <si>
    <t>INS00002411</t>
  </si>
  <si>
    <t>INS00839748</t>
  </si>
  <si>
    <t>INS00004421</t>
  </si>
  <si>
    <t>INS00004919</t>
  </si>
  <si>
    <t>INS00002343</t>
  </si>
  <si>
    <t>INS00074049</t>
  </si>
  <si>
    <t>INS00004140</t>
  </si>
  <si>
    <t>INS00593893</t>
  </si>
  <si>
    <t>INS00002428</t>
  </si>
  <si>
    <t>INS00004326</t>
  </si>
  <si>
    <t>INS00002889</t>
  </si>
  <si>
    <t>INS00546398</t>
  </si>
  <si>
    <t>INS00107569</t>
  </si>
  <si>
    <t>INS00768951</t>
  </si>
  <si>
    <t>INS00603477</t>
  </si>
  <si>
    <t>INS00005526</t>
  </si>
  <si>
    <t>INS00488194</t>
  </si>
  <si>
    <t>INS00571090</t>
  </si>
  <si>
    <t>INS00584745</t>
  </si>
  <si>
    <t>INS00003908</t>
  </si>
  <si>
    <t>INS00671690</t>
  </si>
  <si>
    <t>INS00003910</t>
  </si>
  <si>
    <t>INS00006213</t>
  </si>
  <si>
    <t>INS00653633</t>
  </si>
  <si>
    <t>INS00004653</t>
  </si>
  <si>
    <t>INS00020683</t>
  </si>
  <si>
    <t>INS00004882</t>
  </si>
  <si>
    <t>INS00116450</t>
  </si>
  <si>
    <t>INS00004141</t>
  </si>
  <si>
    <t>INS00493785</t>
  </si>
  <si>
    <t>INS00004329</t>
  </si>
  <si>
    <t>INS00004142</t>
  </si>
  <si>
    <t>INS00001988</t>
  </si>
  <si>
    <t>INS00699150</t>
  </si>
  <si>
    <t>INS00003790</t>
  </si>
  <si>
    <t>INS00107707</t>
  </si>
  <si>
    <t>INS00003109</t>
  </si>
  <si>
    <t>INS00116401</t>
  </si>
  <si>
    <t>INS00000635</t>
  </si>
  <si>
    <t>INS00004945</t>
  </si>
  <si>
    <t>INS00004088</t>
  </si>
  <si>
    <t>INS00004921</t>
  </si>
  <si>
    <t>INS00116453</t>
  </si>
  <si>
    <t>INS00499201</t>
  </si>
  <si>
    <t>INS00004089</t>
  </si>
  <si>
    <t>INS00779708</t>
  </si>
  <si>
    <t>INS00003210</t>
  </si>
  <si>
    <t>INS00002608</t>
  </si>
  <si>
    <t>INS00488901</t>
  </si>
  <si>
    <t>INS00005926</t>
  </si>
  <si>
    <t>INS00002891</t>
  </si>
  <si>
    <t>INS00561010</t>
  </si>
  <si>
    <t>INS00361489</t>
  </si>
  <si>
    <t>INS00004990</t>
  </si>
  <si>
    <t>INS00003744</t>
  </si>
  <si>
    <t>INS00003914</t>
  </si>
  <si>
    <t>INS00004510</t>
  </si>
  <si>
    <t>INS00004092</t>
  </si>
  <si>
    <t>INS00739833</t>
  </si>
  <si>
    <t>INS00002611</t>
  </si>
  <si>
    <t>INS00005442</t>
  </si>
  <si>
    <t>INS00004146</t>
  </si>
  <si>
    <t>INS00003916</t>
  </si>
  <si>
    <t>INS00003111</t>
  </si>
  <si>
    <t>INS00003918</t>
  </si>
  <si>
    <t>INS00003212</t>
  </si>
  <si>
    <t>INS00004978</t>
  </si>
  <si>
    <t>INS00003294</t>
  </si>
  <si>
    <t>INS00003112</t>
  </si>
  <si>
    <t>INS00003046</t>
  </si>
  <si>
    <t>INS00003678</t>
  </si>
  <si>
    <t>INS00003793</t>
  </si>
  <si>
    <t>INS00002939</t>
  </si>
  <si>
    <t>INS00004884</t>
  </si>
  <si>
    <t>INS00003794</t>
  </si>
  <si>
    <t>INS00002089</t>
  </si>
  <si>
    <t>INS00000750</t>
  </si>
  <si>
    <t>INS00002851</t>
  </si>
  <si>
    <t>INS00601949</t>
  </si>
  <si>
    <t>INS00054053</t>
  </si>
  <si>
    <t>INS00003922</t>
  </si>
  <si>
    <t>INS00764469</t>
  </si>
  <si>
    <t>INS00004390</t>
  </si>
  <si>
    <t>INS00003561</t>
  </si>
  <si>
    <t>INS00004469</t>
  </si>
  <si>
    <t>INS00003475</t>
  </si>
  <si>
    <t>INS00118636</t>
  </si>
  <si>
    <t>INS00002724</t>
  </si>
  <si>
    <t>INS00030035</t>
  </si>
  <si>
    <t>INS00838526</t>
  </si>
  <si>
    <t>INS00074165</t>
  </si>
  <si>
    <t>INS00007829</t>
  </si>
  <si>
    <t>INS00008076</t>
  </si>
  <si>
    <t>INS00006926</t>
  </si>
  <si>
    <t>INS00008748</t>
  </si>
  <si>
    <t>INS00008007</t>
  </si>
  <si>
    <t>INS00008215</t>
  </si>
  <si>
    <t>INS00008013</t>
  </si>
  <si>
    <t>INS00008999</t>
  </si>
  <si>
    <t>INS00008068</t>
  </si>
  <si>
    <t>INS00666658</t>
  </si>
  <si>
    <t>INS00700805</t>
  </si>
  <si>
    <t>INS00524549</t>
  </si>
  <si>
    <t>INS00581905</t>
  </si>
  <si>
    <t>INS00008632</t>
  </si>
  <si>
    <t>INS00758202</t>
  </si>
  <si>
    <t>INS00007952</t>
  </si>
  <si>
    <t>INS00701127</t>
  </si>
  <si>
    <t>INS00602712</t>
  </si>
  <si>
    <t>INS00007006</t>
  </si>
  <si>
    <t>INS00008038</t>
  </si>
  <si>
    <t>INS00121055</t>
  </si>
  <si>
    <t>INS00008419</t>
  </si>
  <si>
    <t>INS00007014</t>
  </si>
  <si>
    <t>INS00008897</t>
  </si>
  <si>
    <t>INS00703854</t>
  </si>
  <si>
    <t>INS00598799</t>
  </si>
  <si>
    <t>INS00701128</t>
  </si>
  <si>
    <t>INS00493418</t>
  </si>
  <si>
    <t>INS00534526</t>
  </si>
  <si>
    <t>INS00525338</t>
  </si>
  <si>
    <t>INS00009133</t>
  </si>
  <si>
    <t>INS00604555</t>
  </si>
  <si>
    <t>INS00121058</t>
  </si>
  <si>
    <t>INS00117190</t>
  </si>
  <si>
    <t>INS00008266</t>
  </si>
  <si>
    <t>INS00008031</t>
  </si>
  <si>
    <t>INS00648257</t>
  </si>
  <si>
    <t>INS00008134</t>
  </si>
  <si>
    <t>INS00565110</t>
  </si>
  <si>
    <t>INS00006984</t>
  </si>
  <si>
    <t>INS00007758</t>
  </si>
  <si>
    <t>INS00009131</t>
  </si>
  <si>
    <t>INS00365991</t>
  </si>
  <si>
    <t>INS00014928</t>
  </si>
  <si>
    <t>INS00004456</t>
  </si>
  <si>
    <t>INS00178750</t>
  </si>
  <si>
    <t>INS00006108</t>
  </si>
  <si>
    <t>INS00074065</t>
  </si>
  <si>
    <t>INS00003936</t>
  </si>
  <si>
    <t>INS00004332</t>
  </si>
  <si>
    <t>INS00003379</t>
  </si>
  <si>
    <t>INS00627699</t>
  </si>
  <si>
    <t>INS00003479</t>
  </si>
  <si>
    <t>INS00003050</t>
  </si>
  <si>
    <t>INS00004093</t>
  </si>
  <si>
    <t>INS00004657</t>
  </si>
  <si>
    <t>INS00107709</t>
  </si>
  <si>
    <t>INS00004149</t>
  </si>
  <si>
    <t>INS00789260</t>
  </si>
  <si>
    <t>INS00499859</t>
  </si>
  <si>
    <t>INS00074141</t>
  </si>
  <si>
    <t>INS00001660</t>
  </si>
  <si>
    <t>INS00002620</t>
  </si>
  <si>
    <t>INS00002618</t>
  </si>
  <si>
    <t>INS00003299</t>
  </si>
  <si>
    <t>INS00000741</t>
  </si>
  <si>
    <t>INS00005851</t>
  </si>
  <si>
    <t>INS00003300</t>
  </si>
  <si>
    <t>INS00759922</t>
  </si>
  <si>
    <t>INS00074022</t>
  </si>
  <si>
    <t>INS00006370</t>
  </si>
  <si>
    <t>INS00001517</t>
  </si>
  <si>
    <t>INS00544681</t>
  </si>
  <si>
    <t>INS00002018</t>
  </si>
  <si>
    <t>INS00691155</t>
  </si>
  <si>
    <t>INS00837431</t>
  </si>
  <si>
    <t>INS00060392</t>
  </si>
  <si>
    <t>INS00003680</t>
  </si>
  <si>
    <t>INS00767438</t>
  </si>
  <si>
    <t>INS00003120</t>
  </si>
  <si>
    <t>INS00345144</t>
  </si>
  <si>
    <t>INS00002784</t>
  </si>
  <si>
    <t>INS00002791</t>
  </si>
  <si>
    <t>INS00002819</t>
  </si>
  <si>
    <t>INS00002829</t>
  </si>
  <si>
    <t>INS00002571</t>
  </si>
  <si>
    <t>INS00004155</t>
  </si>
  <si>
    <t>INS00004156</t>
  </si>
  <si>
    <t>INS00011389</t>
  </si>
  <si>
    <t>INS00761412</t>
  </si>
  <si>
    <t>INS00597284</t>
  </si>
  <si>
    <t>INS00005173</t>
  </si>
  <si>
    <t>INS00487030</t>
  </si>
  <si>
    <t>INS00084850</t>
  </si>
  <si>
    <t>INS00004333</t>
  </si>
  <si>
    <t>INS00005735</t>
  </si>
  <si>
    <t>INS00121060</t>
  </si>
  <si>
    <t>INS00602738</t>
  </si>
  <si>
    <t>INS00005056</t>
  </si>
  <si>
    <t>INS00004812</t>
  </si>
  <si>
    <t>INS00116408</t>
  </si>
  <si>
    <t>INS00003302</t>
  </si>
  <si>
    <t>INS00004159</t>
  </si>
  <si>
    <t>INS00851969</t>
  </si>
  <si>
    <t>INS00580586</t>
  </si>
  <si>
    <t>INS00004094</t>
  </si>
  <si>
    <t>INS00002432</t>
  </si>
  <si>
    <t>INS00403273</t>
  </si>
  <si>
    <t>INS00667102</t>
  </si>
  <si>
    <t>INS00003565</t>
  </si>
  <si>
    <t>INS00220175</t>
  </si>
  <si>
    <t>INS00550520</t>
  </si>
  <si>
    <t>INS00025987</t>
  </si>
  <si>
    <t>INS00855045</t>
  </si>
  <si>
    <t>INS00041189</t>
  </si>
  <si>
    <t>INS00811005</t>
  </si>
  <si>
    <t>INS00764064</t>
  </si>
  <si>
    <t>INS00721631</t>
  </si>
  <si>
    <t>INS00541086</t>
  </si>
  <si>
    <t>INS00065473</t>
  </si>
  <si>
    <t>INS00568361</t>
  </si>
  <si>
    <t>INS00499596</t>
  </si>
  <si>
    <t>INS00397422</t>
  </si>
  <si>
    <t>INS00806406</t>
  </si>
  <si>
    <t>INS00584867</t>
  </si>
  <si>
    <t>INS00698120</t>
  </si>
  <si>
    <t>INS00774596</t>
  </si>
  <si>
    <t>INS00577421</t>
  </si>
  <si>
    <t>INS00499604</t>
  </si>
  <si>
    <t>INS00719210</t>
  </si>
  <si>
    <t>INS00261774</t>
  </si>
  <si>
    <t>INS00515765</t>
  </si>
  <si>
    <t>INS00103561</t>
  </si>
  <si>
    <t>INS00005018</t>
  </si>
  <si>
    <t>INS00604863</t>
  </si>
  <si>
    <t>INS00004007</t>
  </si>
  <si>
    <t>INS00492204</t>
  </si>
  <si>
    <t>INS00002782</t>
  </si>
  <si>
    <t>INS00845525</t>
  </si>
  <si>
    <t>INS00021301</t>
  </si>
  <si>
    <t>INS00272252</t>
  </si>
  <si>
    <t>INS00002603</t>
  </si>
  <si>
    <t>INS00002622</t>
  </si>
  <si>
    <t>INS00002619</t>
  </si>
  <si>
    <t>INS00003951</t>
  </si>
  <si>
    <t>INS00004095</t>
  </si>
  <si>
    <t>INS00002621</t>
  </si>
  <si>
    <t>INS00073263</t>
  </si>
  <si>
    <t>INS00003122</t>
  </si>
  <si>
    <t>INS00006490</t>
  </si>
  <si>
    <t>INS00005528</t>
  </si>
  <si>
    <t>INS00011431</t>
  </si>
  <si>
    <t>INS00006434</t>
  </si>
  <si>
    <t>INS00516253</t>
  </si>
  <si>
    <t>INS00004334</t>
  </si>
  <si>
    <t>INS00004096</t>
  </si>
  <si>
    <t>INS00003804</t>
  </si>
  <si>
    <t>INS00002897</t>
  </si>
  <si>
    <t>INS00103595</t>
  </si>
  <si>
    <t>INS00004335</t>
  </si>
  <si>
    <t>INS00003682</t>
  </si>
  <si>
    <t>INS00059483</t>
  </si>
  <si>
    <t>INS00070938</t>
  </si>
  <si>
    <t>INS00831052</t>
  </si>
  <si>
    <t>INS00002174</t>
  </si>
  <si>
    <t>INS00652114</t>
  </si>
  <si>
    <t>INS00049585</t>
  </si>
  <si>
    <t>INS00004523</t>
  </si>
  <si>
    <t>INS00004336</t>
  </si>
  <si>
    <t>INS00003222</t>
  </si>
  <si>
    <t>INS00003630</t>
  </si>
  <si>
    <t>INS00634843</t>
  </si>
  <si>
    <t>INS00494074</t>
  </si>
  <si>
    <t>INS00011264</t>
  </si>
  <si>
    <t>INS00004512</t>
  </si>
  <si>
    <t>INS00413384</t>
  </si>
  <si>
    <t>INS00090165</t>
  </si>
  <si>
    <t>INS00014927</t>
  </si>
  <si>
    <t>INS00492537</t>
  </si>
  <si>
    <t>INS00011477</t>
  </si>
  <si>
    <t>INS00409514</t>
  </si>
  <si>
    <t>INS00349784</t>
  </si>
  <si>
    <t>INS00581700</t>
  </si>
  <si>
    <t>INS00649278</t>
  </si>
  <si>
    <t>INS00649265</t>
  </si>
  <si>
    <t>INS00008611</t>
  </si>
  <si>
    <t>INS00004337</t>
  </si>
  <si>
    <t>INS00741623</t>
  </si>
  <si>
    <t>INS00004163</t>
  </si>
  <si>
    <t>INS00004391</t>
  </si>
  <si>
    <t>INS00103547</t>
  </si>
  <si>
    <t>INS00011401</t>
  </si>
  <si>
    <t>INS00002437</t>
  </si>
  <si>
    <t>INS00574084</t>
  </si>
  <si>
    <t>INS00004338</t>
  </si>
  <si>
    <t>INS00116451</t>
  </si>
  <si>
    <t>INS00003787</t>
  </si>
  <si>
    <t>INS00004408</t>
  </si>
  <si>
    <t>INS00004166</t>
  </si>
  <si>
    <t>INS00003123</t>
  </si>
  <si>
    <t>INS00004928</t>
  </si>
  <si>
    <t>INS00003383</t>
  </si>
  <si>
    <t>INS00003958</t>
  </si>
  <si>
    <t>INS00479720</t>
  </si>
  <si>
    <t>INS00003128</t>
  </si>
  <si>
    <t>INS00003566</t>
  </si>
  <si>
    <t>INS00004671</t>
  </si>
  <si>
    <t>INS00002515</t>
  </si>
  <si>
    <t>INS00073997</t>
  </si>
  <si>
    <t>INS00006185</t>
  </si>
  <si>
    <t>INS00805564</t>
  </si>
  <si>
    <t>INS00002691</t>
  </si>
  <si>
    <t>INS00002688</t>
  </si>
  <si>
    <t>INS00002702</t>
  </si>
  <si>
    <t>INS00074140</t>
  </si>
  <si>
    <t>INS00107579</t>
  </si>
  <si>
    <t>INS00121132</t>
  </si>
  <si>
    <t>INS00003807</t>
  </si>
  <si>
    <t>INS00003053</t>
  </si>
  <si>
    <t>INS00003961</t>
  </si>
  <si>
    <t>INS00001893</t>
  </si>
  <si>
    <t>INS00004170</t>
  </si>
  <si>
    <t>INS00003631</t>
  </si>
  <si>
    <t>INS00650120</t>
  </si>
  <si>
    <t>INS00485019</t>
  </si>
  <si>
    <t>INS00001894</t>
  </si>
  <si>
    <t>INS00865615</t>
  </si>
  <si>
    <t>INS00001846</t>
  </si>
  <si>
    <t>INS00004367</t>
  </si>
  <si>
    <t>INS00004424</t>
  </si>
  <si>
    <t>INS00003963</t>
  </si>
  <si>
    <t>INS00003417</t>
  </si>
  <si>
    <t>INS00119237</t>
  </si>
  <si>
    <t>INS00690517</t>
  </si>
  <si>
    <t>INS00272655</t>
  </si>
  <si>
    <t>INS00003964</t>
  </si>
  <si>
    <t>INS00004393</t>
  </si>
  <si>
    <t>INS00004171</t>
  </si>
  <si>
    <t>INS00004810</t>
  </si>
  <si>
    <t>INS00004939</t>
  </si>
  <si>
    <t>INS00004931</t>
  </si>
  <si>
    <t>INS00016588</t>
  </si>
  <si>
    <t>INS00801403</t>
  </si>
  <si>
    <t>INS00118618</t>
  </si>
  <si>
    <t>INS00004460</t>
  </si>
  <si>
    <t>INS00049692</t>
  </si>
  <si>
    <t>INS00003633</t>
  </si>
  <si>
    <t>INS00004341</t>
  </si>
  <si>
    <t>INS00652978</t>
  </si>
  <si>
    <t>INS00004064</t>
  </si>
  <si>
    <t>INS00840235</t>
  </si>
  <si>
    <t>INS00004679</t>
  </si>
  <si>
    <t>INS00003132</t>
  </si>
  <si>
    <t>INS00394401</t>
  </si>
  <si>
    <t>INS00470891</t>
  </si>
  <si>
    <t>INS00005725</t>
  </si>
  <si>
    <t>INS00004886</t>
  </si>
  <si>
    <t>INS00004388</t>
  </si>
  <si>
    <t>INS00599344</t>
  </si>
  <si>
    <t>INS00571897</t>
  </si>
  <si>
    <t>INS00004459</t>
  </si>
  <si>
    <t>INS00003968</t>
  </si>
  <si>
    <t>INS00138438</t>
  </si>
  <si>
    <t>INS00797587</t>
  </si>
  <si>
    <t>INS00564518</t>
  </si>
  <si>
    <t>INS00004263</t>
  </si>
  <si>
    <t>INS00003390</t>
  </si>
  <si>
    <t>INS00004682</t>
  </si>
  <si>
    <t>INS00689941</t>
  </si>
  <si>
    <t>INS00002693</t>
  </si>
  <si>
    <t>INS00005294</t>
  </si>
  <si>
    <t>INS00003391</t>
  </si>
  <si>
    <t>INS00003692</t>
  </si>
  <si>
    <t>INS00004493</t>
  </si>
  <si>
    <t>INS00004426</t>
  </si>
  <si>
    <t>INS00011482</t>
  </si>
  <si>
    <t>INS00011409</t>
  </si>
  <si>
    <t>INS00001290</t>
  </si>
  <si>
    <t>INS00565103</t>
  </si>
  <si>
    <t>INS00116431</t>
  </si>
  <si>
    <t>INS00005296</t>
  </si>
  <si>
    <t>INS00764506</t>
  </si>
  <si>
    <t>INS00004100</t>
  </si>
  <si>
    <t>INS00006821</t>
  </si>
  <si>
    <t>INS00004428</t>
  </si>
  <si>
    <t>INS00003232</t>
  </si>
  <si>
    <t>INS00003135</t>
  </si>
  <si>
    <t>INS00003970</t>
  </si>
  <si>
    <t>INS00779709</t>
  </si>
  <si>
    <t>INS00011439</t>
  </si>
  <si>
    <t>INS00004102</t>
  </si>
  <si>
    <t>INS00003136</t>
  </si>
  <si>
    <t>INS00005614</t>
  </si>
  <si>
    <t>INS00553115</t>
  </si>
  <si>
    <t>INS00004685</t>
  </si>
  <si>
    <t>INS00003384</t>
  </si>
  <si>
    <t>INS00005216</t>
  </si>
  <si>
    <t>INS00466090</t>
  </si>
  <si>
    <t>INS00003974</t>
  </si>
  <si>
    <t>INS00004429</t>
  </si>
  <si>
    <t>INS00002339</t>
  </si>
  <si>
    <t>INS00003935</t>
  </si>
  <si>
    <t>INS00005899</t>
  </si>
  <si>
    <t>INS00003137</t>
  </si>
  <si>
    <t>INS00003634</t>
  </si>
  <si>
    <t>INS00569500</t>
  </si>
  <si>
    <t>INS00004174</t>
  </si>
  <si>
    <t>INS00005139</t>
  </si>
  <si>
    <t>INS00558872</t>
  </si>
  <si>
    <t>INS00579864</t>
  </si>
  <si>
    <t>INS00582545</t>
  </si>
  <si>
    <t>INS00002623</t>
  </si>
  <si>
    <t>INS00018059</t>
  </si>
  <si>
    <t>INS00064605</t>
  </si>
  <si>
    <t>INS00729205</t>
  </si>
  <si>
    <t>INS00002706</t>
  </si>
  <si>
    <t>INS00557024</t>
  </si>
  <si>
    <t>INS00003393</t>
  </si>
  <si>
    <t>INS00537260</t>
  </si>
  <si>
    <t>INS00061084</t>
  </si>
  <si>
    <t>INS00003235</t>
  </si>
  <si>
    <t>INS00002790</t>
  </si>
  <si>
    <t>INS00004525</t>
  </si>
  <si>
    <t>INS00003572</t>
  </si>
  <si>
    <t>INS00004526</t>
  </si>
  <si>
    <t>INS00004527</t>
  </si>
  <si>
    <t>INS00003812</t>
  </si>
  <si>
    <t>INS00003571</t>
  </si>
  <si>
    <t>INS00005262</t>
  </si>
  <si>
    <t>INS00006581</t>
  </si>
  <si>
    <t>INS00003573</t>
  </si>
  <si>
    <t>INS00004687</t>
  </si>
  <si>
    <t>INS00011281</t>
  </si>
  <si>
    <t>INS00569541</t>
  </si>
  <si>
    <t>INS00059500</t>
  </si>
  <si>
    <t>INS00004180</t>
  </si>
  <si>
    <t>INS00784191</t>
  </si>
  <si>
    <t>INS00002768</t>
  </si>
  <si>
    <t>INS00005385</t>
  </si>
  <si>
    <t>INS00594079</t>
  </si>
  <si>
    <t>INS00006095</t>
  </si>
  <si>
    <t>INS00011424</t>
  </si>
  <si>
    <t>INS00703919</t>
  </si>
  <si>
    <t>INS00103702</t>
  </si>
  <si>
    <t>INS00106181</t>
  </si>
  <si>
    <t>INS00043230</t>
  </si>
  <si>
    <t>INS00405294</t>
  </si>
  <si>
    <t>INS00003105</t>
  </si>
  <si>
    <t>INS00611480</t>
  </si>
  <si>
    <t>INS00557043</t>
  </si>
  <si>
    <t>INS00061209</t>
  </si>
  <si>
    <t>INS00002053</t>
  </si>
  <si>
    <t>INS00001903</t>
  </si>
  <si>
    <t>INS00004513</t>
  </si>
  <si>
    <t>INS00092116</t>
  </si>
  <si>
    <t>INS00000990</t>
  </si>
  <si>
    <t>INS00003751</t>
  </si>
  <si>
    <t>INS00004862</t>
  </si>
  <si>
    <t>INS00500415</t>
  </si>
  <si>
    <t>INS00544724</t>
  </si>
  <si>
    <t>INS00004737</t>
  </si>
  <si>
    <t>INS00004690</t>
  </si>
  <si>
    <t>INS00569497</t>
  </si>
  <si>
    <t>INS00485208</t>
  </si>
  <si>
    <t>INS00002933</t>
  </si>
  <si>
    <t>INS00118623</t>
  </si>
  <si>
    <t>INS00004184</t>
  </si>
  <si>
    <t>INS00000830</t>
  </si>
  <si>
    <t>INS00644973</t>
  </si>
  <si>
    <t>INS00004691</t>
  </si>
  <si>
    <t>INS00011151</t>
  </si>
  <si>
    <t>INS00001042</t>
  </si>
  <si>
    <t>INS00117383</t>
  </si>
  <si>
    <t>INS00634524</t>
  </si>
  <si>
    <t>INS00119274</t>
  </si>
  <si>
    <t>INS00638760</t>
  </si>
  <si>
    <t>INS00002565</t>
  </si>
  <si>
    <t>INS00003982</t>
  </si>
  <si>
    <t>INS00003395</t>
  </si>
  <si>
    <t>INS00003695</t>
  </si>
  <si>
    <t>INS00002794</t>
  </si>
  <si>
    <t>INS00004185</t>
  </si>
  <si>
    <t>INS00005338</t>
  </si>
  <si>
    <t>INS00106735</t>
  </si>
  <si>
    <t>INS00856679</t>
  </si>
  <si>
    <t>INS00004557</t>
  </si>
  <si>
    <t>INS00004815</t>
  </si>
  <si>
    <t>INS00106809</t>
  </si>
  <si>
    <t>INS00004693</t>
  </si>
  <si>
    <t>INS00004431</t>
  </si>
  <si>
    <t>INS00004475</t>
  </si>
  <si>
    <t>INS00350714</t>
  </si>
  <si>
    <t>INS00003995</t>
  </si>
  <si>
    <t>INS00006189</t>
  </si>
  <si>
    <t>INS00014899</t>
  </si>
  <si>
    <t>INS00002863</t>
  </si>
  <si>
    <t>INS00487492</t>
  </si>
  <si>
    <t>INS00020143</t>
  </si>
  <si>
    <t>INS00006706</t>
  </si>
  <si>
    <t>INS00002200</t>
  </si>
  <si>
    <t>INS00350783</t>
  </si>
  <si>
    <t>INS00609092</t>
  </si>
  <si>
    <t>INS00004567</t>
  </si>
  <si>
    <t>INS00019772</t>
  </si>
  <si>
    <t>INS00090491</t>
  </si>
  <si>
    <t>INS00004452</t>
  </si>
  <si>
    <t>INS00004352</t>
  </si>
  <si>
    <t>INS00004187</t>
  </si>
  <si>
    <t>INS00005898</t>
  </si>
  <si>
    <t>INS00780127</t>
  </si>
  <si>
    <t>INS00839747</t>
  </si>
  <si>
    <t>INS00350807</t>
  </si>
  <si>
    <t>INS00001998</t>
  </si>
  <si>
    <t>INS00008728</t>
  </si>
  <si>
    <t>INS00008653</t>
  </si>
  <si>
    <t>INS00060367</t>
  </si>
  <si>
    <t>INS00011120</t>
  </si>
  <si>
    <t>INS00639436</t>
  </si>
  <si>
    <t>INS00491459</t>
  </si>
  <si>
    <t>INS00119292</t>
  </si>
  <si>
    <t>INS00842786</t>
  </si>
  <si>
    <t>INS00011152</t>
  </si>
  <si>
    <t>INS00005779</t>
  </si>
  <si>
    <t>INS00003814</t>
  </si>
  <si>
    <t>INS00061157</t>
  </si>
  <si>
    <t>INS00485129</t>
  </si>
  <si>
    <t>INS00103556</t>
  </si>
  <si>
    <t>INS00483533</t>
  </si>
  <si>
    <t>INS00565097</t>
  </si>
  <si>
    <t>INS00003997</t>
  </si>
  <si>
    <t>INS00004024</t>
  </si>
  <si>
    <t>INS00001878</t>
  </si>
  <si>
    <t>INS00569489</t>
  </si>
  <si>
    <t>INS00350786</t>
  </si>
  <si>
    <t>INS00061318</t>
  </si>
  <si>
    <t>INS00004463</t>
  </si>
  <si>
    <t>INS00005033</t>
  </si>
  <si>
    <t>INS00001859</t>
  </si>
  <si>
    <t>INS00003324</t>
  </si>
  <si>
    <t>INS00104611</t>
  </si>
  <si>
    <t>INS00003999</t>
  </si>
  <si>
    <t>INS00003365</t>
  </si>
  <si>
    <t>INS00004968</t>
  </si>
  <si>
    <t>INS00003401</t>
  </si>
  <si>
    <t>INS00004005</t>
  </si>
  <si>
    <t>INS00014918</t>
  </si>
  <si>
    <t>INS00106829</t>
  </si>
  <si>
    <t>INS00011384</t>
  </si>
  <si>
    <t>INS00003835</t>
  </si>
  <si>
    <t>INS00004703</t>
  </si>
  <si>
    <t>INS00003402</t>
  </si>
  <si>
    <t>INS00061475</t>
  </si>
  <si>
    <t>INS00553283</t>
  </si>
  <si>
    <t>INS00002701</t>
  </si>
  <si>
    <t>INS00852184</t>
  </si>
  <si>
    <t>INS00004464</t>
  </si>
  <si>
    <t>INS00004190</t>
  </si>
  <si>
    <t>INS00003148</t>
  </si>
  <si>
    <t>INS00002910</t>
  </si>
  <si>
    <t>INS00001237</t>
  </si>
  <si>
    <t>INS00001393</t>
  </si>
  <si>
    <t>INS00565647</t>
  </si>
  <si>
    <t>INS00003327</t>
  </si>
  <si>
    <t>INS00571914</t>
  </si>
  <si>
    <t>INS00004001</t>
  </si>
  <si>
    <t>INS00273908</t>
  </si>
  <si>
    <t>INS00005865</t>
  </si>
  <si>
    <t>INS00574193</t>
  </si>
  <si>
    <t>INS00004934</t>
  </si>
  <si>
    <t>INS00004940</t>
  </si>
  <si>
    <t>INS00003818</t>
  </si>
  <si>
    <t>INS00108649</t>
  </si>
  <si>
    <t>INS00117385</t>
  </si>
  <si>
    <t>INS00061359</t>
  </si>
  <si>
    <t>INS00116420</t>
  </si>
  <si>
    <t>INS00002912</t>
  </si>
  <si>
    <t>INS00468822</t>
  </si>
  <si>
    <t>INS00559505</t>
  </si>
  <si>
    <t>INS00004864</t>
  </si>
  <si>
    <t>INS00002976</t>
  </si>
  <si>
    <t>INS00005701</t>
  </si>
  <si>
    <t>INS00754505</t>
  </si>
  <si>
    <t>INS00583828</t>
  </si>
  <si>
    <t>INS00691173</t>
  </si>
  <si>
    <t>INS00004597</t>
  </si>
  <si>
    <t>INS00557754</t>
  </si>
  <si>
    <t>INS00114497</t>
  </si>
  <si>
    <t>INS00019582</t>
  </si>
  <si>
    <t>INS00753929</t>
  </si>
  <si>
    <t>INS00004704</t>
  </si>
  <si>
    <t>INS00483293</t>
  </si>
  <si>
    <t>INS00610808</t>
  </si>
  <si>
    <t>INS00558791</t>
  </si>
  <si>
    <t>INS00469554</t>
  </si>
  <si>
    <t>INS00567195</t>
  </si>
  <si>
    <t>INS00565112</t>
  </si>
  <si>
    <t>INS00004355</t>
  </si>
  <si>
    <t>INS00604356</t>
  </si>
  <si>
    <t>INS00004003</t>
  </si>
  <si>
    <t>INS00002977</t>
  </si>
  <si>
    <t>INS00274048</t>
  </si>
  <si>
    <t>INS00001612</t>
  </si>
  <si>
    <t>INS00541912</t>
  </si>
  <si>
    <t>INS00004066</t>
  </si>
  <si>
    <t>INS00006199</t>
  </si>
  <si>
    <t>INS00489755</t>
  </si>
  <si>
    <t>INS00646205</t>
  </si>
  <si>
    <t>INS00338452</t>
  </si>
  <si>
    <t>INS00005707</t>
  </si>
  <si>
    <t>INS00004706</t>
  </si>
  <si>
    <t>INS00001817</t>
  </si>
  <si>
    <t>INS00720321</t>
  </si>
  <si>
    <t>INS00058668</t>
  </si>
  <si>
    <t>INS00862592</t>
  </si>
  <si>
    <t>INS00646759</t>
  </si>
  <si>
    <t>INS00004709</t>
  </si>
  <si>
    <t>INS00004006</t>
  </si>
  <si>
    <t>INS00004850</t>
  </si>
  <si>
    <t>INS00003150</t>
  </si>
  <si>
    <t>INS00516226</t>
  </si>
  <si>
    <t>INS00608676</t>
  </si>
  <si>
    <t>INS00119318</t>
  </si>
  <si>
    <t>INS00006819</t>
  </si>
  <si>
    <t>INS00113822</t>
  </si>
  <si>
    <t>INS00003822</t>
  </si>
  <si>
    <t>INS00004357</t>
  </si>
  <si>
    <t>INS00002914</t>
  </si>
  <si>
    <t>INS00004008</t>
  </si>
  <si>
    <t>INS00000820</t>
  </si>
  <si>
    <t>INS00551213</t>
  </si>
  <si>
    <t>INS00494075</t>
  </si>
  <si>
    <t>INS00051820</t>
  </si>
  <si>
    <t>INS00004358</t>
  </si>
  <si>
    <t>INS00004010</t>
  </si>
  <si>
    <t>INS00000863</t>
  </si>
  <si>
    <t>INS00002915</t>
  </si>
  <si>
    <t>INS00001877</t>
  </si>
  <si>
    <t>INS00005531</t>
  </si>
  <si>
    <t>INS00000823</t>
  </si>
  <si>
    <t>INS00004837</t>
  </si>
  <si>
    <t>INS00011080</t>
  </si>
  <si>
    <t>INS00116410</t>
  </si>
  <si>
    <t>INS00062585</t>
  </si>
  <si>
    <t>INS00148813</t>
  </si>
  <si>
    <t>INS00004490</t>
  </si>
  <si>
    <t>INS00004433</t>
  </si>
  <si>
    <t>INS00553121</t>
  </si>
  <si>
    <t>INS00002633</t>
  </si>
  <si>
    <t>INS00074087</t>
  </si>
  <si>
    <t>INS00004636</t>
  </si>
  <si>
    <t>INS00004715</t>
  </si>
  <si>
    <t>INS00002867</t>
  </si>
  <si>
    <t>INS00576072</t>
  </si>
  <si>
    <t>INS00468750</t>
  </si>
  <si>
    <t>INS00106188</t>
  </si>
  <si>
    <t>INS00535102</t>
  </si>
  <si>
    <t>INS00745401</t>
  </si>
  <si>
    <t>INS00804728</t>
  </si>
  <si>
    <t>INS00000979</t>
  </si>
  <si>
    <t>INS00568994</t>
  </si>
  <si>
    <t>INS00103550</t>
  </si>
  <si>
    <t>INS00700964</t>
  </si>
  <si>
    <t>INS00434761</t>
  </si>
  <si>
    <t>INS00003949</t>
  </si>
  <si>
    <t>INS00004944</t>
  </si>
  <si>
    <t>INS00002568</t>
  </si>
  <si>
    <t>INS00001674</t>
  </si>
  <si>
    <t>INS00003485</t>
  </si>
  <si>
    <t>INS00004437</t>
  </si>
  <si>
    <t>INS00005223</t>
  </si>
  <si>
    <t>INS00011360</t>
  </si>
  <si>
    <t>INS00840710</t>
  </si>
  <si>
    <t>INS00812959</t>
  </si>
  <si>
    <t>INS00444448</t>
  </si>
  <si>
    <t>INS00001147</t>
  </si>
  <si>
    <t>INS00468818</t>
  </si>
  <si>
    <t>INS00003584</t>
  </si>
  <si>
    <t>INS00006041</t>
  </si>
  <si>
    <t>INS00338557</t>
  </si>
  <si>
    <t>INS00003872</t>
  </si>
  <si>
    <t>INS00504325</t>
  </si>
  <si>
    <t>INS00003955</t>
  </si>
  <si>
    <t>INS00696258</t>
  </si>
  <si>
    <t>INS00003701</t>
  </si>
  <si>
    <t>INS00587137</t>
  </si>
  <si>
    <t>INS00002569</t>
  </si>
  <si>
    <t>INS00002804</t>
  </si>
  <si>
    <t>INS00775706</t>
  </si>
  <si>
    <t>INS00005646</t>
  </si>
  <si>
    <t>INS00746562</t>
  </si>
  <si>
    <t>INS00574537</t>
  </si>
  <si>
    <t>INS00831248</t>
  </si>
  <si>
    <t>INS00001871</t>
  </si>
  <si>
    <t>INS00584806</t>
  </si>
  <si>
    <t>INS00004929</t>
  </si>
  <si>
    <t>INS00003243</t>
  </si>
  <si>
    <t>INS00046854</t>
  </si>
  <si>
    <t>INS00002470</t>
  </si>
  <si>
    <t>INS00005854</t>
  </si>
  <si>
    <t>INS00003825</t>
  </si>
  <si>
    <t>INS00003244</t>
  </si>
  <si>
    <t>INS00004272</t>
  </si>
  <si>
    <t>INS00002802</t>
  </si>
  <si>
    <t>INS00714169</t>
  </si>
  <si>
    <t>INS00513801</t>
  </si>
  <si>
    <t>INS00002980</t>
  </si>
  <si>
    <t>INS00004400</t>
  </si>
  <si>
    <t>INS00535092</t>
  </si>
  <si>
    <t>INS00004016</t>
  </si>
  <si>
    <t>INS00004202</t>
  </si>
  <si>
    <t>INS00004273</t>
  </si>
  <si>
    <t>INS00004017</t>
  </si>
  <si>
    <t>INS00777431</t>
  </si>
  <si>
    <t>INS00001950</t>
  </si>
  <si>
    <t>INS00003409</t>
  </si>
  <si>
    <t>INS00003585</t>
  </si>
  <si>
    <t>INS00006191</t>
  </si>
  <si>
    <t>INS00021319</t>
  </si>
  <si>
    <t>INS00003980</t>
  </si>
  <si>
    <t>INS00489092</t>
  </si>
  <si>
    <t>INS00002698</t>
  </si>
  <si>
    <t>INS00002632</t>
  </si>
  <si>
    <t>INS00842983</t>
  </si>
  <si>
    <t>INS00365910</t>
  </si>
  <si>
    <t>INS00011499</t>
  </si>
  <si>
    <t>INS00699248</t>
  </si>
  <si>
    <t>INS00729328</t>
  </si>
  <si>
    <t>INS00005606</t>
  </si>
  <si>
    <t>INS00005256</t>
  </si>
  <si>
    <t>INS00003707</t>
  </si>
  <si>
    <t>INS00004721</t>
  </si>
  <si>
    <t>INS00119298</t>
  </si>
  <si>
    <t>INS00002149</t>
  </si>
  <si>
    <t>INS00000642</t>
  </si>
  <si>
    <t>INS00118648</t>
  </si>
  <si>
    <t>INS00635269</t>
  </si>
  <si>
    <t>INS00115197</t>
  </si>
  <si>
    <t>INS00004363</t>
  </si>
  <si>
    <t>INS00601961</t>
  </si>
  <si>
    <t>INS00003827</t>
  </si>
  <si>
    <t>INS00002218</t>
  </si>
  <si>
    <t>INS00004198</t>
  </si>
  <si>
    <t>INS00104614</t>
  </si>
  <si>
    <t>INS00004439</t>
  </si>
  <si>
    <t>INS00131434</t>
  </si>
  <si>
    <t>INS00000986</t>
  </si>
  <si>
    <t>INS00003157</t>
  </si>
  <si>
    <t>INS00637316</t>
  </si>
  <si>
    <t>INS00004151</t>
  </si>
  <si>
    <t>INS00004206</t>
  </si>
  <si>
    <t>INS00005532</t>
  </si>
  <si>
    <t>INS00003590</t>
  </si>
  <si>
    <t>INS00107592</t>
  </si>
  <si>
    <t>INS00492482</t>
  </si>
  <si>
    <t>INS00001849</t>
  </si>
  <si>
    <t>INS00002635</t>
  </si>
  <si>
    <t>INS00004027</t>
  </si>
  <si>
    <t>INS00533774</t>
  </si>
  <si>
    <t>INS00000713</t>
  </si>
  <si>
    <t>INS00770089</t>
  </si>
  <si>
    <t>INS00000728</t>
  </si>
  <si>
    <t>INS00005300</t>
  </si>
  <si>
    <t>INS00807185</t>
  </si>
  <si>
    <t>INS00003167</t>
  </si>
  <si>
    <t>INS00666430</t>
  </si>
  <si>
    <t>INS00831838</t>
  </si>
  <si>
    <t>INS00405297</t>
  </si>
  <si>
    <t>INS00571917</t>
  </si>
  <si>
    <t>INS00502146</t>
  </si>
  <si>
    <t>INS00751978</t>
  </si>
  <si>
    <t>INS00506194</t>
  </si>
  <si>
    <t>INS00074023</t>
  </si>
  <si>
    <t>INS00003719</t>
  </si>
  <si>
    <t>INS00004532</t>
  </si>
  <si>
    <t>INS00878164</t>
  </si>
  <si>
    <t>INS00450940</t>
  </si>
  <si>
    <t>INS00006159</t>
  </si>
  <si>
    <t>INS00063058</t>
  </si>
  <si>
    <t>INS00772825</t>
  </si>
  <si>
    <t>INS00059458</t>
  </si>
  <si>
    <t>INS00485028</t>
  </si>
  <si>
    <t>INS00536623</t>
  </si>
  <si>
    <t>INS00004473</t>
  </si>
  <si>
    <t>INS00003522</t>
  </si>
  <si>
    <t>INS00004224</t>
  </si>
  <si>
    <t>INS00878107</t>
  </si>
  <si>
    <t>INS00011501</t>
  </si>
  <si>
    <t>INS00011503</t>
  </si>
  <si>
    <t>INS00005586</t>
  </si>
  <si>
    <t>INS00569493</t>
  </si>
  <si>
    <t>INS00113181</t>
  </si>
  <si>
    <t>INS00670863</t>
  </si>
  <si>
    <t>INS00103174</t>
  </si>
  <si>
    <t>INS00074003</t>
  </si>
  <si>
    <t>INS00003720</t>
  </si>
  <si>
    <t>INS00004406</t>
  </si>
  <si>
    <t>INS00007025</t>
  </si>
  <si>
    <t>INS00004291</t>
  </si>
  <si>
    <t>INS00569498</t>
  </si>
  <si>
    <t>INS00003516</t>
  </si>
  <si>
    <t>INS00005739</t>
  </si>
  <si>
    <t>INS00005738</t>
  </si>
  <si>
    <t>INS00099930</t>
  </si>
  <si>
    <t>INS00045772</t>
  </si>
  <si>
    <t>INS00781221</t>
  </si>
  <si>
    <t>INS00001000</t>
  </si>
  <si>
    <t>INS00004732</t>
  </si>
  <si>
    <t>INS00807659</t>
  </si>
  <si>
    <t>INS00004403</t>
  </si>
  <si>
    <t>INS00004735</t>
  </si>
  <si>
    <t>INS00000367</t>
  </si>
  <si>
    <t>INS00735590</t>
  </si>
  <si>
    <t>INS00004364</t>
  </si>
  <si>
    <t>INS00001395</t>
  </si>
  <si>
    <t>INS00003334</t>
  </si>
  <si>
    <t>INS00003236</t>
  </si>
  <si>
    <t>INS00356157</t>
  </si>
  <si>
    <t>INS00807178</t>
  </si>
  <si>
    <t>INS00004212</t>
  </si>
  <si>
    <t>INS00590865</t>
  </si>
  <si>
    <t>INS00006180</t>
  </si>
  <si>
    <t>INS00004213</t>
  </si>
  <si>
    <t>INS00001253</t>
  </si>
  <si>
    <t>INS00003829</t>
  </si>
  <si>
    <t>INS00842086</t>
  </si>
  <si>
    <t>INS00409520</t>
  </si>
  <si>
    <t>INS00762418</t>
  </si>
  <si>
    <t>INS00538313</t>
  </si>
  <si>
    <t>INS00132357</t>
  </si>
  <si>
    <t>INS00006006</t>
  </si>
  <si>
    <t>INS00005855</t>
  </si>
  <si>
    <t>INS00002921</t>
  </si>
  <si>
    <t>INS00106824</t>
  </si>
  <si>
    <t>INS00002811</t>
  </si>
  <si>
    <t>INS00003336</t>
  </si>
  <si>
    <t>INS00004214</t>
  </si>
  <si>
    <t>INS00004441</t>
  </si>
  <si>
    <t>INS00011434</t>
  </si>
  <si>
    <t>INS00004347</t>
  </si>
  <si>
    <t>INS00105349</t>
  </si>
  <si>
    <t>INS00003761</t>
  </si>
  <si>
    <t>INS00772103</t>
  </si>
  <si>
    <t>INS00074129</t>
  </si>
  <si>
    <t>INS00002922</t>
  </si>
  <si>
    <t>INS00525407</t>
  </si>
  <si>
    <t>INS00004501</t>
  </si>
  <si>
    <t>INS00011432</t>
  </si>
  <si>
    <t>INS00004643</t>
  </si>
  <si>
    <t>INS00004838</t>
  </si>
  <si>
    <t>INS00004925</t>
  </si>
  <si>
    <t>INS00004901</t>
  </si>
  <si>
    <t>INS00003162</t>
  </si>
  <si>
    <t>INS00004950</t>
  </si>
  <si>
    <t>INS00546952</t>
  </si>
  <si>
    <t>INS00003418</t>
  </si>
  <si>
    <t>INS00004749</t>
  </si>
  <si>
    <t>INS00806049</t>
  </si>
  <si>
    <t>INS00119275</t>
  </si>
  <si>
    <t>INS00116428</t>
  </si>
  <si>
    <t>INS00003714</t>
  </si>
  <si>
    <t>INS00004216</t>
  </si>
  <si>
    <t>INS00002923</t>
  </si>
  <si>
    <t>INS00011336</t>
  </si>
  <si>
    <t>INS00004515</t>
  </si>
  <si>
    <t>INS00022086</t>
  </si>
  <si>
    <t>INS00003965</t>
  </si>
  <si>
    <t>INS00004530</t>
  </si>
  <si>
    <t>INS00004821</t>
  </si>
  <si>
    <t>INS00004839</t>
  </si>
  <si>
    <t>INS00003166</t>
  </si>
  <si>
    <t>INS00002925</t>
  </si>
  <si>
    <t>INS00004032</t>
  </si>
  <si>
    <t>INS00000373</t>
  </si>
  <si>
    <t>INS00778128</t>
  </si>
  <si>
    <t>INS00408997</t>
  </si>
  <si>
    <t>INS00465266</t>
  </si>
  <si>
    <t>INS00003519</t>
  </si>
  <si>
    <t>INS00022190</t>
  </si>
  <si>
    <t>INS00004895</t>
  </si>
  <si>
    <t>INS00004662</t>
  </si>
  <si>
    <t>INS00004750</t>
  </si>
  <si>
    <t>INS00004683</t>
  </si>
  <si>
    <t>INS00487001</t>
  </si>
  <si>
    <t>INS00040822</t>
  </si>
  <si>
    <t>INS00002882</t>
  </si>
  <si>
    <t>INS00566133</t>
  </si>
  <si>
    <t>INS00001008</t>
  </si>
  <si>
    <t>INS00769187</t>
  </si>
  <si>
    <t>INS00144801</t>
  </si>
  <si>
    <t>INS00004217</t>
  </si>
  <si>
    <t>INS00011179</t>
  </si>
  <si>
    <t>INS00001973</t>
  </si>
  <si>
    <t>INS00003309</t>
  </si>
  <si>
    <t>INS00535066</t>
  </si>
  <si>
    <t>INS00488472</t>
  </si>
  <si>
    <t>INS00573779</t>
  </si>
  <si>
    <t>INS00061529</t>
  </si>
  <si>
    <t>INS00491450</t>
  </si>
  <si>
    <t>INS00006046</t>
  </si>
  <si>
    <t>INS00738211</t>
  </si>
  <si>
    <t>INS00074136</t>
  </si>
  <si>
    <t>INS00002637</t>
  </si>
  <si>
    <t>INS00005167</t>
  </si>
  <si>
    <t>INS00004220</t>
  </si>
  <si>
    <t>INS00756287</t>
  </si>
  <si>
    <t>INS00002245</t>
  </si>
  <si>
    <t>INS00117387</t>
  </si>
  <si>
    <t>INS00004221</t>
  </si>
  <si>
    <t>INS00720571</t>
  </si>
  <si>
    <t>INS00004045</t>
  </si>
  <si>
    <t>INS00091724</t>
  </si>
  <si>
    <t>INS00004046</t>
  </si>
  <si>
    <t>INS00769194</t>
  </si>
  <si>
    <t>INS00118642</t>
  </si>
  <si>
    <t>INS00004222</t>
  </si>
  <si>
    <t>INS00003834</t>
  </si>
  <si>
    <t>INS00097060</t>
  </si>
  <si>
    <t>INS00004047</t>
  </si>
  <si>
    <t>INS00003343</t>
  </si>
  <si>
    <t>INS00001739</t>
  </si>
  <si>
    <t>INS00830452</t>
  </si>
  <si>
    <t>INS00103619</t>
  </si>
  <si>
    <t>INS00004292</t>
  </si>
  <si>
    <t>INS00003529</t>
  </si>
  <si>
    <t>INS00644965</t>
  </si>
  <si>
    <t>INS00644857</t>
  </si>
  <si>
    <t>INS00004154</t>
  </si>
  <si>
    <t>INS00514199</t>
  </si>
  <si>
    <t>INS00637480</t>
  </si>
  <si>
    <t>INS00550925</t>
  </si>
  <si>
    <t>INS00281847</t>
  </si>
  <si>
    <t>INS00117386</t>
  </si>
  <si>
    <t>INS00004754</t>
  </si>
  <si>
    <t>INS00004225</t>
  </si>
  <si>
    <t>INS00571901</t>
  </si>
  <si>
    <t>INS00491461</t>
  </si>
  <si>
    <t>INS00005253</t>
  </si>
  <si>
    <t>INS00003071</t>
  </si>
  <si>
    <t>INS00000889</t>
  </si>
  <si>
    <t>INS00004868</t>
  </si>
  <si>
    <t>INS00836126</t>
  </si>
  <si>
    <t>INS00002928</t>
  </si>
  <si>
    <t>INS00000411</t>
  </si>
  <si>
    <t>INS00003724</t>
  </si>
  <si>
    <t>INS00003855</t>
  </si>
  <si>
    <t>INS00004869</t>
  </si>
  <si>
    <t>INS00074070</t>
  </si>
  <si>
    <t>INS00004050</t>
  </si>
  <si>
    <t>INS00458638</t>
  </si>
  <si>
    <t>INS00059352</t>
  </si>
  <si>
    <t>INS00023404</t>
  </si>
  <si>
    <t>INS00771274</t>
  </si>
  <si>
    <t>INS00648576</t>
  </si>
  <si>
    <t>INS00436635</t>
  </si>
  <si>
    <t>INS00645309</t>
  </si>
  <si>
    <t>INS00878321</t>
  </si>
  <si>
    <t>INS00782795</t>
  </si>
  <si>
    <t>INS00011313</t>
  </si>
  <si>
    <t>INS00103698</t>
  </si>
  <si>
    <t>INS00413245</t>
  </si>
  <si>
    <t>INS00775407</t>
  </si>
  <si>
    <t>INS00614256</t>
  </si>
  <si>
    <t>INS00116295</t>
  </si>
  <si>
    <t>INS00449514</t>
  </si>
  <si>
    <t>INS00596605</t>
  </si>
  <si>
    <t>INS00004365</t>
  </si>
  <si>
    <t>INS00003440</t>
  </si>
  <si>
    <t>INS00006810</t>
  </si>
  <si>
    <t>INS00005956</t>
  </si>
  <si>
    <t>INS00525506</t>
  </si>
  <si>
    <t>INS00688242</t>
  </si>
  <si>
    <t>INS00002390</t>
  </si>
  <si>
    <t>INS00544683</t>
  </si>
  <si>
    <t>INS00569524</t>
  </si>
  <si>
    <t>INS00569495</t>
  </si>
  <si>
    <t>INS00411335</t>
  </si>
  <si>
    <t>INS00571902</t>
  </si>
  <si>
    <t>INS00060870</t>
  </si>
  <si>
    <t>INS00056441</t>
  </si>
  <si>
    <t>INS00000801</t>
  </si>
  <si>
    <t>INS00003364</t>
  </si>
  <si>
    <t>INS00584841</t>
  </si>
  <si>
    <t>INS00813166</t>
  </si>
  <si>
    <t>INS00689722</t>
  </si>
  <si>
    <t>INS00464262</t>
  </si>
  <si>
    <t>INS00578399</t>
  </si>
  <si>
    <t>INS00480069</t>
  </si>
  <si>
    <t>INS00001809</t>
  </si>
  <si>
    <t>INS00582546</t>
  </si>
  <si>
    <t>INS00569512</t>
  </si>
  <si>
    <t>INS00610482</t>
  </si>
  <si>
    <t>INS00532234</t>
  </si>
  <si>
    <t>INS00701110</t>
  </si>
  <si>
    <t>INS00835379</t>
  </si>
  <si>
    <t>INS00009479</t>
  </si>
  <si>
    <t>INS00527543</t>
  </si>
  <si>
    <t>INS00003767</t>
  </si>
  <si>
    <t>INS00484996</t>
  </si>
  <si>
    <t>INS00002216</t>
  </si>
  <si>
    <t>INS00004440</t>
  </si>
  <si>
    <t>INS00451370</t>
  </si>
  <si>
    <t>INS00058204</t>
  </si>
  <si>
    <t>INS00001512</t>
  </si>
  <si>
    <t>INS00569543</t>
  </si>
  <si>
    <t>INS00410729</t>
  </si>
  <si>
    <t>INS00551378</t>
  </si>
  <si>
    <t>INS00593944</t>
  </si>
  <si>
    <t>INS00751489</t>
  </si>
  <si>
    <t>INS00005917</t>
  </si>
  <si>
    <t>INS00003172</t>
  </si>
  <si>
    <t>INS00261757</t>
  </si>
  <si>
    <t>INS00004051</t>
  </si>
  <si>
    <t>INS00002825</t>
  </si>
  <si>
    <t>INS00000874</t>
  </si>
  <si>
    <t>INS00005884</t>
  </si>
  <si>
    <t>INS00569507</t>
  </si>
  <si>
    <t>INS00002591</t>
  </si>
  <si>
    <t>INS00020982</t>
  </si>
  <si>
    <t>INS00003174</t>
  </si>
  <si>
    <t>INS00814165</t>
  </si>
  <si>
    <t>INS00004412</t>
  </si>
  <si>
    <t>INS00883148</t>
  </si>
  <si>
    <t>INS00275952</t>
  </si>
  <si>
    <t>INS00002875</t>
  </si>
  <si>
    <t>INS00828152</t>
  </si>
  <si>
    <t>INS00004955</t>
  </si>
  <si>
    <t>INS00553126</t>
  </si>
  <si>
    <t>INS00667126</t>
  </si>
  <si>
    <t>INS00514391</t>
  </si>
  <si>
    <t>INS00131167</t>
  </si>
  <si>
    <t>INS00021530</t>
  </si>
  <si>
    <t>INS00004056</t>
  </si>
  <si>
    <t>INS00002929</t>
  </si>
  <si>
    <t>INS00008255</t>
  </si>
  <si>
    <t>INS00606358</t>
  </si>
  <si>
    <t>INS00630806</t>
  </si>
  <si>
    <t>INS00006010</t>
  </si>
  <si>
    <t>INS00728121</t>
  </si>
  <si>
    <t>INS00004516</t>
  </si>
  <si>
    <t>INS00488930</t>
  </si>
  <si>
    <t>INS00003728</t>
  </si>
  <si>
    <t>INS00013766</t>
  </si>
  <si>
    <t>INS00002486</t>
  </si>
  <si>
    <t>INS00001614</t>
  </si>
  <si>
    <t>INS00261755</t>
  </si>
  <si>
    <t>INS00121078</t>
  </si>
  <si>
    <t>INS00644933</t>
  </si>
  <si>
    <t>INS00004074</t>
  </si>
  <si>
    <t>INS00649255</t>
  </si>
  <si>
    <t>INS00006343</t>
  </si>
  <si>
    <t>INS00005203</t>
  </si>
  <si>
    <t>INS00004015</t>
  </si>
  <si>
    <t>INS00450237</t>
  </si>
  <si>
    <t>INS00716167</t>
  </si>
  <si>
    <t>INS00062472</t>
  </si>
  <si>
    <t>INS00637789</t>
  </si>
  <si>
    <t>INS00021107</t>
  </si>
  <si>
    <t>INS00639558</t>
  </si>
  <si>
    <t>INS00668950</t>
  </si>
  <si>
    <t>INS00634538</t>
  </si>
  <si>
    <t>INS00010877</t>
  </si>
  <si>
    <t>INS00001663</t>
  </si>
  <si>
    <t>INS00781952</t>
  </si>
  <si>
    <t>INS00268238</t>
  </si>
  <si>
    <t>INS00604745</t>
  </si>
  <si>
    <t>INS00607828</t>
  </si>
  <si>
    <t>INS00115216</t>
  </si>
  <si>
    <t>INS00578390</t>
  </si>
  <si>
    <t>INS00006419</t>
  </si>
  <si>
    <t>INS00130969</t>
  </si>
  <si>
    <t>INS00052493</t>
  </si>
  <si>
    <t>INS00019037</t>
  </si>
  <si>
    <t>INS00638400</t>
  </si>
  <si>
    <t>INS00011339</t>
  </si>
  <si>
    <t>INS00004060</t>
  </si>
  <si>
    <t>INS00582098</t>
  </si>
  <si>
    <t>INS00004061</t>
  </si>
  <si>
    <t>INS00007904</t>
  </si>
  <si>
    <t>INS00106165</t>
  </si>
  <si>
    <t>INS00004872</t>
  </si>
  <si>
    <t>INS00121079</t>
  </si>
  <si>
    <t>INS00008092</t>
  </si>
  <si>
    <t>INS00004119</t>
  </si>
  <si>
    <t>INS00027336</t>
  </si>
  <si>
    <t>INS00834501</t>
  </si>
  <si>
    <t>INS00004775</t>
  </si>
  <si>
    <t>INS00003732</t>
  </si>
  <si>
    <t>INS00004120</t>
  </si>
  <si>
    <t>INS00001474</t>
  </si>
  <si>
    <t>INS00062195</t>
  </si>
  <si>
    <t>INS00020710</t>
  </si>
  <si>
    <t>INS00679861</t>
  </si>
  <si>
    <t>INS00005534</t>
  </si>
  <si>
    <t>INS00745997</t>
  </si>
  <si>
    <t>INS00004802</t>
  </si>
  <si>
    <t>INS00601968</t>
  </si>
  <si>
    <t>INS00684019</t>
  </si>
  <si>
    <t>INS00571918</t>
  </si>
  <si>
    <t>INS00569574</t>
  </si>
  <si>
    <t>INS00003727</t>
  </si>
  <si>
    <t>INS00006192</t>
  </si>
  <si>
    <t>INS00003097</t>
  </si>
  <si>
    <t>INS00004369</t>
  </si>
  <si>
    <t>INS00639997</t>
  </si>
  <si>
    <t>INS00690687</t>
  </si>
  <si>
    <t>INS00004992</t>
  </si>
  <si>
    <t>INS00004228</t>
  </si>
  <si>
    <t>INS00020313</t>
  </si>
  <si>
    <t>INS00556151</t>
  </si>
  <si>
    <t>INS00021374</t>
  </si>
  <si>
    <t>INS00004121</t>
  </si>
  <si>
    <t>INS00002877</t>
  </si>
  <si>
    <t>INS00005762</t>
  </si>
  <si>
    <t>INS00002994</t>
  </si>
  <si>
    <t>INS00004370</t>
  </si>
  <si>
    <t>INS00103514</t>
  </si>
  <si>
    <t>INS00001862</t>
  </si>
  <si>
    <t>INS00870189</t>
  </si>
  <si>
    <t>INS00002578</t>
  </si>
  <si>
    <t>INS00004861</t>
  </si>
  <si>
    <t>INS00606023</t>
  </si>
  <si>
    <t>INS00002579</t>
  </si>
  <si>
    <t>INS00766003</t>
  </si>
  <si>
    <t>INS00008619</t>
  </si>
  <si>
    <t>INS00003345</t>
  </si>
  <si>
    <t>INS00003734</t>
  </si>
  <si>
    <t>INS00107572</t>
  </si>
  <si>
    <t>INS00004634</t>
  </si>
  <si>
    <t>INS00001675</t>
  </si>
  <si>
    <t>INS00397448</t>
  </si>
  <si>
    <t>INS00517205</t>
  </si>
  <si>
    <t>INS00004481</t>
  </si>
  <si>
    <t>INS00008421</t>
  </si>
  <si>
    <t>INS00005257</t>
  </si>
  <si>
    <t>INS00002153</t>
  </si>
  <si>
    <t>INS00002725</t>
  </si>
  <si>
    <t>INS00002368</t>
  </si>
  <si>
    <t>INS00116434</t>
  </si>
  <si>
    <t>INS00021218</t>
  </si>
  <si>
    <t>INS00004297</t>
  </si>
  <si>
    <t>INS00002878</t>
  </si>
  <si>
    <t>INS00106827</t>
  </si>
  <si>
    <t>INS00003538</t>
  </si>
  <si>
    <t>INS00589187</t>
  </si>
  <si>
    <t>INS00688970</t>
  </si>
  <si>
    <t>INS00690942</t>
  </si>
  <si>
    <t>INS00004962</t>
  </si>
  <si>
    <t>INS00004576</t>
  </si>
  <si>
    <t>INS00001763</t>
  </si>
  <si>
    <t>INS00647659</t>
  </si>
  <si>
    <t>INS00004072</t>
  </si>
  <si>
    <t>INS00004964</t>
  </si>
  <si>
    <t>INS00004826</t>
  </si>
  <si>
    <t>INS00005922</t>
  </si>
  <si>
    <t>INS00003077</t>
  </si>
  <si>
    <t>INS00006555</t>
  </si>
  <si>
    <t>INS00005252</t>
  </si>
  <si>
    <t>INS00003984</t>
  </si>
  <si>
    <t>INS00001397</t>
  </si>
  <si>
    <t>INS00261748</t>
  </si>
  <si>
    <t>INS00006091</t>
  </si>
  <si>
    <t>INS00571913</t>
  </si>
  <si>
    <t>INS00004482</t>
  </si>
  <si>
    <t>INS00654976</t>
  </si>
  <si>
    <t>INS00003265</t>
  </si>
  <si>
    <t>INS00004409</t>
  </si>
  <si>
    <t>INS00842698</t>
  </si>
  <si>
    <t>INS00353632</t>
  </si>
  <si>
    <t>INS00002252</t>
  </si>
  <si>
    <t>INS00004981</t>
  </si>
  <si>
    <t>INS00883287</t>
  </si>
  <si>
    <t>INS00106759</t>
  </si>
  <si>
    <t>INS00002934</t>
  </si>
  <si>
    <t>INS00006181</t>
  </si>
  <si>
    <t>INS00004372</t>
  </si>
  <si>
    <t>INS00001885</t>
  </si>
  <si>
    <t>INS00522842</t>
  </si>
  <si>
    <t>INS00266694</t>
  </si>
  <si>
    <t>INS00004731</t>
  </si>
  <si>
    <t>INS00580559</t>
  </si>
  <si>
    <t>INS00485143</t>
  </si>
  <si>
    <t>INS00003637</t>
  </si>
  <si>
    <t>INS00005540</t>
  </si>
  <si>
    <t>INS00005539</t>
  </si>
  <si>
    <t>INS00005541</t>
  </si>
  <si>
    <t>INS00005542</t>
  </si>
  <si>
    <t>INS00006414</t>
  </si>
  <si>
    <t>INS00506202</t>
  </si>
  <si>
    <t>INS00004269</t>
  </si>
  <si>
    <t>INS00005499</t>
  </si>
  <si>
    <t>INS00000893</t>
  </si>
  <si>
    <t>INS00005504</t>
  </si>
  <si>
    <t>INS00005503</t>
  </si>
  <si>
    <t>INS00005502</t>
  </si>
  <si>
    <t>INS00005500</t>
  </si>
  <si>
    <t>INS00005790</t>
  </si>
  <si>
    <t>INS00014822</t>
  </si>
  <si>
    <t>INS00005825</t>
  </si>
  <si>
    <t>INS00002909</t>
  </si>
  <si>
    <t>INS00004702</t>
  </si>
  <si>
    <t>INS00004767</t>
  </si>
  <si>
    <t>INS00005754</t>
  </si>
  <si>
    <t>INS00770519</t>
  </si>
  <si>
    <t>INS00002797</t>
  </si>
  <si>
    <t>INS00058036</t>
  </si>
  <si>
    <t>INS00004432</t>
  </si>
  <si>
    <t>INS00004556</t>
  </si>
  <si>
    <t>INS00004577</t>
  </si>
  <si>
    <t>INS00000978</t>
  </si>
  <si>
    <t>INS00001947</t>
  </si>
  <si>
    <t>INS00000999</t>
  </si>
  <si>
    <t>INS00000638</t>
  </si>
  <si>
    <t>INS00005960</t>
  </si>
  <si>
    <t>INS00001647</t>
  </si>
  <si>
    <t>INS00001648</t>
  </si>
  <si>
    <t>INS00015158</t>
  </si>
  <si>
    <t>INS00058893</t>
  </si>
  <si>
    <t>INS00002798</t>
  </si>
  <si>
    <t>INS00005506</t>
  </si>
  <si>
    <t>INS00005507</t>
  </si>
  <si>
    <t>INS00005154</t>
  </si>
  <si>
    <t>INS00106050</t>
  </si>
  <si>
    <t>INS00005511</t>
  </si>
  <si>
    <t>INS00005514</t>
  </si>
  <si>
    <t>INS00005510</t>
  </si>
  <si>
    <t>INS00002186</t>
  </si>
  <si>
    <t>INS00005432</t>
  </si>
  <si>
    <t>INS00005515</t>
  </si>
  <si>
    <t>INS00001766</t>
  </si>
  <si>
    <t>INS00001764</t>
  </si>
  <si>
    <t>INS00005508</t>
  </si>
  <si>
    <t>INS00074058</t>
  </si>
  <si>
    <t>INS00005512</t>
  </si>
  <si>
    <t>INS00006082</t>
  </si>
  <si>
    <t>INS00006083</t>
  </si>
  <si>
    <t>INS00005509</t>
  </si>
  <si>
    <t>INS00003127</t>
  </si>
  <si>
    <t>INS00011433</t>
  </si>
  <si>
    <t>INS00001841</t>
  </si>
  <si>
    <t>INS00003087</t>
  </si>
  <si>
    <t>INS00003094</t>
  </si>
  <si>
    <t>INS00003160</t>
  </si>
  <si>
    <t>INS00005505</t>
  </si>
  <si>
    <t>INS00553109</t>
  </si>
  <si>
    <t>INS00005538</t>
  </si>
  <si>
    <t>INS00003103</t>
  </si>
  <si>
    <t>INS00005533</t>
  </si>
  <si>
    <t>INS00005527</t>
  </si>
  <si>
    <t>INS00002858</t>
  </si>
  <si>
    <t>INS00005529</t>
  </si>
  <si>
    <t>INS00005517</t>
  </si>
  <si>
    <t>INS00578313</t>
  </si>
  <si>
    <t>INS00646484</t>
  </si>
  <si>
    <t>INS00005536</t>
  </si>
  <si>
    <t>INS00005520</t>
  </si>
  <si>
    <t>INS00005835</t>
  </si>
  <si>
    <t>INS00005545</t>
  </si>
  <si>
    <t>INS00005547</t>
  </si>
  <si>
    <t>INS00005550</t>
  </si>
  <si>
    <t>INS00689832</t>
  </si>
  <si>
    <t>INS00737234</t>
  </si>
  <si>
    <t>INS00409009</t>
  </si>
  <si>
    <t>INS00610814</t>
  </si>
  <si>
    <t>INS00483955</t>
  </si>
  <si>
    <t>INS00005544</t>
  </si>
  <si>
    <t>INS00005549</t>
  </si>
  <si>
    <t>INS00005002</t>
  </si>
  <si>
    <t>INS00005840</t>
  </si>
  <si>
    <t>INS00605575</t>
  </si>
  <si>
    <t>INS00592273</t>
  </si>
  <si>
    <t>INS00604368</t>
  </si>
  <si>
    <t>INS00606001</t>
  </si>
  <si>
    <t>INS00768676</t>
  </si>
  <si>
    <t>INS00002185</t>
  </si>
  <si>
    <t>INS00647622</t>
  </si>
  <si>
    <t>INS00005427</t>
  </si>
  <si>
    <t>INS00006844</t>
  </si>
  <si>
    <t>INS00005423</t>
  </si>
  <si>
    <t>INS00005263</t>
  </si>
  <si>
    <t>INS00600448</t>
  </si>
  <si>
    <t>INS00004938</t>
  </si>
  <si>
    <t>INS00005816</t>
  </si>
  <si>
    <t>INS00005200</t>
  </si>
  <si>
    <t>INS00006331</t>
  </si>
  <si>
    <t>INS00003716</t>
  </si>
  <si>
    <t>INS00506680</t>
  </si>
  <si>
    <t>INS00000651</t>
  </si>
  <si>
    <t>INS00005717</t>
  </si>
  <si>
    <t>INS00006329</t>
  </si>
  <si>
    <t>INS00006332</t>
  </si>
  <si>
    <t>INS00006330</t>
  </si>
  <si>
    <t>INS00006546</t>
  </si>
  <si>
    <t>INS00003717</t>
  </si>
  <si>
    <t>INS00003443</t>
  </si>
  <si>
    <t>INS00005558</t>
  </si>
  <si>
    <t>INS00005563</t>
  </si>
  <si>
    <t>INS00005224</t>
  </si>
  <si>
    <t>INS00861489</t>
  </si>
  <si>
    <t>INS00003505</t>
  </si>
  <si>
    <t>INS00005226</t>
  </si>
  <si>
    <t>INS00005987</t>
  </si>
  <si>
    <t>INS00005560</t>
  </si>
  <si>
    <t>INS00004936</t>
  </si>
  <si>
    <t>INS00004181</t>
  </si>
  <si>
    <t>INS00004191</t>
  </si>
  <si>
    <t>INS00003404</t>
  </si>
  <si>
    <t>INS00003917</t>
  </si>
  <si>
    <t>INS00002208</t>
  </si>
  <si>
    <t>INS00002810</t>
  </si>
  <si>
    <t>INS00059488</t>
  </si>
  <si>
    <t>INS00569586</t>
  </si>
  <si>
    <t>INS00753172</t>
  </si>
  <si>
    <t>INS00030144</t>
  </si>
  <si>
    <t>INS00489756</t>
  </si>
  <si>
    <t>INS00004971</t>
  </si>
  <si>
    <t>INS00005588</t>
  </si>
  <si>
    <t>INS00003159</t>
  </si>
  <si>
    <t>INS00004984</t>
  </si>
  <si>
    <t>INS00457479</t>
  </si>
  <si>
    <t>INS00005579</t>
  </si>
  <si>
    <t>INS00005578</t>
  </si>
  <si>
    <t>INS00005581</t>
  </si>
  <si>
    <t>INS00005582</t>
  </si>
  <si>
    <t>INS00003126</t>
  </si>
  <si>
    <t>INS00005583</t>
  </si>
  <si>
    <t>INS00003141</t>
  </si>
  <si>
    <t>INS00003091</t>
  </si>
  <si>
    <t>INS00005587</t>
  </si>
  <si>
    <t>INS00005584</t>
  </si>
  <si>
    <t>INS00002209</t>
  </si>
  <si>
    <t>INS00005785</t>
  </si>
  <si>
    <t>INS00003648</t>
  </si>
  <si>
    <t>INS00102628</t>
  </si>
  <si>
    <t>INS00499192</t>
  </si>
  <si>
    <t>INS00005591</t>
  </si>
  <si>
    <t>INS00753937</t>
  </si>
  <si>
    <t>INS00004004</t>
  </si>
  <si>
    <t>INS00006775</t>
  </si>
  <si>
    <t>INS00005609</t>
  </si>
  <si>
    <t>INS00003233</t>
  </si>
  <si>
    <t>INS00087705</t>
  </si>
  <si>
    <t>INS00106255</t>
  </si>
  <si>
    <t>INS00003257</t>
  </si>
  <si>
    <t>INS00005610</t>
  </si>
  <si>
    <t>INS00002704</t>
  </si>
  <si>
    <t>INS00005612</t>
  </si>
  <si>
    <t>INS00539656</t>
  </si>
  <si>
    <t>INS00006407</t>
  </si>
  <si>
    <t>INS00005616</t>
  </si>
  <si>
    <t>INS00090662</t>
  </si>
  <si>
    <t>INS00005611</t>
  </si>
  <si>
    <t>INS00001896</t>
  </si>
  <si>
    <t>INS00550601</t>
  </si>
  <si>
    <t>INS00569488</t>
  </si>
  <si>
    <t>INS00006857</t>
  </si>
  <si>
    <t>INS00137071</t>
  </si>
  <si>
    <t>INS00001906</t>
  </si>
  <si>
    <t>INS00005617</t>
  </si>
  <si>
    <t>INS00005615</t>
  </si>
  <si>
    <t>INS00005613</t>
  </si>
  <si>
    <t>INS00085065</t>
  </si>
  <si>
    <t>INS00009771</t>
  </si>
  <si>
    <t>INS00011381</t>
  </si>
  <si>
    <t>INS00001975</t>
  </si>
  <si>
    <t>INS00004912</t>
  </si>
  <si>
    <t>INS00004914</t>
  </si>
  <si>
    <t>INS00004943</t>
  </si>
  <si>
    <t>INS00674141</t>
  </si>
  <si>
    <t>INS00005623</t>
  </si>
  <si>
    <t>INS00005622</t>
  </si>
  <si>
    <t>INS00005619</t>
  </si>
  <si>
    <t>INS00004988</t>
  </si>
  <si>
    <t>INS00004933</t>
  </si>
  <si>
    <t>INS00004956</t>
  </si>
  <si>
    <t>INS00551405</t>
  </si>
  <si>
    <t>INS00004898</t>
  </si>
  <si>
    <t>INS00004111</t>
  </si>
  <si>
    <t>INS00004271</t>
  </si>
  <si>
    <t>INS00002379</t>
  </si>
  <si>
    <t>INS00002396</t>
  </si>
  <si>
    <t>INS00002402</t>
  </si>
  <si>
    <t>INS00493427</t>
  </si>
  <si>
    <t>INS00002372</t>
  </si>
  <si>
    <t>INS00002001</t>
  </si>
  <si>
    <t>INS00006568</t>
  </si>
  <si>
    <t>INS00059498</t>
  </si>
  <si>
    <t>INS00524548</t>
  </si>
  <si>
    <t>INS00006569</t>
  </si>
  <si>
    <t>INS00006571</t>
  </si>
  <si>
    <t>INS00002094</t>
  </si>
  <si>
    <t>INS00006572</t>
  </si>
  <si>
    <t>INS00005624</t>
  </si>
  <si>
    <t>INS00001140</t>
  </si>
  <si>
    <t>INS00005867</t>
  </si>
  <si>
    <t>INS00004035</t>
  </si>
  <si>
    <t>INS00002762</t>
  </si>
  <si>
    <t>INS00001373</t>
  </si>
  <si>
    <t>INS00564514</t>
  </si>
  <si>
    <t>INS00002733</t>
  </si>
  <si>
    <t>INS00002815</t>
  </si>
  <si>
    <t>INS00692013</t>
  </si>
  <si>
    <t>INS00006669</t>
  </si>
  <si>
    <t>INS00006670</t>
  </si>
  <si>
    <t>INS00002730</t>
  </si>
  <si>
    <t>INS00005649</t>
  </si>
  <si>
    <t>INS00005659</t>
  </si>
  <si>
    <t>INS00002778</t>
  </si>
  <si>
    <t>INS00409025</t>
  </si>
  <si>
    <t>INS00005455</t>
  </si>
  <si>
    <t>INS00001375</t>
  </si>
  <si>
    <t>INS00002796</t>
  </si>
  <si>
    <t>INS00002807</t>
  </si>
  <si>
    <t>INS00003641</t>
  </si>
  <si>
    <t>INS00002881</t>
  </si>
  <si>
    <t>INS00002887</t>
  </si>
  <si>
    <t>INS00006553</t>
  </si>
  <si>
    <t>INS00005412</t>
  </si>
  <si>
    <t>INS00002763</t>
  </si>
  <si>
    <t>INS00006809</t>
  </si>
  <si>
    <t>INS00002528</t>
  </si>
  <si>
    <t>INS00002567</t>
  </si>
  <si>
    <t>INS00004712</t>
  </si>
  <si>
    <t>INS00775710</t>
  </si>
  <si>
    <t>INS00720658</t>
  </si>
  <si>
    <t>INS00106212</t>
  </si>
  <si>
    <t>INS00840065</t>
  </si>
  <si>
    <t>INS00108709</t>
  </si>
  <si>
    <t>INS00554611</t>
  </si>
  <si>
    <t>INS00008641</t>
  </si>
  <si>
    <t>INS00771594</t>
  </si>
  <si>
    <t>INS00007913</t>
  </si>
  <si>
    <t>INS00108679</t>
  </si>
  <si>
    <t>INS00263071</t>
  </si>
  <si>
    <t>INS00405948</t>
  </si>
  <si>
    <t>INS00118620</t>
  </si>
  <si>
    <t>INS00261779</t>
  </si>
  <si>
    <t>INS00106684</t>
  </si>
  <si>
    <t>INS00525496</t>
  </si>
  <si>
    <t>INS00073417</t>
  </si>
  <si>
    <t>INS00261753</t>
  </si>
  <si>
    <t>INS00764471</t>
  </si>
  <si>
    <t>INS00530739</t>
  </si>
  <si>
    <t>INS00803552</t>
  </si>
  <si>
    <t>INS00011475</t>
  </si>
  <si>
    <t>INS00646738</t>
  </si>
  <si>
    <t>INS00727558</t>
  </si>
  <si>
    <t>INS00649287</t>
  </si>
  <si>
    <t>INS00489759</t>
  </si>
  <si>
    <t>INS00501246</t>
  </si>
  <si>
    <t>INS00003375</t>
  </si>
  <si>
    <t>INS00004200</t>
  </si>
  <si>
    <t>INS00003501</t>
  </si>
  <si>
    <t>INS00534204</t>
  </si>
  <si>
    <t>INS00455610</t>
  </si>
  <si>
    <t>INS00003460</t>
  </si>
  <si>
    <t>INS00005641</t>
  </si>
  <si>
    <t>INS00005638</t>
  </si>
  <si>
    <t>INS00005639</t>
  </si>
  <si>
    <t>INS00005637</t>
  </si>
  <si>
    <t>INS00005635</t>
  </si>
  <si>
    <t>INS00114455</t>
  </si>
  <si>
    <t>INS00640243</t>
  </si>
  <si>
    <t>INS00005640</t>
  </si>
  <si>
    <t>INS00005945</t>
  </si>
  <si>
    <t>INS00003121</t>
  </si>
  <si>
    <t>INS00005667</t>
  </si>
  <si>
    <t>INS00005665</t>
  </si>
  <si>
    <t>INS00005944</t>
  </si>
  <si>
    <t>INS00005942</t>
  </si>
  <si>
    <t>INS00000726</t>
  </si>
  <si>
    <t>INS00005661</t>
  </si>
  <si>
    <t>INS00005666</t>
  </si>
  <si>
    <t>INS00000652</t>
  </si>
  <si>
    <t>INS00000745</t>
  </si>
  <si>
    <t>INS00005664</t>
  </si>
  <si>
    <t>INS00006298</t>
  </si>
  <si>
    <t>INS00006361</t>
  </si>
  <si>
    <t>INS00001311</t>
  </si>
  <si>
    <t>INS00003455</t>
  </si>
  <si>
    <t>INS00006350</t>
  </si>
  <si>
    <t>INS00005598</t>
  </si>
  <si>
    <t>INS00001884</t>
  </si>
  <si>
    <t>INS00006304</t>
  </si>
  <si>
    <t>INS00003288</t>
  </si>
  <si>
    <t>INS00006093</t>
  </si>
  <si>
    <t>INS00116409</t>
  </si>
  <si>
    <t>INS00003957</t>
  </si>
  <si>
    <t>INS00001217</t>
  </si>
  <si>
    <t>INS00005335</t>
  </si>
  <si>
    <t>INS00001980</t>
  </si>
  <si>
    <t>INS00001334</t>
  </si>
  <si>
    <t>INS00006253</t>
  </si>
  <si>
    <t>INS00491479</t>
  </si>
  <si>
    <t>INS00004765</t>
  </si>
  <si>
    <t>INS00006288</t>
  </si>
  <si>
    <t>INS00006455</t>
  </si>
  <si>
    <t>INS00000530</t>
  </si>
  <si>
    <t>INS00006725</t>
  </si>
  <si>
    <t>INS00006306</t>
  </si>
  <si>
    <t>INS00006724</t>
  </si>
  <si>
    <t>INS00005642</t>
  </si>
  <si>
    <t>INS00006063</t>
  </si>
  <si>
    <t>INS00001716</t>
  </si>
  <si>
    <t>INS00002474</t>
  </si>
  <si>
    <t>INS00005977</t>
  </si>
  <si>
    <t>INS00108353</t>
  </si>
  <si>
    <t>INS00006066</t>
  </si>
  <si>
    <t>INS00001095</t>
  </si>
  <si>
    <t>INS00006208</t>
  </si>
  <si>
    <t>INS00001096</t>
  </si>
  <si>
    <t>INS00004823</t>
  </si>
  <si>
    <t>INS00001127</t>
  </si>
  <si>
    <t>INS00006314</t>
  </si>
  <si>
    <t>INS00006313</t>
  </si>
  <si>
    <t>INS00004743</t>
  </si>
  <si>
    <t>INS00005650</t>
  </si>
  <si>
    <t>INS00001125</t>
  </si>
  <si>
    <t>INS00003570</t>
  </si>
  <si>
    <t>INS00003601</t>
  </si>
  <si>
    <t>INS00106677</t>
  </si>
  <si>
    <t>INS00005644</t>
  </si>
  <si>
    <t>INS00003468</t>
  </si>
  <si>
    <t>INS00005648</t>
  </si>
  <si>
    <t>INS00005185</t>
  </si>
  <si>
    <t>INS00005647</t>
  </si>
  <si>
    <t>INS00005643</t>
  </si>
  <si>
    <t>INS00005847</t>
  </si>
  <si>
    <t>INS00003321</t>
  </si>
  <si>
    <t>INS00638773</t>
  </si>
  <si>
    <t>INS00005803</t>
  </si>
  <si>
    <t>INS00011455</t>
  </si>
  <si>
    <t>INS00581884</t>
  </si>
  <si>
    <t>INS00405289</t>
  </si>
  <si>
    <t>INS00405290</t>
  </si>
  <si>
    <t>INS00003945</t>
  </si>
  <si>
    <t>INS00409011</t>
  </si>
  <si>
    <t>INS00006280</t>
  </si>
  <si>
    <t>INS00639443</t>
  </si>
  <si>
    <t>INS00760959</t>
  </si>
  <si>
    <t>INS00003947</t>
  </si>
  <si>
    <t>INS00535091</t>
  </si>
  <si>
    <t>INS00003686</t>
  </si>
  <si>
    <t>INS00772810</t>
  </si>
  <si>
    <t>INS00107711</t>
  </si>
  <si>
    <t>INS00405304</t>
  </si>
  <si>
    <t>INS00405285</t>
  </si>
  <si>
    <t>INS00405296</t>
  </si>
  <si>
    <t>INS00103548</t>
  </si>
  <si>
    <t>INS00000645</t>
  </si>
  <si>
    <t>INS00000646</t>
  </si>
  <si>
    <t>INS00397045</t>
  </si>
  <si>
    <t>INS00001599</t>
  </si>
  <si>
    <t>INS00002010</t>
  </si>
  <si>
    <t>INS00116448</t>
  </si>
  <si>
    <t>INS00003996</t>
  </si>
  <si>
    <t>INS00119327</t>
  </si>
  <si>
    <t>INS00001619</t>
  </si>
  <si>
    <t>INS00006269</t>
  </si>
  <si>
    <t>INS00000648</t>
  </si>
  <si>
    <t>INS00001601</t>
  </si>
  <si>
    <t>INS00001602</t>
  </si>
  <si>
    <t>INS00002064</t>
  </si>
  <si>
    <t>INS00005823</t>
  </si>
  <si>
    <t>INS00003990</t>
  </si>
  <si>
    <t>INS00059502</t>
  </si>
  <si>
    <t>INS00515773</t>
  </si>
  <si>
    <t>INS00006178</t>
  </si>
  <si>
    <t>INS00005679</t>
  </si>
  <si>
    <t>INS00006187</t>
  </si>
  <si>
    <t>INS00006188</t>
  </si>
  <si>
    <t>INS00006174</t>
  </si>
  <si>
    <t>INS00000544</t>
  </si>
  <si>
    <t>INS00006190</t>
  </si>
  <si>
    <t>INS00004415</t>
  </si>
  <si>
    <t>INS00005676</t>
  </si>
  <si>
    <t>INS00005686</t>
  </si>
  <si>
    <t>INS00005694</t>
  </si>
  <si>
    <t>INS00005669</t>
  </si>
  <si>
    <t>INS00005691</t>
  </si>
  <si>
    <t>INS00004736</t>
  </si>
  <si>
    <t>INS00004676</t>
  </si>
  <si>
    <t>INS00005673</t>
  </si>
  <si>
    <t>INS00005697</t>
  </si>
  <si>
    <t>INS00005674</t>
  </si>
  <si>
    <t>INS00005675</t>
  </si>
  <si>
    <t>INS00087359</t>
  </si>
  <si>
    <t>INS00005671</t>
  </si>
  <si>
    <t>INS00005692</t>
  </si>
  <si>
    <t>INS00005683</t>
  </si>
  <si>
    <t>INS00006305</t>
  </si>
  <si>
    <t>INS00005688</t>
  </si>
  <si>
    <t>INS00004900</t>
  </si>
  <si>
    <t>INS00006171</t>
  </si>
  <si>
    <t>INS00006067</t>
  </si>
  <si>
    <t>INS00006172</t>
  </si>
  <si>
    <t>INS00005700</t>
  </si>
  <si>
    <t>INS00006177</t>
  </si>
  <si>
    <t>INS00006175</t>
  </si>
  <si>
    <t>INS00006176</t>
  </si>
  <si>
    <t>INS00006173</t>
  </si>
  <si>
    <t>INS00006193</t>
  </si>
  <si>
    <t>INS00645965</t>
  </si>
  <si>
    <t>INS00644815</t>
  </si>
  <si>
    <t>INS00005682</t>
  </si>
  <si>
    <t>INS00006247</t>
  </si>
  <si>
    <t>INS00004953</t>
  </si>
  <si>
    <t>INS00551420</t>
  </si>
  <si>
    <t>INS00004963</t>
  </si>
  <si>
    <t>INS00005689</t>
  </si>
  <si>
    <t>INS00001691</t>
  </si>
  <si>
    <t>INS00003809</t>
  </si>
  <si>
    <t>INS00005902</t>
  </si>
  <si>
    <t>INS00003494</t>
  </si>
  <si>
    <t>INS00005905</t>
  </si>
  <si>
    <t>INS00001958</t>
  </si>
  <si>
    <t>INS00003176</t>
  </si>
  <si>
    <t>INS00005927</t>
  </si>
  <si>
    <t>INS00005158</t>
  </si>
  <si>
    <t>INS00001516</t>
  </si>
  <si>
    <t>INS00004844</t>
  </si>
  <si>
    <t>INS00001545</t>
  </si>
  <si>
    <t>INS00001535</t>
  </si>
  <si>
    <t>INS00005772</t>
  </si>
  <si>
    <t>INS00005793</t>
  </si>
  <si>
    <t>INS00005720</t>
  </si>
  <si>
    <t>INS00005794</t>
  </si>
  <si>
    <t>INS00005822</t>
  </si>
  <si>
    <t>INS00000887</t>
  </si>
  <si>
    <t>INS00005010</t>
  </si>
  <si>
    <t>INS00005828</t>
  </si>
  <si>
    <t>INS00003679</t>
  </si>
  <si>
    <t>INS00005859</t>
  </si>
  <si>
    <t>INS00005761</t>
  </si>
  <si>
    <t>INS00005863</t>
  </si>
  <si>
    <t>INS00005777</t>
  </si>
  <si>
    <t>INS00004384</t>
  </si>
  <si>
    <t>INS00005766</t>
  </si>
  <si>
    <t>INS00001521</t>
  </si>
  <si>
    <t>INS00005770</t>
  </si>
  <si>
    <t>INS00000891</t>
  </si>
  <si>
    <t>INS00005745</t>
  </si>
  <si>
    <t>INS00001508</t>
  </si>
  <si>
    <t>INS00001519</t>
  </si>
  <si>
    <t>INS00005814</t>
  </si>
  <si>
    <t>INS00001718</t>
  </si>
  <si>
    <t>INS00000864</t>
  </si>
  <si>
    <t>INS00005774</t>
  </si>
  <si>
    <t>INS00003106</t>
  </si>
  <si>
    <t>INS00003168</t>
  </si>
  <si>
    <t>INS00005862</t>
  </si>
  <si>
    <t>INS00005829</t>
  </si>
  <si>
    <t>INS00005767</t>
  </si>
  <si>
    <t>INS00006411</t>
  </si>
  <si>
    <t>INS00005830</t>
  </si>
  <si>
    <t>INS00003981</t>
  </si>
  <si>
    <t>INS00003913</t>
  </si>
  <si>
    <t>INS00000866</t>
  </si>
  <si>
    <t>INS00004144</t>
  </si>
  <si>
    <t>INS00005764</t>
  </si>
  <si>
    <t>INS00005938</t>
  </si>
  <si>
    <t>INS00001511</t>
  </si>
  <si>
    <t>INS00005371</t>
  </si>
  <si>
    <t>INS00005750</t>
  </si>
  <si>
    <t>INS00000815</t>
  </si>
  <si>
    <t>INS00005787</t>
  </si>
  <si>
    <t>INS00001523</t>
  </si>
  <si>
    <t>INS00001250</t>
  </si>
  <si>
    <t>INS00005875</t>
  </si>
  <si>
    <t>INS00005751</t>
  </si>
  <si>
    <t>INS00001524</t>
  </si>
  <si>
    <t>INS00002783</t>
  </si>
  <si>
    <t>INS00005910</t>
  </si>
  <si>
    <t>INS00005817</t>
  </si>
  <si>
    <t>INS00004392</t>
  </si>
  <si>
    <t>INS00005846</t>
  </si>
  <si>
    <t>INS00003129</t>
  </si>
  <si>
    <t>INS00005876</t>
  </si>
  <si>
    <t>INS00005827</t>
  </si>
  <si>
    <t>INS00005877</t>
  </si>
  <si>
    <t>INS00005818</t>
  </si>
  <si>
    <t>INS00001549</t>
  </si>
  <si>
    <t>INS00001554</t>
  </si>
  <si>
    <t>INS00003972</t>
  </si>
  <si>
    <t>INS00005372</t>
  </si>
  <si>
    <t>INS00004887</t>
  </si>
  <si>
    <t>INS00003319</t>
  </si>
  <si>
    <t>INS00005769</t>
  </si>
  <si>
    <t>INS00004524</t>
  </si>
  <si>
    <t>INS00003499</t>
  </si>
  <si>
    <t>INS00005740</t>
  </si>
  <si>
    <t>INS00005916</t>
  </si>
  <si>
    <t>INS00006114</t>
  </si>
  <si>
    <t>INS00001528</t>
  </si>
  <si>
    <t>INS00367666</t>
  </si>
  <si>
    <t>INS00005915</t>
  </si>
  <si>
    <t>INS00005784</t>
  </si>
  <si>
    <t>INS00005742</t>
  </si>
  <si>
    <t>INS00005778</t>
  </si>
  <si>
    <t>INS00005821</t>
  </si>
  <si>
    <t>INS00005871</t>
  </si>
  <si>
    <t>INS00005824</t>
  </si>
  <si>
    <t>INS00005841</t>
  </si>
  <si>
    <t>INS00005932</t>
  </si>
  <si>
    <t>INS00005886</t>
  </si>
  <si>
    <t>INS00005756</t>
  </si>
  <si>
    <t>INS00005786</t>
  </si>
  <si>
    <t>INS00005791</t>
  </si>
  <si>
    <t>INS00003640</t>
  </si>
  <si>
    <t>INS00005744</t>
  </si>
  <si>
    <t>INS00001721</t>
  </si>
  <si>
    <t>INS00005800</t>
  </si>
  <si>
    <t>INS00005853</t>
  </si>
  <si>
    <t>INS00005826</t>
  </si>
  <si>
    <t>INS00005734</t>
  </si>
  <si>
    <t>INS00005746</t>
  </si>
  <si>
    <t>INS00005810</t>
  </si>
  <si>
    <t>INS00002732</t>
  </si>
  <si>
    <t>INS00005878</t>
  </si>
  <si>
    <t>INS00005928</t>
  </si>
  <si>
    <t>INS00000991</t>
  </si>
  <si>
    <t>INS00005789</t>
  </si>
  <si>
    <t>INS00004866</t>
  </si>
  <si>
    <t>INS00000865</t>
  </si>
  <si>
    <t>INS00004405</t>
  </si>
  <si>
    <t>INS00005741</t>
  </si>
  <si>
    <t>INS00004867</t>
  </si>
  <si>
    <t>INS00005808</t>
  </si>
  <si>
    <t>INS00005771</t>
  </si>
  <si>
    <t>INS00002481</t>
  </si>
  <si>
    <t>INS00005831</t>
  </si>
  <si>
    <t>INS00005872</t>
  </si>
  <si>
    <t>INS00005792</t>
  </si>
  <si>
    <t>INS00005809</t>
  </si>
  <si>
    <t>INS00001540</t>
  </si>
  <si>
    <t>INS00005743</t>
  </si>
  <si>
    <t>INS00005585</t>
  </si>
  <si>
    <t>INS00001093</t>
  </si>
  <si>
    <t>INS00006412</t>
  </si>
  <si>
    <t>INS00086000</t>
  </si>
  <si>
    <t>INS00536689</t>
  </si>
  <si>
    <t>INS00005747</t>
  </si>
  <si>
    <t>INS00003177</t>
  </si>
  <si>
    <t>INS00005663</t>
  </si>
  <si>
    <t>INS00001775</t>
  </si>
  <si>
    <t>INS00005776</t>
  </si>
  <si>
    <t>INS00001553</t>
  </si>
  <si>
    <t>INS00006413</t>
  </si>
  <si>
    <t>INS00005894</t>
  </si>
  <si>
    <t>INS00005919</t>
  </si>
  <si>
    <t>INS00005849</t>
  </si>
  <si>
    <t>INS00003412</t>
  </si>
  <si>
    <t>INS00004570</t>
  </si>
  <si>
    <t>INS00001467</t>
  </si>
  <si>
    <t>INS00001734</t>
  </si>
  <si>
    <t>INS00003449</t>
  </si>
  <si>
    <t>INS00006296</t>
  </si>
  <si>
    <t>INS00006380</t>
  </si>
  <si>
    <t>INS00001309</t>
  </si>
  <si>
    <t>INS00001307</t>
  </si>
  <si>
    <t>INS00004109</t>
  </si>
  <si>
    <t>INS00005729</t>
  </si>
  <si>
    <t>INS00006297</t>
  </si>
  <si>
    <t>INS00001405</t>
  </si>
  <si>
    <t>INS00006450</t>
  </si>
  <si>
    <t>INS00004310</t>
  </si>
  <si>
    <t>INS00004520</t>
  </si>
  <si>
    <t>INS00116426</t>
  </si>
  <si>
    <t>INS00004495</t>
  </si>
  <si>
    <t>INS00000817</t>
  </si>
  <si>
    <t>INS00103560</t>
  </si>
  <si>
    <t>INS00000818</t>
  </si>
  <si>
    <t>INS00004534</t>
  </si>
  <si>
    <t>INS00004085</t>
  </si>
  <si>
    <t>INS00004325</t>
  </si>
  <si>
    <t>INS00004361</t>
  </si>
  <si>
    <t>INS00003759</t>
  </si>
  <si>
    <t>INS00003247</t>
  </si>
  <si>
    <t>INS00689350</t>
  </si>
  <si>
    <t>INS00639580</t>
  </si>
  <si>
    <t>INS00008909</t>
  </si>
  <si>
    <t>INS00040472</t>
  </si>
  <si>
    <t>INS00005947</t>
  </si>
  <si>
    <t>INS00005946</t>
  </si>
  <si>
    <t>INS00003706</t>
  </si>
  <si>
    <t>INS00001184</t>
  </si>
  <si>
    <t>INS00004720</t>
  </si>
  <si>
    <t>INS00004646</t>
  </si>
  <si>
    <t>INS00003352</t>
  </si>
  <si>
    <t>INS00002147</t>
  </si>
  <si>
    <t>INS00005951</t>
  </si>
  <si>
    <t>INS00698524</t>
  </si>
  <si>
    <t>INS00005950</t>
  </si>
  <si>
    <t>INS00841115</t>
  </si>
  <si>
    <t>INS00005949</t>
  </si>
  <si>
    <t>INS00003710</t>
  </si>
  <si>
    <t>INS00003415</t>
  </si>
  <si>
    <t>INS00003249</t>
  </si>
  <si>
    <t>INS00002138</t>
  </si>
  <si>
    <t>INS00006801</t>
  </si>
  <si>
    <t>INS00718582</t>
  </si>
  <si>
    <t>INS00609146</t>
  </si>
  <si>
    <t>INS00006528</t>
  </si>
  <si>
    <t>INS00002872</t>
  </si>
  <si>
    <t>INS00001983</t>
  </si>
  <si>
    <t>INS00001886</t>
  </si>
  <si>
    <t>INS00006144</t>
  </si>
  <si>
    <t>INS00468988</t>
  </si>
  <si>
    <t>INS00004209</t>
  </si>
  <si>
    <t>INS00485565</t>
  </si>
  <si>
    <t>INS00004153</t>
  </si>
  <si>
    <t>INS00000869</t>
  </si>
  <si>
    <t>INS00116433</t>
  </si>
  <si>
    <t>INS00001782</t>
  </si>
  <si>
    <t>INS00005843</t>
  </si>
  <si>
    <t>INS00647292</t>
  </si>
  <si>
    <t>INS00005815</t>
  </si>
  <si>
    <t>INS00610810</t>
  </si>
  <si>
    <t>INS00005408</t>
  </si>
  <si>
    <t>INS00002919</t>
  </si>
  <si>
    <t>INS00002920</t>
  </si>
  <si>
    <t>INS00002926</t>
  </si>
  <si>
    <t>INS00005963</t>
  </si>
  <si>
    <t>INS00005964</t>
  </si>
  <si>
    <t>INS00004207</t>
  </si>
  <si>
    <t>INS00005842</t>
  </si>
  <si>
    <t>INS00001991</t>
  </si>
  <si>
    <t>INS00536864</t>
  </si>
  <si>
    <t>INS00104124</t>
  </si>
  <si>
    <t>INS00005967</t>
  </si>
  <si>
    <t>INS00005974</t>
  </si>
  <si>
    <t>INS00005973</t>
  </si>
  <si>
    <t>INS00005975</t>
  </si>
  <si>
    <t>INS00005971</t>
  </si>
  <si>
    <t>INS00005953</t>
  </si>
  <si>
    <t>INS00005954</t>
  </si>
  <si>
    <t>INS00005939</t>
  </si>
  <si>
    <t>INS00002096</t>
  </si>
  <si>
    <t>INS00005969</t>
  </si>
  <si>
    <t>INS00000725</t>
  </si>
  <si>
    <t>INS00003616</t>
  </si>
  <si>
    <t>INS00003644</t>
  </si>
  <si>
    <t>INS00758896</t>
  </si>
  <si>
    <t>INS00006137</t>
  </si>
  <si>
    <t>INS00000822</t>
  </si>
  <si>
    <t>INS00000804</t>
  </si>
  <si>
    <t>INS00002480</t>
  </si>
  <si>
    <t>INS00002873</t>
  </si>
  <si>
    <t>INS00001704</t>
  </si>
  <si>
    <t>INS00006149</t>
  </si>
  <si>
    <t>INS00011301</t>
  </si>
  <si>
    <t>INS00003813</t>
  </si>
  <si>
    <t>INS00578392</t>
  </si>
  <si>
    <t>INS00005981</t>
  </si>
  <si>
    <t>INS00003782</t>
  </si>
  <si>
    <t>INS00001186</t>
  </si>
  <si>
    <t>INS00002764</t>
  </si>
  <si>
    <t>INS00006156</t>
  </si>
  <si>
    <t>INS00006158</t>
  </si>
  <si>
    <t>INS00005968</t>
  </si>
  <si>
    <t>INS00002131</t>
  </si>
  <si>
    <t>INS00002150</t>
  </si>
  <si>
    <t>INS00004444</t>
  </si>
  <si>
    <t>INS00002235</t>
  </si>
  <si>
    <t>INS00002143</t>
  </si>
  <si>
    <t>INS00806115</t>
  </si>
  <si>
    <t>INS00272810</t>
  </si>
  <si>
    <t>INS00004136</t>
  </si>
  <si>
    <t>INS00489598</t>
  </si>
  <si>
    <t>INS00001788</t>
  </si>
  <si>
    <t>INS00004255</t>
  </si>
  <si>
    <t>INS00006207</t>
  </si>
  <si>
    <t>INS00001791</t>
  </si>
  <si>
    <t>INS00001789</t>
  </si>
  <si>
    <t>INS00106722</t>
  </si>
  <si>
    <t>INS00006205</t>
  </si>
  <si>
    <t>INS00014933</t>
  </si>
  <si>
    <t>INS00004873</t>
  </si>
  <si>
    <t>INS00006206</t>
  </si>
  <si>
    <t>INS00003388</t>
  </si>
  <si>
    <t>INS00006200</t>
  </si>
  <si>
    <t>INS00006197</t>
  </si>
  <si>
    <t>INS00643553</t>
  </si>
  <si>
    <t>INS00834403</t>
  </si>
  <si>
    <t>INS00006201</t>
  </si>
  <si>
    <t>INS00006198</t>
  </si>
  <si>
    <t>INS00002107</t>
  </si>
  <si>
    <t>INS00670923</t>
  </si>
  <si>
    <t>INS00004445</t>
  </si>
  <si>
    <t>INS00003713</t>
  </si>
  <si>
    <t>INS00600394</t>
  </si>
  <si>
    <t>INS00108712</t>
  </si>
  <si>
    <t>INS00004219</t>
  </si>
  <si>
    <t>INS00004172</t>
  </si>
  <si>
    <t>INS00118654</t>
  </si>
  <si>
    <t>INS00004725</t>
  </si>
  <si>
    <t>INS00004874</t>
  </si>
  <si>
    <t>INS00004889</t>
  </si>
  <si>
    <t>INS00005150</t>
  </si>
  <si>
    <t>INS00005151</t>
  </si>
  <si>
    <t>INS00002167</t>
  </si>
  <si>
    <t>INS00004948</t>
  </si>
  <si>
    <t>INS00004726</t>
  </si>
  <si>
    <t>INS00004967</t>
  </si>
  <si>
    <t>INS00003760</t>
  </si>
  <si>
    <t>INS00000778</t>
  </si>
  <si>
    <t>INS00004457</t>
  </si>
  <si>
    <t>INS00003392</t>
  </si>
  <si>
    <t>INS00006050</t>
  </si>
  <si>
    <t>INS00006042</t>
  </si>
  <si>
    <t>INS00006062</t>
  </si>
  <si>
    <t>INS00003394</t>
  </si>
  <si>
    <t>INS00006061</t>
  </si>
  <si>
    <t>INS00648831</t>
  </si>
  <si>
    <t>INS00003360</t>
  </si>
  <si>
    <t>INS00003400</t>
  </si>
  <si>
    <t>INS00006048</t>
  </si>
  <si>
    <t>INS00006054</t>
  </si>
  <si>
    <t>INS00006058</t>
  </si>
  <si>
    <t>INS00106254</t>
  </si>
  <si>
    <t>INS00565118</t>
  </si>
  <si>
    <t>INS00006056</t>
  </si>
  <si>
    <t>INS00498477</t>
  </si>
  <si>
    <t>INS00006049</t>
  </si>
  <si>
    <t>INS00006044</t>
  </si>
  <si>
    <t>INS00004479</t>
  </si>
  <si>
    <t>INS00006045</t>
  </si>
  <si>
    <t>INS00006047</t>
  </si>
  <si>
    <t>INS00003403</t>
  </si>
  <si>
    <t>INS00006051</t>
  </si>
  <si>
    <t>INS00006055</t>
  </si>
  <si>
    <t>INS00006057</t>
  </si>
  <si>
    <t>INS00006052</t>
  </si>
  <si>
    <t>INS00003428</t>
  </si>
  <si>
    <t>INS00006060</t>
  </si>
  <si>
    <t>INS00004371</t>
  </si>
  <si>
    <t>INS00006053</t>
  </si>
  <si>
    <t>INS00006059</t>
  </si>
  <si>
    <t>INS00005153</t>
  </si>
  <si>
    <t>INS00003161</t>
  </si>
  <si>
    <t>INS00002222</t>
  </si>
  <si>
    <t>INS00003591</t>
  </si>
  <si>
    <t>INS00005866</t>
  </si>
  <si>
    <t>INS00004281</t>
  </si>
  <si>
    <t>INS00408959</t>
  </si>
  <si>
    <t>INS00043146</t>
  </si>
  <si>
    <t>INS00005994</t>
  </si>
  <si>
    <t>INS00005998</t>
  </si>
  <si>
    <t>INS00005996</t>
  </si>
  <si>
    <t>INS00005993</t>
  </si>
  <si>
    <t>INS00005997</t>
  </si>
  <si>
    <t>INS00806936</t>
  </si>
  <si>
    <t>INS00643584</t>
  </si>
  <si>
    <t>INS00483796</t>
  </si>
  <si>
    <t>INS00010163</t>
  </si>
  <si>
    <t>INS00605524</t>
  </si>
  <si>
    <t>INS00571091</t>
  </si>
  <si>
    <t>INS00802181</t>
  </si>
  <si>
    <t>INS00009516</t>
  </si>
  <si>
    <t>INS00397146</t>
  </si>
  <si>
    <t>INS00282138</t>
  </si>
  <si>
    <t>INS00506290</t>
  </si>
  <si>
    <t>INS00074012</t>
  </si>
  <si>
    <t>INS00565643</t>
  </si>
  <si>
    <t>INS00528242</t>
  </si>
  <si>
    <t>INS00505193</t>
  </si>
  <si>
    <t>INS00116440</t>
  </si>
  <si>
    <t>INS00464306</t>
  </si>
  <si>
    <t>INS00614325</t>
  </si>
  <si>
    <t>INS00118607</t>
  </si>
  <si>
    <t>INS00106679</t>
  </si>
  <si>
    <t>INS00118609</t>
  </si>
  <si>
    <t>INS00118610</t>
  </si>
  <si>
    <t>INS00262297</t>
  </si>
  <si>
    <t>INS00485345</t>
  </si>
  <si>
    <t>INS00516367</t>
  </si>
  <si>
    <t>INS00009714</t>
  </si>
  <si>
    <t>INS00117346</t>
  </si>
  <si>
    <t>INS00589248</t>
  </si>
  <si>
    <t>INS00106730</t>
  </si>
  <si>
    <t>INS00566118</t>
  </si>
  <si>
    <t>INS00557440</t>
  </si>
  <si>
    <t>INS00103537</t>
  </si>
  <si>
    <t>INS00108520</t>
  </si>
  <si>
    <t>INS00501852</t>
  </si>
  <si>
    <t>INS00637762</t>
  </si>
  <si>
    <t>INS00488919</t>
  </si>
  <si>
    <t>INS00108673</t>
  </si>
  <si>
    <t>INS00806089</t>
  </si>
  <si>
    <t>INS00108670</t>
  </si>
  <si>
    <t>INS00108667</t>
  </si>
  <si>
    <t>INS00103518</t>
  </si>
  <si>
    <t>INS00468667</t>
  </si>
  <si>
    <t>INS00492206</t>
  </si>
  <si>
    <t>INS00115078</t>
  </si>
  <si>
    <t>INS00108518</t>
  </si>
  <si>
    <t>INS00534523</t>
  </si>
  <si>
    <t>INS00760646</t>
  </si>
  <si>
    <t>INS00760431</t>
  </si>
  <si>
    <t>INS00409656</t>
  </si>
  <si>
    <t>INS00805291</t>
  </si>
  <si>
    <t>INS00842987</t>
  </si>
  <si>
    <t>INS00108666</t>
  </si>
  <si>
    <t>INS00263265</t>
  </si>
  <si>
    <t>INS00108704</t>
  </si>
  <si>
    <t>INS00003217</t>
  </si>
  <si>
    <t>INS00003303</t>
  </si>
  <si>
    <t>INS00108671</t>
  </si>
  <si>
    <t>INS00534589</t>
  </si>
  <si>
    <t>INS00116425</t>
  </si>
  <si>
    <t>INS00611624</t>
  </si>
  <si>
    <t>INS00835127</t>
  </si>
  <si>
    <t>INS00108699</t>
  </si>
  <si>
    <t>INS00564511</t>
  </si>
  <si>
    <t>INS00108693</t>
  </si>
  <si>
    <t>INS00103553</t>
  </si>
  <si>
    <t>INS00004160</t>
  </si>
  <si>
    <t>INS00103557</t>
  </si>
  <si>
    <t>INS00108668</t>
  </si>
  <si>
    <t>INS00118656</t>
  </si>
  <si>
    <t>INS00832535</t>
  </si>
  <si>
    <t>INS00118602</t>
  </si>
  <si>
    <t>INS00003304</t>
  </si>
  <si>
    <t>INS00492530</t>
  </si>
  <si>
    <t>INS00457152</t>
  </si>
  <si>
    <t>INS00108533</t>
  </si>
  <si>
    <t>INS00116411</t>
  </si>
  <si>
    <t>INS00118632</t>
  </si>
  <si>
    <t>INS00108524</t>
  </si>
  <si>
    <t>INS00003305</t>
  </si>
  <si>
    <t>INS00003028</t>
  </si>
  <si>
    <t>INS00768499</t>
  </si>
  <si>
    <t>INS00407256</t>
  </si>
  <si>
    <t>INS00263269</t>
  </si>
  <si>
    <t>INS00409524</t>
  </si>
  <si>
    <t>INS00108664</t>
  </si>
  <si>
    <t>INS00409526</t>
  </si>
  <si>
    <t>INS00003800</t>
  </si>
  <si>
    <t>INS00263295</t>
  </si>
  <si>
    <t>INS00118601</t>
  </si>
  <si>
    <t>INS00515863</t>
  </si>
  <si>
    <t>INS00544354</t>
  </si>
  <si>
    <t>INS00405869</t>
  </si>
  <si>
    <t>INS00542049</t>
  </si>
  <si>
    <t>INS00108523</t>
  </si>
  <si>
    <t>INS00106731</t>
  </si>
  <si>
    <t>INS00365886</t>
  </si>
  <si>
    <t>INS00108710</t>
  </si>
  <si>
    <t>INS00501851</t>
  </si>
  <si>
    <t>INS00108692</t>
  </si>
  <si>
    <t>INS00108703</t>
  </si>
  <si>
    <t>INS00115671</t>
  </si>
  <si>
    <t>INS00004492</t>
  </si>
  <si>
    <t>INS00108680</t>
  </si>
  <si>
    <t>INS00263279</t>
  </si>
  <si>
    <t>INS00538306</t>
  </si>
  <si>
    <t>INS00530731</t>
  </si>
  <si>
    <t>INS00108526</t>
  </si>
  <si>
    <t>INS00109935</t>
  </si>
  <si>
    <t>INS00407545</t>
  </si>
  <si>
    <t>INS00103526</t>
  </si>
  <si>
    <t>INS00108691</t>
  </si>
  <si>
    <t>INS00108534</t>
  </si>
  <si>
    <t>INS00108711</t>
  </si>
  <si>
    <t>INS00530534</t>
  </si>
  <si>
    <t>INS00809951</t>
  </si>
  <si>
    <t>INS00007767</t>
  </si>
  <si>
    <t>INS00003983</t>
  </si>
  <si>
    <t>INS00002936</t>
  </si>
  <si>
    <t>INS00408969</t>
  </si>
  <si>
    <t>INS00002519</t>
  </si>
  <si>
    <t>INS00601960</t>
  </si>
  <si>
    <t>INS00366409</t>
  </si>
  <si>
    <t>INS00005887</t>
  </si>
  <si>
    <t>INS00073269</t>
  </si>
  <si>
    <t>INS00637301</t>
  </si>
  <si>
    <t>INS00006001</t>
  </si>
  <si>
    <t>INS00006002</t>
  </si>
  <si>
    <t>INS00005001</t>
  </si>
  <si>
    <t>INS00002517</t>
  </si>
  <si>
    <t>INS00002532</t>
  </si>
  <si>
    <t>INS00006003</t>
  </si>
  <si>
    <t>INS00006004</t>
  </si>
  <si>
    <t>INS00003831</t>
  </si>
  <si>
    <t>INS00004033</t>
  </si>
  <si>
    <t>INS00061498</t>
  </si>
  <si>
    <t>INS00115762</t>
  </si>
  <si>
    <t>INS00004113</t>
  </si>
  <si>
    <t>INS00611276</t>
  </si>
  <si>
    <t>INS00006019</t>
  </si>
  <si>
    <t>INS00006026</t>
  </si>
  <si>
    <t>INS00006024</t>
  </si>
  <si>
    <t>INS00006037</t>
  </si>
  <si>
    <t>INS00006029</t>
  </si>
  <si>
    <t>INS00006034</t>
  </si>
  <si>
    <t>INS00006035</t>
  </si>
  <si>
    <t>INS00006025</t>
  </si>
  <si>
    <t>INS00006032</t>
  </si>
  <si>
    <t>INS00006031</t>
  </si>
  <si>
    <t>INS00006036</t>
  </si>
  <si>
    <t>INS00006030</t>
  </si>
  <si>
    <t>INS00006033</t>
  </si>
  <si>
    <t>INS00006021</t>
  </si>
  <si>
    <t>INS00006022</t>
  </si>
  <si>
    <t>INS00006027</t>
  </si>
  <si>
    <t>INS00004443</t>
  </si>
  <si>
    <t>INS00002076</t>
  </si>
  <si>
    <t>INS00006038</t>
  </si>
  <si>
    <t>INS00004894</t>
  </si>
  <si>
    <t>INS00003118</t>
  </si>
  <si>
    <t>INS00006039</t>
  </si>
  <si>
    <t>INS00006040</t>
  </si>
  <si>
    <t>INS00001603</t>
  </si>
  <si>
    <t>INS00006493</t>
  </si>
  <si>
    <t>INS00409107</t>
  </si>
  <si>
    <t>INS00006071</t>
  </si>
  <si>
    <t>INS00001650</t>
  </si>
  <si>
    <t>INS00004398</t>
  </si>
  <si>
    <t>INS00006064</t>
  </si>
  <si>
    <t>INS00006065</t>
  </si>
  <si>
    <t>INS00001649</t>
  </si>
  <si>
    <t>INS00837833</t>
  </si>
  <si>
    <t>INS00832525</t>
  </si>
  <si>
    <t>INS00005934</t>
  </si>
  <si>
    <t>INS00004467</t>
  </si>
  <si>
    <t>INS00004471</t>
  </si>
  <si>
    <t>INS00004472</t>
  </si>
  <si>
    <t>INS00004116</t>
  </si>
  <si>
    <t>INS00004888</t>
  </si>
  <si>
    <t>INS00002479</t>
  </si>
  <si>
    <t>INS00001984</t>
  </si>
  <si>
    <t>INS00002753</t>
  </si>
  <si>
    <t>INS00002812</t>
  </si>
  <si>
    <t>INS00001520</t>
  </si>
  <si>
    <t>INS00002787</t>
  </si>
  <si>
    <t>INS00001921</t>
  </si>
  <si>
    <t>INS00029004</t>
  </si>
  <si>
    <t>INS00006090</t>
  </si>
  <si>
    <t>INS00006089</t>
  </si>
  <si>
    <t>INS00004835</t>
  </si>
  <si>
    <t>INS00005935</t>
  </si>
  <si>
    <t>INS00004277</t>
  </si>
  <si>
    <t>INS00005460</t>
  </si>
  <si>
    <t>INS00003116</t>
  </si>
  <si>
    <t>INS00003139</t>
  </si>
  <si>
    <t>INS00003169</t>
  </si>
  <si>
    <t>INS00001972</t>
  </si>
  <si>
    <t>INS00002901</t>
  </si>
  <si>
    <t>INS00002927</t>
  </si>
  <si>
    <t>INS00004474</t>
  </si>
  <si>
    <t>INS00001992</t>
  </si>
  <si>
    <t>INS00007446</t>
  </si>
  <si>
    <t>INS00006099</t>
  </si>
  <si>
    <t>INS00006101</t>
  </si>
  <si>
    <t>INS00003306</t>
  </si>
  <si>
    <t>INS00102335</t>
  </si>
  <si>
    <t>INS00485024</t>
  </si>
  <si>
    <t>INS00001001</t>
  </si>
  <si>
    <t>INS00557725</t>
  </si>
  <si>
    <t>INS00005874</t>
  </si>
  <si>
    <t>INS00006105</t>
  </si>
  <si>
    <t>INS00005807</t>
  </si>
  <si>
    <t>INS00006109</t>
  </si>
  <si>
    <t>INS00006104</t>
  </si>
  <si>
    <t>INS00005931</t>
  </si>
  <si>
    <t>INS00003320</t>
  </si>
  <si>
    <t>INS00003330</t>
  </si>
  <si>
    <t>INS00006110</t>
  </si>
  <si>
    <t>INS00006106</t>
  </si>
  <si>
    <t>INS00001993</t>
  </si>
  <si>
    <t>INS00006128</t>
  </si>
  <si>
    <t>INS00000936</t>
  </si>
  <si>
    <t>INS00003554</t>
  </si>
  <si>
    <t>INS00003905</t>
  </si>
  <si>
    <t>INS00000950</t>
  </si>
  <si>
    <t>INS00006133</t>
  </si>
  <si>
    <t>INS00001756</t>
  </si>
  <si>
    <t>INS00006122</t>
  </si>
  <si>
    <t>INS00006131</t>
  </si>
  <si>
    <t>INS00765692</t>
  </si>
  <si>
    <t>INS00006125</t>
  </si>
  <si>
    <t>INS00257522</t>
  </si>
  <si>
    <t>INS00003832</t>
  </si>
  <si>
    <t>INS00006126</t>
  </si>
  <si>
    <t>INS00006124</t>
  </si>
  <si>
    <t>INS00645544</t>
  </si>
  <si>
    <t>INS00771637</t>
  </si>
  <si>
    <t>INS00006117</t>
  </si>
  <si>
    <t>INS00006113</t>
  </si>
  <si>
    <t>INS00006120</t>
  </si>
  <si>
    <t>INS00006118</t>
  </si>
  <si>
    <t>INS00006368</t>
  </si>
  <si>
    <t>INS00006129</t>
  </si>
  <si>
    <t>INS00006123</t>
  </si>
  <si>
    <t>INS00585028</t>
  </si>
  <si>
    <t>INS00006119</t>
  </si>
  <si>
    <t>INS00005467</t>
  </si>
  <si>
    <t>INS00004231</t>
  </si>
  <si>
    <t>INS00587251</t>
  </si>
  <si>
    <t>INS00003595</t>
  </si>
  <si>
    <t>INS00006135</t>
  </si>
  <si>
    <t>INS00001848</t>
  </si>
  <si>
    <t>INS00006115</t>
  </si>
  <si>
    <t>INS00003833</t>
  </si>
  <si>
    <t>INS00002063</t>
  </si>
  <si>
    <t>INS00843668</t>
  </si>
  <si>
    <t>INS00006482</t>
  </si>
  <si>
    <t>INS00565106</t>
  </si>
  <si>
    <t>INS00004769</t>
  </si>
  <si>
    <t>INS00014920</t>
  </si>
  <si>
    <t>INS00000639</t>
  </si>
  <si>
    <t>INS00059683</t>
  </si>
  <si>
    <t>INS00005801</t>
  </si>
  <si>
    <t>INS00001905</t>
  </si>
  <si>
    <t>INS00001051</t>
  </si>
  <si>
    <t>INS00011380</t>
  </si>
  <si>
    <t>INS00002404</t>
  </si>
  <si>
    <t>INS00001074</t>
  </si>
  <si>
    <t>INS00001720</t>
  </si>
  <si>
    <t>INS00002477</t>
  </si>
  <si>
    <t>INS00001069</t>
  </si>
  <si>
    <t>INS00001073</t>
  </si>
  <si>
    <t>INS00001070</t>
  </si>
  <si>
    <t>INS00578124</t>
  </si>
  <si>
    <t>INS00001072</t>
  </si>
  <si>
    <t>INS00001667</t>
  </si>
  <si>
    <t>INS00001666</t>
  </si>
  <si>
    <t>INS00139939</t>
  </si>
  <si>
    <t>INS00002728</t>
  </si>
  <si>
    <t>INS00002151</t>
  </si>
  <si>
    <t>INS00002135</t>
  </si>
  <si>
    <t>INS00002228</t>
  </si>
  <si>
    <t>INS00004223</t>
  </si>
  <si>
    <t>INS00001924</t>
  </si>
  <si>
    <t>INS00006529</t>
  </si>
  <si>
    <t>INS00116456</t>
  </si>
  <si>
    <t>INS00652109</t>
  </si>
  <si>
    <t>INS00006215</t>
  </si>
  <si>
    <t>INS00005907</t>
  </si>
  <si>
    <t>INS00006214</t>
  </si>
  <si>
    <t>INS00645187</t>
  </si>
  <si>
    <t>INS00003456</t>
  </si>
  <si>
    <t>INS00002576</t>
  </si>
  <si>
    <t>INS00002385</t>
  </si>
  <si>
    <t>INS00002491</t>
  </si>
  <si>
    <t>INS00005454</t>
  </si>
  <si>
    <t>INS00005456</t>
  </si>
  <si>
    <t>INS00002244</t>
  </si>
  <si>
    <t>INS00001702</t>
  </si>
  <si>
    <t>INS00008173</t>
  </si>
  <si>
    <t>INS00103524</t>
  </si>
  <si>
    <t>INS00004870</t>
  </si>
  <si>
    <t>INS00365806</t>
  </si>
  <si>
    <t>INS00108654</t>
  </si>
  <si>
    <t>INS00103509</t>
  </si>
  <si>
    <t>INS00006243</t>
  </si>
  <si>
    <t>INS00004753</t>
  </si>
  <si>
    <t>INS00006229</t>
  </si>
  <si>
    <t>INS00004716</t>
  </si>
  <si>
    <t>INS00006240</t>
  </si>
  <si>
    <t>INS00010932</t>
  </si>
  <si>
    <t>INS00006226</t>
  </si>
  <si>
    <t>INS00006225</t>
  </si>
  <si>
    <t>INS00006904</t>
  </si>
  <si>
    <t>INS00006233</t>
  </si>
  <si>
    <t>INS00006223</t>
  </si>
  <si>
    <t>INS00006235</t>
  </si>
  <si>
    <t>INS00006244</t>
  </si>
  <si>
    <t>INS00006905</t>
  </si>
  <si>
    <t>INS00839283</t>
  </si>
  <si>
    <t>INS00006232</t>
  </si>
  <si>
    <t>INS00006242</t>
  </si>
  <si>
    <t>INS00006221</t>
  </si>
  <si>
    <t>INS00783704</t>
  </si>
  <si>
    <t>INS00006224</t>
  </si>
  <si>
    <t>INS00006239</t>
  </si>
  <si>
    <t>INS00006236</t>
  </si>
  <si>
    <t>INS00006231</t>
  </si>
  <si>
    <t>INS00006238</t>
  </si>
  <si>
    <t>INS00006182</t>
  </si>
  <si>
    <t>INS00833566</t>
  </si>
  <si>
    <t>INS00004813</t>
  </si>
  <si>
    <t>INS00004756</t>
  </si>
  <si>
    <t>INS00002663</t>
  </si>
  <si>
    <t>INS00002674</t>
  </si>
  <si>
    <t>INS00002779</t>
  </si>
  <si>
    <t>INS00005758</t>
  </si>
  <si>
    <t>INS00005759</t>
  </si>
  <si>
    <t>INS00002735</t>
  </si>
  <si>
    <t>INS00002823</t>
  </si>
  <si>
    <t>INS00002430</t>
  </si>
  <si>
    <t>INS00006254</t>
  </si>
  <si>
    <t>INS00114380</t>
  </si>
  <si>
    <t>INS00014930</t>
  </si>
  <si>
    <t>INS00000857</t>
  </si>
  <si>
    <t>INS00006440</t>
  </si>
  <si>
    <t>INS00642450</t>
  </si>
  <si>
    <t>INS00691652</t>
  </si>
  <si>
    <t>INS00701225</t>
  </si>
  <si>
    <t>INS00695254</t>
  </si>
  <si>
    <t>INS00010121</t>
  </si>
  <si>
    <t>INS00006293</t>
  </si>
  <si>
    <t>INS00004574</t>
  </si>
  <si>
    <t>INS00001089</t>
  </si>
  <si>
    <t>INS00001088</t>
  </si>
  <si>
    <t>INS00000888</t>
  </si>
  <si>
    <t>INS00451368</t>
  </si>
  <si>
    <t>INS00006282</t>
  </si>
  <si>
    <t>INS00006319</t>
  </si>
  <si>
    <t>INS00409108</t>
  </si>
  <si>
    <t>INS00006415</t>
  </si>
  <si>
    <t>INS00006417</t>
  </si>
  <si>
    <t>INS00006418</t>
  </si>
  <si>
    <t>INS00006416</t>
  </si>
  <si>
    <t>INS00006301</t>
  </si>
  <si>
    <t>INS00006303</t>
  </si>
  <si>
    <t>INS00004642</t>
  </si>
  <si>
    <t>INS00836224</t>
  </si>
  <si>
    <t>INS00006273</t>
  </si>
  <si>
    <t>INS00005037</t>
  </si>
  <si>
    <t>INS00004660</t>
  </si>
  <si>
    <t>INS00006340</t>
  </si>
  <si>
    <t>INS00118665</t>
  </si>
  <si>
    <t>INS00006309</t>
  </si>
  <si>
    <t>INS00006310</t>
  </si>
  <si>
    <t>INS00006323</t>
  </si>
  <si>
    <t>INS00006311</t>
  </si>
  <si>
    <t>INS00006479</t>
  </si>
  <si>
    <t>INS00003133</t>
  </si>
  <si>
    <t>INS00006726</t>
  </si>
  <si>
    <t>INS00006349</t>
  </si>
  <si>
    <t>INS00408983</t>
  </si>
  <si>
    <t>INS00006257</t>
  </si>
  <si>
    <t>INS00006372</t>
  </si>
  <si>
    <t>INS00641544</t>
  </si>
  <si>
    <t>INS00006348</t>
  </si>
  <si>
    <t>INS00485801</t>
  </si>
  <si>
    <t>INS00006362</t>
  </si>
  <si>
    <t>INS00006283</t>
  </si>
  <si>
    <t>INS00118625</t>
  </si>
  <si>
    <t>INS00006322</t>
  </si>
  <si>
    <t>INS00006341</t>
  </si>
  <si>
    <t>INS00006312</t>
  </si>
  <si>
    <t>INS00000896</t>
  </si>
  <si>
    <t>INS00014275</t>
  </si>
  <si>
    <t>INS00757848</t>
  </si>
  <si>
    <t>INS00006266</t>
  </si>
  <si>
    <t>INS00006344</t>
  </si>
  <si>
    <t>INS00006366</t>
  </si>
  <si>
    <t>INS00006315</t>
  </si>
  <si>
    <t>INS00000894</t>
  </si>
  <si>
    <t>INS00006316</t>
  </si>
  <si>
    <t>INS00640006</t>
  </si>
  <si>
    <t>INS00367663</t>
  </si>
  <si>
    <t>INS00006354</t>
  </si>
  <si>
    <t>INS00006262</t>
  </si>
  <si>
    <t>INS00006359</t>
  </si>
  <si>
    <t>INS00121126</t>
  </si>
  <si>
    <t>INS00837456</t>
  </si>
  <si>
    <t>INS00001494</t>
  </si>
  <si>
    <t>INS00006317</t>
  </si>
  <si>
    <t>INS00006346</t>
  </si>
  <si>
    <t>INS00000895</t>
  </si>
  <si>
    <t>INS00006325</t>
  </si>
  <si>
    <t>INS00006830</t>
  </si>
  <si>
    <t>INS00005943</t>
  </si>
  <si>
    <t>INS00842343</t>
  </si>
  <si>
    <t>INS00680992</t>
  </si>
  <si>
    <t>INS00004293</t>
  </si>
  <si>
    <t>INS00631723</t>
  </si>
  <si>
    <t>INS00481380</t>
  </si>
  <si>
    <t>INS00006389</t>
  </si>
  <si>
    <t>INS00006381</t>
  </si>
  <si>
    <t>INS00668609</t>
  </si>
  <si>
    <t>INS00006384</t>
  </si>
  <si>
    <t>INS00414058</t>
  </si>
  <si>
    <t>INS00006386</t>
  </si>
  <si>
    <t>INS00006382</t>
  </si>
  <si>
    <t>INS00006383</t>
  </si>
  <si>
    <t>INS00833915</t>
  </si>
  <si>
    <t>INS00103620</t>
  </si>
  <si>
    <t>INS00006375</t>
  </si>
  <si>
    <t>INS00005458</t>
  </si>
  <si>
    <t>INS00006376</t>
  </si>
  <si>
    <t>INS00597678</t>
  </si>
  <si>
    <t>INS00006377</t>
  </si>
  <si>
    <t>INS00536513</t>
  </si>
  <si>
    <t>INS00004073</t>
  </si>
  <si>
    <t>INS00003224</t>
  </si>
  <si>
    <t>INS00003119</t>
  </si>
  <si>
    <t>INS00003154</t>
  </si>
  <si>
    <t>INS00105646</t>
  </si>
  <si>
    <t>INS00106072</t>
  </si>
  <si>
    <t>INS00106071</t>
  </si>
  <si>
    <t>INS00105647</t>
  </si>
  <si>
    <t>INS00001264</t>
  </si>
  <si>
    <t>INS00116437</t>
  </si>
  <si>
    <t>INS00006405</t>
  </si>
  <si>
    <t>INS00001642</t>
  </si>
  <si>
    <t>INS00006426</t>
  </si>
  <si>
    <t>INS00104612</t>
  </si>
  <si>
    <t>INS00001271</t>
  </si>
  <si>
    <t>INS00006425</t>
  </si>
  <si>
    <t>INS00006427</t>
  </si>
  <si>
    <t>INS00857602</t>
  </si>
  <si>
    <t>INS00605998</t>
  </si>
  <si>
    <t>INS00105351</t>
  </si>
  <si>
    <t>INS00005600</t>
  </si>
  <si>
    <t>INS00006423</t>
  </si>
  <si>
    <t>INS00005668</t>
  </si>
  <si>
    <t>INS00597654</t>
  </si>
  <si>
    <t>INS00367662</t>
  </si>
  <si>
    <t>INS00004114</t>
  </si>
  <si>
    <t>INS00760406</t>
  </si>
  <si>
    <t>INS00003439</t>
  </si>
  <si>
    <t>INS00005556</t>
  </si>
  <si>
    <t>INS00005844</t>
  </si>
  <si>
    <t>INS00005557</t>
  </si>
  <si>
    <t>INS00003477</t>
  </si>
  <si>
    <t>INS00003480</t>
  </si>
  <si>
    <t>INS00001799</t>
  </si>
  <si>
    <t>INS00003491</t>
  </si>
  <si>
    <t>INS00003493</t>
  </si>
  <si>
    <t>INS00003500</t>
  </si>
  <si>
    <t>INS00835874</t>
  </si>
  <si>
    <t>INS00651128</t>
  </si>
  <si>
    <t>INS00425474</t>
  </si>
  <si>
    <t>INS00462689</t>
  </si>
  <si>
    <t>INS00006430</t>
  </si>
  <si>
    <t>INS00003530</t>
  </si>
  <si>
    <t>INS00003531</t>
  </si>
  <si>
    <t>INS00003534</t>
  </si>
  <si>
    <t>INS00006432</t>
  </si>
  <si>
    <t>INS00000541</t>
  </si>
  <si>
    <t>INS00744223</t>
  </si>
  <si>
    <t>INS00003586</t>
  </si>
  <si>
    <t>INS00002198</t>
  </si>
  <si>
    <t>INS00003545</t>
  </si>
  <si>
    <t>INS00003578</t>
  </si>
  <si>
    <t>INS00001010</t>
  </si>
  <si>
    <t>INS00005893</t>
  </si>
  <si>
    <t>INS00003603</t>
  </si>
  <si>
    <t>INS00001470</t>
  </si>
  <si>
    <t>INS00002558</t>
  </si>
  <si>
    <t>INS00005868</t>
  </si>
  <si>
    <t>INS00116407</t>
  </si>
  <si>
    <t>INS00004476</t>
  </si>
  <si>
    <t>INS00002180</t>
  </si>
  <si>
    <t>INS00006436</t>
  </si>
  <si>
    <t>INS00004477</t>
  </si>
  <si>
    <t>INS00003423</t>
  </si>
  <si>
    <t>INS00059681</t>
  </si>
  <si>
    <t>INS00637787</t>
  </si>
  <si>
    <t>INS00006859</t>
  </si>
  <si>
    <t>INS00044259</t>
  </si>
  <si>
    <t>INS00073303</t>
  </si>
  <si>
    <t>INS00653301</t>
  </si>
  <si>
    <t>INS00734229</t>
  </si>
  <si>
    <t>INS00131635</t>
  </si>
  <si>
    <t>INS00638420</t>
  </si>
  <si>
    <t>INS00073318</t>
  </si>
  <si>
    <t>INS00000676</t>
  </si>
  <si>
    <t>INS00000681</t>
  </si>
  <si>
    <t>INS00073585</t>
  </si>
  <si>
    <t>INS00090654</t>
  </si>
  <si>
    <t>INS00000595</t>
  </si>
  <si>
    <t>INS00018378</t>
  </si>
  <si>
    <t>INS00005444</t>
  </si>
  <si>
    <t>INS00117521</t>
  </si>
  <si>
    <t>INS00073590</t>
  </si>
  <si>
    <t>INS00409658</t>
  </si>
  <si>
    <t>INS00061290</t>
  </si>
  <si>
    <t>INS00000606</t>
  </si>
  <si>
    <t>INS00409661</t>
  </si>
  <si>
    <t>INS00542156</t>
  </si>
  <si>
    <t>INS00005440</t>
  </si>
  <si>
    <t>INS00019697</t>
  </si>
  <si>
    <t>INS00018155</t>
  </si>
  <si>
    <t>INS00000601</t>
  </si>
  <si>
    <t>INS00011094</t>
  </si>
  <si>
    <t>INS00640459</t>
  </si>
  <si>
    <t>INS00028629</t>
  </si>
  <si>
    <t>INS00018011</t>
  </si>
  <si>
    <t>INS00011092</t>
  </si>
  <si>
    <t>INS00059631</t>
  </si>
  <si>
    <t>INS00000604</t>
  </si>
  <si>
    <t>INS00000593</t>
  </si>
  <si>
    <t>INS00356347</t>
  </si>
  <si>
    <t>INS00000675</t>
  </si>
  <si>
    <t>INS00000684</t>
  </si>
  <si>
    <t>INS00000673</t>
  </si>
  <si>
    <t>INS00366371</t>
  </si>
  <si>
    <t>INS00104491</t>
  </si>
  <si>
    <t>INS00006858</t>
  </si>
  <si>
    <t>INS00000669</t>
  </si>
  <si>
    <t>INS00680544</t>
  </si>
  <si>
    <t>INS00740783</t>
  </si>
  <si>
    <t>INS00000686</t>
  </si>
  <si>
    <t>INS00794416</t>
  </si>
  <si>
    <t>INS00020608</t>
  </si>
  <si>
    <t>INS00073337</t>
  </si>
  <si>
    <t>INS00005443</t>
  </si>
  <si>
    <t>INS00005437</t>
  </si>
  <si>
    <t>INS00000674</t>
  </si>
  <si>
    <t>INS00748655</t>
  </si>
  <si>
    <t>INS00000687</t>
  </si>
  <si>
    <t>INS00005438</t>
  </si>
  <si>
    <t>INS00000682</t>
  </si>
  <si>
    <t>INS00020495</t>
  </si>
  <si>
    <t>INS00018068</t>
  </si>
  <si>
    <t>INS00007497</t>
  </si>
  <si>
    <t>INS00010428</t>
  </si>
  <si>
    <t>INS00018172</t>
  </si>
  <si>
    <t>INS00000594</t>
  </si>
  <si>
    <t>INS00019389</t>
  </si>
  <si>
    <t>INS00118347</t>
  </si>
  <si>
    <t>INS00568539</t>
  </si>
  <si>
    <t>INS00020496</t>
  </si>
  <si>
    <t>INS00019689</t>
  </si>
  <si>
    <t>INS00000610</t>
  </si>
  <si>
    <t>INS00000589</t>
  </si>
  <si>
    <t>INS00015710</t>
  </si>
  <si>
    <t>INS00000588</t>
  </si>
  <si>
    <t>INS00020125</t>
  </si>
  <si>
    <t>INS00007498</t>
  </si>
  <si>
    <t>INS00011093</t>
  </si>
  <si>
    <t>INS00104487</t>
  </si>
  <si>
    <t>INS00018593</t>
  </si>
  <si>
    <t>INS00000679</t>
  </si>
  <si>
    <t>INS00000590</t>
  </si>
  <si>
    <t>INS00060329</t>
  </si>
  <si>
    <t>INS00015713</t>
  </si>
  <si>
    <t>INS00000678</t>
  </si>
  <si>
    <t>INS00000677</t>
  </si>
  <si>
    <t>INS00000680</t>
  </si>
  <si>
    <t>INS00000689</t>
  </si>
  <si>
    <t>INS00073352</t>
  </si>
  <si>
    <t>INS00073315</t>
  </si>
  <si>
    <t>INS00257513</t>
  </si>
  <si>
    <t>INS00005446</t>
  </si>
  <si>
    <t>INS00005434</t>
  </si>
  <si>
    <t>INS00005433</t>
  </si>
  <si>
    <t>INS00005445</t>
  </si>
  <si>
    <t>INS00005436</t>
  </si>
  <si>
    <t>INS00484364</t>
  </si>
  <si>
    <t>INS00794096</t>
  </si>
  <si>
    <t>INS00005435</t>
  </si>
  <si>
    <t>INS00409644</t>
  </si>
  <si>
    <t>INS00000691</t>
  </si>
  <si>
    <t>INS00000672</t>
  </si>
  <si>
    <t>INS00707754</t>
  </si>
  <si>
    <t>INS00805041</t>
  </si>
  <si>
    <t>INS00003496</t>
  </si>
  <si>
    <t>INS00281286</t>
  </si>
  <si>
    <t>INS00638354</t>
  </si>
  <si>
    <t>INS00002100</t>
  </si>
  <si>
    <t>INS00002110</t>
  </si>
  <si>
    <t>INS00769835</t>
  </si>
  <si>
    <t>INS00005344</t>
  </si>
  <si>
    <t>INS00005302</t>
  </si>
  <si>
    <t>INS00005357</t>
  </si>
  <si>
    <t>INS00001106</t>
  </si>
  <si>
    <t>INS00002049</t>
  </si>
  <si>
    <t>INS00005323</t>
  </si>
  <si>
    <t>INS00007269</t>
  </si>
  <si>
    <t>INS00001122</t>
  </si>
  <si>
    <t>INS00005337</t>
  </si>
  <si>
    <t>INS00005351</t>
  </si>
  <si>
    <t>INS00005325</t>
  </si>
  <si>
    <t>INS00005348</t>
  </si>
  <si>
    <t>INS00635141</t>
  </si>
  <si>
    <t>INS00001113</t>
  </si>
  <si>
    <t>INS00261907</t>
  </si>
  <si>
    <t>INS00005334</t>
  </si>
  <si>
    <t>INS00006554</t>
  </si>
  <si>
    <t>INS00001123</t>
  </si>
  <si>
    <t>INS00644856</t>
  </si>
  <si>
    <t>INS00002221</t>
  </si>
  <si>
    <t>INS00004478</t>
  </si>
  <si>
    <t>INS00005925</t>
  </si>
  <si>
    <t>INS00006471</t>
  </si>
  <si>
    <t>INS00006470</t>
  </si>
  <si>
    <t>INS00757846</t>
  </si>
  <si>
    <t>INS00004927</t>
  </si>
  <si>
    <t>INS00004294</t>
  </si>
  <si>
    <t>INS00004295</t>
  </si>
  <si>
    <t>INS00398540</t>
  </si>
  <si>
    <t>INS00004897</t>
  </si>
  <si>
    <t>INS00004761</t>
  </si>
  <si>
    <t>INS00002588</t>
  </si>
  <si>
    <t>INS00002604</t>
  </si>
  <si>
    <t>INS00001759</t>
  </si>
  <si>
    <t>INS00006472</t>
  </si>
  <si>
    <t>INS00653379</t>
  </si>
  <si>
    <t>INS00006478</t>
  </si>
  <si>
    <t>INS00412933</t>
  </si>
  <si>
    <t>INS00734602</t>
  </si>
  <si>
    <t>INS00614789</t>
  </si>
  <si>
    <t>INS00848287</t>
  </si>
  <si>
    <t>INS00565131</t>
  </si>
  <si>
    <t>INS00569496</t>
  </si>
  <si>
    <t>INS00006474</t>
  </si>
  <si>
    <t>INS00016661</t>
  </si>
  <si>
    <t>INS00263303</t>
  </si>
  <si>
    <t>INS00006484</t>
  </si>
  <si>
    <t>INS00145890</t>
  </si>
  <si>
    <t>INS00584225</t>
  </si>
  <si>
    <t>INS00653434</t>
  </si>
  <si>
    <t>INS00781038</t>
  </si>
  <si>
    <t>INS00011418</t>
  </si>
  <si>
    <t>INS00006512</t>
  </si>
  <si>
    <t>INS00006513</t>
  </si>
  <si>
    <t>INS00001247</t>
  </si>
  <si>
    <t>INS00006514</t>
  </si>
  <si>
    <t>INS00003662</t>
  </si>
  <si>
    <t>INS00002946</t>
  </si>
  <si>
    <t>INS00005836</t>
  </si>
  <si>
    <t>INS00002969</t>
  </si>
  <si>
    <t>INS00005839</t>
  </si>
  <si>
    <t>INS00584753</t>
  </si>
  <si>
    <t>INS00002968</t>
  </si>
  <si>
    <t>INS00578308</t>
  </si>
  <si>
    <t>INS00714261</t>
  </si>
  <si>
    <t>INS00802704</t>
  </si>
  <si>
    <t>INS00001879</t>
  </si>
  <si>
    <t>INS00002827</t>
  </si>
  <si>
    <t>INS00003527</t>
  </si>
  <si>
    <t>INS00002364</t>
  </si>
  <si>
    <t>INS00003260</t>
  </si>
  <si>
    <t>INS00006501</t>
  </si>
  <si>
    <t>INS00006502</t>
  </si>
  <si>
    <t>INS00006503</t>
  </si>
  <si>
    <t>INS00000640</t>
  </si>
  <si>
    <t>INS00084420</t>
  </si>
  <si>
    <t>INS00540010</t>
  </si>
  <si>
    <t>INS00001514</t>
  </si>
  <si>
    <t>INS00488934</t>
  </si>
  <si>
    <t>INS00000854</t>
  </si>
  <si>
    <t>INS00000826</t>
  </si>
  <si>
    <t>INS00005041</t>
  </si>
  <si>
    <t>INS00004090</t>
  </si>
  <si>
    <t>INS00005052</t>
  </si>
  <si>
    <t>INS00005054</t>
  </si>
  <si>
    <t>INS00005044</t>
  </si>
  <si>
    <t>INS00005045</t>
  </si>
  <si>
    <t>INS00005046</t>
  </si>
  <si>
    <t>INS00004099</t>
  </si>
  <si>
    <t>INS00584760</t>
  </si>
  <si>
    <t>INS00005057</t>
  </si>
  <si>
    <t>INS00005040</t>
  </si>
  <si>
    <t>INS00004117</t>
  </si>
  <si>
    <t>INS00578398</t>
  </si>
  <si>
    <t>INS00004082</t>
  </si>
  <si>
    <t>INS00005051</t>
  </si>
  <si>
    <t>INS00005055</t>
  </si>
  <si>
    <t>INS00005059</t>
  </si>
  <si>
    <t>INS00004108</t>
  </si>
  <si>
    <t>INS00005058</t>
  </si>
  <si>
    <t>INS00005048</t>
  </si>
  <si>
    <t>INS00005050</t>
  </si>
  <si>
    <t>INS00004097</t>
  </si>
  <si>
    <t>INS00004101</t>
  </si>
  <si>
    <t>INS00003144</t>
  </si>
  <si>
    <t>INS00003152</t>
  </si>
  <si>
    <t>INS00006537</t>
  </si>
  <si>
    <t>INS00007398</t>
  </si>
  <si>
    <t>INS00011343</t>
  </si>
  <si>
    <t>INS00011292</t>
  </si>
  <si>
    <t>INS00535556</t>
  </si>
  <si>
    <t>INS00418233</t>
  </si>
  <si>
    <t>INS00007400</t>
  </si>
  <si>
    <t>INS00103598</t>
  </si>
  <si>
    <t>INS00004628</t>
  </si>
  <si>
    <t>INS00106823</t>
  </si>
  <si>
    <t>INS00006550</t>
  </si>
  <si>
    <t>INS00489656</t>
  </si>
  <si>
    <t>INS00006541</t>
  </si>
  <si>
    <t>INS00005880</t>
  </si>
  <si>
    <t>INS00006909</t>
  </si>
  <si>
    <t>INS00686126</t>
  </si>
  <si>
    <t>INS00835125</t>
  </si>
  <si>
    <t>INS00407268</t>
  </si>
  <si>
    <t>INS00005604</t>
  </si>
  <si>
    <t>INS00006536</t>
  </si>
  <si>
    <t>INS00003960</t>
  </si>
  <si>
    <t>INS00408245</t>
  </si>
  <si>
    <t>INS00006543</t>
  </si>
  <si>
    <t>INS00003973</t>
  </si>
  <si>
    <t>INS00006545</t>
  </si>
  <si>
    <t>INS00006549</t>
  </si>
  <si>
    <t>INS00008099</t>
  </si>
  <si>
    <t>INS00119299</t>
  </si>
  <si>
    <t>INS00119311</t>
  </si>
  <si>
    <t>INS00119255</t>
  </si>
  <si>
    <t>INS00011363</t>
  </si>
  <si>
    <t>INS00006542</t>
  </si>
  <si>
    <t>INS00261776</t>
  </si>
  <si>
    <t>INS00074030</t>
  </si>
  <si>
    <t>INS00006551</t>
  </si>
  <si>
    <t>INS00715242</t>
  </si>
  <si>
    <t>INS00007399</t>
  </si>
  <si>
    <t>INS00011208</t>
  </si>
  <si>
    <t>INS00569548</t>
  </si>
  <si>
    <t>INS00510029</t>
  </si>
  <si>
    <t>INS00001546</t>
  </si>
  <si>
    <t>INS00005319</t>
  </si>
  <si>
    <t>INS00006267</t>
  </si>
  <si>
    <t>INS00006393</t>
  </si>
  <si>
    <t>INS00006547</t>
  </si>
  <si>
    <t>INS00011317</t>
  </si>
  <si>
    <t>INS00074109</t>
  </si>
  <si>
    <t>INS00005755</t>
  </si>
  <si>
    <t>INS00040800</t>
  </si>
  <si>
    <t>INS00006516</t>
  </si>
  <si>
    <t>INS00005373</t>
  </si>
  <si>
    <t>INS00002892</t>
  </si>
  <si>
    <t>INS00122494</t>
  </si>
  <si>
    <t>INS00684212</t>
  </si>
  <si>
    <t>INS00011445</t>
  </si>
  <si>
    <t>INS00084415</t>
  </si>
  <si>
    <t>INS00003520</t>
  </si>
  <si>
    <t>INS00003436</t>
  </si>
  <si>
    <t>INS00003463</t>
  </si>
  <si>
    <t>INS00006495</t>
  </si>
  <si>
    <t>INS00557273</t>
  </si>
  <si>
    <t>INS00610522</t>
  </si>
  <si>
    <t>INS00014917</t>
  </si>
  <si>
    <t>INS00006499</t>
  </si>
  <si>
    <t>INS00006498</t>
  </si>
  <si>
    <t>INS00006497</t>
  </si>
  <si>
    <t>INS00412983</t>
  </si>
  <si>
    <t>INS00003514</t>
  </si>
  <si>
    <t>INS00006494</t>
  </si>
  <si>
    <t>INS00597702</t>
  </si>
  <si>
    <t>INS00809492</t>
  </si>
  <si>
    <t>INS00003508</t>
  </si>
  <si>
    <t>INS00006561</t>
  </si>
  <si>
    <t>INS00499605</t>
  </si>
  <si>
    <t>INS00006481</t>
  </si>
  <si>
    <t>INS00006480</t>
  </si>
  <si>
    <t>INS00021461</t>
  </si>
  <si>
    <t>INS00829432</t>
  </si>
  <si>
    <t>INS00638250</t>
  </si>
  <si>
    <t>INS00003492</t>
  </si>
  <si>
    <t>INS00506223</t>
  </si>
  <si>
    <t>INS00004395</t>
  </si>
  <si>
    <t>INS00515746</t>
  </si>
  <si>
    <t>INS00004399</t>
  </si>
  <si>
    <t>INS00812110</t>
  </si>
  <si>
    <t>INS00834159</t>
  </si>
  <si>
    <t>INS00872076</t>
  </si>
  <si>
    <t>INS00365805</t>
  </si>
  <si>
    <t>INS00516109</t>
  </si>
  <si>
    <t>INS00004402</t>
  </si>
  <si>
    <t>INS00005042</t>
  </si>
  <si>
    <t>INS00005346</t>
  </si>
  <si>
    <t>INS00004098</t>
  </si>
  <si>
    <t>INS00670234</t>
  </si>
  <si>
    <t>INS00504324</t>
  </si>
  <si>
    <t>INS00004118</t>
  </si>
  <si>
    <t>INS00105352</t>
  </si>
  <si>
    <t>INS00001385</t>
  </si>
  <si>
    <t>INS00001608</t>
  </si>
  <si>
    <t>INS00060777</t>
  </si>
  <si>
    <t>INS00001609</t>
  </si>
  <si>
    <t>INS00002352</t>
  </si>
  <si>
    <t>INS00002355</t>
  </si>
  <si>
    <t>INS00582487</t>
  </si>
  <si>
    <t>INS00002345</t>
  </si>
  <si>
    <t>INS00569503</t>
  </si>
  <si>
    <t>INS00006508</t>
  </si>
  <si>
    <t>INS00002336</t>
  </si>
  <si>
    <t>INS00006510</t>
  </si>
  <si>
    <t>INS00103590</t>
  </si>
  <si>
    <t>INS00001134</t>
  </si>
  <si>
    <t>INS00002347</t>
  </si>
  <si>
    <t>INS00002348</t>
  </si>
  <si>
    <t>INS00084421</t>
  </si>
  <si>
    <t>INS00002646</t>
  </si>
  <si>
    <t>INS00395721</t>
  </si>
  <si>
    <t>INS00653996</t>
  </si>
  <si>
    <t>INS00502814</t>
  </si>
  <si>
    <t>INS00780888</t>
  </si>
  <si>
    <t>INS00005752</t>
  </si>
  <si>
    <t>INS00107152</t>
  </si>
  <si>
    <t>INS00006111</t>
  </si>
  <si>
    <t>INS00006519</t>
  </si>
  <si>
    <t>INS00006518</t>
  </si>
  <si>
    <t>INS00006524</t>
  </si>
  <si>
    <t>INS00601963</t>
  </si>
  <si>
    <t>INS00006522</t>
  </si>
  <si>
    <t>INS00002155</t>
  </si>
  <si>
    <t>INS00006212</t>
  </si>
  <si>
    <t>INS00002202</t>
  </si>
  <si>
    <t>INS00768970</t>
  </si>
  <si>
    <t>INS00765710</t>
  </si>
  <si>
    <t>INS00006590</t>
  </si>
  <si>
    <t>INS00006588</t>
  </si>
  <si>
    <t>INS00006318</t>
  </si>
  <si>
    <t>INS00004766</t>
  </si>
  <si>
    <t>INS00827122</t>
  </si>
  <si>
    <t>INS00004774</t>
  </si>
  <si>
    <t>INS00006598</t>
  </si>
  <si>
    <t>INS00019855</t>
  </si>
  <si>
    <t>INS00005250</t>
  </si>
  <si>
    <t>INS00276114</t>
  </si>
  <si>
    <t>INS00367667</t>
  </si>
  <si>
    <t>INS00471612</t>
  </si>
  <si>
    <t>INS00006410</t>
  </si>
  <si>
    <t>INS00002136</t>
  </si>
  <si>
    <t>INS00107704</t>
  </si>
  <si>
    <t>INS00001989</t>
  </si>
  <si>
    <t>INS00020678</t>
  </si>
  <si>
    <t>INS00006662</t>
  </si>
  <si>
    <t>INS00006601</t>
  </si>
  <si>
    <t>INS00088180</t>
  </si>
  <si>
    <t>INS00003764</t>
  </si>
  <si>
    <t>INS00669239</t>
  </si>
  <si>
    <t>INS00002373</t>
  </si>
  <si>
    <t>INS00593755</t>
  </si>
  <si>
    <t>INS00002487</t>
  </si>
  <si>
    <t>INS00027573</t>
  </si>
  <si>
    <t>INS00002436</t>
  </si>
  <si>
    <t>INS00002371</t>
  </si>
  <si>
    <t>INS00006580</t>
  </si>
  <si>
    <t>INS00002250</t>
  </si>
  <si>
    <t>INS00666500</t>
  </si>
  <si>
    <t>INS00006583</t>
  </si>
  <si>
    <t>INS00116423</t>
  </si>
  <si>
    <t>INS00002433</t>
  </si>
  <si>
    <t>INS00006582</t>
  </si>
  <si>
    <t>INS00001120</t>
  </si>
  <si>
    <t>INS00409132</t>
  </si>
  <si>
    <t>INS00408952</t>
  </si>
  <si>
    <t>INS00006576</t>
  </si>
  <si>
    <t>INS00006575</t>
  </si>
  <si>
    <t>INS00006202</t>
  </si>
  <si>
    <t>INS00603121</t>
  </si>
  <si>
    <t>INS00005861</t>
  </si>
  <si>
    <t>INS00005631</t>
  </si>
  <si>
    <t>INS00005858</t>
  </si>
  <si>
    <t>INS00001136</t>
  </si>
  <si>
    <t>INS00001742</t>
  </si>
  <si>
    <t>INS00002449</t>
  </si>
  <si>
    <t>INS00006219</t>
  </si>
  <si>
    <t>INS00006220</t>
  </si>
  <si>
    <t>INS00002478</t>
  </si>
  <si>
    <t>INS00392569</t>
  </si>
  <si>
    <t>INS00002378</t>
  </si>
  <si>
    <t>INS00002207</t>
  </si>
  <si>
    <t>INS00003270</t>
  </si>
  <si>
    <t>INS00003282</t>
  </si>
  <si>
    <t>INS00003285</t>
  </si>
  <si>
    <t>INS00003298</t>
  </si>
  <si>
    <t>INS00003323</t>
  </si>
  <si>
    <t>INS00003335</t>
  </si>
  <si>
    <t>INS00005760</t>
  </si>
  <si>
    <t>INS00795303</t>
  </si>
  <si>
    <t>INS00360144</t>
  </si>
  <si>
    <t>INS00021467</t>
  </si>
  <si>
    <t>INS00004075</t>
  </si>
  <si>
    <t>INS00118915</t>
  </si>
  <si>
    <t>INS00006388</t>
  </si>
  <si>
    <t>INS00569569</t>
  </si>
  <si>
    <t>INS00812553</t>
  </si>
  <si>
    <t>INS00003171</t>
  </si>
  <si>
    <t>INS00611623</t>
  </si>
  <si>
    <t>INS00778687</t>
  </si>
  <si>
    <t>INS00006603</t>
  </si>
  <si>
    <t>INS00004958</t>
  </si>
  <si>
    <t>INS00680504</t>
  </si>
  <si>
    <t>INS00006602</t>
  </si>
  <si>
    <t>INS00004407</t>
  </si>
  <si>
    <t>INS00004368</t>
  </si>
  <si>
    <t>INS00006664</t>
  </si>
  <si>
    <t>INS00006666</t>
  </si>
  <si>
    <t>INS00006668</t>
  </si>
  <si>
    <t>INS00006661</t>
  </si>
  <si>
    <t>INS00006660</t>
  </si>
  <si>
    <t>INS00002092</t>
  </si>
  <si>
    <t>INS00262346</t>
  </si>
  <si>
    <t>INS00866614</t>
  </si>
  <si>
    <t>INS00630983</t>
  </si>
  <si>
    <t>INS00009582</t>
  </si>
  <si>
    <t>INS00073432</t>
  </si>
  <si>
    <t>INS00000256</t>
  </si>
  <si>
    <t>INS00841855</t>
  </si>
  <si>
    <t>INS00489339</t>
  </si>
  <si>
    <t>INS00004773</t>
  </si>
  <si>
    <t>INS00001206</t>
  </si>
  <si>
    <t>INS00001208</t>
  </si>
  <si>
    <t>INS00001214</t>
  </si>
  <si>
    <t>INS00001212</t>
  </si>
  <si>
    <t>INS00001213</t>
  </si>
  <si>
    <t>INS00001231</t>
  </si>
  <si>
    <t>INS00003598</t>
  </si>
  <si>
    <t>INS00121054</t>
  </si>
  <si>
    <t>INS00121059</t>
  </si>
  <si>
    <t>INS00011491</t>
  </si>
  <si>
    <t>INS00833642</t>
  </si>
  <si>
    <t>INS00011497</t>
  </si>
  <si>
    <t>INS00409110</t>
  </si>
  <si>
    <t>INS00011423</t>
  </si>
  <si>
    <t>INS00103542</t>
  </si>
  <si>
    <t>INS00011483</t>
  </si>
  <si>
    <t>INS00121065</t>
  </si>
  <si>
    <t>INS00541498</t>
  </si>
  <si>
    <t>INS00103563</t>
  </si>
  <si>
    <t>INS00535090</t>
  </si>
  <si>
    <t>INS00062417</t>
  </si>
  <si>
    <t>INS00265996</t>
  </si>
  <si>
    <t>INS00011493</t>
  </si>
  <si>
    <t>INS00553124</t>
  </si>
  <si>
    <t>INS00525498</t>
  </si>
  <si>
    <t>INS00011495</t>
  </si>
  <si>
    <t>INS00084431</t>
  </si>
  <si>
    <t>INS00006776</t>
  </si>
  <si>
    <t>INS00742447</t>
  </si>
  <si>
    <t>INS00108676</t>
  </si>
  <si>
    <t>INS00111376</t>
  </si>
  <si>
    <t>INS00106681</t>
  </si>
  <si>
    <t>INS00606054</t>
  </si>
  <si>
    <t>INS00409020</t>
  </si>
  <si>
    <t>INS00760983</t>
  </si>
  <si>
    <t>INS00610416</t>
  </si>
  <si>
    <t>INS00506221</t>
  </si>
  <si>
    <t>INS00106739</t>
  </si>
  <si>
    <t>INS00002938</t>
  </si>
  <si>
    <t>INS00006488</t>
  </si>
  <si>
    <t>INS00006491</t>
  </si>
  <si>
    <t>INS00005473</t>
  </si>
  <si>
    <t>INS00006485</t>
  </si>
  <si>
    <t>INS00006489</t>
  </si>
  <si>
    <t>INS00004959</t>
  </si>
  <si>
    <t>INS00505861</t>
  </si>
  <si>
    <t>INS00006804</t>
  </si>
  <si>
    <t>INS00006806</t>
  </si>
  <si>
    <t>INS00006802</t>
  </si>
  <si>
    <t>INS00006805</t>
  </si>
  <si>
    <t>INS00006708</t>
  </si>
  <si>
    <t>INS00106465</t>
  </si>
  <si>
    <t>INS00006715</t>
  </si>
  <si>
    <t>INS00006709</t>
  </si>
  <si>
    <t>INS00006710</t>
  </si>
  <si>
    <t>INS00106350</t>
  </si>
  <si>
    <t>INS00006711</t>
  </si>
  <si>
    <t>INS00017644</t>
  </si>
  <si>
    <t>INS00006707</t>
  </si>
  <si>
    <t>INS00006716</t>
  </si>
  <si>
    <t>INS00006678</t>
  </si>
  <si>
    <t>INS00122564</t>
  </si>
  <si>
    <t>INS00006643</t>
  </si>
  <si>
    <t>INS00006645</t>
  </si>
  <si>
    <t>INS00762693</t>
  </si>
  <si>
    <t>INS00457212</t>
  </si>
  <si>
    <t>INS00122584</t>
  </si>
  <si>
    <t>INS00006679</t>
  </si>
  <si>
    <t>INS00006676</t>
  </si>
  <si>
    <t>INS00006680</t>
  </si>
  <si>
    <t>INS00006677</t>
  </si>
  <si>
    <t>INS00006675</t>
  </si>
  <si>
    <t>INS00106561</t>
  </si>
  <si>
    <t>INS00006634</t>
  </si>
  <si>
    <t>INS00006635</t>
  </si>
  <si>
    <t>INS00006636</t>
  </si>
  <si>
    <t>INS00413619</t>
  </si>
  <si>
    <t>INS00006641</t>
  </si>
  <si>
    <t>INS00006638</t>
  </si>
  <si>
    <t>INS00006640</t>
  </si>
  <si>
    <t>INS00006639</t>
  </si>
  <si>
    <t>INS00006649</t>
  </si>
  <si>
    <t>INS00006648</t>
  </si>
  <si>
    <t>INS00006650</t>
  </si>
  <si>
    <t>INS00006647</t>
  </si>
  <si>
    <t>INS00604381</t>
  </si>
  <si>
    <t>INS00006646</t>
  </si>
  <si>
    <t>INS00407643</t>
  </si>
  <si>
    <t>INS00006653</t>
  </si>
  <si>
    <t>INS00006652</t>
  </si>
  <si>
    <t>INS00006651</t>
  </si>
  <si>
    <t>INS00006701</t>
  </si>
  <si>
    <t>INS00006697</t>
  </si>
  <si>
    <t>INS00640003</t>
  </si>
  <si>
    <t>INS00006698</t>
  </si>
  <si>
    <t>INS00105353</t>
  </si>
  <si>
    <t>INS00006702</t>
  </si>
  <si>
    <t>INS00006704</t>
  </si>
  <si>
    <t>INS00006703</t>
  </si>
  <si>
    <t>INS00649566</t>
  </si>
  <si>
    <t>INS00006699</t>
  </si>
  <si>
    <t>INS00006696</t>
  </si>
  <si>
    <t>INS00707669</t>
  </si>
  <si>
    <t>INS00060841</t>
  </si>
  <si>
    <t>INS00123102</t>
  </si>
  <si>
    <t>INS00006654</t>
  </si>
  <si>
    <t>INS00006657</t>
  </si>
  <si>
    <t>INS00635272</t>
  </si>
  <si>
    <t>INS00006655</t>
  </si>
  <si>
    <t>INS00006612</t>
  </si>
  <si>
    <t>INS00006608</t>
  </si>
  <si>
    <t>INS00006607</t>
  </si>
  <si>
    <t>INS00006609</t>
  </si>
  <si>
    <t>INS00006610</t>
  </si>
  <si>
    <t>INS00006738</t>
  </si>
  <si>
    <t>INS00006737</t>
  </si>
  <si>
    <t>INS00106466</t>
  </si>
  <si>
    <t>INS00006734</t>
  </si>
  <si>
    <t>INS00006733</t>
  </si>
  <si>
    <t>INS00122701</t>
  </si>
  <si>
    <t>INS00006766</t>
  </si>
  <si>
    <t>INS00010236</t>
  </si>
  <si>
    <t>INS00006768</t>
  </si>
  <si>
    <t>INS00122739</t>
  </si>
  <si>
    <t>INS00006727</t>
  </si>
  <si>
    <t>INS00006729</t>
  </si>
  <si>
    <t>INS00006732</t>
  </si>
  <si>
    <t>INS00131427</t>
  </si>
  <si>
    <t>INS00006728</t>
  </si>
  <si>
    <t>INS00006731</t>
  </si>
  <si>
    <t>INS00102438</t>
  </si>
  <si>
    <t>INS00528545</t>
  </si>
  <si>
    <t>INS00123095</t>
  </si>
  <si>
    <t>INS00734728</t>
  </si>
  <si>
    <t>INS00118616</t>
  </si>
  <si>
    <t>INS00058044</t>
  </si>
  <si>
    <t>INS00006741</t>
  </si>
  <si>
    <t>INS00006739</t>
  </si>
  <si>
    <t>INS00709541</t>
  </si>
  <si>
    <t>INS00122622</t>
  </si>
  <si>
    <t>INS00006633</t>
  </si>
  <si>
    <t>INS00006630</t>
  </si>
  <si>
    <t>INS00006631</t>
  </si>
  <si>
    <t>INS00006632</t>
  </si>
  <si>
    <t>INS00006765</t>
  </si>
  <si>
    <t>INS00006627</t>
  </si>
  <si>
    <t>INS00122723</t>
  </si>
  <si>
    <t>INS00006763</t>
  </si>
  <si>
    <t>INS00006764</t>
  </si>
  <si>
    <t>INS00006762</t>
  </si>
  <si>
    <t>INS00011089</t>
  </si>
  <si>
    <t>INS00122654</t>
  </si>
  <si>
    <t>INS00006722</t>
  </si>
  <si>
    <t>INS00107599</t>
  </si>
  <si>
    <t>INS00010400</t>
  </si>
  <si>
    <t>INS00006719</t>
  </si>
  <si>
    <t>INS00011088</t>
  </si>
  <si>
    <t>INS00006717</t>
  </si>
  <si>
    <t>INS00006720</t>
  </si>
  <si>
    <t>INS00006723</t>
  </si>
  <si>
    <t>INS00010210</t>
  </si>
  <si>
    <t>INS00006747</t>
  </si>
  <si>
    <t>INS00006744</t>
  </si>
  <si>
    <t>INS00006750</t>
  </si>
  <si>
    <t>INS00006751</t>
  </si>
  <si>
    <t>INS00006749</t>
  </si>
  <si>
    <t>INS00006753</t>
  </si>
  <si>
    <t>INS00006745</t>
  </si>
  <si>
    <t>INS00006746</t>
  </si>
  <si>
    <t>INS00006743</t>
  </si>
  <si>
    <t>INS00006623</t>
  </si>
  <si>
    <t>INS00006683</t>
  </si>
  <si>
    <t>INS00006690</t>
  </si>
  <si>
    <t>INS00006624</t>
  </si>
  <si>
    <t>INS00122736</t>
  </si>
  <si>
    <t>INS00006622</t>
  </si>
  <si>
    <t>INS00006682</t>
  </si>
  <si>
    <t>INS00555189</t>
  </si>
  <si>
    <t>INS00809725</t>
  </si>
  <si>
    <t>INS00006687</t>
  </si>
  <si>
    <t>INS00006688</t>
  </si>
  <si>
    <t>INS00124890</t>
  </si>
  <si>
    <t>INS00006685</t>
  </si>
  <si>
    <t>INS00006686</t>
  </si>
  <si>
    <t>INS00806901</t>
  </si>
  <si>
    <t>INS00785879</t>
  </si>
  <si>
    <t>INS00006681</t>
  </si>
  <si>
    <t>INS00412746</t>
  </si>
  <si>
    <t>INS00060988</t>
  </si>
  <si>
    <t>INS00006618</t>
  </si>
  <si>
    <t>INS00006613</t>
  </si>
  <si>
    <t>INS00006617</t>
  </si>
  <si>
    <t>INS00528232</t>
  </si>
  <si>
    <t>INS00006616</t>
  </si>
  <si>
    <t>INS00610609</t>
  </si>
  <si>
    <t>INS00803860</t>
  </si>
  <si>
    <t>INS00006620</t>
  </si>
  <si>
    <t>INS00106351</t>
  </si>
  <si>
    <t>INS00006621</t>
  </si>
  <si>
    <t>INS00006757</t>
  </si>
  <si>
    <t>INS00006756</t>
  </si>
  <si>
    <t>INS00006758</t>
  </si>
  <si>
    <t>INS00770168</t>
  </si>
  <si>
    <t>INS00006754</t>
  </si>
  <si>
    <t>INS00006759</t>
  </si>
  <si>
    <t>INS00481019</t>
  </si>
  <si>
    <t>INS00010372</t>
  </si>
  <si>
    <t>INS00123092</t>
  </si>
  <si>
    <t>INS00123111</t>
  </si>
  <si>
    <t>INS00006755</t>
  </si>
  <si>
    <t>INS00010371</t>
  </si>
  <si>
    <t>INS00006689</t>
  </si>
  <si>
    <t>INS00006692</t>
  </si>
  <si>
    <t>INS00528244</t>
  </si>
  <si>
    <t>INS00006691</t>
  </si>
  <si>
    <t>INS00006695</t>
  </si>
  <si>
    <t>INS00020870</t>
  </si>
  <si>
    <t>INS00006693</t>
  </si>
  <si>
    <t>INS00006694</t>
  </si>
  <si>
    <t>INS00005833</t>
  </si>
  <si>
    <t>INS00725341</t>
  </si>
  <si>
    <t>INS00005548</t>
  </si>
  <si>
    <t>INS00006811</t>
  </si>
  <si>
    <t>INS00002995</t>
  </si>
  <si>
    <t>INS00539360</t>
  </si>
  <si>
    <t>INS00006813</t>
  </si>
  <si>
    <t>INS00783480</t>
  </si>
  <si>
    <t>INS00006587</t>
  </si>
  <si>
    <t>INS00005860</t>
  </si>
  <si>
    <t>INS00004780</t>
  </si>
  <si>
    <t>INS00766117</t>
  </si>
  <si>
    <t>INS00002932</t>
  </si>
  <si>
    <t>INS00002490</t>
  </si>
  <si>
    <t>INS00006817</t>
  </si>
  <si>
    <t>INS00002540</t>
  </si>
  <si>
    <t>INS00000566</t>
  </si>
  <si>
    <t>INS00491486</t>
  </si>
  <si>
    <t>INS00006594</t>
  </si>
  <si>
    <t>INS00002407</t>
  </si>
  <si>
    <t>INS00006087</t>
  </si>
  <si>
    <t>INS00002413</t>
  </si>
  <si>
    <t>INS00648265</t>
  </si>
  <si>
    <t>INS00006369</t>
  </si>
  <si>
    <t>INS00002813</t>
  </si>
  <si>
    <t>INS00005651</t>
  </si>
  <si>
    <t>INS00021245</t>
  </si>
  <si>
    <t>INS00005653</t>
  </si>
  <si>
    <t>INS00005655</t>
  </si>
  <si>
    <t>INS00005652</t>
  </si>
  <si>
    <t>INS00006326</t>
  </si>
  <si>
    <t>INS00005654</t>
  </si>
  <si>
    <t>INS00006327</t>
  </si>
  <si>
    <t>INS00006358</t>
  </si>
  <si>
    <t>INS00002833</t>
  </si>
  <si>
    <t>INS00003658</t>
  </si>
  <si>
    <t>INS00006834</t>
  </si>
  <si>
    <t>INS00006835</t>
  </si>
  <si>
    <t>INS00006831</t>
  </si>
  <si>
    <t>INS00006836</t>
  </si>
  <si>
    <t>INS00001852</t>
  </si>
  <si>
    <t>INS00006663</t>
  </si>
  <si>
    <t>INS00006665</t>
  </si>
  <si>
    <t>INS00006667</t>
  </si>
  <si>
    <t>INS00002570</t>
  </si>
  <si>
    <t>INS00002573</t>
  </si>
  <si>
    <t>INS00002581</t>
  </si>
  <si>
    <t>INS00002178</t>
  </si>
  <si>
    <t>INS00002188</t>
  </si>
  <si>
    <t>INS00002117</t>
  </si>
  <si>
    <t>INS00006150</t>
  </si>
  <si>
    <t>INS00001604</t>
  </si>
  <si>
    <t>INS00002056</t>
  </si>
  <si>
    <t>INS00584739</t>
  </si>
  <si>
    <t>INS00002583</t>
  </si>
  <si>
    <t>INS00003454</t>
  </si>
  <si>
    <t>INS00103600</t>
  </si>
  <si>
    <t>INS00002584</t>
  </si>
  <si>
    <t>INS00003646</t>
  </si>
  <si>
    <t>INS00003650</t>
  </si>
  <si>
    <t>INS00004230</t>
  </si>
  <si>
    <t>INS00006841</t>
  </si>
  <si>
    <t>INS00006840</t>
  </si>
  <si>
    <t>INS00006839</t>
  </si>
  <si>
    <t>INS00006843</t>
  </si>
  <si>
    <t>INS00003363</t>
  </si>
  <si>
    <t>INS00739711</t>
  </si>
  <si>
    <t>INS00606094</t>
  </si>
  <si>
    <t>INS00003264</t>
  </si>
  <si>
    <t>INS00003533</t>
  </si>
  <si>
    <t>INS00004536</t>
  </si>
  <si>
    <t>INS00006850</t>
  </si>
  <si>
    <t>INS00006851</t>
  </si>
  <si>
    <t>INS00001986</t>
  </si>
  <si>
    <t>INS00006849</t>
  </si>
  <si>
    <t>INS00730492</t>
  </si>
  <si>
    <t>INS00005983</t>
  </si>
  <si>
    <t>INS00592283</t>
  </si>
  <si>
    <t>INS00014385</t>
  </si>
  <si>
    <t>INS00489374</t>
  </si>
  <si>
    <t>INS00004578</t>
  </si>
  <si>
    <t>INS00001956</t>
  </si>
  <si>
    <t>INS00001890</t>
  </si>
  <si>
    <t>INS00001174</t>
  </si>
  <si>
    <t>INS00003784</t>
  </si>
  <si>
    <t>INS00000961</t>
  </si>
  <si>
    <t>INS00003465</t>
  </si>
  <si>
    <t>INS00003387</t>
  </si>
  <si>
    <t>INS00004792</t>
  </si>
  <si>
    <t>INS00002695</t>
  </si>
  <si>
    <t>INS00005312</t>
  </si>
  <si>
    <t>INS00108665</t>
  </si>
  <si>
    <t>INS00002454</t>
  </si>
  <si>
    <t>INS00003149</t>
  </si>
  <si>
    <t>INS00001403</t>
  </si>
  <si>
    <t>INS00005672</t>
  </si>
  <si>
    <t>INS00004718</t>
  </si>
  <si>
    <t>INS00004210</t>
  </si>
  <si>
    <t>INS00006435</t>
  </si>
  <si>
    <t>INS00000597</t>
  </si>
  <si>
    <t>INS00004994</t>
  </si>
  <si>
    <t>INS00006644</t>
  </si>
  <si>
    <t>INS00006742</t>
  </si>
  <si>
    <t>INS00003748</t>
  </si>
  <si>
    <t>INS00734701</t>
  </si>
  <si>
    <t>INS00116429</t>
  </si>
  <si>
    <t>INS00000972</t>
  </si>
  <si>
    <t>INS00584812</t>
  </si>
  <si>
    <t>INS00000734</t>
  </si>
  <si>
    <t>INS00001282</t>
  </si>
  <si>
    <t>INS00106755</t>
  </si>
  <si>
    <t>INS00005895</t>
  </si>
  <si>
    <t>INS00001086</t>
  </si>
  <si>
    <t>INS00005417</t>
  </si>
  <si>
    <t>INS00001652</t>
  </si>
  <si>
    <t>INS00001653</t>
  </si>
  <si>
    <t>INS00001687</t>
  </si>
  <si>
    <t>INS00001689</t>
  </si>
  <si>
    <t>INS00261783</t>
  </si>
  <si>
    <t>INS00001448</t>
  </si>
  <si>
    <t>INS00000827</t>
  </si>
  <si>
    <t>INS00000829</t>
  </si>
  <si>
    <t>INS00005990</t>
  </si>
  <si>
    <t>INS00536459</t>
  </si>
  <si>
    <t>INS00005289</t>
  </si>
  <si>
    <t>INS00001820</t>
  </si>
  <si>
    <t>INS00002803</t>
  </si>
  <si>
    <t>INS00005565</t>
  </si>
  <si>
    <t>INS00536368</t>
  </si>
  <si>
    <t>INS00003473</t>
  </si>
  <si>
    <t>INS00005562</t>
  </si>
  <si>
    <t>INS00005561</t>
  </si>
  <si>
    <t>INS00005575</t>
  </si>
  <si>
    <t>INS00005572</t>
  </si>
  <si>
    <t>INS00002680</t>
  </si>
  <si>
    <t>INS00005571</t>
  </si>
  <si>
    <t>INS00005576</t>
  </si>
  <si>
    <t>INS00666341</t>
  </si>
  <si>
    <t>INS00005595</t>
  </si>
  <si>
    <t>INS00005680</t>
  </si>
  <si>
    <t>INS00005681</t>
  </si>
  <si>
    <t>INS00005137</t>
  </si>
  <si>
    <t>INS00001703</t>
  </si>
  <si>
    <t>INS00006013</t>
  </si>
  <si>
    <t>INS00006014</t>
  </si>
  <si>
    <t>INS00006016</t>
  </si>
  <si>
    <t>INS00345353</t>
  </si>
  <si>
    <t>INS00000846</t>
  </si>
  <si>
    <t>INS00000844</t>
  </si>
  <si>
    <t>INS00000845</t>
  </si>
  <si>
    <t>INS00006477</t>
  </si>
  <si>
    <t>INS00004947</t>
  </si>
  <si>
    <t>INS00006642</t>
  </si>
  <si>
    <t>INS00006825</t>
  </si>
  <si>
    <t>INS00003606</t>
  </si>
  <si>
    <t>INS00006132</t>
  </si>
  <si>
    <t>INS00713699</t>
  </si>
  <si>
    <t>INS00582633</t>
  </si>
  <si>
    <t>INS00001031</t>
  </si>
  <si>
    <t>INS00001035</t>
  </si>
  <si>
    <t>INS00005322</t>
  </si>
  <si>
    <t>INS00001380</t>
  </si>
  <si>
    <t>INS00004559</t>
  </si>
  <si>
    <t>INS00004553</t>
  </si>
  <si>
    <t>INS00003131</t>
  </si>
  <si>
    <t>INS00020700</t>
  </si>
  <si>
    <t>INS00004379</t>
  </si>
  <si>
    <t>INS00724035</t>
  </si>
  <si>
    <t>INS00000802</t>
  </si>
  <si>
    <t>INS00006170</t>
  </si>
  <si>
    <t>INS00001094</t>
  </si>
  <si>
    <t>INS00006139</t>
  </si>
  <si>
    <t>INS00004881</t>
  </si>
  <si>
    <t>INS00006043</t>
  </si>
  <si>
    <t>INS00006015</t>
  </si>
  <si>
    <t>INS00006420</t>
  </si>
  <si>
    <t>INS00107301</t>
  </si>
  <si>
    <t>INS00006218</t>
  </si>
  <si>
    <t>INS00006629</t>
  </si>
  <si>
    <t>INS00006626</t>
  </si>
  <si>
    <t>INS00004579</t>
  </si>
  <si>
    <t>INS00001501</t>
  </si>
  <si>
    <t>INS00405942</t>
  </si>
  <si>
    <t>INS00000534</t>
  </si>
  <si>
    <t>INS00003592</t>
  </si>
  <si>
    <t>INS00006096</t>
  </si>
  <si>
    <t>INS00001261</t>
  </si>
  <si>
    <t>INS00001160</t>
  </si>
  <si>
    <t>INS00000723</t>
  </si>
  <si>
    <t>INS00000716</t>
  </si>
  <si>
    <t>INS00003735</t>
  </si>
  <si>
    <t>INS00004541</t>
  </si>
  <si>
    <t>INS00003203</t>
  </si>
  <si>
    <t>INS00002073</t>
  </si>
  <si>
    <t>INS00000931</t>
  </si>
  <si>
    <t>INS00003138</t>
  </si>
  <si>
    <t>INS00000958</t>
  </si>
  <si>
    <t>INS00000963</t>
  </si>
  <si>
    <t>INS00483797</t>
  </si>
  <si>
    <t>INS00000969</t>
  </si>
  <si>
    <t>INS00001468</t>
  </si>
  <si>
    <t>INS00002999</t>
  </si>
  <si>
    <t>INS00004470</t>
  </si>
  <si>
    <t>INS00006160</t>
  </si>
  <si>
    <t>INS00001103</t>
  </si>
  <si>
    <t>INS00005356</t>
  </si>
  <si>
    <t>INS00557752</t>
  </si>
  <si>
    <t>INS00003447</t>
  </si>
  <si>
    <t>INS00005870</t>
  </si>
  <si>
    <t>INS00115453</t>
  </si>
  <si>
    <t>INS00003242</t>
  </si>
  <si>
    <t>INS00004416</t>
  </si>
  <si>
    <t>INS00001590</t>
  </si>
  <si>
    <t>INS00001592</t>
  </si>
  <si>
    <t>INS00001589</t>
  </si>
  <si>
    <t>INS00001220</t>
  </si>
  <si>
    <t>INS00001615</t>
  </si>
  <si>
    <t>INS00001617</t>
  </si>
  <si>
    <t>INS00001621</t>
  </si>
  <si>
    <t>INS00004612</t>
  </si>
  <si>
    <t>INS00103614</t>
  </si>
  <si>
    <t>INS00006077</t>
  </si>
  <si>
    <t>INS00002341</t>
  </si>
  <si>
    <t>INS00000522</t>
  </si>
  <si>
    <t>INS00001692</t>
  </si>
  <si>
    <t>INS00002473</t>
  </si>
  <si>
    <t>INS00001339</t>
  </si>
  <si>
    <t>INS00001328</t>
  </si>
  <si>
    <t>INS00001357</t>
  </si>
  <si>
    <t>INS00001337</t>
  </si>
  <si>
    <t>INS00001435</t>
  </si>
  <si>
    <t>INS00002246</t>
  </si>
  <si>
    <t>INS00409104</t>
  </si>
  <si>
    <t>INS00074064</t>
  </si>
  <si>
    <t>INS00004694</t>
  </si>
  <si>
    <t>INS00005084</t>
  </si>
  <si>
    <t>INS00005116</t>
  </si>
  <si>
    <t>INS00005140</t>
  </si>
  <si>
    <t>INS00001459</t>
  </si>
  <si>
    <t>INS00004999</t>
  </si>
  <si>
    <t>INS00003316</t>
  </si>
  <si>
    <t>INS00004859</t>
  </si>
  <si>
    <t>INS00005061</t>
  </si>
  <si>
    <t>INS00005060</t>
  </si>
  <si>
    <t>INS00005270</t>
  </si>
  <si>
    <t>INS00005269</t>
  </si>
  <si>
    <t>INS00001819</t>
  </si>
  <si>
    <t>INS00002678</t>
  </si>
  <si>
    <t>INS00004254</t>
  </si>
  <si>
    <t>INS00002384</t>
  </si>
  <si>
    <t>INS00005489</t>
  </si>
  <si>
    <t>INS00005882</t>
  </si>
  <si>
    <t>INS00001019</t>
  </si>
  <si>
    <t>INS00001776</t>
  </si>
  <si>
    <t>INS00003024</t>
  </si>
  <si>
    <t>INS00021382</t>
  </si>
  <si>
    <t>INS00003691</t>
  </si>
  <si>
    <t>INS00004771</t>
  </si>
  <si>
    <t>INS00002982</t>
  </si>
  <si>
    <t>INS00006845</t>
  </si>
  <si>
    <t>INS00005580</t>
  </si>
  <si>
    <t>INS00005291</t>
  </si>
  <si>
    <t>INS00005596</t>
  </si>
  <si>
    <t>INS00005620</t>
  </si>
  <si>
    <t>INS00005632</t>
  </si>
  <si>
    <t>INS00005962</t>
  </si>
  <si>
    <t>INS00002023</t>
  </si>
  <si>
    <t>INS00001618</t>
  </si>
  <si>
    <t>INS00005890</t>
  </si>
  <si>
    <t>INS00006433</t>
  </si>
  <si>
    <t>INS00480864</t>
  </si>
  <si>
    <t>INS00005948</t>
  </si>
  <si>
    <t>INS00000744</t>
  </si>
  <si>
    <t>INS00005961</t>
  </si>
  <si>
    <t>INS00006136</t>
  </si>
  <si>
    <t>INS00006148</t>
  </si>
  <si>
    <t>INS00006155</t>
  </si>
  <si>
    <t>INS00004871</t>
  </si>
  <si>
    <t>INS00003420</t>
  </si>
  <si>
    <t>INS00002574</t>
  </si>
  <si>
    <t>INS00006069</t>
  </si>
  <si>
    <t>INS00002814</t>
  </si>
  <si>
    <t>INS00006088</t>
  </si>
  <si>
    <t>INS00006092</t>
  </si>
  <si>
    <t>INS00005757</t>
  </si>
  <si>
    <t>INS00004284</t>
  </si>
  <si>
    <t>INS00006903</t>
  </si>
  <si>
    <t>INS00001071</t>
  </si>
  <si>
    <t>INS00006245</t>
  </si>
  <si>
    <t>INS00000855</t>
  </si>
  <si>
    <t>INS00006394</t>
  </si>
  <si>
    <t>INS00006421</t>
  </si>
  <si>
    <t>INS00006422</t>
  </si>
  <si>
    <t>INS00000688</t>
  </si>
  <si>
    <t>INS00006476</t>
  </si>
  <si>
    <t>INS00002964</t>
  </si>
  <si>
    <t>INS00003255</t>
  </si>
  <si>
    <t>INS00001682</t>
  </si>
  <si>
    <t>INS00006520</t>
  </si>
  <si>
    <t>INS00006523</t>
  </si>
  <si>
    <t>INS00006600</t>
  </si>
  <si>
    <t>INS00006574</t>
  </si>
  <si>
    <t>INS00006730</t>
  </si>
  <si>
    <t>INS00006740</t>
  </si>
  <si>
    <t>INS00002552</t>
  </si>
  <si>
    <t>INS00002577</t>
  </si>
  <si>
    <t>INS00006820</t>
  </si>
  <si>
    <t>INS00002057</t>
  </si>
  <si>
    <t>INS00000558</t>
  </si>
  <si>
    <t>INS00000798</t>
  </si>
  <si>
    <t>INS00000882</t>
  </si>
  <si>
    <t>INS00001029</t>
  </si>
  <si>
    <t>INS00014421</t>
  </si>
  <si>
    <t>INS00005293</t>
  </si>
  <si>
    <t>INS00003445</t>
  </si>
  <si>
    <t>INS00002697</t>
  </si>
  <si>
    <t>INS00001595</t>
  </si>
  <si>
    <t>INS00005832</t>
  </si>
  <si>
    <t>INS00003263</t>
  </si>
  <si>
    <t>INS00001455</t>
  </si>
  <si>
    <t>INS00001480</t>
  </si>
  <si>
    <t>INS00001410</t>
  </si>
  <si>
    <t>INS00001398</t>
  </si>
  <si>
    <t>INS00005022</t>
  </si>
  <si>
    <t>INS00005030</t>
  </si>
  <si>
    <t>INS00118909</t>
  </si>
  <si>
    <t>INS00127161</t>
  </si>
  <si>
    <t>INS00005110</t>
  </si>
  <si>
    <t>INS00006818</t>
  </si>
  <si>
    <t>INS00005376</t>
  </si>
  <si>
    <t>INS00005367</t>
  </si>
  <si>
    <t>INS00005980</t>
  </si>
  <si>
    <t>INS00006483</t>
  </si>
  <si>
    <t>INS00007713</t>
  </si>
  <si>
    <t>INS00006374</t>
  </si>
  <si>
    <t>INS00610514</t>
  </si>
  <si>
    <t>INS00006385</t>
  </si>
  <si>
    <t>INS00005049</t>
  </si>
  <si>
    <t>INS00006544</t>
  </si>
  <si>
    <t>INS00006595</t>
  </si>
  <si>
    <t>INS00006658</t>
  </si>
  <si>
    <t>INS00006760</t>
  </si>
  <si>
    <t>INS00000580</t>
  </si>
  <si>
    <t>INS00001837</t>
  </si>
  <si>
    <t>INS00005062</t>
  </si>
  <si>
    <t>INS00005984</t>
  </si>
  <si>
    <t>INS00006826</t>
  </si>
  <si>
    <t>INS00000625</t>
  </si>
  <si>
    <t>INS00000634</t>
  </si>
  <si>
    <t>INS00004448</t>
  </si>
  <si>
    <t>INS00002785</t>
  </si>
  <si>
    <t>INS00003849</t>
  </si>
  <si>
    <t>INS00001778</t>
  </si>
  <si>
    <t>INS00002114</t>
  </si>
  <si>
    <t>INS00106726</t>
  </si>
  <si>
    <t>INS00004893</t>
  </si>
  <si>
    <t>INS00003665</t>
  </si>
  <si>
    <t>INS00000622</t>
  </si>
  <si>
    <t>INS00000586</t>
  </si>
  <si>
    <t>INS00006168</t>
  </si>
  <si>
    <t>INS00000859</t>
  </si>
  <si>
    <t>INS00000862</t>
  </si>
  <si>
    <t>INS00000720</t>
  </si>
  <si>
    <t>INS00001117</t>
  </si>
  <si>
    <t>INS00000644</t>
  </si>
  <si>
    <t>INS00001585</t>
  </si>
  <si>
    <t>INS00006606</t>
  </si>
  <si>
    <t>INS00000767</t>
  </si>
  <si>
    <t>INS00000784</t>
  </si>
  <si>
    <t>INS00406512</t>
  </si>
  <si>
    <t>INS00000796</t>
  </si>
  <si>
    <t>INS00006517</t>
  </si>
  <si>
    <t>INS00000848</t>
  </si>
  <si>
    <t>INS00000731</t>
  </si>
  <si>
    <t>INS00000838</t>
  </si>
  <si>
    <t>INS00000839</t>
  </si>
  <si>
    <t>INS00000841</t>
  </si>
  <si>
    <t>INS00000884</t>
  </si>
  <si>
    <t>INS00000881</t>
  </si>
  <si>
    <t>INS00000871</t>
  </si>
  <si>
    <t>INS00106700</t>
  </si>
  <si>
    <t>INS00000876</t>
  </si>
  <si>
    <t>INS00000878</t>
  </si>
  <si>
    <t>INS00000872</t>
  </si>
  <si>
    <t>INS00003956</t>
  </si>
  <si>
    <t>INS00005991</t>
  </si>
  <si>
    <t>INS00044727</t>
  </si>
  <si>
    <t>INS00003237</t>
  </si>
  <si>
    <t>INS00001048</t>
  </si>
  <si>
    <t>INS00005698</t>
  </si>
  <si>
    <t>INS00001049</t>
  </si>
  <si>
    <t>INS00006562</t>
  </si>
  <si>
    <t>INS00000932</t>
  </si>
  <si>
    <t>INS00000939</t>
  </si>
  <si>
    <t>INS00000941</t>
  </si>
  <si>
    <t>INS00003034</t>
  </si>
  <si>
    <t>INS00001263</t>
  </si>
  <si>
    <t>INS00001034</t>
  </si>
  <si>
    <t>INS00105348</t>
  </si>
  <si>
    <t>INS00001056</t>
  </si>
  <si>
    <t>INS00001075</t>
  </si>
  <si>
    <t>INS00005472</t>
  </si>
  <si>
    <t>INS00001046</t>
  </si>
  <si>
    <t>INS00002959</t>
  </si>
  <si>
    <t>INS00469001</t>
  </si>
  <si>
    <t>INS00001130</t>
  </si>
  <si>
    <t>INS00002193</t>
  </si>
  <si>
    <t>INS00001242</t>
  </si>
  <si>
    <t>INS00107702</t>
  </si>
  <si>
    <t>INS00001244</t>
  </si>
  <si>
    <t>INS00001643</t>
  </si>
  <si>
    <t>INS00005328</t>
  </si>
  <si>
    <t>INS00005343</t>
  </si>
  <si>
    <t>INS00005428</t>
  </si>
  <si>
    <t>INS00001119</t>
  </si>
  <si>
    <t>INS00001790</t>
  </si>
  <si>
    <t>INS00001116</t>
  </si>
  <si>
    <t>INS00002501</t>
  </si>
  <si>
    <t>INS00001259</t>
  </si>
  <si>
    <t>INS00001260</t>
  </si>
  <si>
    <t>INS00003552</t>
  </si>
  <si>
    <t>INS00004313</t>
  </si>
  <si>
    <t>INS00004614</t>
  </si>
  <si>
    <t>INS00002502</t>
  </si>
  <si>
    <t>INS00002310</t>
  </si>
  <si>
    <t>INS00001292</t>
  </si>
  <si>
    <t>INS00001266</t>
  </si>
  <si>
    <t>INS00001279</t>
  </si>
  <si>
    <t>INS00001297</t>
  </si>
  <si>
    <t>INS00001498</t>
  </si>
  <si>
    <t>INS00002861</t>
  </si>
  <si>
    <t>INS00003195</t>
  </si>
  <si>
    <t>INS00001503</t>
  </si>
  <si>
    <t>INS00000907</t>
  </si>
  <si>
    <t>INS00005722</t>
  </si>
  <si>
    <t>INS00005726</t>
  </si>
  <si>
    <t>INS00002459</t>
  </si>
  <si>
    <t>INS00006439</t>
  </si>
  <si>
    <t>INS00006209</t>
  </si>
  <si>
    <t>INS00002845</t>
  </si>
  <si>
    <t>INS00005416</t>
  </si>
  <si>
    <t>INS00005415</t>
  </si>
  <si>
    <t>INS00003884</t>
  </si>
  <si>
    <t>INS00001571</t>
  </si>
  <si>
    <t>INS00001577</t>
  </si>
  <si>
    <t>INS00003340</t>
  </si>
  <si>
    <t>INS00001597</t>
  </si>
  <si>
    <t>INS00001701</t>
  </si>
  <si>
    <t>INS00003448</t>
  </si>
  <si>
    <t>INS00001606</t>
  </si>
  <si>
    <t>INS00003198</t>
  </si>
  <si>
    <t>INS00108519</t>
  </si>
  <si>
    <t>INS00001223</t>
  </si>
  <si>
    <t>INS00001229</t>
  </si>
  <si>
    <t>INS00001193</t>
  </si>
  <si>
    <t>INS00014133</t>
  </si>
  <si>
    <t>INS00003896</t>
  </si>
  <si>
    <t>INS00001616</t>
  </si>
  <si>
    <t>INS00002601</t>
  </si>
  <si>
    <t>INS00003045</t>
  </si>
  <si>
    <t>INS00001637</t>
  </si>
  <si>
    <t>INS00506167</t>
  </si>
  <si>
    <t>INS00001112</t>
  </si>
  <si>
    <t>INS00001639</t>
  </si>
  <si>
    <t>INS00001638</t>
  </si>
  <si>
    <t>INS00000922</t>
  </si>
  <si>
    <t>INS00002493</t>
  </si>
  <si>
    <t>INS00001665</t>
  </si>
  <si>
    <t>INS00001671</t>
  </si>
  <si>
    <t>INS00001804</t>
  </si>
  <si>
    <t>INS00802823</t>
  </si>
  <si>
    <t>INS00005625</t>
  </si>
  <si>
    <t>INS00637843</t>
  </si>
  <si>
    <t>INS00115668</t>
  </si>
  <si>
    <t>INS00002775</t>
  </si>
  <si>
    <t>INS00001699</t>
  </si>
  <si>
    <t>INS00001700</t>
  </si>
  <si>
    <t>INS00004787</t>
  </si>
  <si>
    <t>INS00001446</t>
  </si>
  <si>
    <t>INS00001429</t>
  </si>
  <si>
    <t>INS00001363</t>
  </si>
  <si>
    <t>INS00001378</t>
  </si>
  <si>
    <t>INS00001368</t>
  </si>
  <si>
    <t>INS00001475</t>
  </si>
  <si>
    <t>INS00006565</t>
  </si>
  <si>
    <t>INS00001460</t>
  </si>
  <si>
    <t>INS00001461</t>
  </si>
  <si>
    <t>INS00001430</t>
  </si>
  <si>
    <t>INS00001462</t>
  </si>
  <si>
    <t>INS00005921</t>
  </si>
  <si>
    <t>INS00001345</t>
  </si>
  <si>
    <t>INS00005384</t>
  </si>
  <si>
    <t>INS00001347</t>
  </si>
  <si>
    <t>INS00001349</t>
  </si>
  <si>
    <t>INS00001489</t>
  </si>
  <si>
    <t>INS00001488</t>
  </si>
  <si>
    <t>INS00001456</t>
  </si>
  <si>
    <t>INS00001400</t>
  </si>
  <si>
    <t>INS00001495</t>
  </si>
  <si>
    <t>INS00001420</t>
  </si>
  <si>
    <t>INS00000832</t>
  </si>
  <si>
    <t>INS00001709</t>
  </si>
  <si>
    <t>INS00001767</t>
  </si>
  <si>
    <t>INS00003411</t>
  </si>
  <si>
    <t>INS00001769</t>
  </si>
  <si>
    <t>INS00001786</t>
  </si>
  <si>
    <t>INS00005989</t>
  </si>
  <si>
    <t>INS00569499</t>
  </si>
  <si>
    <t>INS00001835</t>
  </si>
  <si>
    <t>INS00001831</t>
  </si>
  <si>
    <t>INS00001272</t>
  </si>
  <si>
    <t>INS00004828</t>
  </si>
  <si>
    <t>INS00001044</t>
  </si>
  <si>
    <t>INS00004996</t>
  </si>
  <si>
    <t>INS00005013</t>
  </si>
  <si>
    <t>INS00532166</t>
  </si>
  <si>
    <t>INS00005025</t>
  </si>
  <si>
    <t>INS00005027</t>
  </si>
  <si>
    <t>INS00005034</t>
  </si>
  <si>
    <t>INS00005067</t>
  </si>
  <si>
    <t>INS00004664</t>
  </si>
  <si>
    <t>INS00005082</t>
  </si>
  <si>
    <t>INS00002361</t>
  </si>
  <si>
    <t>INS00005109</t>
  </si>
  <si>
    <t>INS00005120</t>
  </si>
  <si>
    <t>INS00004423</t>
  </si>
  <si>
    <t>INS00006506</t>
  </si>
  <si>
    <t>INS00005122</t>
  </si>
  <si>
    <t>INS00003467</t>
  </si>
  <si>
    <t>INS00005128</t>
  </si>
  <si>
    <t>INS00104613</t>
  </si>
  <si>
    <t>INS00645536</t>
  </si>
  <si>
    <t>INS00005126</t>
  </si>
  <si>
    <t>INS00005129</t>
  </si>
  <si>
    <t>INS00001897</t>
  </si>
  <si>
    <t>INS00005144</t>
  </si>
  <si>
    <t>INS00483430</t>
  </si>
  <si>
    <t>INS00003017</t>
  </si>
  <si>
    <t>INS00116405</t>
  </si>
  <si>
    <t>INS00006338</t>
  </si>
  <si>
    <t>INS00005187</t>
  </si>
  <si>
    <t>INS00005206</t>
  </si>
  <si>
    <t>INS00005213</t>
  </si>
  <si>
    <t>INS00005395</t>
  </si>
  <si>
    <t>INS00002520</t>
  </si>
  <si>
    <t>INS00005217</t>
  </si>
  <si>
    <t>INS00544728</t>
  </si>
  <si>
    <t>INS00005214</t>
  </si>
  <si>
    <t>INS00003021</t>
  </si>
  <si>
    <t>INS00005228</t>
  </si>
  <si>
    <t>INS00005277</t>
  </si>
  <si>
    <t>INS00005244</t>
  </si>
  <si>
    <t>INS00005246</t>
  </si>
  <si>
    <t>INS00002905</t>
  </si>
  <si>
    <t>INS00483515</t>
  </si>
  <si>
    <t>INS00006143</t>
  </si>
  <si>
    <t>INS00005318</t>
  </si>
  <si>
    <t>INS00006531</t>
  </si>
  <si>
    <t>INS00569526</t>
  </si>
  <si>
    <t>INS00005313</t>
  </si>
  <si>
    <t>INS00006530</t>
  </si>
  <si>
    <t>INS00001706</t>
  </si>
  <si>
    <t>INS00005957</t>
  </si>
  <si>
    <t>INS00005404</t>
  </si>
  <si>
    <t>INS00412256</t>
  </si>
  <si>
    <t>INS00005425</t>
  </si>
  <si>
    <t>INS00005418</t>
  </si>
  <si>
    <t>INS00005419</t>
  </si>
  <si>
    <t>INS00005422</t>
  </si>
  <si>
    <t>INS00004911</t>
  </si>
  <si>
    <t>INS00003446</t>
  </si>
  <si>
    <t>INS00001246</t>
  </si>
  <si>
    <t>INS00005476</t>
  </si>
  <si>
    <t>INS00005486</t>
  </si>
  <si>
    <t>INS00005487</t>
  </si>
  <si>
    <t>INS00004586</t>
  </si>
  <si>
    <t>INS00002123</t>
  </si>
  <si>
    <t>INS00668922</t>
  </si>
  <si>
    <t>INS00005053</t>
  </si>
  <si>
    <t>INS00003356</t>
  </si>
  <si>
    <t>INS00003357</t>
  </si>
  <si>
    <t>INS00528246</t>
  </si>
  <si>
    <t>INS00003977</t>
  </si>
  <si>
    <t>INS00646233</t>
  </si>
  <si>
    <t>INS00544661</t>
  </si>
  <si>
    <t>INS00004667</t>
  </si>
  <si>
    <t>INS00005211</t>
  </si>
  <si>
    <t>INS00000906</t>
  </si>
  <si>
    <t>INS00003069</t>
  </si>
  <si>
    <t>INS00005152</t>
  </si>
  <si>
    <t>INS00551415</t>
  </si>
  <si>
    <t>INS00545089</t>
  </si>
  <si>
    <t>INS00606014</t>
  </si>
  <si>
    <t>INS00569555</t>
  </si>
  <si>
    <t>INS00004975</t>
  </si>
  <si>
    <t>INS00006492</t>
  </si>
  <si>
    <t>INS00004768</t>
  </si>
  <si>
    <t>INS00003738</t>
  </si>
  <si>
    <t>INS00003815</t>
  </si>
  <si>
    <t>INS00584813</t>
  </si>
  <si>
    <t>INS00005498</t>
  </si>
  <si>
    <t>INS00005501</t>
  </si>
  <si>
    <t>INS00004547</t>
  </si>
  <si>
    <t>INS00001646</t>
  </si>
  <si>
    <t>INS00002734</t>
  </si>
  <si>
    <t>INS00005513</t>
  </si>
  <si>
    <t>INS00005516</t>
  </si>
  <si>
    <t>INS00005535</t>
  </si>
  <si>
    <t>INS00005546</t>
  </si>
  <si>
    <t>INS00005543</t>
  </si>
  <si>
    <t>INS00005559</t>
  </si>
  <si>
    <t>INS00005569</t>
  </si>
  <si>
    <t>INS00005574</t>
  </si>
  <si>
    <t>INS00005592</t>
  </si>
  <si>
    <t>INS00005593</t>
  </si>
  <si>
    <t>INS00005873</t>
  </si>
  <si>
    <t>INS00005607</t>
  </si>
  <si>
    <t>INS00005608</t>
  </si>
  <si>
    <t>INS00005621</t>
  </si>
  <si>
    <t>INS00002354</t>
  </si>
  <si>
    <t>INS00005134</t>
  </si>
  <si>
    <t>INS00005627</t>
  </si>
  <si>
    <t>INS00004713</t>
  </si>
  <si>
    <t>INS00005633</t>
  </si>
  <si>
    <t>INS00005634</t>
  </si>
  <si>
    <t>INS00005662</t>
  </si>
  <si>
    <t>INS00005883</t>
  </si>
  <si>
    <t>INS00005645</t>
  </si>
  <si>
    <t>INS00001600</t>
  </si>
  <si>
    <t>INS00005670</t>
  </si>
  <si>
    <t>INS00005696</t>
  </si>
  <si>
    <t>INS00005695</t>
  </si>
  <si>
    <t>INS00005677</t>
  </si>
  <si>
    <t>INS00005693</t>
  </si>
  <si>
    <t>INS00006248</t>
  </si>
  <si>
    <t>INS00004615</t>
  </si>
  <si>
    <t>INS00004500</t>
  </si>
  <si>
    <t>INS00003065</t>
  </si>
  <si>
    <t>INS00006814</t>
  </si>
  <si>
    <t>INS00004722</t>
  </si>
  <si>
    <t>INS00006798</t>
  </si>
  <si>
    <t>INS00002219</t>
  </si>
  <si>
    <t>INS00005959</t>
  </si>
  <si>
    <t>INS00006138</t>
  </si>
  <si>
    <t>INS00004288</t>
  </si>
  <si>
    <t>INS00006533</t>
  </si>
  <si>
    <t>INS00006194</t>
  </si>
  <si>
    <t>INS00006203</t>
  </si>
  <si>
    <t>INS00002103</t>
  </si>
  <si>
    <t>INS00004462</t>
  </si>
  <si>
    <t>INS00005363</t>
  </si>
  <si>
    <t>INS00004740</t>
  </si>
  <si>
    <t>INS00005988</t>
  </si>
  <si>
    <t>INS00004907</t>
  </si>
  <si>
    <t>INS00637308</t>
  </si>
  <si>
    <t>INS00006017</t>
  </si>
  <si>
    <t>INS00006020</t>
  </si>
  <si>
    <t>INS00003146</t>
  </si>
  <si>
    <t>INS00006068</t>
  </si>
  <si>
    <t>INS00006100</t>
  </si>
  <si>
    <t>INS00006102</t>
  </si>
  <si>
    <t>INS00006107</t>
  </si>
  <si>
    <t>INS00006127</t>
  </si>
  <si>
    <t>INS00006116</t>
  </si>
  <si>
    <t>INS00006121</t>
  </si>
  <si>
    <t>INS00002243</t>
  </si>
  <si>
    <t>INS00002240</t>
  </si>
  <si>
    <t>INS00006234</t>
  </si>
  <si>
    <t>INS00006228</t>
  </si>
  <si>
    <t>INS00006249</t>
  </si>
  <si>
    <t>INS00006251</t>
  </si>
  <si>
    <t>INS00000843</t>
  </si>
  <si>
    <t>INS00001087</t>
  </si>
  <si>
    <t>INS00006360</t>
  </si>
  <si>
    <t>INS00006339</t>
  </si>
  <si>
    <t>INS00005038</t>
  </si>
  <si>
    <t>INS00582550</t>
  </si>
  <si>
    <t>INS00006351</t>
  </si>
  <si>
    <t>INS00004062</t>
  </si>
  <si>
    <t>INS00004240</t>
  </si>
  <si>
    <t>INS00001705</t>
  </si>
  <si>
    <t>INS00005449</t>
  </si>
  <si>
    <t>INS00006429</t>
  </si>
  <si>
    <t>INS00006431</t>
  </si>
  <si>
    <t>INS00005227</t>
  </si>
  <si>
    <t>INS00003537</t>
  </si>
  <si>
    <t>INS00003596</t>
  </si>
  <si>
    <t>INS00004758</t>
  </si>
  <si>
    <t>INS00005441</t>
  </si>
  <si>
    <t>INS00701167</t>
  </si>
  <si>
    <t>INS00000607</t>
  </si>
  <si>
    <t>INS00000671</t>
  </si>
  <si>
    <t>INS00000599</t>
  </si>
  <si>
    <t>INS00000596</t>
  </si>
  <si>
    <t>INS00000690</t>
  </si>
  <si>
    <t>INS00006466</t>
  </si>
  <si>
    <t>INS00006468</t>
  </si>
  <si>
    <t>INS00528236</t>
  </si>
  <si>
    <t>INS00005965</t>
  </si>
  <si>
    <t>INS00002233</t>
  </si>
  <si>
    <t>INS00005183</t>
  </si>
  <si>
    <t>INS00006473</t>
  </si>
  <si>
    <t>INS00004616</t>
  </si>
  <si>
    <t>INS00006475</t>
  </si>
  <si>
    <t>INS00580361</t>
  </si>
  <si>
    <t>INS00001707</t>
  </si>
  <si>
    <t>INS00571898</t>
  </si>
  <si>
    <t>INS00006009</t>
  </si>
  <si>
    <t>INS00006011</t>
  </si>
  <si>
    <t>INS00006515</t>
  </si>
  <si>
    <t>INS00006511</t>
  </si>
  <si>
    <t>INS00004058</t>
  </si>
  <si>
    <t>INS00002981</t>
  </si>
  <si>
    <t>INS00006564</t>
  </si>
  <si>
    <t>INS00006500</t>
  </si>
  <si>
    <t>INS00005364</t>
  </si>
  <si>
    <t>INS00005047</t>
  </si>
  <si>
    <t>INS00006548</t>
  </si>
  <si>
    <t>INS00006552</t>
  </si>
  <si>
    <t>INS00006591</t>
  </si>
  <si>
    <t>INS00005820</t>
  </si>
  <si>
    <t>INS00006496</t>
  </si>
  <si>
    <t>INS00003647</t>
  </si>
  <si>
    <t>INS00002048</t>
  </si>
  <si>
    <t>INS00006504</t>
  </si>
  <si>
    <t>INS00006505</t>
  </si>
  <si>
    <t>INS00006507</t>
  </si>
  <si>
    <t>INS00001318</t>
  </si>
  <si>
    <t>INS00006211</t>
  </si>
  <si>
    <t>INS00006597</t>
  </si>
  <si>
    <t>INS00006599</t>
  </si>
  <si>
    <t>INS00001662</t>
  </si>
  <si>
    <t>INS00480795</t>
  </si>
  <si>
    <t>INS00002392</t>
  </si>
  <si>
    <t>INS00002443</t>
  </si>
  <si>
    <t>INS00002416</t>
  </si>
  <si>
    <t>INS00584300</t>
  </si>
  <si>
    <t>INS00006573</t>
  </si>
  <si>
    <t>INS00005628</t>
  </si>
  <si>
    <t>INS00074170</t>
  </si>
  <si>
    <t>INS00006604</t>
  </si>
  <si>
    <t>INS00004937</t>
  </si>
  <si>
    <t>INS00006672</t>
  </si>
  <si>
    <t>INS00006659</t>
  </si>
  <si>
    <t>INS00006705</t>
  </si>
  <si>
    <t>INS00005230</t>
  </si>
  <si>
    <t>INS00006486</t>
  </si>
  <si>
    <t>INS00004965</t>
  </si>
  <si>
    <t>INS00006700</t>
  </si>
  <si>
    <t>INS00006736</t>
  </si>
  <si>
    <t>INS00006769</t>
  </si>
  <si>
    <t>INS00006684</t>
  </si>
  <si>
    <t>INS00006619</t>
  </si>
  <si>
    <t>INS00006807</t>
  </si>
  <si>
    <t>INS00006812</t>
  </si>
  <si>
    <t>INS00003649</t>
  </si>
  <si>
    <t>INS00006815</t>
  </si>
  <si>
    <t>INS00006816</t>
  </si>
  <si>
    <t>INS00006086</t>
  </si>
  <si>
    <t>INS00569494</t>
  </si>
  <si>
    <t>INS00002050</t>
  </si>
  <si>
    <t>INS00000643</t>
  </si>
  <si>
    <t>WHEATON FRANCISCAN MENTAL AND ADDICTION CENTER</t>
  </si>
  <si>
    <t>INS00000733</t>
  </si>
  <si>
    <t>SOUTHERN BAPTIST HOSPITAL OF FLORIDA, INC</t>
  </si>
  <si>
    <t>INS00000749</t>
  </si>
  <si>
    <t>CARELINK OF JACKSON</t>
  </si>
  <si>
    <t>INS00000835</t>
  </si>
  <si>
    <t>INS00000900</t>
  </si>
  <si>
    <t>SAINT JOSEPHS HOSPITAL, INC</t>
  </si>
  <si>
    <t>INS00001128</t>
  </si>
  <si>
    <t>SAINT MICHAELS MEDICAL CENTER</t>
  </si>
  <si>
    <t>INS00001326</t>
  </si>
  <si>
    <t>WEST PASCO CAMPUS</t>
  </si>
  <si>
    <t>INS00001551</t>
  </si>
  <si>
    <t>WEST CAMPUS OF DELTA REGIONAL MEDICAL CENTER</t>
  </si>
  <si>
    <t>INS00001920</t>
  </si>
  <si>
    <t>SOLDIERS HOME IN HOLYOKE</t>
  </si>
  <si>
    <t>INS00002253</t>
  </si>
  <si>
    <t>HOSPITAL COMUNITARIO BUEN SAMARITANO</t>
  </si>
  <si>
    <t>INS00002254</t>
  </si>
  <si>
    <t>ASHFORD PRESBYTERIAN COMMUNITY HOSPITAL</t>
  </si>
  <si>
    <t>INS00002255</t>
  </si>
  <si>
    <t>HOSPITAL ESPANOL AUXILIO MUTUO DE PUERTO RICO, INC</t>
  </si>
  <si>
    <t>INS00002256</t>
  </si>
  <si>
    <t>HOSPITAL BELLA VISTA, INC</t>
  </si>
  <si>
    <t>INS00002257</t>
  </si>
  <si>
    <t>HOSPITAL UPR DR FEDERICO TRILLA</t>
  </si>
  <si>
    <t>INS00002258</t>
  </si>
  <si>
    <t>HOSPITAL GENERAL CASTANER, INC</t>
  </si>
  <si>
    <t>INS00002259</t>
  </si>
  <si>
    <t>METRO MAYAGUEZ, INC</t>
  </si>
  <si>
    <t>INS00002260</t>
  </si>
  <si>
    <t>HOSPITAL METROPOLITANO DR PILA DE PONCE</t>
  </si>
  <si>
    <t>INS00002262</t>
  </si>
  <si>
    <t>HOSPITAL ANDRES GRILLASCA, INC</t>
  </si>
  <si>
    <t>INS00002263</t>
  </si>
  <si>
    <t>ASOCIACION HOSPITAL DEL MAESTRO, INC</t>
  </si>
  <si>
    <t>INS00002264</t>
  </si>
  <si>
    <t>DOCTORS CENTER HOSPITAL</t>
  </si>
  <si>
    <t>INS00002265</t>
  </si>
  <si>
    <t>DOCTORS CENTER HOSPITAL SAN JUAN</t>
  </si>
  <si>
    <t>INS00002266</t>
  </si>
  <si>
    <t>MANATI MEDICAL CENTER</t>
  </si>
  <si>
    <t>INS00002267</t>
  </si>
  <si>
    <t>HOSPITAL GENERAL MENONITAS CAGUAS</t>
  </si>
  <si>
    <t>INS00002269</t>
  </si>
  <si>
    <t>HOSPITAL ONCOLOGICO DR ISAAC GONZALEZ MARTINEZ</t>
  </si>
  <si>
    <t>INS00002271</t>
  </si>
  <si>
    <t>HIMA SAN PABLO HUMACAO</t>
  </si>
  <si>
    <t>INS00002272</t>
  </si>
  <si>
    <t>HOSPITAL EPISCOPAL SAN LUCAS GUAYAMA</t>
  </si>
  <si>
    <t>INS00002273</t>
  </si>
  <si>
    <t>HOSPITAL PAVIA HATO REY</t>
  </si>
  <si>
    <t>INS00002274</t>
  </si>
  <si>
    <t>DR SUSONI HEALTH COMMUNITY SERVICES</t>
  </si>
  <si>
    <t>INS00002275</t>
  </si>
  <si>
    <t>HOSPITAL DE LA CONCEPCION</t>
  </si>
  <si>
    <t>INS00002276</t>
  </si>
  <si>
    <t>HOSPITAL ORIENTE INC</t>
  </si>
  <si>
    <t>INS00002277</t>
  </si>
  <si>
    <t>HOSPITAL METROPOLITANO DR SUSONI</t>
  </si>
  <si>
    <t>INS00002278</t>
  </si>
  <si>
    <t>HOSPITAL PAVIA YAUCO</t>
  </si>
  <si>
    <t>INS00002279</t>
  </si>
  <si>
    <t>HOSPITAL HERMANOS MELENDEZ</t>
  </si>
  <si>
    <t>INS00002280</t>
  </si>
  <si>
    <t>CENTRO MEDICO DE TURABO</t>
  </si>
  <si>
    <t>INS00002281</t>
  </si>
  <si>
    <t>INS00002282</t>
  </si>
  <si>
    <t>HOSPITAL GENERAL MENONITA DE CAYEY</t>
  </si>
  <si>
    <t>INS00002284</t>
  </si>
  <si>
    <t>HOSPITAL SAN CARLOS, INC</t>
  </si>
  <si>
    <t>INS00002285</t>
  </si>
  <si>
    <t>QUALITY HEALTH SERVICES INCORPORADO</t>
  </si>
  <si>
    <t>INS00002286</t>
  </si>
  <si>
    <t>HOSPITAL SAN FRANCISCO</t>
  </si>
  <si>
    <t>INS00002287</t>
  </si>
  <si>
    <t>HOSPITAL HIMA SAN PABLO CUPEY</t>
  </si>
  <si>
    <t>INS00002288</t>
  </si>
  <si>
    <t>HOSPITAL UNIVERSITARIO REGIONAL DR RAMON RUIZ ARNAU</t>
  </si>
  <si>
    <t>INS00002289</t>
  </si>
  <si>
    <t>INSTITUTO MEDICO DEL NORTE, INC</t>
  </si>
  <si>
    <t>INS00002291</t>
  </si>
  <si>
    <t>CENTRO DE EMERGENCIAS Y MEDICINA INTEGRADA SAN LUCAS</t>
  </si>
  <si>
    <t>INS00002293</t>
  </si>
  <si>
    <t>HOSPITAL GENERAL MENONITA AIBONITO</t>
  </si>
  <si>
    <t>INS00002295</t>
  </si>
  <si>
    <t>HOSPITAL METROPOLITANO OF SAN JUAN</t>
  </si>
  <si>
    <t>INS00002296</t>
  </si>
  <si>
    <t>HOSPITAL PAVIA SANTURCE</t>
  </si>
  <si>
    <t>INS00002297</t>
  </si>
  <si>
    <t>HOSPITAL EPISCOPAL SAN LUCAS PONCE</t>
  </si>
  <si>
    <t>INS00002298</t>
  </si>
  <si>
    <t>RYDER MEMORIAL HOSPITAL, INC</t>
  </si>
  <si>
    <t>INS00002301</t>
  </si>
  <si>
    <t>HOSPITAL SAN JUAN DR RAFAEL LOPEZ NUSSA</t>
  </si>
  <si>
    <t>INS00002302</t>
  </si>
  <si>
    <t>HOSPITAL HIMA SAN PABLO BAYAMON</t>
  </si>
  <si>
    <t>INS00002303</t>
  </si>
  <si>
    <t>CLINICA SANTA ROSA, INC</t>
  </si>
  <si>
    <t>INS00002304</t>
  </si>
  <si>
    <t>HOSPITAL DAMAS, INC</t>
  </si>
  <si>
    <t>INS00002306</t>
  </si>
  <si>
    <t>HOSPITAL UNIVERSITARIO DE ADULTOS</t>
  </si>
  <si>
    <t>INS00002307</t>
  </si>
  <si>
    <t>HOSPITAL PEDIATRICO UNIVERSITARIO</t>
  </si>
  <si>
    <t>INS00002308</t>
  </si>
  <si>
    <t>GOVERNOR JUAN FRANCISCO LUIS HOSPITAL AND MEDICAL CENTER</t>
  </si>
  <si>
    <t>INS00002309</t>
  </si>
  <si>
    <t>ROY L SCHNEIDER HOSPITAL</t>
  </si>
  <si>
    <t>INS00002676</t>
  </si>
  <si>
    <t>GULF COAST TREATMENT CENTER</t>
  </si>
  <si>
    <t>INS00003204</t>
  </si>
  <si>
    <t>FAIRBANKS HOSPITAL, INC</t>
  </si>
  <si>
    <t>INS00003211</t>
  </si>
  <si>
    <t>HAMILTON CENTER, INC</t>
  </si>
  <si>
    <t>INS00003457</t>
  </si>
  <si>
    <t>DRAKE CENTER, INC</t>
  </si>
  <si>
    <t>INS00003852</t>
  </si>
  <si>
    <t>MILLWOOD HOSPITAL</t>
  </si>
  <si>
    <t>INS00003904</t>
  </si>
  <si>
    <t>CENTRO CARDIOVASCULAR DE PUERTO RICO Y DEL CARIBE</t>
  </si>
  <si>
    <t>INS00004287</t>
  </si>
  <si>
    <t>CENTERPOINTE HOSPITAL</t>
  </si>
  <si>
    <t>INS00004396</t>
  </si>
  <si>
    <t>MOUNTAIN CREST REGIONAL BEHAVIORAL HEALTHCARE CENTER</t>
  </si>
  <si>
    <t>INS00004414</t>
  </si>
  <si>
    <t>ACADIA MONTANA</t>
  </si>
  <si>
    <t>INS00004442</t>
  </si>
  <si>
    <t>SHODAIR CHILDRENS HOSPITAL</t>
  </si>
  <si>
    <t>INS00004486</t>
  </si>
  <si>
    <t>CUSTER REGIONAL HOSPITAL</t>
  </si>
  <si>
    <t>INS00004692</t>
  </si>
  <si>
    <t>THE SAMUEL GOLDWIN, JR CENTER FOR BEHAVIORAL HEALTH</t>
  </si>
  <si>
    <t>INS00004949</t>
  </si>
  <si>
    <t>SCHICK SHADEL HOSPITAL</t>
  </si>
  <si>
    <t>INS00004974</t>
  </si>
  <si>
    <t>AVALON MEDICAL DEVELOPMENT CORPORATION</t>
  </si>
  <si>
    <t>INS00005219</t>
  </si>
  <si>
    <t>AUGUSTA UNIVERSITY</t>
  </si>
  <si>
    <t>INS00005657</t>
  </si>
  <si>
    <t>GLANCY REHABILITATION CENTER</t>
  </si>
  <si>
    <t>INS00005687</t>
  </si>
  <si>
    <t>PROVIDENCE SEWARD MEDICAL AND CARE CENTER</t>
  </si>
  <si>
    <t>INS00005715</t>
  </si>
  <si>
    <t>FIRELANDS REGIONAL MEDICAL CENTER SOUTH CAMPUS</t>
  </si>
  <si>
    <t>INS00005924</t>
  </si>
  <si>
    <t>TRINITY HOSPITALS</t>
  </si>
  <si>
    <t>INS00005930</t>
  </si>
  <si>
    <t>SAINT MARYS HOSPITAL MEMORIAL CAMPUS</t>
  </si>
  <si>
    <t>INS00005955</t>
  </si>
  <si>
    <t>THE HEART CENTER OF NEW JERSEY</t>
  </si>
  <si>
    <t>INS00006391</t>
  </si>
  <si>
    <t>INS00006534</t>
  </si>
  <si>
    <t>RED BUD ILLINOIS COMPANY, LLC</t>
  </si>
  <si>
    <t>INS00006860</t>
  </si>
  <si>
    <t>CHI HEALTH RICHARD H YOUNG HOSPITAL</t>
  </si>
  <si>
    <t>INS00006869</t>
  </si>
  <si>
    <t>SPALDING REHABILITATION HOSPITAL AT PSL</t>
  </si>
  <si>
    <t>INS00006870</t>
  </si>
  <si>
    <t>SAINT DAVIDS HEALTHCARE PARTNERSHIP</t>
  </si>
  <si>
    <t>INS00006872</t>
  </si>
  <si>
    <t>COLISEUM CENTER FOR BEHAVIORAL HEALTH</t>
  </si>
  <si>
    <t>INS00006874</t>
  </si>
  <si>
    <t>RIVEREDGE HOSPITAL</t>
  </si>
  <si>
    <t>INS00006875</t>
  </si>
  <si>
    <t>ALEXIAN BROTHERS BEHAVIORAL HEALTH HOSPITAL</t>
  </si>
  <si>
    <t>INS00006878</t>
  </si>
  <si>
    <t>DOMINION HOSPITAL</t>
  </si>
  <si>
    <t>INS00006880</t>
  </si>
  <si>
    <t>RIVERSIDE BEHAVIORAL HEALTH CENTER</t>
  </si>
  <si>
    <t>INS00006881</t>
  </si>
  <si>
    <t>HHC RIVER PARK HOSPITAL, INC</t>
  </si>
  <si>
    <t>INS00006882</t>
  </si>
  <si>
    <t>THE ACADIA HOSPITAL</t>
  </si>
  <si>
    <t>INS00006883</t>
  </si>
  <si>
    <t>UNIVERSITY BEHAVIORAL CENTER</t>
  </si>
  <si>
    <t>INS00006897</t>
  </si>
  <si>
    <t>JACKSON MEMORIAL HOSPITAL MENTAL HEALTH CENTER</t>
  </si>
  <si>
    <t>INS00006900</t>
  </si>
  <si>
    <t>BANNER BEHAVORIAL HEALTH HOSPITAL SCOTTSDALE</t>
  </si>
  <si>
    <t>INS00006906</t>
  </si>
  <si>
    <t>SAINT LUKES BEHAVIORAL HEALTH CENTER</t>
  </si>
  <si>
    <t>INS00006911</t>
  </si>
  <si>
    <t>FIRST HOSPITAL</t>
  </si>
  <si>
    <t>INS00006912</t>
  </si>
  <si>
    <t>OUR LADY OF PEACE HOSPITAL</t>
  </si>
  <si>
    <t>INS00006939</t>
  </si>
  <si>
    <t>HEALTHSOUTH REHABILITATION HOSPITAL</t>
  </si>
  <si>
    <t>INS00006950</t>
  </si>
  <si>
    <t>REBOUND, LLC</t>
  </si>
  <si>
    <t>INS00006957</t>
  </si>
  <si>
    <t>HEALTHSOUTH REHABILITATION HOSPITAL OF MONTGOMERY</t>
  </si>
  <si>
    <t>INS00006968</t>
  </si>
  <si>
    <t>HEALTHSOUTH VALLEY OF THE SUN REHABILITATION HOSPITAL</t>
  </si>
  <si>
    <t>INS00006992</t>
  </si>
  <si>
    <t>HEALTHSOUTH REHABILITATION INSTITUTE OF TUCSON</t>
  </si>
  <si>
    <t>INS00006995</t>
  </si>
  <si>
    <t>HEALTHSOUTH REHABILITATION HOSPITAL OF SOUTHERN ARIZONA</t>
  </si>
  <si>
    <t>INS00007008</t>
  </si>
  <si>
    <t>HEALTHSOUTH REHABILITATION HOSPITAL OF FORT SMITH</t>
  </si>
  <si>
    <t>INS00007157</t>
  </si>
  <si>
    <t>HEALTHSOUTH REHABILITATION HOSPITAL OF COLORADO SPRINGS</t>
  </si>
  <si>
    <t>INS00007270</t>
  </si>
  <si>
    <t>EASTERN SHORE REHABILITATION AND HEALTH CENTER</t>
  </si>
  <si>
    <t>INS00007390</t>
  </si>
  <si>
    <t>SAINT VINCENT STRESS CENTER</t>
  </si>
  <si>
    <t>INS00007391</t>
  </si>
  <si>
    <t>SAINT LUKE INSTITUTE</t>
  </si>
  <si>
    <t>INS00007392</t>
  </si>
  <si>
    <t>SETON SHOAL CREEK HOSPITAL</t>
  </si>
  <si>
    <t>INS00007393</t>
  </si>
  <si>
    <t>PROVIDENCE DEPAUL CENTER</t>
  </si>
  <si>
    <t>INS00007395</t>
  </si>
  <si>
    <t>SACRED HEART REHABILITATION INSTITUTE</t>
  </si>
  <si>
    <t>INS00007402</t>
  </si>
  <si>
    <t>FOREST VIEW PSYCHIATRIC HOSPITAL</t>
  </si>
  <si>
    <t>INS00007403</t>
  </si>
  <si>
    <t>ARBOUR FULLER HOSPITAL</t>
  </si>
  <si>
    <t>INS00007406</t>
  </si>
  <si>
    <t>ARBOUR HRI HOSPITAL</t>
  </si>
  <si>
    <t>INS00007407</t>
  </si>
  <si>
    <t>LA AMISTAD BEHAVIORAL HEALTH SERVICES</t>
  </si>
  <si>
    <t>INS00007410</t>
  </si>
  <si>
    <t>PAVILION FOUNDATION HOSPITAL</t>
  </si>
  <si>
    <t>INS00007411</t>
  </si>
  <si>
    <t>RIVER CREST HOSPITAL</t>
  </si>
  <si>
    <t>INS00007412</t>
  </si>
  <si>
    <t>RIVER OAKS, INC</t>
  </si>
  <si>
    <t>INS00007413</t>
  </si>
  <si>
    <t>ROXBURY TREATMENT CENTER</t>
  </si>
  <si>
    <t>INS00007415</t>
  </si>
  <si>
    <t>TIMBERLAWN MENTAL HEALTH SYSTEM</t>
  </si>
  <si>
    <t>INS00007416</t>
  </si>
  <si>
    <t>TURNING POINT CARE CENTER, LLC</t>
  </si>
  <si>
    <t>INS00007417</t>
  </si>
  <si>
    <t>TWO RIVERS PSYCHIATRIC HOSPITAL</t>
  </si>
  <si>
    <t>INS00007440</t>
  </si>
  <si>
    <t>BEHAVIORAL HEALTH CARE OF CAPE FEAR VALLEY HEALTH SYSTEM</t>
  </si>
  <si>
    <t>INS00007448</t>
  </si>
  <si>
    <t>WINCHESTER REHABILITATION CENTER</t>
  </si>
  <si>
    <t>INS00007753</t>
  </si>
  <si>
    <t>INS00007766</t>
  </si>
  <si>
    <t>HEALTHSOUTH REHABILITATION HOSPITAL OF MIAMI</t>
  </si>
  <si>
    <t>INS00007790</t>
  </si>
  <si>
    <t>HEALTHSOUTH EMERALD COAST REHABILITATION HOSPITAL</t>
  </si>
  <si>
    <t>INS00007801</t>
  </si>
  <si>
    <t>HEALTHSOUTH REHABILITATION HOSPITAL OF SARASOTA</t>
  </si>
  <si>
    <t>INS00007958</t>
  </si>
  <si>
    <t>GEISINGER HEALTHSOUTH REHABILITATION HOSPITAL</t>
  </si>
  <si>
    <t>INS00007961</t>
  </si>
  <si>
    <t>HEALTHSOUTH OF ERIE, INC</t>
  </si>
  <si>
    <t>INS00007980</t>
  </si>
  <si>
    <t>HEALTHSOUTH REHABILITATION HOSPITAL OF MECHANICSBURG</t>
  </si>
  <si>
    <t>INS00008001</t>
  </si>
  <si>
    <t>HEALTHSOUTH HARMARVILLE REHABILITATION HOSPITAL</t>
  </si>
  <si>
    <t>INS00008034</t>
  </si>
  <si>
    <t>HEALTHSOUTH REHABILITATION HOSPITAL OF CHARLESTON</t>
  </si>
  <si>
    <t>INS00008036</t>
  </si>
  <si>
    <t>HEALTHSOUTH REHABILITATION HOSPITAL OF COLUMBIA</t>
  </si>
  <si>
    <t>INS00008059</t>
  </si>
  <si>
    <t>HEALTHSOUTH CHATTANOOGA REHABILITATION HOSPITAL</t>
  </si>
  <si>
    <t>INS00008106</t>
  </si>
  <si>
    <t>HEALTHSOUTH REHABILITATION HOSPITAL OF ARLINGTON</t>
  </si>
  <si>
    <t>INS00008112</t>
  </si>
  <si>
    <t>HEALTHSOUTH REHABILITATION HOSPITAL OF AUSTIN</t>
  </si>
  <si>
    <t>INS00008122</t>
  </si>
  <si>
    <t>NORTH WEST HILLS SURGICAL HOSPITAL</t>
  </si>
  <si>
    <t>INS00008152</t>
  </si>
  <si>
    <t>HEALTHSOUTH CITY VIEW REHABILITATION HOSPITAL</t>
  </si>
  <si>
    <t>INS00008159</t>
  </si>
  <si>
    <t>HEALTHSOUTH REHABILITATION HOSPITAL OF FORT WORTH</t>
  </si>
  <si>
    <t>INS00008191</t>
  </si>
  <si>
    <t>HEALTHSOUTH OF TEXAS, INC</t>
  </si>
  <si>
    <t>INS00008209</t>
  </si>
  <si>
    <t>HEALTHSOUTH REHABILITATION HOSPITAL OF MIDLAND</t>
  </si>
  <si>
    <t>INS00008229</t>
  </si>
  <si>
    <t>HEALTHSOUTH SAN ANTONIO, INC</t>
  </si>
  <si>
    <t>INS00008248</t>
  </si>
  <si>
    <t>HEALTHSOUTH REHABILITATION HOSPITAL OF TEXARKANA</t>
  </si>
  <si>
    <t>INS00008279</t>
  </si>
  <si>
    <t>HEALTHSOUTH REHABILITATION HOSPITAL OF UTAH</t>
  </si>
  <si>
    <t>INS00008291</t>
  </si>
  <si>
    <t>UVA HEALTHSOUTH REHABILITATION HOSPITAL</t>
  </si>
  <si>
    <t>INS00008305</t>
  </si>
  <si>
    <t>HEALTHSOUTH REHABILITATION HOSPITAL OF VIRGINIA</t>
  </si>
  <si>
    <t>INS00008422</t>
  </si>
  <si>
    <t>HEALTHSOUTH WESTERN HILLS REGIONAL REHABILITATION HOSPITAL</t>
  </si>
  <si>
    <t>INS00008423</t>
  </si>
  <si>
    <t>HEALTHSOUTH SOUTHERN HILLS REGIONAL REHABILITATION HOSPITAL</t>
  </si>
  <si>
    <t>INS00008577</t>
  </si>
  <si>
    <t>HEALTHSOUTH DEACONESS REHABILITATION HOSPITAL</t>
  </si>
  <si>
    <t>INS00008691</t>
  </si>
  <si>
    <t>HEALTHSOUTH CHESAPEAKE REHABILITATION HOSPITAL</t>
  </si>
  <si>
    <t>INS00008708</t>
  </si>
  <si>
    <t>HEALTHSOUTH BRAINTREE REHABILITATION HOSPITAL</t>
  </si>
  <si>
    <t>INS00008730</t>
  </si>
  <si>
    <t>REHABILITATION INSTITUTE OF WESTERN MASSACHUSETTS</t>
  </si>
  <si>
    <t>INS00008914</t>
  </si>
  <si>
    <t>INS00008986</t>
  </si>
  <si>
    <t>HEALTHSOUTH REHABILITATION HOSPITAL OF TOMS RIVER</t>
  </si>
  <si>
    <t>INS00009144</t>
  </si>
  <si>
    <t>HEALTHSOUTH TREASURE COAST REHABILITATION HOSPITAL</t>
  </si>
  <si>
    <t>INS00009207</t>
  </si>
  <si>
    <t>EAST TEXAS MEDICAL CENTER BEHAVIORAL HEALTH</t>
  </si>
  <si>
    <t>INS00009569</t>
  </si>
  <si>
    <t>RESEARCH PSYCHIATRIC CENTER</t>
  </si>
  <si>
    <t>INS00009806</t>
  </si>
  <si>
    <t>EL PASO BEHAVIORAL HEALTH SYSTEM</t>
  </si>
  <si>
    <t>INS00009823</t>
  </si>
  <si>
    <t>LEWISGALE BEHAVIORAL HEALTH</t>
  </si>
  <si>
    <t>INS00010430</t>
  </si>
  <si>
    <t>MEDICAL CENTER OF AURORA NORTH CAMPUS</t>
  </si>
  <si>
    <t>INS00010470</t>
  </si>
  <si>
    <t>FRAZIER REHABILITATION INSTITUTE</t>
  </si>
  <si>
    <t>INS00010489</t>
  </si>
  <si>
    <t>VIA CHRISTI REHABILITATION HOSPITAL</t>
  </si>
  <si>
    <t>INS00010547</t>
  </si>
  <si>
    <t>MARVIN S AND LENORE W KOBACKER CENTER</t>
  </si>
  <si>
    <t>INS00010554</t>
  </si>
  <si>
    <t>PENINSULA BEHAVIORAL HEALTH</t>
  </si>
  <si>
    <t>INS00011091</t>
  </si>
  <si>
    <t>VA MARYLAND HEALTH CARE SYSTEM</t>
  </si>
  <si>
    <t>INS00011095</t>
  </si>
  <si>
    <t>PINE REST CHRISTIAN MENTAL HEALTH SERVICES</t>
  </si>
  <si>
    <t>INS00011097</t>
  </si>
  <si>
    <t>HENRY FORD KINGSWOOD HOSPITAL</t>
  </si>
  <si>
    <t>INS00011111</t>
  </si>
  <si>
    <t>AURORA PSYCHIATRIC HOSPITAL</t>
  </si>
  <si>
    <t>INS00011116</t>
  </si>
  <si>
    <t>RIVERVIEW PSYCHIATRIC CENTER</t>
  </si>
  <si>
    <t>INS00011117</t>
  </si>
  <si>
    <t>DOROTHEA DIX PSYCHIATRIC CENTER</t>
  </si>
  <si>
    <t>INS00011119</t>
  </si>
  <si>
    <t>HAMPSTEAD OUTLOOK, INC</t>
  </si>
  <si>
    <t>INS00011121</t>
  </si>
  <si>
    <t>ELEANOR SLATER HOSPITAL</t>
  </si>
  <si>
    <t>INS00011122</t>
  </si>
  <si>
    <t>BRATTLEBORO RETREAT</t>
  </si>
  <si>
    <t>INS00011124</t>
  </si>
  <si>
    <t>SUMMIT OAKS HOSPITAL</t>
  </si>
  <si>
    <t>INS00011125</t>
  </si>
  <si>
    <t>GREYSTONE PARK PSYCHIATRIC HOSPITAL</t>
  </si>
  <si>
    <t>INS00011126</t>
  </si>
  <si>
    <t>HAMPTON BEHAVIORAL HEALTH CENTER</t>
  </si>
  <si>
    <t>INS00011129</t>
  </si>
  <si>
    <t>CONNECTICUT MENTAL HEALTH CENTER</t>
  </si>
  <si>
    <t>INS00011130</t>
  </si>
  <si>
    <t>GREATER BRIDGEPORT COMMUNITY MENTAL HEALTH SYSTEM</t>
  </si>
  <si>
    <t>INS00011131</t>
  </si>
  <si>
    <t>CAPE COD AND ISLANDS COMMUNITY MENTAL HEALTH CENTER</t>
  </si>
  <si>
    <t>INS00011136</t>
  </si>
  <si>
    <t>SAINT BARNABAS BEHAVIORAL HEALTH CENTER</t>
  </si>
  <si>
    <t>INS00011137</t>
  </si>
  <si>
    <t>TRENTON PSYCHIATRIC HOSPITAL</t>
  </si>
  <si>
    <t>INS00011139</t>
  </si>
  <si>
    <t>BRONX PSYCHIATRIC CENTER</t>
  </si>
  <si>
    <t>INS00011141</t>
  </si>
  <si>
    <t>BUFFALO PSYCHIATRIC CENTER</t>
  </si>
  <si>
    <t>INS00011142</t>
  </si>
  <si>
    <t>CAPITAL DISTRICT PSYCHIATRIC CENTER</t>
  </si>
  <si>
    <t>INS00011144</t>
  </si>
  <si>
    <t>ELMIRA PSYCHIATRIC CENTER</t>
  </si>
  <si>
    <t>INS00011145</t>
  </si>
  <si>
    <t>FOUR WINDS HOSPITAL</t>
  </si>
  <si>
    <t>INS00011148</t>
  </si>
  <si>
    <t>KINGSBORO PSYCHIATRIC CENTER</t>
  </si>
  <si>
    <t>INS00011149</t>
  </si>
  <si>
    <t>MID HUDSON FORENSIC PSYCHIATRIC CENTER</t>
  </si>
  <si>
    <t>INS00011154</t>
  </si>
  <si>
    <t>HUTCHINGS PSYCHIATRIC CENTER</t>
  </si>
  <si>
    <t>INS00011155</t>
  </si>
  <si>
    <t>ROCHESTER PSYCHIATRIC CENTER</t>
  </si>
  <si>
    <t>INS00011156</t>
  </si>
  <si>
    <t>ROCKLAND PSYCHIATRIC CENTER</t>
  </si>
  <si>
    <t>INS00011158</t>
  </si>
  <si>
    <t>SOUTH BEACH PSYCHIATRIC CENTER</t>
  </si>
  <si>
    <t>INS00011160</t>
  </si>
  <si>
    <t>HOSPITAL SAN JUAN CAPESTRANO</t>
  </si>
  <si>
    <t>INS00011163</t>
  </si>
  <si>
    <t>BROOK LANE HEALTH SERVICES</t>
  </si>
  <si>
    <t>INS00011164</t>
  </si>
  <si>
    <t>ADVENTIST BEHAVIORAL HEALTH ROCKVILLE</t>
  </si>
  <si>
    <t>INS00011166</t>
  </si>
  <si>
    <t>FAIRMOUNT BEHAVIORAL HEALTH SYSTEM</t>
  </si>
  <si>
    <t>INS00011167</t>
  </si>
  <si>
    <t>FOUNDATIONS BEHAVIORAL HEALTH</t>
  </si>
  <si>
    <t>INS00011169</t>
  </si>
  <si>
    <t>KIRKBRIDE CENTER</t>
  </si>
  <si>
    <t>INS00011171</t>
  </si>
  <si>
    <t>PHILHAVEN</t>
  </si>
  <si>
    <t>INS00011177</t>
  </si>
  <si>
    <t>NORTHERN VIRGINIA MENTAL HEALTH INSTITUTE</t>
  </si>
  <si>
    <t>INS00011178</t>
  </si>
  <si>
    <t>SOUTHERN VIRGINIA MENTAL HEALTH INSTITUTE</t>
  </si>
  <si>
    <t>INS00011180</t>
  </si>
  <si>
    <t>NORTH SPRING BEHAVIORAL HEALTHCARE, INC</t>
  </si>
  <si>
    <t>INS00011182</t>
  </si>
  <si>
    <t>VIRGINIA BEACH PSYCHIATRIC CENTER</t>
  </si>
  <si>
    <t>INS00011183</t>
  </si>
  <si>
    <t>CHESTNUT RIDGE CENTER</t>
  </si>
  <si>
    <t>INS00011186</t>
  </si>
  <si>
    <t>HILL CREST BEHAVIORAL HEALTH SERVICES</t>
  </si>
  <si>
    <t>INS00011187</t>
  </si>
  <si>
    <t>MARY STARKE HARPER GERIATRIC PSYCHIATRY CENTER</t>
  </si>
  <si>
    <t>INS00011188</t>
  </si>
  <si>
    <t>EMERALD COAST BEHAVIORAL HOSPITAL</t>
  </si>
  <si>
    <t>INS00011193</t>
  </si>
  <si>
    <t>FORT LAUDERDALE HOSPITAL</t>
  </si>
  <si>
    <t>INS00011194</t>
  </si>
  <si>
    <t>LIFESTREAM BEHAVIORAL CENTER</t>
  </si>
  <si>
    <t>INS00011196</t>
  </si>
  <si>
    <t>JEROME GOLDEN CENTER FOR BEHAVIORAL HEALTH</t>
  </si>
  <si>
    <t>INS00011197</t>
  </si>
  <si>
    <t>CRESCENT PINES HOSPITAL</t>
  </si>
  <si>
    <t>INS00011198</t>
  </si>
  <si>
    <t>ANCHOR HOSPITAL</t>
  </si>
  <si>
    <t>INS00011203</t>
  </si>
  <si>
    <t>PEACHFORD BEHAVIORAL HEALTH SYSTEM</t>
  </si>
  <si>
    <t>INS00011205</t>
  </si>
  <si>
    <t>UHS OF SAVANNAH</t>
  </si>
  <si>
    <t>INS00011209</t>
  </si>
  <si>
    <t>RIDGE BEHAVIORAL HEALTH SYSTEM</t>
  </si>
  <si>
    <t>INS00011210</t>
  </si>
  <si>
    <t>NORTHERN KENTUCKY MENTAL HEALTH AND MENTAL RETARDATION REGIONAL BOARD, INC</t>
  </si>
  <si>
    <t>INS00011211</t>
  </si>
  <si>
    <t>RIVENDELL OF KENTUCKY, INC</t>
  </si>
  <si>
    <t>INS00011220</t>
  </si>
  <si>
    <t>PALMETTO LOW COUNTRY BEHAVIORAL HEALTH</t>
  </si>
  <si>
    <t>INS00011221</t>
  </si>
  <si>
    <t>UHS OF GREENVILLE</t>
  </si>
  <si>
    <t>INS00011222</t>
  </si>
  <si>
    <t>THREE RIVERS BEHAVIORAL HEALTH</t>
  </si>
  <si>
    <t>INS00011223</t>
  </si>
  <si>
    <t>CHESTNUT HILL MENTAL HEALTH CENTER</t>
  </si>
  <si>
    <t>INS00011224</t>
  </si>
  <si>
    <t>G WERBER BRYAN PSYCHIATRIC HOSPITAL</t>
  </si>
  <si>
    <t>INS00011225</t>
  </si>
  <si>
    <t>PATRICK B HARRIS PSYCHIATRIC HOSPITAL</t>
  </si>
  <si>
    <t>INS00011226</t>
  </si>
  <si>
    <t>WILLIAM S HALL PSYCHIATRIC INSTITUTE</t>
  </si>
  <si>
    <t>INS00011227</t>
  </si>
  <si>
    <t>UHS OF LAKESIDE, INC</t>
  </si>
  <si>
    <t>INS00011230</t>
  </si>
  <si>
    <t>MEMPHIS MENTAL HEALTH INSTITUTE</t>
  </si>
  <si>
    <t>INS00011231</t>
  </si>
  <si>
    <t>MIDDLE TENNESSEE MENTAL HEALTH INSTITUTE</t>
  </si>
  <si>
    <t>INS00011232</t>
  </si>
  <si>
    <t>MOCCASIN BEND MENTAL HEALTH INSTITUTE</t>
  </si>
  <si>
    <t>INS00011233</t>
  </si>
  <si>
    <t>RIDGEVIEW PSYCHIATRIC HOSPITAL AND CENTER, INC</t>
  </si>
  <si>
    <t>INS00011234</t>
  </si>
  <si>
    <t>WESTERN MENTAL HEALTH INSTITUTE</t>
  </si>
  <si>
    <t>INS00011235</t>
  </si>
  <si>
    <t>ALTON MENTAL HEALTH CENTER</t>
  </si>
  <si>
    <t>INS00011236</t>
  </si>
  <si>
    <t>ANDREW MCFARLAND MENTAL HEALTH CENTER</t>
  </si>
  <si>
    <t>INS00011237</t>
  </si>
  <si>
    <t>CHICAGO READ MENTAL HEALTH CENTER</t>
  </si>
  <si>
    <t>INS00011240</t>
  </si>
  <si>
    <t>JOHN J MADDEN MENTAL HEALTH CENTER</t>
  </si>
  <si>
    <t>INS00011244</t>
  </si>
  <si>
    <t>MICHIANA BEHAVIORAL HEALTH CENTER</t>
  </si>
  <si>
    <t>INS00011245</t>
  </si>
  <si>
    <t>PARKVIEW BEHAVIORAL HEALTH</t>
  </si>
  <si>
    <t>INS00011247</t>
  </si>
  <si>
    <t>DEACONESS CROSS POINTE</t>
  </si>
  <si>
    <t>INS00011253</t>
  </si>
  <si>
    <t>COMMUNITY MENTAL HEALTH CENTER, INC</t>
  </si>
  <si>
    <t>INS00011254</t>
  </si>
  <si>
    <t>FOUR COUNTY COMPREHENSIVE MENTAL HEALTH CENTER, INC</t>
  </si>
  <si>
    <t>INS00011255</t>
  </si>
  <si>
    <t>GRANT BLACKFORD MENTAL HEALTH, INC</t>
  </si>
  <si>
    <t>INS00011256</t>
  </si>
  <si>
    <t>BLOOMINGTON MEADOWS HOSPITAL</t>
  </si>
  <si>
    <t>INS00011257</t>
  </si>
  <si>
    <t>OAKLAWN PSYCHIATRIC CENTER, INC</t>
  </si>
  <si>
    <t>INS00011258</t>
  </si>
  <si>
    <t>SOUTHLAKE COMMUNITY MENTAL HEALTH CENTER, INC</t>
  </si>
  <si>
    <t>INS00011259</t>
  </si>
  <si>
    <t>RIVER BEND HOSPITAL</t>
  </si>
  <si>
    <t>INS00011262</t>
  </si>
  <si>
    <t>CARO CENTER</t>
  </si>
  <si>
    <t>INS00011266</t>
  </si>
  <si>
    <t>WALTER P REUTHER PSYCHIATRIC HOSPITAL</t>
  </si>
  <si>
    <t>INS00011268</t>
  </si>
  <si>
    <t>ARROWHEAD BEHAVIORAL HEALTH</t>
  </si>
  <si>
    <t>INS00011269</t>
  </si>
  <si>
    <t>DEPARTMENT OF HEALTH AND HUMAN SERVICES MENTAL HEALTH BRANCH HUMBOLDT COUNTY</t>
  </si>
  <si>
    <t>INS00011270</t>
  </si>
  <si>
    <t>HEARTLAND BEHAVIORAL HEALTHCARE</t>
  </si>
  <si>
    <t>INS00011271</t>
  </si>
  <si>
    <t>THE WOODS AT PARKSIDE</t>
  </si>
  <si>
    <t>INS00011273</t>
  </si>
  <si>
    <t>LICKING MEMORIAL HOSPITAL BEHAVIORAL HEALTH SERVICES AT SHEPHERD HILL</t>
  </si>
  <si>
    <t>INS00011274</t>
  </si>
  <si>
    <t>APPALACHIAN BEHAVIORAL HEALTHCARE</t>
  </si>
  <si>
    <t>INS00011275</t>
  </si>
  <si>
    <t>TWIN VALLEY BEHAVIORAL HEALTHCARE COLUMBUS CAMPUS</t>
  </si>
  <si>
    <t>INS00011277</t>
  </si>
  <si>
    <t>BELLIN PSYCHIATRIC CENTER</t>
  </si>
  <si>
    <t>INS00011280</t>
  </si>
  <si>
    <t>ROGERS MEMORIAL HOSPITAL MILWAUKEE</t>
  </si>
  <si>
    <t>INS00011282</t>
  </si>
  <si>
    <t>MILWAUKEE COUNTY BEHAVIORAL HEALTH DIVISION</t>
  </si>
  <si>
    <t>INS00011284</t>
  </si>
  <si>
    <t>WAUKESHA COUNTY MENTAL HEALTH CENTER</t>
  </si>
  <si>
    <t>INS00011285</t>
  </si>
  <si>
    <t>WINNEBAGO MENTAL HEALTH INSTITUTE</t>
  </si>
  <si>
    <t>INS00011288</t>
  </si>
  <si>
    <t>VANTAGE POINT OF NORTHWEST ARKANSAS</t>
  </si>
  <si>
    <t>INS00011289</t>
  </si>
  <si>
    <t>PINNACLE POINTE HOSPITAL</t>
  </si>
  <si>
    <t>INS00011293</t>
  </si>
  <si>
    <t>COMMUNITY CARE HOSPITAL</t>
  </si>
  <si>
    <t>INS00011298</t>
  </si>
  <si>
    <t>CARL ALBERT COMMUNITY MENTAL HEALTH CENTER</t>
  </si>
  <si>
    <t>INS00011299</t>
  </si>
  <si>
    <t>J D MCCARTY CENTER FOR CHILDREN WITH DEVELOPMENTAL DISABILITIES</t>
  </si>
  <si>
    <t>INS00011300</t>
  </si>
  <si>
    <t>JIM TALIAFERRO COMMUNITY MENTAL HEALTH CENTER</t>
  </si>
  <si>
    <t>INS00011303</t>
  </si>
  <si>
    <t>INTEGRIS MENTAL HEALTH CENTER SPENCER</t>
  </si>
  <si>
    <t>INS00011312</t>
  </si>
  <si>
    <t>DEVEREUX TEXAS TREATMENT NETWORK</t>
  </si>
  <si>
    <t>INS00011316</t>
  </si>
  <si>
    <t>SAN ANTONIO STATE HOSPITAL</t>
  </si>
  <si>
    <t>INS00011319</t>
  </si>
  <si>
    <t>INDEPENDENCE MENTAL HEALTH INSTITUTE</t>
  </si>
  <si>
    <t>INS00011320</t>
  </si>
  <si>
    <t>CHEROKEE MENTAL HEALTH INSTITUTE</t>
  </si>
  <si>
    <t>INS00011323</t>
  </si>
  <si>
    <t>OSAWATOMIE STATE HOSPITAL</t>
  </si>
  <si>
    <t>INS00011326</t>
  </si>
  <si>
    <t>GREAT PLAINS HOSPITAL, INC</t>
  </si>
  <si>
    <t>INS00011327</t>
  </si>
  <si>
    <t>METROPOLITAN SAINT LOUIS PSYCHIATRIC CENTER</t>
  </si>
  <si>
    <t>INS00011328</t>
  </si>
  <si>
    <t>NORTHWEST MISSOURI PSYCHIATRIC REHABILITATION CENTER</t>
  </si>
  <si>
    <t>INS00011329</t>
  </si>
  <si>
    <t>SOUTHEAST MISSOURI MENTAL HEALTH CENTER</t>
  </si>
  <si>
    <t>INS00011330</t>
  </si>
  <si>
    <t>CENTER FOR BEHAVIORAL MEDICINE</t>
  </si>
  <si>
    <t>INS00011331</t>
  </si>
  <si>
    <t>BEATRICE STATE DEVELOPMENTAL CENTER</t>
  </si>
  <si>
    <t>INS00011340</t>
  </si>
  <si>
    <t>WYOMING BEHAVIORAL INSTITUTE</t>
  </si>
  <si>
    <t>INS00011342</t>
  </si>
  <si>
    <t>BAYVIEW BEHAVIORAL HEALTH CAMPUS</t>
  </si>
  <si>
    <t>INS00011346</t>
  </si>
  <si>
    <t>CANYON RIDGE HOSPITAL</t>
  </si>
  <si>
    <t>INS00011347</t>
  </si>
  <si>
    <t>HELIX HEALTH CARE, INC</t>
  </si>
  <si>
    <t>INS00011354</t>
  </si>
  <si>
    <t>GATEWAYS HOSPITAL AND MENTAL HEALTH CENTER</t>
  </si>
  <si>
    <t>INS00011355</t>
  </si>
  <si>
    <t>HERITAGE OAKS HOSPITAL</t>
  </si>
  <si>
    <t>INS00011356</t>
  </si>
  <si>
    <t>PACIFIC GROVE HOSPITAL</t>
  </si>
  <si>
    <t>INS00011361</t>
  </si>
  <si>
    <t>SAN DIEGO COUNTY PSYCHIATRIC HOSPITAL</t>
  </si>
  <si>
    <t>INS00011362</t>
  </si>
  <si>
    <t>SANTA BARBARA COUNTY PSYCHIATRIC HEALTH SERVICES</t>
  </si>
  <si>
    <t>INS00011368</t>
  </si>
  <si>
    <t>NORTHERN NEVADA ADULT MENTAL HEALTH SERVICES</t>
  </si>
  <si>
    <t>INS00011369</t>
  </si>
  <si>
    <t>RAWSON NEAL PSYCHIATRIC HOSPITAL</t>
  </si>
  <si>
    <t>INS00011370</t>
  </si>
  <si>
    <t>ALASKA PSYCHIATRIC INSTITUTE</t>
  </si>
  <si>
    <t>INS00011371</t>
  </si>
  <si>
    <t>NORTH STAR BEHAVIORAL HOSPITAL DEBARR CAMPUS</t>
  </si>
  <si>
    <t>INS00011373</t>
  </si>
  <si>
    <t>SAFE HAVEN HEALTH CARE, LLC</t>
  </si>
  <si>
    <t>INS00011378</t>
  </si>
  <si>
    <t>NAVOS MENTAL HEALTH SOLUTIONS</t>
  </si>
  <si>
    <t>INS00011385</t>
  </si>
  <si>
    <t>REHABILITATION HOSPITAL OF RHODE ISLAND</t>
  </si>
  <si>
    <t>INS00011388</t>
  </si>
  <si>
    <t>92 BRICKROAD OPERATING COMPANY, LLC</t>
  </si>
  <si>
    <t>INS00011394</t>
  </si>
  <si>
    <t>MORRIS HALL SAINT LAWRENCE, INC</t>
  </si>
  <si>
    <t>INS00011399</t>
  </si>
  <si>
    <t>SUNNYVIEW HOSPITAL AND REHABILITATION CENTER</t>
  </si>
  <si>
    <t>INS00011408</t>
  </si>
  <si>
    <t>JOHN HEINZ INSTITUTE OF REHABILITATION SERVICES</t>
  </si>
  <si>
    <t>INS00011412</t>
  </si>
  <si>
    <t>WOODROW WILSON REHABILITATION CENTER</t>
  </si>
  <si>
    <t>INS00011414</t>
  </si>
  <si>
    <t>BROOKS REHABILITATION HOSPITAL</t>
  </si>
  <si>
    <t>INS00011415</t>
  </si>
  <si>
    <t>PINECREST AT DELRAY MEDICAL CENTER</t>
  </si>
  <si>
    <t>INS00011419</t>
  </si>
  <si>
    <t>ROOSEVELT WARM SPRINGS REHABILITATION AND SPECIALTY HOSPITAL, INC</t>
  </si>
  <si>
    <t>INS00011420</t>
  </si>
  <si>
    <t>HEALTHSOUTH WALTON REHABILITATION HOSPITAL</t>
  </si>
  <si>
    <t>INS00011421</t>
  </si>
  <si>
    <t>CARDINAL HILL HEALTH SYSTEMS</t>
  </si>
  <si>
    <t>INS00011422</t>
  </si>
  <si>
    <t>HEALTHSOUTH LAKEVIEW REHABILITATION HOSPITAL</t>
  </si>
  <si>
    <t>INS00011427</t>
  </si>
  <si>
    <t>CAREPARTNERS HEALTH SERVICES</t>
  </si>
  <si>
    <t>INS00011429</t>
  </si>
  <si>
    <t>HEALTHSOUTH REHABILITATION HOSPITAL OF MEMPHIS</t>
  </si>
  <si>
    <t>INS00011435</t>
  </si>
  <si>
    <t>SCHWAB REHABILITATION HOSPITAL</t>
  </si>
  <si>
    <t>INS00011436</t>
  </si>
  <si>
    <t>REHAB HOSPITAL OF FORT WAYNE, GP</t>
  </si>
  <si>
    <t>INS00011448</t>
  </si>
  <si>
    <t>BAPTIST HEALTH REHABILITATION INSTITUTE</t>
  </si>
  <si>
    <t>INS00011460</t>
  </si>
  <si>
    <t>TOURO INFIRMARY REHABILITATION CENTER</t>
  </si>
  <si>
    <t>INS00011462</t>
  </si>
  <si>
    <t>SAN JUAN REGIONAL REHABILITATION HOSPITAL</t>
  </si>
  <si>
    <t>INS00011467</t>
  </si>
  <si>
    <t>NEURO INSTITUTE OF AUSTIN</t>
  </si>
  <si>
    <t>INS00011487</t>
  </si>
  <si>
    <t>ENLOE REHABILITATION CENTER</t>
  </si>
  <si>
    <t>INS00011494</t>
  </si>
  <si>
    <t>COTTAGE REHABILITATION HOSPITAL</t>
  </si>
  <si>
    <t>INS00011496</t>
  </si>
  <si>
    <t>SAN DIEGO REHABILITATION INSTITUTE AT ALVARADO HOSPITAL</t>
  </si>
  <si>
    <t>INS00011498</t>
  </si>
  <si>
    <t>HEALTHSOUTH TUSTIN REHABILITATION HOSPITAL</t>
  </si>
  <si>
    <t>INS00014091</t>
  </si>
  <si>
    <t>AURORA LAS ENCINAS HOSPITAL</t>
  </si>
  <si>
    <t>INS00014257</t>
  </si>
  <si>
    <t>MERCY BEHAVIORAL HEALTH SERVICES</t>
  </si>
  <si>
    <t>INS00014298</t>
  </si>
  <si>
    <t>SUMMITRIDGE CENTER FOR PSYCHIATRY AND ADDICTION MEDICINE</t>
  </si>
  <si>
    <t>INS00014765</t>
  </si>
  <si>
    <t>PALESTINE REGIONAL REHABILITATION HOSPITAL</t>
  </si>
  <si>
    <t>INS00014780</t>
  </si>
  <si>
    <t>INS00014781</t>
  </si>
  <si>
    <t>CRITTENTON CHILDRENS CENTER</t>
  </si>
  <si>
    <t>INS00015422</t>
  </si>
  <si>
    <t>SOUTHERN NEW ENGLAND REHABILITATION CENTER</t>
  </si>
  <si>
    <t>INS00015495</t>
  </si>
  <si>
    <t>SAINT VINCENT MEDICAL CENTER BEHAVIORAL HEALTH SERVICES</t>
  </si>
  <si>
    <t>INS00015496</t>
  </si>
  <si>
    <t>MOUNT SINAI REHABILITATION HOSPITAL</t>
  </si>
  <si>
    <t>INS00020220</t>
  </si>
  <si>
    <t>KERRVILLE STATE HOSPITAL</t>
  </si>
  <si>
    <t>INS00030317</t>
  </si>
  <si>
    <t>HIGH POINT TREATMENT CENTER</t>
  </si>
  <si>
    <t>INS00035159</t>
  </si>
  <si>
    <t>SOUTHERN NEVADA MEDICAL AND REHABILITATION CENTER</t>
  </si>
  <si>
    <t>INS00036918</t>
  </si>
  <si>
    <t>SPECIAL TREE NEUROCARE CENTER</t>
  </si>
  <si>
    <t>INS00038369</t>
  </si>
  <si>
    <t>HARMON MEDICAL AND REHABILITATION HOSPITAL</t>
  </si>
  <si>
    <t>INS00040805</t>
  </si>
  <si>
    <t>ASPIRE HEALTH PARTNERS</t>
  </si>
  <si>
    <t>INS00040816</t>
  </si>
  <si>
    <t>KITSAP MENTAL HEALTH SERVICES</t>
  </si>
  <si>
    <t>INS00040817</t>
  </si>
  <si>
    <t>CREEDMOOR PSYCHIATRIC CENTER</t>
  </si>
  <si>
    <t>INS00040821</t>
  </si>
  <si>
    <t>HARBOR POINT BEHAVIORAL HEALTH CENTER</t>
  </si>
  <si>
    <t>INS00040824</t>
  </si>
  <si>
    <t>PARK CENTER, INC</t>
  </si>
  <si>
    <t>INS00040838</t>
  </si>
  <si>
    <t>PROVIDENCE SAINT PETER CHEMICAL DEPENDENCY CENTER</t>
  </si>
  <si>
    <t>INS00040839</t>
  </si>
  <si>
    <t>EL DORADO COUNTY PSYCHIATRIC HEALTH FACILITY</t>
  </si>
  <si>
    <t>INS00040842</t>
  </si>
  <si>
    <t>CORDILLERAS MENTAL HEALTH SERVICES</t>
  </si>
  <si>
    <t>INS00040843</t>
  </si>
  <si>
    <t>MISSION COMMUNITY HOSPITAL PANORAMA CITY CAMPUS</t>
  </si>
  <si>
    <t>INS00040844</t>
  </si>
  <si>
    <t>SOUTHERN CALIFORNIA HOSPITAL AT VAN NUYS</t>
  </si>
  <si>
    <t>INS00040997</t>
  </si>
  <si>
    <t>HOSPITAL PSIQUIATRICO FORENSE DE PONCE</t>
  </si>
  <si>
    <t>INS00041025</t>
  </si>
  <si>
    <t>CRESTWOOD VALLEJO</t>
  </si>
  <si>
    <t>INS00041028</t>
  </si>
  <si>
    <t>CENTRAL NEW YORK PSYCHIATRIC CENTER</t>
  </si>
  <si>
    <t>INS00041029</t>
  </si>
  <si>
    <t>REMUDA RANCH CENTER FOR ANOREXIA AND BULIMIA, INC</t>
  </si>
  <si>
    <t>INS00041034</t>
  </si>
  <si>
    <t>KIRBY FORENSIC PSYCHIATRIC CENTER</t>
  </si>
  <si>
    <t>INS00041035</t>
  </si>
  <si>
    <t>NORTHBROOK BEHAVIORAL HEALTH HOSPITAL</t>
  </si>
  <si>
    <t>INS00041038</t>
  </si>
  <si>
    <t>SOUTHWOOD PSYCHIATRIC HOSPITAL, INC</t>
  </si>
  <si>
    <t>INS00041041</t>
  </si>
  <si>
    <t>BEHAVIORAL HEALTH CENTER CMC RANDOLPH</t>
  </si>
  <si>
    <t>INS00041051</t>
  </si>
  <si>
    <t>NORFOLK REGIONAL CENTER</t>
  </si>
  <si>
    <t>INS00041059</t>
  </si>
  <si>
    <t>SOUTH COUNTY MENTAL HEALTH CENTER</t>
  </si>
  <si>
    <t>INS00041063</t>
  </si>
  <si>
    <t>KAISER MENTAL HEALTH CENTER</t>
  </si>
  <si>
    <t>INS00041064</t>
  </si>
  <si>
    <t>DOCTORS BEHAVIORAL HEALTH CENTER</t>
  </si>
  <si>
    <t>INS00041066</t>
  </si>
  <si>
    <t>LA PAZ GEROPSYCHIATRIC CENTER</t>
  </si>
  <si>
    <t>INS00041069</t>
  </si>
  <si>
    <t>VILLA FAIRMONT MENTAL HEALTH REHABILITATION CENTER</t>
  </si>
  <si>
    <t>INS00052126</t>
  </si>
  <si>
    <t>STAR VIEW ADOLESCENT CENTER</t>
  </si>
  <si>
    <t>INS00052242</t>
  </si>
  <si>
    <t>GLADSTONE CARE AND REHABILITATION CENTER</t>
  </si>
  <si>
    <t>INS00058687</t>
  </si>
  <si>
    <t>MOSES CONE BEHAVIORAL HEALTH HOSPITAL</t>
  </si>
  <si>
    <t>INS00059231</t>
  </si>
  <si>
    <t>HARTGROVE HOSPITAL</t>
  </si>
  <si>
    <t>INS00059485</t>
  </si>
  <si>
    <t>SAN JORGE CHILDRENS HOSPITAL</t>
  </si>
  <si>
    <t>INS00059538</t>
  </si>
  <si>
    <t>FOUNTAIN CENTER OF ALBERT LEA</t>
  </si>
  <si>
    <t>INS00059557</t>
  </si>
  <si>
    <t>SNOWDEN AT FREDERICKSBURG</t>
  </si>
  <si>
    <t>INS00059621</t>
  </si>
  <si>
    <t>PEMBROKE HOSPITAL</t>
  </si>
  <si>
    <t>INS00059622</t>
  </si>
  <si>
    <t>AUSTEN RIGGS CENTER</t>
  </si>
  <si>
    <t>INS00059624</t>
  </si>
  <si>
    <t>PAPPAS REHABILITATION HOSPITAL FOR CHILDREN</t>
  </si>
  <si>
    <t>INS00059634</t>
  </si>
  <si>
    <t>ARMS ACRES, INC</t>
  </si>
  <si>
    <t>INS00059637</t>
  </si>
  <si>
    <t>BLUE HILLS SUBSTANCE ABUSE SERVICES</t>
  </si>
  <si>
    <t>INS00059640</t>
  </si>
  <si>
    <t>THE INSTITUTE OF LIVING</t>
  </si>
  <si>
    <t>INS00059641</t>
  </si>
  <si>
    <t>FAITH REGIONAL REHABILITATION EAST CAMPUS</t>
  </si>
  <si>
    <t>INS00059676</t>
  </si>
  <si>
    <t>NEW HANOVER REGIONAL MEDICAL CENTER BEHAVIORAL HEALTH HOSPITAL</t>
  </si>
  <si>
    <t>INS00059677</t>
  </si>
  <si>
    <t>NEW HANOVER REGIONAL MEDICAL CENTER REHABILITATION HOSPITAL</t>
  </si>
  <si>
    <t>INS00059678</t>
  </si>
  <si>
    <t>STEWART AND LYNDA RESNICK NEUROPSYCHIATRIC HOSPITAL</t>
  </si>
  <si>
    <t>INS00059679</t>
  </si>
  <si>
    <t>VALLEY BEHAVIORAL HEALTH SYSTEM, LLC</t>
  </si>
  <si>
    <t>INS00059680</t>
  </si>
  <si>
    <t>SAINT LUKES NORTHLAND HOSPITAL SMITHVILLE CAMPUS</t>
  </si>
  <si>
    <t>INS00059814</t>
  </si>
  <si>
    <t>THE ATLANTIC REHABILITATION INSTITUTE</t>
  </si>
  <si>
    <t>INS00060697</t>
  </si>
  <si>
    <t>CATAWBA HOSPITAL</t>
  </si>
  <si>
    <t>INS00060991</t>
  </si>
  <si>
    <t>ROGER C PEACE REHABILITATION HOSPITAL</t>
  </si>
  <si>
    <t>INS00061091</t>
  </si>
  <si>
    <t>NORTH TEXAS STATE HOSPITAL</t>
  </si>
  <si>
    <t>INS00061976</t>
  </si>
  <si>
    <t>UNIVERSITY MEDICAL CENTER MCFARLAND CAMPUS</t>
  </si>
  <si>
    <t>INS00062579</t>
  </si>
  <si>
    <t>SAINT VINCENTS HOSPITAL WESTCHESTER</t>
  </si>
  <si>
    <t>INS00064893</t>
  </si>
  <si>
    <t>BAPTIST HOSPITAL BEHAVIORAL HEALTH CENTER</t>
  </si>
  <si>
    <t>INS00069285</t>
  </si>
  <si>
    <t>HILLMONT PSYCHIATRIC CENTER</t>
  </si>
  <si>
    <t>INS00073652</t>
  </si>
  <si>
    <t>LOWER KEYS MEDICAL CENTER</t>
  </si>
  <si>
    <t>INS00073978</t>
  </si>
  <si>
    <t>HARBOR OAKS HOSPITAL</t>
  </si>
  <si>
    <t>INS00073980</t>
  </si>
  <si>
    <t>BOURNEWOOD HOSPITAL</t>
  </si>
  <si>
    <t>INS00073981</t>
  </si>
  <si>
    <t>BRYNN MARR HOSPITAL</t>
  </si>
  <si>
    <t>INS00073983</t>
  </si>
  <si>
    <t>TAYLOR HARDIN SECURE MEDICAL FACILITY</t>
  </si>
  <si>
    <t>INS00073985</t>
  </si>
  <si>
    <t>SAINT JOSEPHS BEHAVIORAL HEALTH CENTER</t>
  </si>
  <si>
    <t>INS00073987</t>
  </si>
  <si>
    <t>COMMUNITY ADDICTION RECOVERY ENTERPRISE</t>
  </si>
  <si>
    <t>INS00073989</t>
  </si>
  <si>
    <t>YALE NEW HAVEN PSYCHIATRIC HOSPITAL</t>
  </si>
  <si>
    <t>INS00073992</t>
  </si>
  <si>
    <t>PATHWAYS OF TENNESSEE, INC</t>
  </si>
  <si>
    <t>INS00073995</t>
  </si>
  <si>
    <t>WALTER B JONES ALCOHOL AND DRUG ABUSE TREATMENT CENTER</t>
  </si>
  <si>
    <t>INS00073998</t>
  </si>
  <si>
    <t>SUMMIT BEHAVIORAL HEALTHCARE</t>
  </si>
  <si>
    <t>INS00074002</t>
  </si>
  <si>
    <t>RAMAPO RIDGE PSYCHIATRIC HOSPITAL</t>
  </si>
  <si>
    <t>INS00074004</t>
  </si>
  <si>
    <t>SPRING HARBOR HOSPITAL</t>
  </si>
  <si>
    <t>INS00074006</t>
  </si>
  <si>
    <t>WILLIAM R SHARPE JR HOSPITAL</t>
  </si>
  <si>
    <t>INS00074010</t>
  </si>
  <si>
    <t>NORTHCOAST BEHAVIORAL HEALTHCARE NORTHFIELD CAMPUS</t>
  </si>
  <si>
    <t>INS00074011</t>
  </si>
  <si>
    <t>SHEPPARD PRATT AT ELLICOTT CITY</t>
  </si>
  <si>
    <t>INS00074014</t>
  </si>
  <si>
    <t>UNIVERSAL HEALTH SERVICES OF PARKWOOD</t>
  </si>
  <si>
    <t>INS00074016</t>
  </si>
  <si>
    <t>LEVI HOSPITAL</t>
  </si>
  <si>
    <t>INS00074017</t>
  </si>
  <si>
    <t>COVINGTON BEHAVIORAL HEALTH</t>
  </si>
  <si>
    <t>INS00074018</t>
  </si>
  <si>
    <t>BELMONT BEHAVIORAL HOSPITAL</t>
  </si>
  <si>
    <t>INS00074020</t>
  </si>
  <si>
    <t>ROGERS MEMORIAL HOSPITAL</t>
  </si>
  <si>
    <t>INS00074029</t>
  </si>
  <si>
    <t>CIRCLES OF CARE, INC</t>
  </si>
  <si>
    <t>INS00074031</t>
  </si>
  <si>
    <t>NEW MEXICO REHABILITATION CENTER</t>
  </si>
  <si>
    <t>INS00074035</t>
  </si>
  <si>
    <t>NATCHAUG HOSPITAL, INC</t>
  </si>
  <si>
    <t>INS00074038</t>
  </si>
  <si>
    <t>GRACIE SQUARE HOSPITAL</t>
  </si>
  <si>
    <t>INS00074042</t>
  </si>
  <si>
    <t>HAVENWYCK HOSPITAL</t>
  </si>
  <si>
    <t>INS00074043</t>
  </si>
  <si>
    <t>CARON TREATMENT CENTERS</t>
  </si>
  <si>
    <t>INS00074044</t>
  </si>
  <si>
    <t>TORRANCE STATE HOSPITAL</t>
  </si>
  <si>
    <t>INS00074046</t>
  </si>
  <si>
    <t>CENTERSTONE ADDICTION CENTER</t>
  </si>
  <si>
    <t>INS00074047</t>
  </si>
  <si>
    <t>SAINT BERNARDS BEHAVIORAL HEALTH</t>
  </si>
  <si>
    <t>INS00074051</t>
  </si>
  <si>
    <t>NEWPORT NEWS BEHAVIORAL HEALTH CENTER</t>
  </si>
  <si>
    <t>INS00074052</t>
  </si>
  <si>
    <t>WINDMOOR HEALTHCARE OF CLEARWATER</t>
  </si>
  <si>
    <t>INS00074053</t>
  </si>
  <si>
    <t>GLENBEIGH HOSPITAL</t>
  </si>
  <si>
    <t>INS00074055</t>
  </si>
  <si>
    <t>DANVILLE STATE HOSPITAL</t>
  </si>
  <si>
    <t>INS00074059</t>
  </si>
  <si>
    <t>LINCOLN REGIONAL CENTER</t>
  </si>
  <si>
    <t>INS00074060</t>
  </si>
  <si>
    <t>GEORGIA REGIONAL HOSPITAL AT SAVANNAH</t>
  </si>
  <si>
    <t>INS00074067</t>
  </si>
  <si>
    <t>FOX RUN CENTER FOR CHILDREN AND ADOLESCENTS</t>
  </si>
  <si>
    <t>INS00074069</t>
  </si>
  <si>
    <t>MANHATTAN PSYCHIATRIC CENTER</t>
  </si>
  <si>
    <t>INS00074072</t>
  </si>
  <si>
    <t>BROOKHAVEN HOSPITAL, INC</t>
  </si>
  <si>
    <t>INS00074076</t>
  </si>
  <si>
    <t>POPLAR SPRINGS HOSPITAL</t>
  </si>
  <si>
    <t>INS00074083</t>
  </si>
  <si>
    <t>EAGLEVILLE HOSPITAL</t>
  </si>
  <si>
    <t>INS00074084</t>
  </si>
  <si>
    <t>FULTON STATE HOSPITAL</t>
  </si>
  <si>
    <t>INS00074085</t>
  </si>
  <si>
    <t>PARKSIDE PSYCHIATRIC HOSPITAL</t>
  </si>
  <si>
    <t>INS00074088</t>
  </si>
  <si>
    <t>EAST CENTRAL REGIONAL HOSPITAL</t>
  </si>
  <si>
    <t>INS00074091</t>
  </si>
  <si>
    <t>FAIR OAKS PAVILLION</t>
  </si>
  <si>
    <t>INS00074098</t>
  </si>
  <si>
    <t>BHC VALLE VISTA HOSPITAL, LLC</t>
  </si>
  <si>
    <t>INS00074099</t>
  </si>
  <si>
    <t>THE BROOK HOSPITAL KMI</t>
  </si>
  <si>
    <t>INS00074100</t>
  </si>
  <si>
    <t>NORTHWEST OHIO PSYCHIATRIC HOSPITAL</t>
  </si>
  <si>
    <t>INS00074101</t>
  </si>
  <si>
    <t>LAKELAND BEHAVIORAL HEALTH SYSTEM</t>
  </si>
  <si>
    <t>INS00074104</t>
  </si>
  <si>
    <t>RIVERVALLEY BEHAVIORAL HEALTH HOSPITAL</t>
  </si>
  <si>
    <t>INS00074105</t>
  </si>
  <si>
    <t>BELMONT PINES HOSPITAL</t>
  </si>
  <si>
    <t>INS00074106</t>
  </si>
  <si>
    <t>MISSOURI PSYCHIATRIC CENTER</t>
  </si>
  <si>
    <t>INS00074110</t>
  </si>
  <si>
    <t>SAINT SIMONS BY THE SEA HOSPITAL</t>
  </si>
  <si>
    <t>INS00074112</t>
  </si>
  <si>
    <t>STATE HOSPITAL SOUTH</t>
  </si>
  <si>
    <t>INS00074113</t>
  </si>
  <si>
    <t>LINCOLN TRAIL BEHAVIORAL HEALTH SYSTEM</t>
  </si>
  <si>
    <t>INS00074114</t>
  </si>
  <si>
    <t>CEDAR SPRINGS HOSPITAL</t>
  </si>
  <si>
    <t>INS00074117</t>
  </si>
  <si>
    <t>MONTGOMERY COUNTY EMERGENCY SERVICE, INC</t>
  </si>
  <si>
    <t>INS00074122</t>
  </si>
  <si>
    <t>SPRING GROVE HOSPITAL CENTER</t>
  </si>
  <si>
    <t>INS00074124</t>
  </si>
  <si>
    <t>MILDRED MITCHELL-BATEMAN HOSPITAL</t>
  </si>
  <si>
    <t>INS00074127</t>
  </si>
  <si>
    <t>SAINT LOUIS PSYCHIATRIC REHABILITATION CENTER</t>
  </si>
  <si>
    <t>INS00074128</t>
  </si>
  <si>
    <t>THOMAS B FINAN CENTER</t>
  </si>
  <si>
    <t>INS00074130</t>
  </si>
  <si>
    <t>TBJ BEHAVIORAL HEALTH</t>
  </si>
  <si>
    <t>INS00074133</t>
  </si>
  <si>
    <t>ARKANSAS STATE HOSPITAL PSYCHIATRIC DIVISION BEHAVIORAL HEALTH SERVICES</t>
  </si>
  <si>
    <t>INS00074134</t>
  </si>
  <si>
    <t>MEMORIAL HOSPITAL OF LARAMIE COUNTY</t>
  </si>
  <si>
    <t>INS00074138</t>
  </si>
  <si>
    <t>BHC INTERMOUNTAIN HOSPITAL, INC</t>
  </si>
  <si>
    <t>INS00074142</t>
  </si>
  <si>
    <t>TAUNTON STATE HOSPITAL</t>
  </si>
  <si>
    <t>INS00074144</t>
  </si>
  <si>
    <t>CONNECTICUT VALLEY HOSPITAL</t>
  </si>
  <si>
    <t>INS00074145</t>
  </si>
  <si>
    <t>WESTWOOD PEMBROKE OF UHS, INC</t>
  </si>
  <si>
    <t>INS00074149</t>
  </si>
  <si>
    <t>PRAIRIE VIEW, INC</t>
  </si>
  <si>
    <t>INS00074153</t>
  </si>
  <si>
    <t>WORCESTER RECOVERY CENTER AND HOSPITAL</t>
  </si>
  <si>
    <t>INS00074154</t>
  </si>
  <si>
    <t>DELAWARE PSYCHIATRIC CENTER</t>
  </si>
  <si>
    <t>INS00074157</t>
  </si>
  <si>
    <t>ANOKA-METRO REGIONAL TREATMENT CENTER</t>
  </si>
  <si>
    <t>INS00074158</t>
  </si>
  <si>
    <t>ADCARE HOSPITAL OF WORCESTER, INC</t>
  </si>
  <si>
    <t>INS00074161</t>
  </si>
  <si>
    <t>NORRISTOWN STATE HOSPITAL</t>
  </si>
  <si>
    <t>INS00074162</t>
  </si>
  <si>
    <t>WESTERN STATE HOSPITAL</t>
  </si>
  <si>
    <t>INS00074167</t>
  </si>
  <si>
    <t>THE WILLOUGH AT NAPLES</t>
  </si>
  <si>
    <t>INS00074171</t>
  </si>
  <si>
    <t>CORNERSTONE OF MEDICAL ARTS CENTER HOSPITAL</t>
  </si>
  <si>
    <t>INS00074172</t>
  </si>
  <si>
    <t>AURORA BEHAVIORAL HEALTH CARE</t>
  </si>
  <si>
    <t>INS00084304</t>
  </si>
  <si>
    <t>SHARP MCDONALD CENTER</t>
  </si>
  <si>
    <t>INS00084424</t>
  </si>
  <si>
    <t>PARTHENON PAVILION</t>
  </si>
  <si>
    <t>INS00084434</t>
  </si>
  <si>
    <t>JOHN MUIR BEHAVIORAL HEALTH CENTER</t>
  </si>
  <si>
    <t>INS00084996</t>
  </si>
  <si>
    <t>SAINT MARYS INSTITUTE FOR MENTAL HEALTH</t>
  </si>
  <si>
    <t>INS00085024</t>
  </si>
  <si>
    <t>MARWORTH ALCOHOL AND CHEMICAL DEPENDENCY TREATMENT CENTER</t>
  </si>
  <si>
    <t>INS00085119</t>
  </si>
  <si>
    <t>LOURDES COUNSELING CENTER</t>
  </si>
  <si>
    <t>INS00085456</t>
  </si>
  <si>
    <t>HALIFAX HEALTH BEHAVIORAL SERVICES</t>
  </si>
  <si>
    <t>INS00085609</t>
  </si>
  <si>
    <t>KAISER REHABILITATION CENTER</t>
  </si>
  <si>
    <t>INS00085938</t>
  </si>
  <si>
    <t>RIVERSIDE BEHAVIORAL CENTER</t>
  </si>
  <si>
    <t>INS00086359</t>
  </si>
  <si>
    <t>NMMC REHABILITATION INSTITUTE</t>
  </si>
  <si>
    <t>INS00086439</t>
  </si>
  <si>
    <t>UNITY CENTER FOR BEHAVIORAL HEALTH</t>
  </si>
  <si>
    <t>INS00087258</t>
  </si>
  <si>
    <t>UF HEALTH SHANDS PSYCHIATRIC HOSPITAL</t>
  </si>
  <si>
    <t>INS00088112</t>
  </si>
  <si>
    <t>BEHAVIORAL HEALTH CENTER AT SAINT ELIZABETH HEALTHCARE</t>
  </si>
  <si>
    <t>INS00088921</t>
  </si>
  <si>
    <t>TMC BEHAVIORAL HEALTH CENTER</t>
  </si>
  <si>
    <t>INS00088923</t>
  </si>
  <si>
    <t>INTEGRIS JIM THORPE REHABILITATION HOSPITAL</t>
  </si>
  <si>
    <t>INS00089294</t>
  </si>
  <si>
    <t>PROMEDICA FLOWER REHABILITATION CENTER</t>
  </si>
  <si>
    <t>INS00089412</t>
  </si>
  <si>
    <t>KETTERING BEHAVIORAL MEDICINE CENTER</t>
  </si>
  <si>
    <t>INS00090028</t>
  </si>
  <si>
    <t>ROPER REHABILITATION HOSPITAL</t>
  </si>
  <si>
    <t>INS00090188</t>
  </si>
  <si>
    <t>HEALTHSOUTH REHABILITATION HOSPITAL OF SEWICKLEY</t>
  </si>
  <si>
    <t>INS00090489</t>
  </si>
  <si>
    <t>MARSHALL I PICKENS HOSPITAL</t>
  </si>
  <si>
    <t>INS00092758</t>
  </si>
  <si>
    <t>THE CENTERS, INC</t>
  </si>
  <si>
    <t>INS00093303</t>
  </si>
  <si>
    <t>UNM PSYCHIATRIC CENTER</t>
  </si>
  <si>
    <t>INS00093583</t>
  </si>
  <si>
    <t>RIVERSIDE UNIVERSITY HEALTH SYSTEM INPATIENT TREATMENT FACILITY</t>
  </si>
  <si>
    <t>INS00101336</t>
  </si>
  <si>
    <t>JFK JOHNSON REHABILITATION INSTITUTE</t>
  </si>
  <si>
    <t>INS00103622</t>
  </si>
  <si>
    <t>HIMA SAN PABLO FAJARDO</t>
  </si>
  <si>
    <t>INS00103640</t>
  </si>
  <si>
    <t>MEADOWWOOD HOSPITAL</t>
  </si>
  <si>
    <t>INS00103641</t>
  </si>
  <si>
    <t>UHS OF ROCKFORD CENTER</t>
  </si>
  <si>
    <t>INS00103705</t>
  </si>
  <si>
    <t>LANGLEY PORTER PSYCHIATRIC HOSPITAL AND CLINICS</t>
  </si>
  <si>
    <t>INS00103716</t>
  </si>
  <si>
    <t>EL PASO PSYCHIATRIC CENTER</t>
  </si>
  <si>
    <t>INS00103727</t>
  </si>
  <si>
    <t>CHILDRENS SPECIALIZED HOSPITAL AT TOMS RIVER</t>
  </si>
  <si>
    <t>INS00103730</t>
  </si>
  <si>
    <t>QUENTIN MEASE COMMUNITY HOSPITAL</t>
  </si>
  <si>
    <t>INS00103743</t>
  </si>
  <si>
    <t>LAUREL HEIGHTS HOSPITAL</t>
  </si>
  <si>
    <t>INS00103766</t>
  </si>
  <si>
    <t>WELDON REHABILITATION HOSPITAL</t>
  </si>
  <si>
    <t>INS00103874</t>
  </si>
  <si>
    <t>MOSS REHABILITATION HOSPITAL</t>
  </si>
  <si>
    <t>INS00103983</t>
  </si>
  <si>
    <t>REQUARD CENTER FOR ACUTE REHABILITATION</t>
  </si>
  <si>
    <t>INS00104062</t>
  </si>
  <si>
    <t>MEMORIAL BEHAVIORAL HEALTH</t>
  </si>
  <si>
    <t>INS00104064</t>
  </si>
  <si>
    <t>ANNE KLEIN FORENSIC CENTER</t>
  </si>
  <si>
    <t>INS00104071</t>
  </si>
  <si>
    <t>SHORE REHABILITATION INSTITUTE</t>
  </si>
  <si>
    <t>INS00104072</t>
  </si>
  <si>
    <t>CARSON TAHOE REGIONAL HEALTHCARE REHABILITATION CENTER</t>
  </si>
  <si>
    <t>INS00104090</t>
  </si>
  <si>
    <t>DOCTOR SOLOMON CARTER FULLER MENTAL HEALTH CENTER</t>
  </si>
  <si>
    <t>INS00104111</t>
  </si>
  <si>
    <t>TVRH REHABILITATION HOSPITAL</t>
  </si>
  <si>
    <t>INS00104188</t>
  </si>
  <si>
    <t>PROVO CANYON BEHAVIORAL HOSPITAL</t>
  </si>
  <si>
    <t>INS00104237</t>
  </si>
  <si>
    <t>MENTAL HEALTH SERVICES FOR CLARK AND MADISON COUNTIES, INC</t>
  </si>
  <si>
    <t>INS00104295</t>
  </si>
  <si>
    <t>INS00104637</t>
  </si>
  <si>
    <t>REGIONAL REHABILITATION INSTITUTE</t>
  </si>
  <si>
    <t>INS00104638</t>
  </si>
  <si>
    <t>REGIONAL BEHAVIORAL HEALTH CENTER</t>
  </si>
  <si>
    <t>INS00106063</t>
  </si>
  <si>
    <t>UNITED MEMORIAL MEDICAL CENTER HOPE HAVEN</t>
  </si>
  <si>
    <t>INS00106159</t>
  </si>
  <si>
    <t>OTIS R BOWEN CENTER FOR HUMAN SERVICES, INC</t>
  </si>
  <si>
    <t>INS00106164</t>
  </si>
  <si>
    <t>KIDSPEACE CHILDRENS HOSPITAL</t>
  </si>
  <si>
    <t>INS00106166</t>
  </si>
  <si>
    <t>WERNERSVILLE STATE HOSPITAL</t>
  </si>
  <si>
    <t>INS00106167</t>
  </si>
  <si>
    <t>WARREN STATE HOSPITAL</t>
  </si>
  <si>
    <t>INS00106170</t>
  </si>
  <si>
    <t>NORTH STAR HOSPITAL BRAGAW CAMPUS</t>
  </si>
  <si>
    <t>INS00106171</t>
  </si>
  <si>
    <t>WISCONSIN AVENUE PSYCHIATRIC CENTER</t>
  </si>
  <si>
    <t>INS00106176</t>
  </si>
  <si>
    <t>FIRST HOSPITAL PANAMERICANO</t>
  </si>
  <si>
    <t>INS00106179</t>
  </si>
  <si>
    <t>MADISON STATE HOSPITAL</t>
  </si>
  <si>
    <t>INS00106180</t>
  </si>
  <si>
    <t>RICHMOND STATE HOSPITAL</t>
  </si>
  <si>
    <t>INS00106183</t>
  </si>
  <si>
    <t>SAINT LAWRENCE PSYCHIATRIC CENTER</t>
  </si>
  <si>
    <t>INS00106184</t>
  </si>
  <si>
    <t>THE MEADOWS PSYCHIATRIC CENTER</t>
  </si>
  <si>
    <t>INS00106187</t>
  </si>
  <si>
    <t>CHRISTUS SAINT MICHAEL REHABILITATION HOSPITAL</t>
  </si>
  <si>
    <t>INS00106190</t>
  </si>
  <si>
    <t>THE CHILDRENS INSTITUTE</t>
  </si>
  <si>
    <t>INS00106194</t>
  </si>
  <si>
    <t>DR JOHN C CORRIGAN MENTAL HEALTH CENTER</t>
  </si>
  <si>
    <t>INS00106202</t>
  </si>
  <si>
    <t>ATLANTIC SHORES HOSPITAL</t>
  </si>
  <si>
    <t>INS00106203</t>
  </si>
  <si>
    <t>APALACHEE CENTER, INC</t>
  </si>
  <si>
    <t>INS00106204</t>
  </si>
  <si>
    <t>CORRECT CARE SOUTH FLORIDA STATE HOSPITAL</t>
  </si>
  <si>
    <t>INS00106207</t>
  </si>
  <si>
    <t>BROWN COUNTY COMMUNITY TREATMENT CENTER</t>
  </si>
  <si>
    <t>INS00106214</t>
  </si>
  <si>
    <t>PRAIRIE SAINT JOHNS</t>
  </si>
  <si>
    <t>INS00106216</t>
  </si>
  <si>
    <t>WYOMING STATE HOSPITAL</t>
  </si>
  <si>
    <t>INS00106218</t>
  </si>
  <si>
    <t>BHC HEALTH SERVICES OF NEVADA, INC</t>
  </si>
  <si>
    <t>INS00106257</t>
  </si>
  <si>
    <t>VA CARRIBEAN HEALTH SYSTEM</t>
  </si>
  <si>
    <t>INS00106331</t>
  </si>
  <si>
    <t>SPALDING REHABILITATION, LLC</t>
  </si>
  <si>
    <t>INS00106488</t>
  </si>
  <si>
    <t>THE ZUCKER HILLSIDE HOSPITAL</t>
  </si>
  <si>
    <t>INS00106491</t>
  </si>
  <si>
    <t>TENNOVA HEALTHCARE LEBANON</t>
  </si>
  <si>
    <t>INS00106664</t>
  </si>
  <si>
    <t>AURORA CHARTER OAK LOS ANGELES, LLC</t>
  </si>
  <si>
    <t>INS00106665</t>
  </si>
  <si>
    <t>BHC FREMONT HOSPITAL</t>
  </si>
  <si>
    <t>INS00106666</t>
  </si>
  <si>
    <t>RED RIVER HOSPITAL</t>
  </si>
  <si>
    <t>INS00106667</t>
  </si>
  <si>
    <t>BENCHMARK BEHAVIORAL HEALTH SYSTEMS</t>
  </si>
  <si>
    <t>INS00106708</t>
  </si>
  <si>
    <t>ARH PSYCHIATRIC CENTER HAZARD</t>
  </si>
  <si>
    <t>INS00106800</t>
  </si>
  <si>
    <t>FOND DU LAC COUNTY DEPARTMENT OF COMMUNITY PROGRAMS</t>
  </si>
  <si>
    <t>INS00106804</t>
  </si>
  <si>
    <t>KEDREN COMMUNITY MENTAL HEALTH CENTER</t>
  </si>
  <si>
    <t>INS00106806</t>
  </si>
  <si>
    <t>SHEPPARD AND ENOCH PRATT HOSPITAL</t>
  </si>
  <si>
    <t>INS00106816</t>
  </si>
  <si>
    <t>HICKORY TRAIL HOSPITAL</t>
  </si>
  <si>
    <t>INS00106817</t>
  </si>
  <si>
    <t>GLEN OAKS HOSPITAL</t>
  </si>
  <si>
    <t>INS00106819</t>
  </si>
  <si>
    <t>COLLEGE HOSPITAL CERRITOS</t>
  </si>
  <si>
    <t>INS00106820</t>
  </si>
  <si>
    <t>DEL AMO HOSPITAL</t>
  </si>
  <si>
    <t>INS00106821</t>
  </si>
  <si>
    <t>NEWPORT BAY HOSPITAL</t>
  </si>
  <si>
    <t>INS00106822</t>
  </si>
  <si>
    <t>BALDPATE HOSPITAL</t>
  </si>
  <si>
    <t>INS00106825</t>
  </si>
  <si>
    <t>WILMINGTON TREATMENT CENTER, INC</t>
  </si>
  <si>
    <t>INS00106826</t>
  </si>
  <si>
    <t>ESSEX COUNTY HOSPITAL CENTER</t>
  </si>
  <si>
    <t>INS00106828</t>
  </si>
  <si>
    <t>SPRINGBROOK HOSPITAL, INC</t>
  </si>
  <si>
    <t>INS00106830</t>
  </si>
  <si>
    <t>RIDGEVIEW INSTITUTE</t>
  </si>
  <si>
    <t>INS00107130</t>
  </si>
  <si>
    <t>CHOICES</t>
  </si>
  <si>
    <t>INS00107462</t>
  </si>
  <si>
    <t>BAYRIDGE HOSPITAL</t>
  </si>
  <si>
    <t>INS00107545</t>
  </si>
  <si>
    <t>WILLOW SPRINGS CENTER</t>
  </si>
  <si>
    <t>INS00107546</t>
  </si>
  <si>
    <t>MESILLA VALLEY HOSPITAL</t>
  </si>
  <si>
    <t>INS00107568</t>
  </si>
  <si>
    <t>WEST FLORIDA COMMUNITY CARE CENTER</t>
  </si>
  <si>
    <t>INS00107570</t>
  </si>
  <si>
    <t>GREENLEAF CENTER, INC</t>
  </si>
  <si>
    <t>INS00107574</t>
  </si>
  <si>
    <t>CUMBERLAND HALL HOSPITAL</t>
  </si>
  <si>
    <t>INS00107575</t>
  </si>
  <si>
    <t>ALLIANCE HEALTH CENTER</t>
  </si>
  <si>
    <t>INS00107576</t>
  </si>
  <si>
    <t>JULIAN F KEITH ALCOHOL AND DRUG ABUSE TREATMENT CENTER</t>
  </si>
  <si>
    <t>INS00107577</t>
  </si>
  <si>
    <t>WOODRIDGE HOSPITAL</t>
  </si>
  <si>
    <t>INS00107581</t>
  </si>
  <si>
    <t>WILLOWBROOKE AT FLOYD</t>
  </si>
  <si>
    <t>INS00107583</t>
  </si>
  <si>
    <t>NORWOOD HEALTH CENTER</t>
  </si>
  <si>
    <t>INS00107584</t>
  </si>
  <si>
    <t>LONGLEAF HOSPITAL</t>
  </si>
  <si>
    <t>INS00107585</t>
  </si>
  <si>
    <t>NORTHLAKE BEHAVIORAL HEALTH</t>
  </si>
  <si>
    <t>INS00107586</t>
  </si>
  <si>
    <t>ACADIA VERMILION HOSPITAL</t>
  </si>
  <si>
    <t>INS00107589</t>
  </si>
  <si>
    <t>GRIFFIN MEMORIAL HOSPITAL</t>
  </si>
  <si>
    <t>INS00107593</t>
  </si>
  <si>
    <t>TERRELL STATE HOSPITAL</t>
  </si>
  <si>
    <t>INS00107594</t>
  </si>
  <si>
    <t>INS00107595</t>
  </si>
  <si>
    <t>PATHWAY PSYCHIATRIC HOSPITAL, INC</t>
  </si>
  <si>
    <t>INS00107596</t>
  </si>
  <si>
    <t>SUNRISE CANYON HOSPITAL</t>
  </si>
  <si>
    <t>INS00107598</t>
  </si>
  <si>
    <t>CYPRESS CREEK HOSPITAL</t>
  </si>
  <si>
    <t>INS00107675</t>
  </si>
  <si>
    <t>INS00107692</t>
  </si>
  <si>
    <t>INS00108311</t>
  </si>
  <si>
    <t>SAINT CLARES HOSPITAL BOONTON</t>
  </si>
  <si>
    <t>INS00108635</t>
  </si>
  <si>
    <t>CENTRAL STATE HOSPITAL</t>
  </si>
  <si>
    <t>INS00108718</t>
  </si>
  <si>
    <t>BANNER UNIVERSITY MEDICAL CENTER PHOENIX</t>
  </si>
  <si>
    <t>INS00108753</t>
  </si>
  <si>
    <t>ACUTE REHABILITATION UNIT AT WESTCHESTER MEDICAL CENTER</t>
  </si>
  <si>
    <t>INS00110673</t>
  </si>
  <si>
    <t>COGHLIN REHABILITATION CENTER AT THE UNIVERSITY OF TOLEDO MEDICAL CENTER</t>
  </si>
  <si>
    <t>INS00110922</t>
  </si>
  <si>
    <t>ROLLING HILLS HOSPITAL</t>
  </si>
  <si>
    <t>INS00111029</t>
  </si>
  <si>
    <t>UNM CHILDRENS PSYCHIATRIC CENTER</t>
  </si>
  <si>
    <t>INS00112114</t>
  </si>
  <si>
    <t>RIVERSIDE BEHAVIORAL HEALTHCARE CENTER</t>
  </si>
  <si>
    <t>INS00112712</t>
  </si>
  <si>
    <t>CASCADE BEHAVIORAL HEALTH</t>
  </si>
  <si>
    <t>INS00114209</t>
  </si>
  <si>
    <t>VIRGINIA TREATMENT CENTER FOR CHILDREN</t>
  </si>
  <si>
    <t>INS00114347</t>
  </si>
  <si>
    <t>AURORA SAN DIEGO HOSPITAL</t>
  </si>
  <si>
    <t>INS00114378</t>
  </si>
  <si>
    <t>OUR LADY OF THE ANGELS HOSPITAL BEHAVIORAL HEALTH</t>
  </si>
  <si>
    <t>INS00114390</t>
  </si>
  <si>
    <t>SAINT JOSEPH HOSPITAL GENERAL CAMPUS</t>
  </si>
  <si>
    <t>INS00114395</t>
  </si>
  <si>
    <t>AMITA HEALTH ALEXIAN BROTHERS REHABILITATION HOSPITAL</t>
  </si>
  <si>
    <t>INS00116422</t>
  </si>
  <si>
    <t>STATE OF CONNECTICUT DEPARTMENT OF VETERANS AFFAIRS</t>
  </si>
  <si>
    <t>INS00116866</t>
  </si>
  <si>
    <t>LINDEN OAKS HOSPITAL AT EDWARD</t>
  </si>
  <si>
    <t>INS00117802</t>
  </si>
  <si>
    <t>EASTERN IDAHO REGIONAL BEHAVIORAL HEALTH CENTER</t>
  </si>
  <si>
    <t>INS00118069</t>
  </si>
  <si>
    <t>WEST PINES BEHAVIORAL HEALTH SERVICES</t>
  </si>
  <si>
    <t>INS00118126</t>
  </si>
  <si>
    <t>GREATER BINGHAMTON HEALTH CENTER</t>
  </si>
  <si>
    <t>INS00118165</t>
  </si>
  <si>
    <t>THE MCGEE UNIT OF THE BERKSHIRE RECOVERY CENTER</t>
  </si>
  <si>
    <t>INS00118626</t>
  </si>
  <si>
    <t>HOSPITAL INDUSTRIAL DE LA CORPORACION DEL FONDO DEL SEGURO</t>
  </si>
  <si>
    <t>INS00118627</t>
  </si>
  <si>
    <t>MONTFORD PSYCHIATRIC FACILITY</t>
  </si>
  <si>
    <t>INS00118644</t>
  </si>
  <si>
    <t>DUANE L WATERS HEALTH CENTER</t>
  </si>
  <si>
    <t>INS00119242</t>
  </si>
  <si>
    <t>WESTERN PSYCHIATRIC INSTITUTE AND CLINIC</t>
  </si>
  <si>
    <t>INS00119243</t>
  </si>
  <si>
    <t>VIA CHRISTI BEHAVIORAL HEALTH HOSPITAL</t>
  </si>
  <si>
    <t>INS00119246</t>
  </si>
  <si>
    <t>CHILDRENS RECOVERY CENTER OF OKLAHOMA</t>
  </si>
  <si>
    <t>INS00119248</t>
  </si>
  <si>
    <t>LOGANSPORT STATE HOSPITAL</t>
  </si>
  <si>
    <t>INS00119249</t>
  </si>
  <si>
    <t>EVANSVILLE STATE HOSPITAL</t>
  </si>
  <si>
    <t>INS00119250</t>
  </si>
  <si>
    <t>EVANSVILLE PSYCHIATRIC CHILDRENS CENTER</t>
  </si>
  <si>
    <t>INS00119253</t>
  </si>
  <si>
    <t>WILLOW CREST HOSPITAL, INC</t>
  </si>
  <si>
    <t>INS00119254</t>
  </si>
  <si>
    <t>WESTERN NEW YORK CHILDRENS PSYCHIATRIC CENTER</t>
  </si>
  <si>
    <t>INS00119256</t>
  </si>
  <si>
    <t>ROCKLAND CHILDRENS PSYCHIATRIC CENTER</t>
  </si>
  <si>
    <t>INS00119260</t>
  </si>
  <si>
    <t>HMIH CEDAR CREST, LLC</t>
  </si>
  <si>
    <t>INS00119261</t>
  </si>
  <si>
    <t>CALCASIEU OAKS BEHAVIORAL CENTER</t>
  </si>
  <si>
    <t>INS00119262</t>
  </si>
  <si>
    <t>PILGRIM PSYCHIATRIC CENTER</t>
  </si>
  <si>
    <t>INS00119263</t>
  </si>
  <si>
    <t>CORPUS CHRISTI MEDICAL CENTER</t>
  </si>
  <si>
    <t>INS00119265</t>
  </si>
  <si>
    <t>PARKRIDGE MEDICAL CENTER</t>
  </si>
  <si>
    <t>INS00119268</t>
  </si>
  <si>
    <t>COMMONWEALTH CENTER FOR CHILDREN AND ADOLESCENTS</t>
  </si>
  <si>
    <t>INS00119269</t>
  </si>
  <si>
    <t>SOUTH MISSISSIPPI STATE HOSPITAL</t>
  </si>
  <si>
    <t>INS00119270</t>
  </si>
  <si>
    <t>NORTH MISSISSIPPI STATE HOSPITAL</t>
  </si>
  <si>
    <t>INS00119272</t>
  </si>
  <si>
    <t>CLIFTON T PERKINS HOSPITAL CENTER</t>
  </si>
  <si>
    <t>INS00119273</t>
  </si>
  <si>
    <t>FELLOWSHIP HALL</t>
  </si>
  <si>
    <t>INS00119276</t>
  </si>
  <si>
    <t>SIERRA TUCSON</t>
  </si>
  <si>
    <t>INS00119277</t>
  </si>
  <si>
    <t>THE GUIDANCE CENTER, INC</t>
  </si>
  <si>
    <t>INS00119279</t>
  </si>
  <si>
    <t>PARSONS STATE HOSPITAL AND TRAINING CENTER</t>
  </si>
  <si>
    <t>INS00119280</t>
  </si>
  <si>
    <t>ALBERT J SOLNIT CENTER</t>
  </si>
  <si>
    <t>INS00119282</t>
  </si>
  <si>
    <t>COASTAL PLAIN HOSPITAL</t>
  </si>
  <si>
    <t>INS00119283</t>
  </si>
  <si>
    <t>DESERT HILLS OF NEW MEXICO</t>
  </si>
  <si>
    <t>INS00119284</t>
  </si>
  <si>
    <t>TURQUOISE LODGE HOSPITAL</t>
  </si>
  <si>
    <t>INS00119285</t>
  </si>
  <si>
    <t>SAN JOAQUIN COUNTY BEHAVIORAL HEALTH</t>
  </si>
  <si>
    <t>INS00119286</t>
  </si>
  <si>
    <t>SUTTER YUBA MENTAL HEALTH SERVICES</t>
  </si>
  <si>
    <t>INS00119287</t>
  </si>
  <si>
    <t>BRENTWOOD BEHAVIORAL HEALTHCARE OF MISSISSIPPI</t>
  </si>
  <si>
    <t>INS00119288</t>
  </si>
  <si>
    <t>DESERT WILLOW TREATMENT CENTER</t>
  </si>
  <si>
    <t>INS00119289</t>
  </si>
  <si>
    <t>DIAMOND GROVE CENTER, LLC</t>
  </si>
  <si>
    <t>INS00119293</t>
  </si>
  <si>
    <t>HAWTHORNE CHILDRENS PSYCHIATRIC HOSPITAL</t>
  </si>
  <si>
    <t>INS00119294</t>
  </si>
  <si>
    <t>MARIE GREEN PSYCHIATRIC CENTER</t>
  </si>
  <si>
    <t>INS00119295</t>
  </si>
  <si>
    <t>LA CASA MENTAL HEALTH REHABILITATION CENTER</t>
  </si>
  <si>
    <t>INS00119297</t>
  </si>
  <si>
    <t>EXODUS RECOVERY PSYCHIATRIC HEALTH FACILITY</t>
  </si>
  <si>
    <t>INS00119301</t>
  </si>
  <si>
    <t>DEVEREUX FLORIDA VIERA CAMPUS</t>
  </si>
  <si>
    <t>INS00119302</t>
  </si>
  <si>
    <t>BOWLING GREEN INN OF TENSACOLA</t>
  </si>
  <si>
    <t>INS00119303</t>
  </si>
  <si>
    <t>HILLSIDE, INC</t>
  </si>
  <si>
    <t>INS00119304</t>
  </si>
  <si>
    <t>TELECARE RIVERSIDE COUNTY CRISIS STABILIZATION UNIT</t>
  </si>
  <si>
    <t>INS00119306</t>
  </si>
  <si>
    <t>CLARITY CHILD GUIDANCE CENTER</t>
  </si>
  <si>
    <t>INS00119307</t>
  </si>
  <si>
    <t>KINGWOOD PINES HOSPITAL</t>
  </si>
  <si>
    <t>INS00119308</t>
  </si>
  <si>
    <t>LA HACIENDA TREATMENT CENTER</t>
  </si>
  <si>
    <t>INS00119309</t>
  </si>
  <si>
    <t>LAUREL OAKS BEHAVIORAL HEALTH CENTER</t>
  </si>
  <si>
    <t>INS00119310</t>
  </si>
  <si>
    <t>SAGAMORE CHILDRENS PSYCHIATRIC CENTER</t>
  </si>
  <si>
    <t>INS00119313</t>
  </si>
  <si>
    <t>YOUTH VILLAGES INNER HARBOUR CAMPUS</t>
  </si>
  <si>
    <t>INS00119314</t>
  </si>
  <si>
    <t>CHESTER MENTAL HEALTH CENTER</t>
  </si>
  <si>
    <t>INS00119315</t>
  </si>
  <si>
    <t>CHOATE MENTAL HEALTH AND DEVELOPMENTAL CENTER</t>
  </si>
  <si>
    <t>INS00119320</t>
  </si>
  <si>
    <t>SACRAMENTO COUNTY MENTAL HEALTH TREATMENT CENTER</t>
  </si>
  <si>
    <t>INS00119321</t>
  </si>
  <si>
    <t>WILLINGWAY HOSPITAL</t>
  </si>
  <si>
    <t>INS00119322</t>
  </si>
  <si>
    <t>METHODIST BEHAVIORAL HOSPITAL</t>
  </si>
  <si>
    <t>INS00119323</t>
  </si>
  <si>
    <t>STATE HOSPITAL NORTH</t>
  </si>
  <si>
    <t>INS00119324</t>
  </si>
  <si>
    <t>AMERICAN RECOVERY CENTER</t>
  </si>
  <si>
    <t>INS00119325</t>
  </si>
  <si>
    <t>BUTTE COUNTY DEPARTMENT OF BEHAVIORAL HEALTH</t>
  </si>
  <si>
    <t>INS00121049</t>
  </si>
  <si>
    <t>BASTROP REHABILITATION HOSPITAL, LLC</t>
  </si>
  <si>
    <t>INS00121051</t>
  </si>
  <si>
    <t>SPECIALTY REHABILITATION HOSPITAL OF COUSHATTA</t>
  </si>
  <si>
    <t>INS00121056</t>
  </si>
  <si>
    <t>HEALTHSOUTH REHABILITATION HOSPITAL OF HENDERSON</t>
  </si>
  <si>
    <t>INS00121057</t>
  </si>
  <si>
    <t>HEALTHSOUTH REHABILITATION HOSPITAL NORTH</t>
  </si>
  <si>
    <t>INS00121073</t>
  </si>
  <si>
    <t>ROCKWALL BATON ROUGE REHABILITATION HOSPITAL, LP</t>
  </si>
  <si>
    <t>INS00121076</t>
  </si>
  <si>
    <t>TRI PARISH REHABILITATION HOSPITAL, LLC</t>
  </si>
  <si>
    <t>INS00121116</t>
  </si>
  <si>
    <t>NEIL KENNEDY RECOVERY CLINIC</t>
  </si>
  <si>
    <t>INS00121124</t>
  </si>
  <si>
    <t>INS00123325</t>
  </si>
  <si>
    <t>PAYNE WHITNEY PSYCHIATRIC CLINIC</t>
  </si>
  <si>
    <t>INS00123486</t>
  </si>
  <si>
    <t>THE HORSHAM CLINIC</t>
  </si>
  <si>
    <t>INS00137507</t>
  </si>
  <si>
    <t>PYRAMID HEALTHCARE</t>
  </si>
  <si>
    <t>INS00139230</t>
  </si>
  <si>
    <t>DEVEREUX ADVANCED BEHAVIORAL HEALTH</t>
  </si>
  <si>
    <t>INS00141161</t>
  </si>
  <si>
    <t>PATHWAYS TREATMENT CENTER</t>
  </si>
  <si>
    <t>INS00142019</t>
  </si>
  <si>
    <t>HAWTHORN CENTER</t>
  </si>
  <si>
    <t>INS00184644</t>
  </si>
  <si>
    <t>SALEM HEALTH PSYCHIATRIC MEDICINE CENTER</t>
  </si>
  <si>
    <t>INS00193414</t>
  </si>
  <si>
    <t>SILVER LAKE MEDICAL CENTER</t>
  </si>
  <si>
    <t>INS00199166</t>
  </si>
  <si>
    <t>CENTER FOR FORENSIC PSYCHIATRY</t>
  </si>
  <si>
    <t>INS00233541</t>
  </si>
  <si>
    <t>PATHWAY BEHAVIORAL HEALTH</t>
  </si>
  <si>
    <t>INS00238311</t>
  </si>
  <si>
    <t>CHILD AND ADOLESCENT PSYCHIATRY SERVICES</t>
  </si>
  <si>
    <t>INS00255770</t>
  </si>
  <si>
    <t>ASPIRE HEALTH PARTNERS, INC</t>
  </si>
  <si>
    <t>INS00261742</t>
  </si>
  <si>
    <t>MMO REHABILITATION AND WELLNESS CENTER</t>
  </si>
  <si>
    <t>INS00261749</t>
  </si>
  <si>
    <t>HEALTHSOUTH REHABILITATION HOSPITAL SAN JUAN</t>
  </si>
  <si>
    <t>INS00261750</t>
  </si>
  <si>
    <t>HOSPITAL DE PSIQUIATRIA DR RAMON FERNANDEZ MARINA</t>
  </si>
  <si>
    <t>INS00261752</t>
  </si>
  <si>
    <t>HOSPITAL METROPOLITANO SAN GERMAN</t>
  </si>
  <si>
    <t>INS00261781</t>
  </si>
  <si>
    <t>INTRACARE NORTH HOSPITAL</t>
  </si>
  <si>
    <t>INS00261782</t>
  </si>
  <si>
    <t>STERLINGTON REHABILITATION HOSPITAL</t>
  </si>
  <si>
    <t>INS00262957</t>
  </si>
  <si>
    <t>COMMUNITY HOSPITALS OF CENTRAL CALIFORNIA</t>
  </si>
  <si>
    <t>INS00263012</t>
  </si>
  <si>
    <t>RIVERSIDE RESOLVE CENTER</t>
  </si>
  <si>
    <t>INS00265988</t>
  </si>
  <si>
    <t>PRINCETON HOUSE BEHAVIORAL HEALTH</t>
  </si>
  <si>
    <t>INS00266687</t>
  </si>
  <si>
    <t>HAWAII STATE HOSPITAL</t>
  </si>
  <si>
    <t>INS00266693</t>
  </si>
  <si>
    <t>LAS PALMAS DEL SOL HEALTHCARE</t>
  </si>
  <si>
    <t>INS00276955</t>
  </si>
  <si>
    <t>SOUTHWESTERN BEHAVIORAL HEALTH CENTER</t>
  </si>
  <si>
    <t>INS00276956</t>
  </si>
  <si>
    <t>PORTER STARKE SERVICES INPATIENT CARE CENTER</t>
  </si>
  <si>
    <t>INS00281296</t>
  </si>
  <si>
    <t>CARIBBEAN MEDICAL CENTER</t>
  </si>
  <si>
    <t>INS00282136</t>
  </si>
  <si>
    <t>HEALTHSOUTH REHABILITATION HOSPITAL OF SPRING HILL</t>
  </si>
  <si>
    <t>INS00282137</t>
  </si>
  <si>
    <t>ANMED HEALTH REHABILITATION HOSPITAL</t>
  </si>
  <si>
    <t>INS00336748</t>
  </si>
  <si>
    <t>INS00341756</t>
  </si>
  <si>
    <t>CHILDSERVE CENTER</t>
  </si>
  <si>
    <t>INS00354749</t>
  </si>
  <si>
    <t>SAN MARCOS TREATMENT CENTER</t>
  </si>
  <si>
    <t>INS00354752</t>
  </si>
  <si>
    <t>SPRING MOUNTAIN TREATMENT CENTER</t>
  </si>
  <si>
    <t>INS00365775</t>
  </si>
  <si>
    <t>MERIT HEALTH BATESVILLE WEST</t>
  </si>
  <si>
    <t>INS00366076</t>
  </si>
  <si>
    <t>CENTRO DE SALUD MENTAL COMUNITARIO DE BAYAMON</t>
  </si>
  <si>
    <t>INS00382833</t>
  </si>
  <si>
    <t>HOUSTON METHODIST SAN JACINTO HOSPITAL CENTER FOR REHABILITATION</t>
  </si>
  <si>
    <t>INS00397134</t>
  </si>
  <si>
    <t>KESSLER INSTITUTE FOR REHABILITATION SADDLE BROOK</t>
  </si>
  <si>
    <t>INS00398464</t>
  </si>
  <si>
    <t>PALO VERDE BEHAVIORAL HEALTH</t>
  </si>
  <si>
    <t>INS00398508</t>
  </si>
  <si>
    <t>PORT SAINT LUCIE HOSPITAL, INC</t>
  </si>
  <si>
    <t>INS00398521</t>
  </si>
  <si>
    <t>RED RIVER BEHAVIORAL HEALTH SYSTEM</t>
  </si>
  <si>
    <t>INS00398524</t>
  </si>
  <si>
    <t>STORMONT VAIL WEST</t>
  </si>
  <si>
    <t>INS00398531</t>
  </si>
  <si>
    <t>PEAK BEHAVIORAL HEALTH SERVICES</t>
  </si>
  <si>
    <t>INS00405868</t>
  </si>
  <si>
    <t>KANSAS CITY PRAIRIE RIDGE HOSPITAL</t>
  </si>
  <si>
    <t>INS00407263</t>
  </si>
  <si>
    <t>SAINT ALPHONSUS BEHAVIORAL HEALTH</t>
  </si>
  <si>
    <t>INS00407506</t>
  </si>
  <si>
    <t>PERSONAL ENRICHMENT THROUGH MENTAL HEALTH SERVICES, INC</t>
  </si>
  <si>
    <t>INS00407596</t>
  </si>
  <si>
    <t>LOWELL TREATMENT CENTER</t>
  </si>
  <si>
    <t>INS00408244</t>
  </si>
  <si>
    <t>SOUTHERN NEW HAMPSHIRE MEDICAL CENTER WEST CAMPUS</t>
  </si>
  <si>
    <t>INS00408972</t>
  </si>
  <si>
    <t>EAST MOUNTAIN HOSPITAL</t>
  </si>
  <si>
    <t>INS00408987</t>
  </si>
  <si>
    <t>THE MARIAN CENTER</t>
  </si>
  <si>
    <t>INS00408988</t>
  </si>
  <si>
    <t>HAVEN SENIOR HORIZONS</t>
  </si>
  <si>
    <t>INS00409114</t>
  </si>
  <si>
    <t>US NAVAL HOSPITAL GUAM</t>
  </si>
  <si>
    <t>INS00409509</t>
  </si>
  <si>
    <t>VIA CHRISTI HOSPITAL MANHATTAN</t>
  </si>
  <si>
    <t>INS00409510</t>
  </si>
  <si>
    <t>CHICAGO BEHAVIORAL HOSPITAL</t>
  </si>
  <si>
    <t>INS00409511</t>
  </si>
  <si>
    <t>AURORA PAVILION BEHAVIORAL HEALTH SERVICES</t>
  </si>
  <si>
    <t>INS00409522</t>
  </si>
  <si>
    <t>NORTH FLORIDA EVALUATION AND TREATMENT CENTER</t>
  </si>
  <si>
    <t>INS00409525</t>
  </si>
  <si>
    <t>MCINTOSH TRAIL COMMUNITY SERVICES BOARD</t>
  </si>
  <si>
    <t>INS00409648</t>
  </si>
  <si>
    <t>INTEGRITY, INC</t>
  </si>
  <si>
    <t>INS00409688</t>
  </si>
  <si>
    <t>SACRED HEART REHABILITATION CENTER</t>
  </si>
  <si>
    <t>INS00410728</t>
  </si>
  <si>
    <t>OLD VINEYARD BEHAVIORAL HEALTH SERVICES</t>
  </si>
  <si>
    <t>INS00411135</t>
  </si>
  <si>
    <t>HIGHLAND RIDGE HOSPITAL</t>
  </si>
  <si>
    <t>INS00411247</t>
  </si>
  <si>
    <t>TELECARE PLACER COUNTY PSYCHIATRIC HEALTH FACILITY</t>
  </si>
  <si>
    <t>INS00436738</t>
  </si>
  <si>
    <t>CRESTWOOD BEHAVIORAL OUR HOUSE</t>
  </si>
  <si>
    <t>INS00436828</t>
  </si>
  <si>
    <t>CHANGEPOINT INTEGRATED HEALTH</t>
  </si>
  <si>
    <t>INS00450929</t>
  </si>
  <si>
    <t>RIVERWOODS BEHAVIORAL HEALTH</t>
  </si>
  <si>
    <t>INS00451080</t>
  </si>
  <si>
    <t>OSWEGO BEHAVIORAL HEALTH SERVICES</t>
  </si>
  <si>
    <t>INS00457503</t>
  </si>
  <si>
    <t>REHABILITATION HOSPITAL OF SOUTHERN NEW MEXICO</t>
  </si>
  <si>
    <t>INS00468745</t>
  </si>
  <si>
    <t>TRILLIUM CENTER AT BAPTIST REGIONAL MEDICAL CENTER</t>
  </si>
  <si>
    <t>INS00477897</t>
  </si>
  <si>
    <t>SUNRISE</t>
  </si>
  <si>
    <t>INS00477898</t>
  </si>
  <si>
    <t>PRIDE INSTITUTE</t>
  </si>
  <si>
    <t>INS00477900</t>
  </si>
  <si>
    <t>PALMETTO PEE DEE BEHAVIORAL HEALTH</t>
  </si>
  <si>
    <t>INS00477901</t>
  </si>
  <si>
    <t>LAKE BRIDGE BEHAVIORAL HEALTH SYSTEM</t>
  </si>
  <si>
    <t>INS00477905</t>
  </si>
  <si>
    <t>CALVARY ADDICTION RECOVERY CENTER</t>
  </si>
  <si>
    <t>INS00480923</t>
  </si>
  <si>
    <t>NORTH EAST TREATMENT SERVICES, INC</t>
  </si>
  <si>
    <t>INS00481486</t>
  </si>
  <si>
    <t>COTTONWOOD DE TUCSON</t>
  </si>
  <si>
    <t>INS00483791</t>
  </si>
  <si>
    <t>CONWAY REGIONAL REHABILITATION HOSPITAL</t>
  </si>
  <si>
    <t>INS00484247</t>
  </si>
  <si>
    <t>RED ROCK BEHAVIORAL HEALTH</t>
  </si>
  <si>
    <t>INS00484753</t>
  </si>
  <si>
    <t>CHILDRENS SPECIALIZED HOSPITAL FANWOOD PLAZA</t>
  </si>
  <si>
    <t>INS00485015</t>
  </si>
  <si>
    <t>WALDEN BEHAVIORAL CARE, LLC</t>
  </si>
  <si>
    <t>INS00485022</t>
  </si>
  <si>
    <t>WELLSTONE REGIONAL HOSPITAL, LLC</t>
  </si>
  <si>
    <t>INS00485023</t>
  </si>
  <si>
    <t>NORTHEASTERN CENTER</t>
  </si>
  <si>
    <t>INS00485169</t>
  </si>
  <si>
    <t>SPECIALIZED TREATMENT FACILITY</t>
  </si>
  <si>
    <t>INS00485170</t>
  </si>
  <si>
    <t>HIRAM W DAVIS MEDICAL CENTER</t>
  </si>
  <si>
    <t>INS00485171</t>
  </si>
  <si>
    <t>CHILD STUDY AND TREATMENT CENTER</t>
  </si>
  <si>
    <t>INS00485213</t>
  </si>
  <si>
    <t>RIO PIEDRAS FORENSIC PSYCHIATRIC HOSPITAL</t>
  </si>
  <si>
    <t>INS00487494</t>
  </si>
  <si>
    <t>TOUCHSTONE NEURORECOVERY CENTER</t>
  </si>
  <si>
    <t>INS00488910</t>
  </si>
  <si>
    <t>MAYHILL HOSPITAL BEHAVIORAL HEALTH</t>
  </si>
  <si>
    <t>INS00489007</t>
  </si>
  <si>
    <t>GUAM MEMORIAL HOSPITAL AUTHORITY</t>
  </si>
  <si>
    <t>INS00491228</t>
  </si>
  <si>
    <t>SOUTH TEXAS BEHAVORIAL HEALTH CENTER</t>
  </si>
  <si>
    <t>INS00491444</t>
  </si>
  <si>
    <t>SERENITY SPRINGS SPECIALTY HOSPITAL</t>
  </si>
  <si>
    <t>INS00491456</t>
  </si>
  <si>
    <t>STONECREST CENTER</t>
  </si>
  <si>
    <t>INS00491457</t>
  </si>
  <si>
    <t>OPTIMA SPECIALTY HOSPITAL, LLC</t>
  </si>
  <si>
    <t>INS00491462</t>
  </si>
  <si>
    <t>BEHAVIORAL HEALTHCARE CENTER AT MARTIN</t>
  </si>
  <si>
    <t>INS00491472</t>
  </si>
  <si>
    <t>HEALTHSOUTH REHABILITATION HOSPITAL OF DAYTON</t>
  </si>
  <si>
    <t>INS00491475</t>
  </si>
  <si>
    <t>ALLEGIANCE SPECIALTY HOSPITAL OF PLAINVIEW</t>
  </si>
  <si>
    <t>INS00491484</t>
  </si>
  <si>
    <t>PAUL ROSENTHAL REHABILITATION CENTER</t>
  </si>
  <si>
    <t>INS00491531</t>
  </si>
  <si>
    <t>OCEANS BEHAVIORAL HEALTH HOSPITAL BROUSSARD</t>
  </si>
  <si>
    <t>INS00493129</t>
  </si>
  <si>
    <t>SAINT CLARE CENTER</t>
  </si>
  <si>
    <t>INS00493130</t>
  </si>
  <si>
    <t>CEDAR MOUNTAIN CENTER</t>
  </si>
  <si>
    <t>INS00493132</t>
  </si>
  <si>
    <t>NEW HORIZONS</t>
  </si>
  <si>
    <t>INS00493149</t>
  </si>
  <si>
    <t>NMMC BEHAVIORAL HEALTH CENTER</t>
  </si>
  <si>
    <t>INS00493169</t>
  </si>
  <si>
    <t>SHORELINE, INC</t>
  </si>
  <si>
    <t>INS00493409</t>
  </si>
  <si>
    <t>UNIVERSITY BEHAVIORAL HEALTH OF DENTON</t>
  </si>
  <si>
    <t>INS00493417</t>
  </si>
  <si>
    <t>MEMORIAL HERMANN REHABILITATION HOSPITAL KATY</t>
  </si>
  <si>
    <t>INS00493489</t>
  </si>
  <si>
    <t>MOUNT REGIS CENTER</t>
  </si>
  <si>
    <t>INS00493933</t>
  </si>
  <si>
    <t>DAYMARK RECOVERY SERVICES CRISIS RECOVERY CENTER</t>
  </si>
  <si>
    <t>INS00493941</t>
  </si>
  <si>
    <t>TELECARE HERITAGE PSYCHIATRIC HEALTH CENTER</t>
  </si>
  <si>
    <t>INS00493942</t>
  </si>
  <si>
    <t>LA CASA PSYCHIATRIC HEALTH FACILITY</t>
  </si>
  <si>
    <t>INS00494107</t>
  </si>
  <si>
    <t>VIBRA REHABILITATION HOSPITAL</t>
  </si>
  <si>
    <t>INS00497325</t>
  </si>
  <si>
    <t>AURORA BEHAVIORAL HEALTH SYSTEM</t>
  </si>
  <si>
    <t>INS00497799</t>
  </si>
  <si>
    <t>CEDAR RIDGE RESIDENTIAL TREATMENT CENTER PSYCHIATRIC HOSPITAL</t>
  </si>
  <si>
    <t>INS00506151</t>
  </si>
  <si>
    <t>MAGNOLIA BEHAVIORAL HOSPITAL OF EAST TEXAS</t>
  </si>
  <si>
    <t>INS00506225</t>
  </si>
  <si>
    <t>OHIO HOSPITAL FOR PSYCHIATRY</t>
  </si>
  <si>
    <t>INS00506286</t>
  </si>
  <si>
    <t>TEN LAKES CENTER, LLC</t>
  </si>
  <si>
    <t>INS00506288</t>
  </si>
  <si>
    <t>BROOKE GLEN BEHAVIORAL HOSPITAL</t>
  </si>
  <si>
    <t>INS00506293</t>
  </si>
  <si>
    <t>THE BEHAVIORAL CENTER OF MICHIGAN</t>
  </si>
  <si>
    <t>INS00516376</t>
  </si>
  <si>
    <t>THE VINES HOSPITAL</t>
  </si>
  <si>
    <t>INS00519405</t>
  </si>
  <si>
    <t>SOUTHEAST REHABILITATION HOSPITAL</t>
  </si>
  <si>
    <t>INS00519855</t>
  </si>
  <si>
    <t>WEKIVA SPRINGS</t>
  </si>
  <si>
    <t>INS00520462</t>
  </si>
  <si>
    <t>NEW YORK CITY CHILDRENS CENTER BRONX CAMPUS</t>
  </si>
  <si>
    <t>INS00520465</t>
  </si>
  <si>
    <t>SAINT ANTHONYS REHABILITATION HOSPITAL</t>
  </si>
  <si>
    <t>INS00520471</t>
  </si>
  <si>
    <t>RED RIVER BEHAVIORAL CENTER, LLC</t>
  </si>
  <si>
    <t>INS00520473</t>
  </si>
  <si>
    <t>CYPRESS GROUP BEHAVIORAL HEALTH</t>
  </si>
  <si>
    <t>INS00520495</t>
  </si>
  <si>
    <t>HUNTINGTON CREEK RECOVERY CENTER</t>
  </si>
  <si>
    <t>INS00520497</t>
  </si>
  <si>
    <t>CLEARBROOK, INC</t>
  </si>
  <si>
    <t>INS00520501</t>
  </si>
  <si>
    <t>WARWICK MANOR BEHAVIORAL HEALTH</t>
  </si>
  <si>
    <t>INS00520547</t>
  </si>
  <si>
    <t>KWAJALEIN HOSPITAL</t>
  </si>
  <si>
    <t>INS00522117</t>
  </si>
  <si>
    <t>HEALTHSOUTH REHABILITATION HOSPITAL OF SUGAR LAND</t>
  </si>
  <si>
    <t>INS00524192</t>
  </si>
  <si>
    <t>COMMUNITY HOSPITAL NORTH PSYCHIATRIC PAVILION</t>
  </si>
  <si>
    <t>INS00524299</t>
  </si>
  <si>
    <t>CINCINNATI CHILDRENS COLLEGE HILL</t>
  </si>
  <si>
    <t>INS00524430</t>
  </si>
  <si>
    <t>OKLAHOMA FORENSIC CENTER</t>
  </si>
  <si>
    <t>INS00524829</t>
  </si>
  <si>
    <t>DOVER BEHAVIORAL HEALTH SYSTEM</t>
  </si>
  <si>
    <t>INS00525130</t>
  </si>
  <si>
    <t>SAINT CATHERINES REHABILITATION HOSPITAL</t>
  </si>
  <si>
    <t>INS00527499</t>
  </si>
  <si>
    <t>MERCY</t>
  </si>
  <si>
    <t>INS00530005</t>
  </si>
  <si>
    <t>MEMORIAL EPWORTH CENTER</t>
  </si>
  <si>
    <t>INS00530681</t>
  </si>
  <si>
    <t>TAMPA GENERAL REHABILITATION CENTER</t>
  </si>
  <si>
    <t>INS00530741</t>
  </si>
  <si>
    <t>HEALTHSOUTH REHABILITATION HOSPITAL OF FREDERICKSBURG</t>
  </si>
  <si>
    <t>INS00535738</t>
  </si>
  <si>
    <t>ELKHORN VALLEY REHABILITATION HOSPITAL</t>
  </si>
  <si>
    <t>INS00536618</t>
  </si>
  <si>
    <t>THE WILLOW ROCK CENTER</t>
  </si>
  <si>
    <t>INS00536619</t>
  </si>
  <si>
    <t>GOOD SHEPHERD REHABILITATION AT EASTON HOSPITAL</t>
  </si>
  <si>
    <t>INS00536621</t>
  </si>
  <si>
    <t>GOOD SHEPHERD REHABILITATION AT ST LUKES</t>
  </si>
  <si>
    <t>INS00536635</t>
  </si>
  <si>
    <t>TREASURE COAST FORENSIC TREATMENT CENTER</t>
  </si>
  <si>
    <t>INS00536656</t>
  </si>
  <si>
    <t>THE LEE MEMORIAL REHABILITATION HOSPITAL</t>
  </si>
  <si>
    <t>INS00536677</t>
  </si>
  <si>
    <t>ALTRU REHABILITATION CENTER</t>
  </si>
  <si>
    <t>INS00536705</t>
  </si>
  <si>
    <t>AUSTIN LAKES HOSPITAL</t>
  </si>
  <si>
    <t>INS00538115</t>
  </si>
  <si>
    <t>GOOD SHEPHERD WAYNE MEMORIAL INPATIENT REHABILITATION CENTER</t>
  </si>
  <si>
    <t>INS00538196</t>
  </si>
  <si>
    <t>LASTING HOPE RECOVERY CENTER</t>
  </si>
  <si>
    <t>INS00539871</t>
  </si>
  <si>
    <t>DECATUR GENERAL WEST BEHAVIORAL MEDICINE CENTER</t>
  </si>
  <si>
    <t>INS00540168</t>
  </si>
  <si>
    <t>NORTHEAST REHABILITATION HOSPITAL AT SOUTHERN NEW HAMPSHIRE MEDICAL CENTER</t>
  </si>
  <si>
    <t>INS00542110</t>
  </si>
  <si>
    <t>THE MEADOWS</t>
  </si>
  <si>
    <t>INS00544106</t>
  </si>
  <si>
    <t>LINCOLN PRAIRIE BEHAVIORAL HEALTH CENTER</t>
  </si>
  <si>
    <t>INS00544271</t>
  </si>
  <si>
    <t>PENNSYLVANIA PSYCHIATRIC INSTITUTE</t>
  </si>
  <si>
    <t>INS00544505</t>
  </si>
  <si>
    <t>WEST SPRING HOSPITAL</t>
  </si>
  <si>
    <t>INS00544658</t>
  </si>
  <si>
    <t>UNIVERSAL HEALTH SERVICES BEHAVIORAL HEALTH HOSPITAL</t>
  </si>
  <si>
    <t>INS00544670</t>
  </si>
  <si>
    <t>COMMUNITY BEHAVIORAL HEALTH HOSPITAL</t>
  </si>
  <si>
    <t>INS00544674</t>
  </si>
  <si>
    <t>INS00544675</t>
  </si>
  <si>
    <t>COMMUNITY BEHAVIORAL HEALTH HOSPITAL FERGUS FALLS</t>
  </si>
  <si>
    <t>INS00544676</t>
  </si>
  <si>
    <t>COMMUNITY BEHAVIORAL HEALTH HOSPITAL WADENA</t>
  </si>
  <si>
    <t>INS00544677</t>
  </si>
  <si>
    <t>COMMUNITY BEHAVIORAL HEALTH HOSPITAL ROCHESTER</t>
  </si>
  <si>
    <t>INS00544678</t>
  </si>
  <si>
    <t>INS00544680</t>
  </si>
  <si>
    <t>INS00544684</t>
  </si>
  <si>
    <t>SAMARITAN MENTAL HEALTH CORVALLIS</t>
  </si>
  <si>
    <t>INS00544689</t>
  </si>
  <si>
    <t>BEHAVIORAL HEALTH CENTER AT WESTCHESTER MEDICAL CENTER</t>
  </si>
  <si>
    <t>INS00544727</t>
  </si>
  <si>
    <t>SAINT JAMES BEHAVIORAL HEALTH HOSPITAL</t>
  </si>
  <si>
    <t>INS00544731</t>
  </si>
  <si>
    <t>SEVEN HILLS BEHAVIORAL INSTITUTE</t>
  </si>
  <si>
    <t>INS00547946</t>
  </si>
  <si>
    <t>LIFE QUEST AT THE COOLIDGE CENTER</t>
  </si>
  <si>
    <t>INS00548793</t>
  </si>
  <si>
    <t>WYNDMOOR HILLS PREMIER SUBACUTE CARE</t>
  </si>
  <si>
    <t>INS00551379</t>
  </si>
  <si>
    <t>THE RENAISSANCE BEHAVIORAL CENTER</t>
  </si>
  <si>
    <t>INS00552671</t>
  </si>
  <si>
    <t>SOUTH FLORIDA EVALUATION AND TREATMENT CENTER</t>
  </si>
  <si>
    <t>INS00553112</t>
  </si>
  <si>
    <t>AVERA BEHAVIORAL HEALTH CENTER</t>
  </si>
  <si>
    <t>INS00553114</t>
  </si>
  <si>
    <t>PENN INSTITUTE FOR REHABILITATION MEDICINE AT PENN MEDICINE RITTENHOUSE</t>
  </si>
  <si>
    <t>INS00553122</t>
  </si>
  <si>
    <t>MINNESOTA SPECIALITY HEALTH SYSTEM</t>
  </si>
  <si>
    <t>INS00553260</t>
  </si>
  <si>
    <t>BILLINGS CLINIC PSYCHIATRIC CENTER</t>
  </si>
  <si>
    <t>INS00554786</t>
  </si>
  <si>
    <t>LINDNER CENTER OF HOPE</t>
  </si>
  <si>
    <t>INS00557733</t>
  </si>
  <si>
    <t>HEALTHSOUTH REHABILITATION HOSPITAL OF ROUND ROCK</t>
  </si>
  <si>
    <t>INS00561007</t>
  </si>
  <si>
    <t>BAYLOR INSTITUTE FOR REHABILITATION</t>
  </si>
  <si>
    <t>INS00564128</t>
  </si>
  <si>
    <t>IOWA MEDICAL AND CLASSIFICATION CENTER</t>
  </si>
  <si>
    <t>INS00564510</t>
  </si>
  <si>
    <t>TRINITY HOSPITAL SAINT JOSEPH</t>
  </si>
  <si>
    <t>INS00564515</t>
  </si>
  <si>
    <t>SOCIEDAD PRO HOSPITAL DEL NINO</t>
  </si>
  <si>
    <t>INS00564517</t>
  </si>
  <si>
    <t>CHEYENNE REGIONAL MEDICAL CENTER EAST</t>
  </si>
  <si>
    <t>INS00564861</t>
  </si>
  <si>
    <t>GREENWOOD REGIONAL REHABILITATION HOSPITAL</t>
  </si>
  <si>
    <t>INS00565008</t>
  </si>
  <si>
    <t>SUTTER REHABILITATION INSTITUTE</t>
  </si>
  <si>
    <t>INS00565111</t>
  </si>
  <si>
    <t>INS00565114</t>
  </si>
  <si>
    <t>CAROLINAS REHABILITATION MOUNT HOLLY</t>
  </si>
  <si>
    <t>INS00565192</t>
  </si>
  <si>
    <t>BETHESDA REHABILITATION HOSPITAL</t>
  </si>
  <si>
    <t>INS00565193</t>
  </si>
  <si>
    <t>OCEANS BEHAVIORAL HOSPITAL OF LAKE CHARLES</t>
  </si>
  <si>
    <t>INS00565195</t>
  </si>
  <si>
    <t>LAFAYETTE PHYSICAL REHABILITATION HOSPITAL, LLC</t>
  </si>
  <si>
    <t>INS00565645</t>
  </si>
  <si>
    <t>OCEANS BEHAVIORAL HOSPITAL OF KENTWOOD</t>
  </si>
  <si>
    <t>INS00565648</t>
  </si>
  <si>
    <t>BEACON BEHAVIORAL HOSPITAL</t>
  </si>
  <si>
    <t>INS00566089</t>
  </si>
  <si>
    <t>REHABILITATION HOSPITAL OF WISCONSIN</t>
  </si>
  <si>
    <t>INS00566292</t>
  </si>
  <si>
    <t>OCEANS BEHAVIORAL HOSPITAL OF DERIDDER</t>
  </si>
  <si>
    <t>INS00566294</t>
  </si>
  <si>
    <t>JENNINGS SENIOR CARE HOSPITAL</t>
  </si>
  <si>
    <t>INS00566295</t>
  </si>
  <si>
    <t>INS00566296</t>
  </si>
  <si>
    <t>GENESIS BEHAVIORAL HOSPITAL</t>
  </si>
  <si>
    <t>INS00566298</t>
  </si>
  <si>
    <t>OCEANS BEHAVIORAL HOSPITAL BATON ROUGE</t>
  </si>
  <si>
    <t>INS00566300</t>
  </si>
  <si>
    <t>ALLEGIANCE BEHAVIORAL HEALTH CENTER OF RUSTON</t>
  </si>
  <si>
    <t>INS00566301</t>
  </si>
  <si>
    <t>SHELTERING ARMS PHYSICAL REHABILITATION HOSPITAL</t>
  </si>
  <si>
    <t>INS00566302</t>
  </si>
  <si>
    <t>DOCTORS HOSPITAL PROVIDENCE</t>
  </si>
  <si>
    <t>INS00566343</t>
  </si>
  <si>
    <t>BEHAVIORAL HOSPITAL OF BELLAIRE</t>
  </si>
  <si>
    <t>INS00569492</t>
  </si>
  <si>
    <t>AVERA CHILDRENS HOSPITAL</t>
  </si>
  <si>
    <t>INS00569576</t>
  </si>
  <si>
    <t>CHILDRENS HOSPITAL OF RICHMOND AT VCU MCV CAMPUS</t>
  </si>
  <si>
    <t>INS00571915</t>
  </si>
  <si>
    <t>WILLOWBROOKE AT TANNER</t>
  </si>
  <si>
    <t>INS00571916</t>
  </si>
  <si>
    <t>BUTTONWOOD BEHAVIORAL HEALTH HOSPITAL</t>
  </si>
  <si>
    <t>INS00573855</t>
  </si>
  <si>
    <t>BRUNSWICK HOSPITAL CENTER</t>
  </si>
  <si>
    <t>INS00578326</t>
  </si>
  <si>
    <t>HOSPITAL SAN ANTONIO, INC</t>
  </si>
  <si>
    <t>INS00578334</t>
  </si>
  <si>
    <t>CAROLINAS REHABILITATION HOSPITAL</t>
  </si>
  <si>
    <t>INS00578391</t>
  </si>
  <si>
    <t>PROFESSIONAL HOSPITAL GUAYNABO, INC</t>
  </si>
  <si>
    <t>INS00579804</t>
  </si>
  <si>
    <t>HILL COUNTRY CRISIS STABILIZATION UNIT</t>
  </si>
  <si>
    <t>INS00579806</t>
  </si>
  <si>
    <t>HEALTHSOUTH EAST VALLEY REHABILITATION HOSPITAL</t>
  </si>
  <si>
    <t>INS00580608</t>
  </si>
  <si>
    <t>INDIANA UNIVERSITY BEHAVIORAL CARE CENTER</t>
  </si>
  <si>
    <t>INS00582194</t>
  </si>
  <si>
    <t>WINDHAVEN PSYCHIATRIC HOSPITAL</t>
  </si>
  <si>
    <t>INS00582284</t>
  </si>
  <si>
    <t>SISTEMAS INTEGRADOS DE SALUD DEL SUR OESTE, INC</t>
  </si>
  <si>
    <t>INS00582536</t>
  </si>
  <si>
    <t>CAMBRIDGE BEHAVIORAL HOSPITAL</t>
  </si>
  <si>
    <t>INS00582538</t>
  </si>
  <si>
    <t>MERIDIAN GERO PSYCHIATRY HOSPITAL</t>
  </si>
  <si>
    <t>INS00582539</t>
  </si>
  <si>
    <t>HEALTHSOUTH REHABILITATION HOSPITAL OF MANATI</t>
  </si>
  <si>
    <t>INS00582542</t>
  </si>
  <si>
    <t>SPRING MOUNTAIN SAHARA</t>
  </si>
  <si>
    <t>INS00582544</t>
  </si>
  <si>
    <t>SAINT VINCENT MEDICAL CENTER SOUTHSIDE TOTAL JOINT REHABILITATION</t>
  </si>
  <si>
    <t>INS00582551</t>
  </si>
  <si>
    <t>OCEANS BEHAVIORAL HOSPITAL OF OPELOUSAS</t>
  </si>
  <si>
    <t>INS00582636</t>
  </si>
  <si>
    <t>OHIO STATE REHABILITATION SERVICES AT DODD HALL</t>
  </si>
  <si>
    <t>INS00583434</t>
  </si>
  <si>
    <t>ASPIRE BEHAVIORAL HEALTH OF CONROE, LLC</t>
  </si>
  <si>
    <t>INS00583853</t>
  </si>
  <si>
    <t>PEAK VIEW BEHAVORIAL HEALTH</t>
  </si>
  <si>
    <t>INS00583898</t>
  </si>
  <si>
    <t>READING HEALTH REHABILITATION HOSPITAL</t>
  </si>
  <si>
    <t>INS00584302</t>
  </si>
  <si>
    <t>UPMC REHABILITATION INSTITUTE AT UPMC HORIZON</t>
  </si>
  <si>
    <t>INS00584345</t>
  </si>
  <si>
    <t>UPMC REHABILITATION INSTITUTE AT UPMC MCKEESPORT</t>
  </si>
  <si>
    <t>INS00584349</t>
  </si>
  <si>
    <t>UPMC REHABILITATION INSTITUTE AT UPMC NORTHWEST</t>
  </si>
  <si>
    <t>INS00584350</t>
  </si>
  <si>
    <t>UPMC REHABILITATION INSTITUTE AT UPMC PASSAVANT MCCANDLESS</t>
  </si>
  <si>
    <t>INS00584351</t>
  </si>
  <si>
    <t>UPMC REHABILITATION INSTITUTE AT UPMC SAINT MARGARET</t>
  </si>
  <si>
    <t>INS00584520</t>
  </si>
  <si>
    <t>UPMC REHABILITATION INSTITUTE AT UPMC MONTEFIORE</t>
  </si>
  <si>
    <t>INS00584634</t>
  </si>
  <si>
    <t>PSYCHIATRIC RESEARCH INSTITUTE</t>
  </si>
  <si>
    <t>INS00584637</t>
  </si>
  <si>
    <t>PSYCHIATRIC RESEARCH INSTITUTE NORTHWEST</t>
  </si>
  <si>
    <t>INS00584776</t>
  </si>
  <si>
    <t>OCEANS BEHAVIORAL HOSPITAL OF GREATER NEW ORLEANS</t>
  </si>
  <si>
    <t>INS00584782</t>
  </si>
  <si>
    <t>BRYANT T ALDRIDGE REHABILITATION CENTER</t>
  </si>
  <si>
    <t>INS00584808</t>
  </si>
  <si>
    <t>OCEANS BEHAVIORAL HOSPITAL OF ALEXANDRIA</t>
  </si>
  <si>
    <t>INS00585027</t>
  </si>
  <si>
    <t>WILLIAMS INPATIENT PSYCHIATRIC UNIT</t>
  </si>
  <si>
    <t>INS00586824</t>
  </si>
  <si>
    <t>ACADIA REHABILITATION HOSPITAL</t>
  </si>
  <si>
    <t>INS00587756</t>
  </si>
  <si>
    <t>MOUNT WASHINGTON PEDIATRIC HOSPITAL</t>
  </si>
  <si>
    <t>INS00587757</t>
  </si>
  <si>
    <t>CARILION SAINT ALBANS HOSPITAL</t>
  </si>
  <si>
    <t>INS00587985</t>
  </si>
  <si>
    <t>SAINT JOSEPH REHABILITATION INSTITUTE</t>
  </si>
  <si>
    <t>INS00589068</t>
  </si>
  <si>
    <t>SPRINGWOODS BEHAVIORAL HEALTH</t>
  </si>
  <si>
    <t>INS00591434</t>
  </si>
  <si>
    <t>KOOTENAI BEHAVIORAL HEALTH CENTER</t>
  </si>
  <si>
    <t>INS00591456</t>
  </si>
  <si>
    <t>NORTHWEST CENTER FOR BEHAVIORAL HEALTH</t>
  </si>
  <si>
    <t>INS00591576</t>
  </si>
  <si>
    <t>TEXAS HEALTH SEAY BEHAVIORAL HEALTH HOSPITAL PLANO</t>
  </si>
  <si>
    <t>INS00592194</t>
  </si>
  <si>
    <t>SAFE HAVEN HOSPITAL</t>
  </si>
  <si>
    <t>INS00592204</t>
  </si>
  <si>
    <t>BAPTIST BEHAVIORAL HEALTH</t>
  </si>
  <si>
    <t>INS00594675</t>
  </si>
  <si>
    <t>INS00596363</t>
  </si>
  <si>
    <t>GOOD SAMARITAN INPATIENT REHABILITATION PROGRAM</t>
  </si>
  <si>
    <t>INS00597068</t>
  </si>
  <si>
    <t>LOYOLA RECOVERY FOUNDATION</t>
  </si>
  <si>
    <t>INS00597766</t>
  </si>
  <si>
    <t>AVERA MARSHALL BEHAVIORAL HEALTH SERVICES</t>
  </si>
  <si>
    <t>INS00597982</t>
  </si>
  <si>
    <t>BRONSON BATTLE CREEK FIELDSTONE CENTER</t>
  </si>
  <si>
    <t>INS00599058</t>
  </si>
  <si>
    <t>METHODIST WOMENS HOSPITAL</t>
  </si>
  <si>
    <t>INS00599089</t>
  </si>
  <si>
    <t>INTEGRIS BASS BEHAVIORAL HEALTH</t>
  </si>
  <si>
    <t>INS00599096</t>
  </si>
  <si>
    <t>TMC REBA MCENTIRE CENTER FOR REHABILITATION</t>
  </si>
  <si>
    <t>INS00599424</t>
  </si>
  <si>
    <t>THE BEHAVIORAL HEALTH PAVILION OF THE VIRGINIAS</t>
  </si>
  <si>
    <t>INS00600242</t>
  </si>
  <si>
    <t>MORTON PLANT NORTH BAY HOSPITAL RECOVERY CENTER</t>
  </si>
  <si>
    <t>INS00600422</t>
  </si>
  <si>
    <t>MEDICAL CENTER OF MCKINNEY WYSONG CAMPUS</t>
  </si>
  <si>
    <t>INS00601933</t>
  </si>
  <si>
    <t>MILAND E KNAPP REHABILITATION CENTER</t>
  </si>
  <si>
    <t>INS00601956</t>
  </si>
  <si>
    <t>CROSSBRIDGE BEHAVIORAL HEALTH</t>
  </si>
  <si>
    <t>INS00601962</t>
  </si>
  <si>
    <t>LOUDOUN ADULT MEDICAL PSYCHIATRIC SERVICES</t>
  </si>
  <si>
    <t>INS00604550</t>
  </si>
  <si>
    <t>MESQUITE REHABILITATION INSTITUTE</t>
  </si>
  <si>
    <t>INS00604744</t>
  </si>
  <si>
    <t>THE REHABILITATION HOSPITAL OF SOUTHWEST VIRGINIA</t>
  </si>
  <si>
    <t>INS00605366</t>
  </si>
  <si>
    <t>COASTAL BEHAVIORAL HEALTH</t>
  </si>
  <si>
    <t>INS00605909</t>
  </si>
  <si>
    <t>BEACON CHILDRENS HOSPITAL</t>
  </si>
  <si>
    <t>INS00606222</t>
  </si>
  <si>
    <t>RIVERVIEW BEHAVIORAL HEALTH</t>
  </si>
  <si>
    <t>INS00607836</t>
  </si>
  <si>
    <t>CALIFORNIA PACIFIC MEDICAL CENTER PSYCHIATRIC UNIT</t>
  </si>
  <si>
    <t>INS00608521</t>
  </si>
  <si>
    <t>HERITAGE PARK SURGICAL HOSPITAL</t>
  </si>
  <si>
    <t>INS00609006</t>
  </si>
  <si>
    <t>VALLEY HOSPITAL</t>
  </si>
  <si>
    <t>INS00609149</t>
  </si>
  <si>
    <t>BRENTWOOD SPRINGS, LLC</t>
  </si>
  <si>
    <t>INS00609979</t>
  </si>
  <si>
    <t>SALT LAKE BEHAVIORAL HEALTH, LLC</t>
  </si>
  <si>
    <t>INS00610020</t>
  </si>
  <si>
    <t>SUNDANCE BEHAVIORAL HEALTHCARE</t>
  </si>
  <si>
    <t>INS00610542</t>
  </si>
  <si>
    <t>BEHAVIORAL HEALTHCARE CENTER AT COLUMBIA, INC</t>
  </si>
  <si>
    <t>INS00611835</t>
  </si>
  <si>
    <t>MONTGOMERY COUNTY MENTAL HEALTH TREATMENT FACILITY</t>
  </si>
  <si>
    <t>INS00619227</t>
  </si>
  <si>
    <t>KEYSTONE CENTER</t>
  </si>
  <si>
    <t>INS00634498</t>
  </si>
  <si>
    <t>BEHAVIORAL HEALTH CENTER AT INDIAN RIVER MEDICAL CENTER</t>
  </si>
  <si>
    <t>INS00634536</t>
  </si>
  <si>
    <t>UNIVERSITY OF MINNESOTA MASONIC CHILDRENS HOSPITAL</t>
  </si>
  <si>
    <t>INS00635329</t>
  </si>
  <si>
    <t>FAYETTE REGIONAL CARE PAVILION</t>
  </si>
  <si>
    <t>INS00635517</t>
  </si>
  <si>
    <t>HAVEN BEHAVIORAL HOSPITAL</t>
  </si>
  <si>
    <t>INS00635616</t>
  </si>
  <si>
    <t>ORLANDO HEALTH SOUTH SEMINOLE BEHAVIORAL HEALTHCARE</t>
  </si>
  <si>
    <t>INS00636805</t>
  </si>
  <si>
    <t>THE WHITTIER PAVILION</t>
  </si>
  <si>
    <t>INS00640009</t>
  </si>
  <si>
    <t>MEMORIAL HERMANN TOMBALL HOSPITAL</t>
  </si>
  <si>
    <t>INS00640971</t>
  </si>
  <si>
    <t>BEHAVIORAL HEALTHCARE CENTER AT CLARKSVILLE</t>
  </si>
  <si>
    <t>INS00640972</t>
  </si>
  <si>
    <t>TEXAS STAR RECOVERY</t>
  </si>
  <si>
    <t>INS00640973</t>
  </si>
  <si>
    <t>OCEANS BEHAVIORAL HOSPITAL CROWLEY</t>
  </si>
  <si>
    <t>INS00640976</t>
  </si>
  <si>
    <t>SEASIDE BEHAVIORAL CENTER</t>
  </si>
  <si>
    <t>INS00641946</t>
  </si>
  <si>
    <t>LOS ROBLES HOSPITAL REHABILITATION CENTER</t>
  </si>
  <si>
    <t>INS00642202</t>
  </si>
  <si>
    <t>INS00643067</t>
  </si>
  <si>
    <t>HOSPITAL PSIQUIATRICO METROPOLITANO CABO ROJO</t>
  </si>
  <si>
    <t>INS00643522</t>
  </si>
  <si>
    <t>SSM REHABILITATION HOSPITAL</t>
  </si>
  <si>
    <t>INS00644332</t>
  </si>
  <si>
    <t>THE WINDHAM CENTER</t>
  </si>
  <si>
    <t>INS00644891</t>
  </si>
  <si>
    <t>DCH REHABILITATION PAVILION</t>
  </si>
  <si>
    <t>INS00644893</t>
  </si>
  <si>
    <t>MOCCASIN BEND RANCH</t>
  </si>
  <si>
    <t>INS00644894</t>
  </si>
  <si>
    <t>OHIO STATE UNIVERSITY HARDING HOSPITAL</t>
  </si>
  <si>
    <t>INS00644896</t>
  </si>
  <si>
    <t>CENTER FOR CHANGE</t>
  </si>
  <si>
    <t>INS00644921</t>
  </si>
  <si>
    <t>HUDSON COUNTY MEADOWVIEW PSYCHIATRIC HOSPITAL</t>
  </si>
  <si>
    <t>INS00644927</t>
  </si>
  <si>
    <t>BAKERSFIELD BEHAVIORAL HEALTHCARE HOSPITAL</t>
  </si>
  <si>
    <t>INS00644941</t>
  </si>
  <si>
    <t>VIEWPOINT CENTER</t>
  </si>
  <si>
    <t>INS00644942</t>
  </si>
  <si>
    <t>RJ BLACKLEY ALCOHOL AND DRUG ABUSE TREATMENT CENTER</t>
  </si>
  <si>
    <t>INS00644977</t>
  </si>
  <si>
    <t>MERITER CHILD AND ADOLESCENT PSYCHIATRIC HOSPITAL</t>
  </si>
  <si>
    <t>INS00645184</t>
  </si>
  <si>
    <t>REHABILITATION HOSPITAL AT RENAISSANCE</t>
  </si>
  <si>
    <t>INS00645229</t>
  </si>
  <si>
    <t>BROTHER BONAVENTURE EXTENDED CARE AND REHABILITATION CENTER</t>
  </si>
  <si>
    <t>INS00645308</t>
  </si>
  <si>
    <t>KAISER PERMANENTE BEHAVIORAL HEALTH CENTER</t>
  </si>
  <si>
    <t>INS00646248</t>
  </si>
  <si>
    <t>METROHEALTH REHABILITATION INSTITUTE OF OHIO</t>
  </si>
  <si>
    <t>INS00646994</t>
  </si>
  <si>
    <t>INS00647086</t>
  </si>
  <si>
    <t>HOSPITAL FOR SPECIAL CARE</t>
  </si>
  <si>
    <t>INS00647614</t>
  </si>
  <si>
    <t>HOSPITAL METROPOLITANO DE LA MONTANA</t>
  </si>
  <si>
    <t>INS00647851</t>
  </si>
  <si>
    <t>GLENWOOD REGIONAL BEHAVIORAL HEALTH</t>
  </si>
  <si>
    <t>INS00648680</t>
  </si>
  <si>
    <t>RCHP MUSCLE SHOALS</t>
  </si>
  <si>
    <t>INS00648686</t>
  </si>
  <si>
    <t>RCHP PARIS</t>
  </si>
  <si>
    <t>INS00650269</t>
  </si>
  <si>
    <t>NATIONAL DEAF ACADEMY</t>
  </si>
  <si>
    <t>INS00652115</t>
  </si>
  <si>
    <t>CARRUS REHABILITATION HOSPITAL</t>
  </si>
  <si>
    <t>INS00652121</t>
  </si>
  <si>
    <t>CORPUS CHRISTI MEDICAL CENTER NORTHWEST REGIONAL</t>
  </si>
  <si>
    <t>INS00652195</t>
  </si>
  <si>
    <t>WHITING FORENSIC DIVISION OF CONNECTICUT VALLEY HOSPITAL</t>
  </si>
  <si>
    <t>INS00653450</t>
  </si>
  <si>
    <t>THE EDITH BROWN PAVILION</t>
  </si>
  <si>
    <t>INS00654282</t>
  </si>
  <si>
    <t>LONE STAR BEHAVIORAL HEALTH</t>
  </si>
  <si>
    <t>INS00666596</t>
  </si>
  <si>
    <t>NORTHEAST REHABILITATION HOSPITAL AT PEASE</t>
  </si>
  <si>
    <t>INS00668733</t>
  </si>
  <si>
    <t>HAVEN BEHAVIORAL HEALTHCARE OF DAYTON</t>
  </si>
  <si>
    <t>INS00668921</t>
  </si>
  <si>
    <t>THE MENNINGER CLINIC</t>
  </si>
  <si>
    <t>INS00668979</t>
  </si>
  <si>
    <t>CENTRAL PRISON HEALTHCARE COMPLEX</t>
  </si>
  <si>
    <t>INS00680989</t>
  </si>
  <si>
    <t>CORPUS CHRISTI REHABILITATION HOSPITAL</t>
  </si>
  <si>
    <t>INS00681043</t>
  </si>
  <si>
    <t>REGENT PARK REHABILITATION AND HEALTHCARE</t>
  </si>
  <si>
    <t>INS00682724</t>
  </si>
  <si>
    <t>CRESTWOOD BAKERSFIELD PSYCHIATRIC HEALTH FACILITY</t>
  </si>
  <si>
    <t>INS00682726</t>
  </si>
  <si>
    <t>NORTH VALLEY BEHAVIORAL HEALTH</t>
  </si>
  <si>
    <t>INS00682729</t>
  </si>
  <si>
    <t>POMEGRANATE HEALTH SYSTEMS OF CENTRAL OHIO</t>
  </si>
  <si>
    <t>INS00682735</t>
  </si>
  <si>
    <t>LIBERTAS TREATMENT CENTER</t>
  </si>
  <si>
    <t>INS00682737</t>
  </si>
  <si>
    <t>THE REHABILITATION INSTITUTE OF NORTHWEST FLORIDA</t>
  </si>
  <si>
    <t>INS00682739</t>
  </si>
  <si>
    <t>ACCESS HOSPITAL DAYTON</t>
  </si>
  <si>
    <t>INS00682752</t>
  </si>
  <si>
    <t>BEHAVIORAL HOSPITAL FOR CHILDREN AND ADOLESCENTS</t>
  </si>
  <si>
    <t>INS00682754</t>
  </si>
  <si>
    <t>SEASIDE HEALTH SYSTEM</t>
  </si>
  <si>
    <t>INS00683299</t>
  </si>
  <si>
    <t>PATHWAY REHABILITATION HOSPITAL OF BOSSIER, LLC</t>
  </si>
  <si>
    <t>INS00690696</t>
  </si>
  <si>
    <t>USA HEALTHCARE PSYCHIATRIC SERVICES, LLC</t>
  </si>
  <si>
    <t>INS00690854</t>
  </si>
  <si>
    <t>AL RASHID HEALTH AND WELLNESS CENTER</t>
  </si>
  <si>
    <t>INS00696253</t>
  </si>
  <si>
    <t>KVC WHEATLAND PSYCHIATRIC HOSPITAL</t>
  </si>
  <si>
    <t>INS00696255</t>
  </si>
  <si>
    <t>COLUMBUS SPRINGS DUBLIN</t>
  </si>
  <si>
    <t>INS00699140</t>
  </si>
  <si>
    <t>BARNES-JEWISH HOSPITAL PSYCHIATRIC SUPPORT CENTER</t>
  </si>
  <si>
    <t>INS00700510</t>
  </si>
  <si>
    <t>CENTRAL DESERT BEHAVIORAL HEALTH CENTER</t>
  </si>
  <si>
    <t>INS00701140</t>
  </si>
  <si>
    <t>THE UNIVERSITY OF CHICAGO MEDICAL CENTER</t>
  </si>
  <si>
    <t>INS00701566</t>
  </si>
  <si>
    <t>PARKRIDGE VALLEY ADULT AND SENIOR CAMPUS</t>
  </si>
  <si>
    <t>INS00707611</t>
  </si>
  <si>
    <t>SPARTANBURG REHABILITATION INSTITUTE</t>
  </si>
  <si>
    <t>INS00715028</t>
  </si>
  <si>
    <t>REBOUND BEHAVIORAL HEALTH</t>
  </si>
  <si>
    <t>INS00715206</t>
  </si>
  <si>
    <t>SYCAMORE SPRINGS</t>
  </si>
  <si>
    <t>INS00716237</t>
  </si>
  <si>
    <t>CAROLINA REHABILITATION NORTHEAST</t>
  </si>
  <si>
    <t>INS00717616</t>
  </si>
  <si>
    <t>LAKEVIEW BEHAVIORAL HEALTH</t>
  </si>
  <si>
    <t>INS00720653</t>
  </si>
  <si>
    <t>EASTERN STATE HOSPITAL</t>
  </si>
  <si>
    <t>INS00720674</t>
  </si>
  <si>
    <t>HAVEN BEHAVIORAL HOSPITAL OF ALBUQUERQUE</t>
  </si>
  <si>
    <t>INS00720687</t>
  </si>
  <si>
    <t>PUERTO RICO CHILDRENS HOSPITAL</t>
  </si>
  <si>
    <t>INS00722864</t>
  </si>
  <si>
    <t>BECKETT SPRINGS</t>
  </si>
  <si>
    <t>INS00723270</t>
  </si>
  <si>
    <t>MESA SPRINGS</t>
  </si>
  <si>
    <t>INS00735589</t>
  </si>
  <si>
    <t>DALLAS BEHAVIORAL HEALTHCARE HOSPITAL, LLC</t>
  </si>
  <si>
    <t>INS00738194</t>
  </si>
  <si>
    <t>OCEANS BEHAVIORAL HOSPITAL LUFKIN</t>
  </si>
  <si>
    <t>INS00738232</t>
  </si>
  <si>
    <t>HONORHEALTH REHABILITATION HOSPITAL</t>
  </si>
  <si>
    <t>INS00739993</t>
  </si>
  <si>
    <t>AUSTIN OAKS HOSPITAL</t>
  </si>
  <si>
    <t>INS00740614</t>
  </si>
  <si>
    <t>ROCK PRAIRIE BEHAVIORAL HEALTH</t>
  </si>
  <si>
    <t>INS00744756</t>
  </si>
  <si>
    <t>BEHAVIORAL HEALTHCARE CENTER AT HUNTSVILLE</t>
  </si>
  <si>
    <t>INS00744768</t>
  </si>
  <si>
    <t>OCEANS BEHAVIORAL HOSPITAL LONGVIEW</t>
  </si>
  <si>
    <t>INS00744771</t>
  </si>
  <si>
    <t>RIDGEVIEW HOSPITAL</t>
  </si>
  <si>
    <t>INS00744772</t>
  </si>
  <si>
    <t>THE PAVILION AT WILLIAMSBURG PLACE</t>
  </si>
  <si>
    <t>INS00747041</t>
  </si>
  <si>
    <t>GEORGETOWN BEHAVIORAL HEALTH INSTITUTE</t>
  </si>
  <si>
    <t>INS00748137</t>
  </si>
  <si>
    <t>CAROLINAS HEALTHCARE SYSTEM BEHAVIORAL HEALTH</t>
  </si>
  <si>
    <t>INS00750111</t>
  </si>
  <si>
    <t>DESERT PARKWAY BEHAVIORAL HEALTHCARE HOSPITAL, LLC</t>
  </si>
  <si>
    <t>INS00751500</t>
  </si>
  <si>
    <t>ACCEL AT HERMANN PARK</t>
  </si>
  <si>
    <t>INS00752693</t>
  </si>
  <si>
    <t>SIGNATURE BEHAVIORAL HEALTHCARE</t>
  </si>
  <si>
    <t>INS00753138</t>
  </si>
  <si>
    <t>SUNCOAST BEHAVIORAL HEALTH CENTER</t>
  </si>
  <si>
    <t>INS00753200</t>
  </si>
  <si>
    <t>COMPASS BEHAVIORAL CENTER OF ALEXANDRIA</t>
  </si>
  <si>
    <t>INS00753764</t>
  </si>
  <si>
    <t>HIGHLAND CLARKSBURG HOSPITAL, INC</t>
  </si>
  <si>
    <t>INS00753978</t>
  </si>
  <si>
    <t>OHIOHEALTH REHABILITATION HOSPITAL</t>
  </si>
  <si>
    <t>INS00757807</t>
  </si>
  <si>
    <t>POPLAR BLUFF REGIONAL MEDICAL CENTER NORTH</t>
  </si>
  <si>
    <t>INS00757814</t>
  </si>
  <si>
    <t>MADONNA REHABILITATION SPECIALTY HOSPITAL</t>
  </si>
  <si>
    <t>INS00758257</t>
  </si>
  <si>
    <t>WESTPARK SPRINGS HOSPITAL</t>
  </si>
  <si>
    <t>INS00758774</t>
  </si>
  <si>
    <t>ROCK SPRINGS</t>
  </si>
  <si>
    <t>INS00758826</t>
  </si>
  <si>
    <t>VERMONT PSYCHIATRIC CARE HOSPITAL</t>
  </si>
  <si>
    <t>INS00758867</t>
  </si>
  <si>
    <t>MENTIS NEURO REHABILITATION</t>
  </si>
  <si>
    <t>INS00760166</t>
  </si>
  <si>
    <t>GILLIAM PSYCHIATRIC HOSPITAL</t>
  </si>
  <si>
    <t>INS00760171</t>
  </si>
  <si>
    <t>SC DMH CRAFTS FARROW CAMPUS</t>
  </si>
  <si>
    <t>INS00760422</t>
  </si>
  <si>
    <t>BAPTIST MEMORIAL REHABILITATION HOSPITAL</t>
  </si>
  <si>
    <t>INS00760680</t>
  </si>
  <si>
    <t>BOULDER COMMUNITY REHABILITATION HOSPITAL</t>
  </si>
  <si>
    <t>INS00760925</t>
  </si>
  <si>
    <t>SANTA CRUZ COUNTY PSYCHIATRIC HEALTH FACILITY</t>
  </si>
  <si>
    <t>INS00762766</t>
  </si>
  <si>
    <t>HAVEN BEHAVIORAL HOSPITAL OF PHILADELPHIA</t>
  </si>
  <si>
    <t>INS00762860</t>
  </si>
  <si>
    <t>HEALTHSOUTH REHABILITATION HOSPITAL OF MIDDLETOWN</t>
  </si>
  <si>
    <t>INS00763111</t>
  </si>
  <si>
    <t>HEALTHSOUTH REHABILITATION HOSPITAL OF NEWNAN</t>
  </si>
  <si>
    <t>INS00765858</t>
  </si>
  <si>
    <t>ALTRU SPECIALTY CENTER</t>
  </si>
  <si>
    <t>INS00766392</t>
  </si>
  <si>
    <t>ALABAMA CLINICAL SCHOOLS</t>
  </si>
  <si>
    <t>INS00766552</t>
  </si>
  <si>
    <t>CHICAGO CHILDRENS CENTER FOR BEHAVIORAL HEALTH</t>
  </si>
  <si>
    <t>INS00767479</t>
  </si>
  <si>
    <t>CARROLLTON SPRINGS</t>
  </si>
  <si>
    <t>INS00767488</t>
  </si>
  <si>
    <t>UCSF BETTY IRENE MOORE WOMENS HOSPITAL</t>
  </si>
  <si>
    <t>INS00769006</t>
  </si>
  <si>
    <t>OREGON STATE HOSPITAL</t>
  </si>
  <si>
    <t>INS00769350</t>
  </si>
  <si>
    <t>REHABILITATION HOSPITAL OF SAVANNAH</t>
  </si>
  <si>
    <t>INS00771128</t>
  </si>
  <si>
    <t>TIDELANDS WACCAMAW REHABILITATION HOSPITAL</t>
  </si>
  <si>
    <t>INS00771359</t>
  </si>
  <si>
    <t>ROGERS MEMORIAL HOSPITAL BROWN DEER</t>
  </si>
  <si>
    <t>INS00771466</t>
  </si>
  <si>
    <t>MCLEAN BORDEN COTTAGE</t>
  </si>
  <si>
    <t>INS00771490</t>
  </si>
  <si>
    <t>TELECARE RIVERSIDE COUNTY PSYCHIATRIC HEALTH FACILITY</t>
  </si>
  <si>
    <t>INS00771530</t>
  </si>
  <si>
    <t>BAYSIDE CENTER FOR BEHAVIORAL HEALTH AT SARASOTA MEMORIAL HOSPITAL</t>
  </si>
  <si>
    <t>INS00771564</t>
  </si>
  <si>
    <t>BARBARA ARONS PAVILION</t>
  </si>
  <si>
    <t>INS00771568</t>
  </si>
  <si>
    <t>CLEARVISTA HEALTH AND WELLNESS</t>
  </si>
  <si>
    <t>INS00771572</t>
  </si>
  <si>
    <t>TEXAS HEALTH SPRINGWOOD</t>
  </si>
  <si>
    <t>INS00771577</t>
  </si>
  <si>
    <t>OUTWOOD INTERMEDIATE CARE FACILITY MENTAL RETARDATION</t>
  </si>
  <si>
    <t>INS00771598</t>
  </si>
  <si>
    <t>REGIONAL ONE HEALTH REHABILITATION HOSPITAL</t>
  </si>
  <si>
    <t>INS00771599</t>
  </si>
  <si>
    <t>THE PAVILION AT NORTHWEST TEXAS HEALTHCARE SYSTEM</t>
  </si>
  <si>
    <t>INS00771616</t>
  </si>
  <si>
    <t>PINE GROVE BEHAVIORAL HEALTH AND ADDICTION SERVICES</t>
  </si>
  <si>
    <t>INS00771617</t>
  </si>
  <si>
    <t>HEBREW HEALTH CARE</t>
  </si>
  <si>
    <t>INS00771619</t>
  </si>
  <si>
    <t>WEST FLORIDA REHABILITATION INSTITUTE</t>
  </si>
  <si>
    <t>INS00771623</t>
  </si>
  <si>
    <t>JOHNSTON R BOWMAN HEALTH CENTER</t>
  </si>
  <si>
    <t>INS00771631</t>
  </si>
  <si>
    <t>FLAGLER HOSPITAL BEHAVIORAL HEALTH SERVICES</t>
  </si>
  <si>
    <t>INS00771635</t>
  </si>
  <si>
    <t>COMPASS BEHAVIORAL CENTER OF LAFAYETTE</t>
  </si>
  <si>
    <t>INS00771991</t>
  </si>
  <si>
    <t>OCEANS BEHAVIORAL HOSPITAL KATY</t>
  </si>
  <si>
    <t>INS00771992</t>
  </si>
  <si>
    <t>OCEANS BEHAVIORAL HOSPITAL ABILENE</t>
  </si>
  <si>
    <t>INS00772443</t>
  </si>
  <si>
    <t>COMPASS HEALTH ACADIA SAINT LANDRY HOSPITAL</t>
  </si>
  <si>
    <t>INS00772459</t>
  </si>
  <si>
    <t>COMPASS BEHAVIORAL CENTER OF HOUMA</t>
  </si>
  <si>
    <t>INS00772552</t>
  </si>
  <si>
    <t>WOODRIDGE OF WEST MEMPHIS, LLC</t>
  </si>
  <si>
    <t>INS00773397</t>
  </si>
  <si>
    <t>SAMARITAN BEHAVIORAL CENTER</t>
  </si>
  <si>
    <t>INS00773462</t>
  </si>
  <si>
    <t>MADISON OAKS ACADEMY</t>
  </si>
  <si>
    <t>INS00773814</t>
  </si>
  <si>
    <t>CROSS CREEK HOSPITAL</t>
  </si>
  <si>
    <t>INS00775137</t>
  </si>
  <si>
    <t>AURORA BEHAVIORAL HEALTHCARE SANTA ROSA, LLC</t>
  </si>
  <si>
    <t>INS00777353</t>
  </si>
  <si>
    <t>DOUGLAS GARDENS HOSPITAL</t>
  </si>
  <si>
    <t>INS00777944</t>
  </si>
  <si>
    <t>NORTH TAMPA BEHAVIORAL HEALTH</t>
  </si>
  <si>
    <t>INS00778000</t>
  </si>
  <si>
    <t>THE LODGE</t>
  </si>
  <si>
    <t>INS00778327</t>
  </si>
  <si>
    <t>HEALTHSOUTH BRAINTREE REHABILITATION HOSPITAL AT FRAMINGHAM</t>
  </si>
  <si>
    <t>INS00779438</t>
  </si>
  <si>
    <t>FAIRFAX BEHAVIORAL HEALTH</t>
  </si>
  <si>
    <t>INS00780433</t>
  </si>
  <si>
    <t>PRAIRIECARE BROOKLYN PARK</t>
  </si>
  <si>
    <t>INS00780982</t>
  </si>
  <si>
    <t>STANISLAUS COUNTY PSYCHIATRIC HEALTH FACILITY</t>
  </si>
  <si>
    <t>INS00781220</t>
  </si>
  <si>
    <t>DOCTORS CENTER HOSPITAL SAN FERNANDO DE LA CAROLINA</t>
  </si>
  <si>
    <t>INS00781694</t>
  </si>
  <si>
    <t>OASIS BEHAVIORAL HEALTH</t>
  </si>
  <si>
    <t>INS00782970</t>
  </si>
  <si>
    <t>CROSSROADS ADULT MENTAL HEALTH</t>
  </si>
  <si>
    <t>INS00783697</t>
  </si>
  <si>
    <t>ASSURANCE HEALTH, LLC</t>
  </si>
  <si>
    <t>INS00784522</t>
  </si>
  <si>
    <t>NORTHEAST BEHAVIORAL HEALTH, LLC</t>
  </si>
  <si>
    <t>INS00785591</t>
  </si>
  <si>
    <t>SAN ANTONIO BEHAVIORAL HEALTHCARE HOSPITAL</t>
  </si>
  <si>
    <t>INS00801772</t>
  </si>
  <si>
    <t>WELLMONT RIDGEVIEW PAVILION</t>
  </si>
  <si>
    <t>INS00801809</t>
  </si>
  <si>
    <t>KEMPSVILLE CENTER FOR BEHAVIORAL HEALTH</t>
  </si>
  <si>
    <t>INS00801849</t>
  </si>
  <si>
    <t>RESTPADD PSYCHIATRIC HEALTH FACILITY</t>
  </si>
  <si>
    <t>INS00801851</t>
  </si>
  <si>
    <t>CRESTWOOD SOLANO PSYCHIATRIC HEALTH FACILITY</t>
  </si>
  <si>
    <t>INS00801859</t>
  </si>
  <si>
    <t>TOTALLY KIDS REHABILITATION HOSPITAL</t>
  </si>
  <si>
    <t>INS00802010</t>
  </si>
  <si>
    <t>HIGH POINT HOSPITAL</t>
  </si>
  <si>
    <t>INS00802316</t>
  </si>
  <si>
    <t>HEALTHSOUTH REHABILITATION HOSPITAL OF WILLIAMSON COUNTY, LLC</t>
  </si>
  <si>
    <t>INS00802539</t>
  </si>
  <si>
    <t>TELECARE NORTH SOUND EVALUATION AND TREATMENT</t>
  </si>
  <si>
    <t>INS00802658</t>
  </si>
  <si>
    <t>CONCORDIA LUTHERAN HEALTH AND HUMAN CARE</t>
  </si>
  <si>
    <t>INS00802702</t>
  </si>
  <si>
    <t>QUAIL RUN BEHAVIORAL HEALTH</t>
  </si>
  <si>
    <t>INS00802739</t>
  </si>
  <si>
    <t>LEHIGH VALLEY CEDAR CREST</t>
  </si>
  <si>
    <t>INS00802741</t>
  </si>
  <si>
    <t>MARYWOOD HEALTH CENTER</t>
  </si>
  <si>
    <t>INS00802807</t>
  </si>
  <si>
    <t>HIGHLAND SPRINGS HOSPITAL</t>
  </si>
  <si>
    <t>INS00802876</t>
  </si>
  <si>
    <t>ORLANDO VA MEDICAL CENTER AT LAKE NONA</t>
  </si>
  <si>
    <t>INS00802895</t>
  </si>
  <si>
    <t>INS00803644</t>
  </si>
  <si>
    <t>WELLBRIDGE GREATER DALLAS</t>
  </si>
  <si>
    <t>INS00804225</t>
  </si>
  <si>
    <t>DANIEL DRAKE CENTER AT THE CHRIST HOSPITAL</t>
  </si>
  <si>
    <t>INS00804359</t>
  </si>
  <si>
    <t>CENTRO DE SALUD CONDUCTUAL MENONITA CIMA</t>
  </si>
  <si>
    <t>INS00804360</t>
  </si>
  <si>
    <t>TEN BROECK TENNESSEE HOSPITAL</t>
  </si>
  <si>
    <t>INS00804730</t>
  </si>
  <si>
    <t>CHI SAINT VINCENT HOT SPRINGS REHABILITATION HOSPITAL</t>
  </si>
  <si>
    <t>INS00805488</t>
  </si>
  <si>
    <t>UNIVERSITY OF IOWA PSYCHIATRIC HOSPITAL</t>
  </si>
  <si>
    <t>INS00805673</t>
  </si>
  <si>
    <t>CEDAR RIDGE BETHANY BEHAVIORAL HEALTH SERVICES</t>
  </si>
  <si>
    <t>INS00806637</t>
  </si>
  <si>
    <t>UCSF BAKAR CANCER HOSPITAL</t>
  </si>
  <si>
    <t>INS00807309</t>
  </si>
  <si>
    <t>WELLBRIDGE SAN MARCOS</t>
  </si>
  <si>
    <t>INS00810172</t>
  </si>
  <si>
    <t>CRESTWOOD BEHAVIORAL HEALTH</t>
  </si>
  <si>
    <t>INS00810286</t>
  </si>
  <si>
    <t>CRESTWYN BEHAVIORAL HEALTH</t>
  </si>
  <si>
    <t>INS00810985</t>
  </si>
  <si>
    <t>COPPER SPRINGS</t>
  </si>
  <si>
    <t>INS00811091</t>
  </si>
  <si>
    <t>COASTAL BEHAVIORAL HOSPITAL</t>
  </si>
  <si>
    <t>INS00811227</t>
  </si>
  <si>
    <t>INS00811238</t>
  </si>
  <si>
    <t>MOHAVE MENTAL HEALTH INPATIENT</t>
  </si>
  <si>
    <t>INS00811884</t>
  </si>
  <si>
    <t>THE BOWERY RESIDENTS COMMITTEE CHEMICAL DEPENDENCY CRISIS CENTER</t>
  </si>
  <si>
    <t>INS00811903</t>
  </si>
  <si>
    <t>UNIVERSITY OF TEXAS MEDICAL BRANCH AT LEAGUE CITY CAMPUS</t>
  </si>
  <si>
    <t>INS00812938</t>
  </si>
  <si>
    <t>STELLA MARIS SUB ACUTE REHAB</t>
  </si>
  <si>
    <t>INS00812985</t>
  </si>
  <si>
    <t>MOSSREHAB</t>
  </si>
  <si>
    <t>INS00812988</t>
  </si>
  <si>
    <t>METROPOLITAN METHODIST INPATIENT REHAB</t>
  </si>
  <si>
    <t>INS00812990</t>
  </si>
  <si>
    <t>BETHESDA CORNELL INSTITUTE FOR REHABILITATION MEDICINE</t>
  </si>
  <si>
    <t>INS00813030</t>
  </si>
  <si>
    <t>VIBRA HOSPITAL OF SOUTHEASTERN MICHIGAN</t>
  </si>
  <si>
    <t>INS00813460</t>
  </si>
  <si>
    <t>CALIFORNIA REHABILITATION INSTITUTE</t>
  </si>
  <si>
    <t>INS00821483</t>
  </si>
  <si>
    <t>BAYLOR T BOONE PICKENS CANCER HOSPITAL</t>
  </si>
  <si>
    <t>INS00831343</t>
  </si>
  <si>
    <t>ORANGE PARK MEDICAL CENTER</t>
  </si>
  <si>
    <t>INS00831518</t>
  </si>
  <si>
    <t>COMMUNITY HOSPITAL NORTH CAMPUS</t>
  </si>
  <si>
    <t>INS00831779</t>
  </si>
  <si>
    <t>BLUERIDGE VISTA HEALTH AND WELLNESS CENTER</t>
  </si>
  <si>
    <t>INS00832803</t>
  </si>
  <si>
    <t>PALMS BEHAVIORAL HEALTH</t>
  </si>
  <si>
    <t>INS00832879</t>
  </si>
  <si>
    <t>SUNDANCE HOSPITAL DALLAS</t>
  </si>
  <si>
    <t>INS00833303</t>
  </si>
  <si>
    <t>LOS ANGELES COMMUNITY HOSPITAL AT BELLFLOWER</t>
  </si>
  <si>
    <t>INS00833331</t>
  </si>
  <si>
    <t>TELECARE RECOVERY CENTER GRESHAM</t>
  </si>
  <si>
    <t>INS00833348</t>
  </si>
  <si>
    <t>TELECARE CLARK COUNTY</t>
  </si>
  <si>
    <t>INS00833377</t>
  </si>
  <si>
    <t>WAKEMED NORTH FAMILY AND WOMENS HOSPITAL</t>
  </si>
  <si>
    <t>INS00833883</t>
  </si>
  <si>
    <t>OHIO STATE UNIVERSITY MEDICAL CENTER</t>
  </si>
  <si>
    <t>INS00834486</t>
  </si>
  <si>
    <t>SAINT DAVIDS SURGICAL HOSPITAL</t>
  </si>
  <si>
    <t>INS00834664</t>
  </si>
  <si>
    <t>MADONNA REHABILITATION HOSPITAL OMAHA CAMPUS</t>
  </si>
  <si>
    <t>INS00834677</t>
  </si>
  <si>
    <t>ALLEGIANCE BEHAVIOURAL HEALTH CENTER OF MONROE</t>
  </si>
  <si>
    <t>INS00834709</t>
  </si>
  <si>
    <t>SEASIDE BEHAVIORAL CENTER AT METAIRIE</t>
  </si>
  <si>
    <t>INS00834991</t>
  </si>
  <si>
    <t>PHYSICIANS BEHAVIORAL HOSPITAL</t>
  </si>
  <si>
    <t>INS00836911</t>
  </si>
  <si>
    <t>DIGNITY HEALTH EAST VALLEY REHABILITATION HOSPITAL</t>
  </si>
  <si>
    <t>INS00837177</t>
  </si>
  <si>
    <t>HEALTHSOUTH REHABILITATION HOSPITAL OF MODESTO</t>
  </si>
  <si>
    <t>INS00838384</t>
  </si>
  <si>
    <t>TARAVISTA BEHAVIORAL INPATIENT UNIT</t>
  </si>
  <si>
    <t>INS00839299</t>
  </si>
  <si>
    <t>RIDGEVIEW INSTITUTE MONROE</t>
  </si>
  <si>
    <t>INS00839846</t>
  </si>
  <si>
    <t>OAKWOOD SPRINGS</t>
  </si>
  <si>
    <t>INS00839922</t>
  </si>
  <si>
    <t>GARLAND BEHAVIORAL HOSPITAL</t>
  </si>
  <si>
    <t>INS00840123</t>
  </si>
  <si>
    <t>CLEAR VIEW BEHAVIORAL HEALTH</t>
  </si>
  <si>
    <t>INS00843009</t>
  </si>
  <si>
    <t>CRICHTON REHABILITATION CENTER</t>
  </si>
  <si>
    <t>INS00843064</t>
  </si>
  <si>
    <t>HEALTHSOUTH REHABILITATION HOSPITAL OF GULFPORT, LLC</t>
  </si>
  <si>
    <t>INS00844555</t>
  </si>
  <si>
    <t>COLUMBUS SPRINGS EAST</t>
  </si>
  <si>
    <t>INS00845242</t>
  </si>
  <si>
    <t>INS00846762</t>
  </si>
  <si>
    <t>WILLOW CREEK BEHAVIORAL HEALTH</t>
  </si>
  <si>
    <t>INS00850461</t>
  </si>
  <si>
    <t>TELECARE THURSTON MASON CRISIS TRIAGE</t>
  </si>
  <si>
    <t>INS00851567</t>
  </si>
  <si>
    <t>SAGE VIEW AT SAINT CHARLES</t>
  </si>
  <si>
    <t>INS00851572</t>
  </si>
  <si>
    <t>ENLOE BEHAVIORAL HEALTH</t>
  </si>
  <si>
    <t>INS00851591</t>
  </si>
  <si>
    <t>PROVIDENCE BEHAVIORAL HEALTH</t>
  </si>
  <si>
    <t>INS00851616</t>
  </si>
  <si>
    <t>FREEDOM BEHAVIORAL OF TOPEKA</t>
  </si>
  <si>
    <t>INS00851861</t>
  </si>
  <si>
    <t>OSCEOLA MENTAL HEALTH</t>
  </si>
  <si>
    <t>INS00854444</t>
  </si>
  <si>
    <t>SUN BEHAVIORAL COLUMBUS</t>
  </si>
  <si>
    <t>INS00854695</t>
  </si>
  <si>
    <t>OSAGE BEACH CENTER FOR COGNITIVE DISORDERS</t>
  </si>
  <si>
    <t>INS00855630</t>
  </si>
  <si>
    <t>SUN BEHAVIORAL HOUSTON</t>
  </si>
  <si>
    <t>INS00855839</t>
  </si>
  <si>
    <t>INSPIRA HEALTH NETWORK BRIDGETON MENTAL HEALTH</t>
  </si>
  <si>
    <t>INS00856749</t>
  </si>
  <si>
    <t>EASTSIDE MEDICAL CENTER SOUTH CAMPUS</t>
  </si>
  <si>
    <t>INS00857465</t>
  </si>
  <si>
    <t>SAINT ALPHONSUS MEDICAL CENTER NAMPA</t>
  </si>
  <si>
    <t>INS00857536</t>
  </si>
  <si>
    <t>FRED AND PAMELA BUFFETT CANCER CENTER</t>
  </si>
  <si>
    <t>INS00857552</t>
  </si>
  <si>
    <t>CORAL SHORES BEHAVIORAL HEALTH</t>
  </si>
  <si>
    <t>INS00857633</t>
  </si>
  <si>
    <t>SPIRE REHABILITATION HOSPITAL</t>
  </si>
  <si>
    <t>INS00857825</t>
  </si>
  <si>
    <t>SMOKEY POINT BEHAVIORAL HOSPITAL</t>
  </si>
  <si>
    <t>INS00859865</t>
  </si>
  <si>
    <t>MERCY ACUTE REHABILITATION UNIT WEST CAMPUS</t>
  </si>
  <si>
    <t>INS00860940</t>
  </si>
  <si>
    <t>SANFORD MEDICAL CENTER FARGO</t>
  </si>
  <si>
    <t>INS00864244</t>
  </si>
  <si>
    <t>UNIVERSITY OF VERMONT MEDICAL CENTER INPATIENT REHABILITATION</t>
  </si>
  <si>
    <t>INS00869541</t>
  </si>
  <si>
    <t>DENVER SPRINGS</t>
  </si>
  <si>
    <t>INS00876611</t>
  </si>
  <si>
    <t>THE CENTER FOR BEHAVIORAL HEALTH SERVICES AT UNIVERSITY PAVILION</t>
  </si>
  <si>
    <t>INS00876952</t>
  </si>
  <si>
    <t>THE HOSPITALS OF PROVIDENCE HORIZON CITY CAMPUS</t>
  </si>
  <si>
    <t>INS00877481</t>
  </si>
  <si>
    <t>HEALTHSOUTH REHABILITATION HOSPITAL OF PEARLAND</t>
  </si>
  <si>
    <t>INS00877725</t>
  </si>
  <si>
    <t>MERIT HEALTH RIVER REGION WEST CAMPUS</t>
  </si>
  <si>
    <t>INS00877905</t>
  </si>
  <si>
    <t>NEW MEXICO BEHAVIORAL HEALTH INSTITUTE</t>
  </si>
  <si>
    <t>INS00877908</t>
  </si>
  <si>
    <t>ASSURANCE HEALTH INDIANAPOLIS</t>
  </si>
  <si>
    <t>INS00877916</t>
  </si>
  <si>
    <t>ROBERT C BYRD CHILD AND ADOLESCENT BEHAVIORAL HEALTH CENTER</t>
  </si>
  <si>
    <t>INS00877935</t>
  </si>
  <si>
    <t>ICARE REHABILITATION HOSPITAL</t>
  </si>
  <si>
    <t>INS00877953</t>
  </si>
  <si>
    <t>ASSURANCE HEALTH CINCINNATI</t>
  </si>
  <si>
    <t>INS00877954</t>
  </si>
  <si>
    <t>THE RECOVERY CENTER</t>
  </si>
  <si>
    <t>INS00877955</t>
  </si>
  <si>
    <t>CAROLINAEAST REHABILITATION HOSPITAL</t>
  </si>
  <si>
    <t>INS00877956</t>
  </si>
  <si>
    <t>MERCY MARIAN CENTER</t>
  </si>
  <si>
    <t>INS00877957</t>
  </si>
  <si>
    <t>SALEM HOSPITAL REGIONAL REHABILITATION</t>
  </si>
  <si>
    <t>INS00877963</t>
  </si>
  <si>
    <t>J L BEDSOLE ROTARY REHABILITATION HOSPITAL</t>
  </si>
  <si>
    <t>INS00877966</t>
  </si>
  <si>
    <t>AMG PHYSICAL REHABILITATION HOSPITAL COVINGTON</t>
  </si>
  <si>
    <t>INS00877979</t>
  </si>
  <si>
    <t>WESTBOROUGH BEHAVIORAL HEALTHCARE HOSPITAL</t>
  </si>
  <si>
    <t>INS00878100</t>
  </si>
  <si>
    <t>SPENCE AND BECKY WILSON BAPTIST CHILDRENS HOSPITAL</t>
  </si>
  <si>
    <t>INS00878112</t>
  </si>
  <si>
    <t>CHILDRENS HOSPITAL OF NEVADA</t>
  </si>
  <si>
    <t>INS00878117</t>
  </si>
  <si>
    <t>FLORIDA HOSPITAL FOR WOMEN</t>
  </si>
  <si>
    <t>INS00878125</t>
  </si>
  <si>
    <t>BAPTIST ORTHOPEDIC HOSPITAL</t>
  </si>
  <si>
    <t>INS00878130</t>
  </si>
  <si>
    <t>ARIZONA CHILDRENS CENTER</t>
  </si>
  <si>
    <t>INS00878138</t>
  </si>
  <si>
    <t>AVITA ONTARIO COMMUNITY HOSPITAL</t>
  </si>
  <si>
    <t>INS00878139</t>
  </si>
  <si>
    <t>RILEY HOSPITAL FOR CHILDREN AT IU HEALTH NORTH</t>
  </si>
  <si>
    <t>INS00878190</t>
  </si>
  <si>
    <t>JENNIE SEALY HOSPITAL</t>
  </si>
  <si>
    <t>INS00878724</t>
  </si>
  <si>
    <t>TELECARE THURSTON MASON EVALUATION AND TREATMENT CENTER</t>
  </si>
  <si>
    <t>INS00880567</t>
  </si>
  <si>
    <t>CEDAR CREEK HOSPITAL</t>
  </si>
  <si>
    <t>INS00881009</t>
  </si>
  <si>
    <t>THE UNIVERSITY OF KANSAS HEALTH SYSTEM MARILLAC CAMPUS</t>
  </si>
  <si>
    <t>INS00881475</t>
  </si>
  <si>
    <t>COMMUNITY CARE CENTER</t>
  </si>
  <si>
    <t>INS00881920</t>
  </si>
  <si>
    <t>LAKE PINES HOSPITAL</t>
  </si>
  <si>
    <t>INS00884096</t>
  </si>
  <si>
    <t>DIGNITY HEALTH SAINT ROSE DOMINICAN SAHARA CAMPUS</t>
  </si>
  <si>
    <t>INS00885772</t>
  </si>
  <si>
    <t>THE CHRIST HOSPITAL MEDICAL CENTER LIBERTY TOWNSHIP</t>
  </si>
  <si>
    <t>INS00889602</t>
  </si>
  <si>
    <t>MARICOPA MEDICAL CENTER BEHAVIORAL HEALTH ANNEX</t>
  </si>
  <si>
    <t>Hospital Group:</t>
  </si>
  <si>
    <t>Position:</t>
  </si>
  <si>
    <t>SND</t>
  </si>
  <si>
    <t>SOTP</t>
  </si>
  <si>
    <t>Full Line</t>
  </si>
  <si>
    <t>Other Nutrition</t>
  </si>
  <si>
    <t>Vitamins</t>
  </si>
  <si>
    <t>Lipids</t>
  </si>
  <si>
    <t>Amino Acids</t>
  </si>
  <si>
    <t xml:space="preserve">Clinimix </t>
  </si>
  <si>
    <t>MB+</t>
  </si>
  <si>
    <t>Liquid Premix</t>
  </si>
  <si>
    <t>Frozen Premix</t>
  </si>
  <si>
    <t>Other Access</t>
  </si>
  <si>
    <t>Interlink</t>
  </si>
  <si>
    <t>Clearlink</t>
  </si>
  <si>
    <t>Other Access (see hidden cells)</t>
  </si>
  <si>
    <t>WALNUT HILL PHYS HOSP LLC</t>
  </si>
  <si>
    <t>BASE AGREEMENT</t>
  </si>
  <si>
    <t xml:space="preserve">One Link </t>
  </si>
  <si>
    <t>UNIVERISTY OF COLORADO HEALTH</t>
  </si>
  <si>
    <t>Beds (Used for Analysis)</t>
  </si>
  <si>
    <t>IDN</t>
  </si>
  <si>
    <t>HELPER</t>
  </si>
  <si>
    <t>*REFER TO TMA ANALYSIS FILE FOR METHODOLOGY IN DETERMINING $/bed BY IDN/GPO</t>
  </si>
  <si>
    <t>Current Baxter Tier:</t>
  </si>
  <si>
    <t>Baxter GPO/Base Agreement:</t>
  </si>
  <si>
    <t>Drop Down, Active if Current Baxter Tier is non-committed</t>
  </si>
  <si>
    <t>Director of Operations</t>
  </si>
  <si>
    <t>Drop Down, allow manual entry</t>
  </si>
  <si>
    <t>PROGRAMMING</t>
  </si>
  <si>
    <t>IV Fluids</t>
  </si>
  <si>
    <t>Qualifying Tier:</t>
  </si>
  <si>
    <t>FL Estimated Annual Sales ($/bed)</t>
  </si>
  <si>
    <t>SOTP Estimated Annual Sales ($/bed)</t>
  </si>
  <si>
    <t>SND Estimated Annual Sales ($/bed)</t>
  </si>
  <si>
    <t>($/bed)</t>
  </si>
  <si>
    <t>($/bed) - Clearlink</t>
  </si>
  <si>
    <t>Total - Clearlink</t>
  </si>
  <si>
    <t>($/bed) - Interlink</t>
  </si>
  <si>
    <t>($/bed) - Other</t>
  </si>
  <si>
    <t>Total - Other</t>
  </si>
  <si>
    <t>Qualifying Tier</t>
  </si>
  <si>
    <t>Current Tier</t>
  </si>
  <si>
    <t>Drop Down, Need to define each option</t>
  </si>
  <si>
    <t>Hospital or IDN?</t>
  </si>
  <si>
    <t>0=Hospital, 1=IDN</t>
  </si>
  <si>
    <t xml:space="preserve">If IDN, then allow manual input that autopopulates based on column D in Hosp DB tab.  Otherwise, linked to Hospital Name in Hospital Database tab, N/A if hospital name is not in database, allow drop down if hospital name is not in database. </t>
  </si>
  <si>
    <t>If IDN, then allow manual input.  Otherwise, linked to Hospital Name in Hospital Database tab, Allow manual changes</t>
  </si>
  <si>
    <t>($/bed) - Liquid Premixes</t>
  </si>
  <si>
    <t>Total - Liquid Premixes</t>
  </si>
  <si>
    <t>($/bed) - Frozen Premixes</t>
  </si>
  <si>
    <t>Total - Frozen Premixes</t>
  </si>
  <si>
    <t>Clinimix</t>
  </si>
  <si>
    <t>Exactamix</t>
  </si>
  <si>
    <t>Premixes</t>
  </si>
  <si>
    <t>Total - Interlink</t>
  </si>
  <si>
    <t>($/bed) - Clinimix</t>
  </si>
  <si>
    <t>($/bed) - Exactamix</t>
  </si>
  <si>
    <t>Total - Exactamix</t>
  </si>
  <si>
    <t>($/bed) - Amino Acids</t>
  </si>
  <si>
    <t>Total - Amino Acids</t>
  </si>
  <si>
    <t>($/bed) - Lipids</t>
  </si>
  <si>
    <t>Total - Lipids</t>
  </si>
  <si>
    <t>($/bed) - Vitamins</t>
  </si>
  <si>
    <t>Total - Vitamins</t>
  </si>
  <si>
    <t>ICU Beds</t>
  </si>
  <si>
    <t xml:space="preserve">If IDN, then allow manual input.  Otherwise, linked to Hospital Name in Hospital Database tab, Allow manual changes.  </t>
  </si>
  <si>
    <t>PRODUCT INFO</t>
  </si>
  <si>
    <t>Current Closed System Transfer Device (CSTD) Supplier</t>
  </si>
  <si>
    <t>Potential Revenue Opportunity</t>
  </si>
  <si>
    <t>Autoprogramming</t>
  </si>
  <si>
    <t>Mii Facility Id</t>
  </si>
  <si>
    <t>Cust Num</t>
  </si>
  <si>
    <t>Input that autopopulates based on column A in JDE DB tab, if number not in database then "JDE number not available, search by hospital name"</t>
  </si>
  <si>
    <t>If hospital, then Input that autopopulates based on column B in JDE DB and column B in Hosp DB tab, allow typing in full name if not in database.  If IDN, then N/A.</t>
  </si>
  <si>
    <t>INTALERE</t>
  </si>
  <si>
    <t>Pump</t>
  </si>
  <si>
    <t>Onelink</t>
  </si>
  <si>
    <t>Sets and Needleless Connectors</t>
  </si>
  <si>
    <t>Total Nutrition</t>
  </si>
  <si>
    <t>Total Solutions</t>
  </si>
  <si>
    <t>Total Sets and Needleless Connectors</t>
  </si>
  <si>
    <t>Frozen Premixes</t>
  </si>
  <si>
    <t>Liquid Premixes</t>
  </si>
  <si>
    <t>Total Prem Nutrition</t>
  </si>
  <si>
    <t>Mini-bag Plus</t>
  </si>
  <si>
    <t>Total Premium Drug</t>
  </si>
  <si>
    <t>Use Asset Tracking on Current Pumps?</t>
  </si>
  <si>
    <t>Yes/No, default Yes</t>
  </si>
  <si>
    <t>Yes</t>
  </si>
  <si>
    <t>$ per start/stop chemo IV infusion 1st hour (CPT Code 96413)</t>
  </si>
  <si>
    <t>$ per start/stop chemo IV infusion additional hour(s) (CPT Code 96415)</t>
  </si>
  <si>
    <t>$ per start/stop chemo IV push single administration (CPT Code 96409)</t>
  </si>
  <si>
    <t>$ per start/stop non-chemo IV infusion 1st hour (CPT Code 96365)</t>
  </si>
  <si>
    <t>$ per start/stop non-chemo IV infusion additional hour(s) (CPT Code 96366)</t>
  </si>
  <si>
    <t>CMS 2018, https://www.janssencarepath.com/sites/www.janssencarepath.com/files/medicare-coding-and-payment-drug-admin-services-hospital-outpatient.pdf?v=211</t>
  </si>
  <si>
    <t>https://www.statista.com/statistics/185899/occupancy-rates-of-federal-and-nonfederal-hospitals-in-the-us-since-2001/</t>
  </si>
  <si>
    <t>default = 68%, allow manual changes</t>
  </si>
  <si>
    <t>% of non-chemo infusions lasting up to 1 hr</t>
  </si>
  <si>
    <t>% of non-chemo infusions lasting up to 2 hrs</t>
  </si>
  <si>
    <t>% of chemo infusions lasting up to 1 hr</t>
  </si>
  <si>
    <t>% of chemo infusions lasting up to 2 hrs</t>
  </si>
  <si>
    <t>default = 100%, allow manual changes</t>
  </si>
  <si>
    <t>Usage of pump set</t>
  </si>
  <si>
    <t>Usage of gravity set</t>
  </si>
  <si>
    <t>Cost of Tag</t>
  </si>
  <si>
    <t>($/bed) - Onelink</t>
  </si>
  <si>
    <t>Total - Onelink</t>
  </si>
  <si>
    <t>Pour Bottles</t>
  </si>
  <si>
    <t>($/bed) - LVP</t>
  </si>
  <si>
    <t>($/bed) - SVP</t>
  </si>
  <si>
    <t>Total - SVP</t>
  </si>
  <si>
    <t>Total - LVP</t>
  </si>
  <si>
    <t>($/bed) - Pour Bottles</t>
  </si>
  <si>
    <t>Total - Pour Bottles</t>
  </si>
  <si>
    <t>Solutions</t>
  </si>
  <si>
    <t>Estimated Cost of Sets</t>
  </si>
  <si>
    <t>Baxter Single Set Technology addresses the reduction of teardowns by offering a single IV set for both pump and gravity applications</t>
  </si>
  <si>
    <t>IV Fluid Waste Savings ($)</t>
  </si>
  <si>
    <t>Cost of bag (IV Fluid) lost due to disconnect</t>
  </si>
  <si>
    <t>Waste (IV Fluid)</t>
  </si>
  <si>
    <t xml:space="preserve">Calculated using InCrowd survey results  CSTD Usage and Cost September 20th 2017 - https://baxter.box.com/s/ctb53nd2c8reiby5z8bgygtthxyhvm53 </t>
  </si>
  <si>
    <t>% of solution left in non-empty bag</t>
  </si>
  <si>
    <t>% of  non-empty bag filled</t>
  </si>
  <si>
    <t>Number of Doses</t>
  </si>
  <si>
    <t>Current CSTD Supplier</t>
  </si>
  <si>
    <t>% Syringe Bolus</t>
  </si>
  <si>
    <t>Equashield</t>
  </si>
  <si>
    <t>Vial Adapter (units/dose)</t>
  </si>
  <si>
    <t>Vial Adapter ($/unit)</t>
  </si>
  <si>
    <t>Bag Spike (units/dose)</t>
  </si>
  <si>
    <t>Closed Male Luer (units/dose)</t>
  </si>
  <si>
    <t>Bag Spike ($/unit)</t>
  </si>
  <si>
    <t>Closed Male Luer ($/unit)</t>
  </si>
  <si>
    <t>Connector (units/dose)</t>
  </si>
  <si>
    <t>Connector ($/unit)</t>
  </si>
  <si>
    <t>ICU Medical - ChemoLock</t>
  </si>
  <si>
    <t>ICU Medical - ChemoClave</t>
  </si>
  <si>
    <t>Sources: 1. Company websites, 2. GHX data 1H 2017</t>
  </si>
  <si>
    <t>Units/dose</t>
  </si>
  <si>
    <t>$/unit</t>
  </si>
  <si>
    <t>Connector</t>
  </si>
  <si>
    <t>Arisure ($/dose)</t>
  </si>
  <si>
    <t>Units/Dose Indicator</t>
  </si>
  <si>
    <t>Current Tier:</t>
  </si>
  <si>
    <t>Avg. Weight Connector (oz)</t>
  </si>
  <si>
    <t>% of chemo infusions lasting &gt; 1 hr</t>
  </si>
  <si>
    <t>% of non-chemo infusions lasting &gt; 1 hr</t>
  </si>
  <si>
    <t>Data on file. Baxter TMA.  Total Channels (Cell AR1) / Total Beds (Cell D1) in TMA file</t>
  </si>
  <si>
    <t>Data on file. Baxter. Infusion Pump US Landscape 2015 Slide 21</t>
  </si>
  <si>
    <t>Data on file. Baxter CCOE Nurse Survey - Conservative estimates</t>
  </si>
  <si>
    <t>default = 39.3, allow manual changes</t>
  </si>
  <si>
    <t>2018 Fun Facts: FY2016 American Hospital Association (AHA) Hospital Statistics, US Admissions: 35,158,934 / US Beds: 894,574 = 39.3 Admits/Bed/Year</t>
  </si>
  <si>
    <t>Total - AA premix</t>
  </si>
  <si>
    <t>Exactamix Disposables</t>
  </si>
  <si>
    <t>%Closed - Administration Set Dose</t>
  </si>
  <si>
    <t>Arisure</t>
  </si>
  <si>
    <t>Potential Direct Savings</t>
  </si>
  <si>
    <t>Potential Indirect Savings</t>
  </si>
  <si>
    <t>% of pull backs that may lead to preventable adverse drug event</t>
  </si>
  <si>
    <t>% of unprotected (outside the drug library) infusions leading to preventable adverse drug events</t>
  </si>
  <si>
    <t>Reduction in annual number of errors leading to potential preventable adverse drug events</t>
  </si>
  <si>
    <t>Total number of programming instances that could lead potential preventable adverse drug events</t>
  </si>
  <si>
    <t>% of unprotected (outside the drug library) 
infusions leading to preventable adverse drug events</t>
  </si>
  <si>
    <t>Total number of programming events that may lead to preventable adverse drug event</t>
  </si>
  <si>
    <t>DIFFERENCE IN # OF PREVENTABLE ADVERSE DRUG EVENTS</t>
  </si>
  <si>
    <t>Autoprogramming Errors leading to preventable adverse drug events</t>
  </si>
  <si>
    <t>% of pull backs that may lead to preventable adverse drug events</t>
  </si>
  <si>
    <t>Events avoided that could lead to preventable adverse drug events</t>
  </si>
  <si>
    <t>Events that could cause preventable adverse drug event</t>
  </si>
  <si>
    <t>PRODUCT FEATURES:</t>
  </si>
  <si>
    <t>PRODUCT FEATURES</t>
  </si>
  <si>
    <t>$ per start/stop non-chemo IV push single administration (CPT Code 96374)</t>
  </si>
  <si>
    <t>potential annual savings from potential preventable adverse drug events</t>
  </si>
  <si>
    <t>potential savings in Pump/Gravity Sets</t>
  </si>
  <si>
    <t>Potential Waste Annual Savings</t>
  </si>
  <si>
    <t>Total Potential Nurse Cost Savings</t>
  </si>
  <si>
    <t>Potential Savings</t>
  </si>
  <si>
    <t>Potential Annual Savings</t>
  </si>
  <si>
    <t>% Admin Set Dose</t>
  </si>
  <si>
    <t>Annual Disposal Potential Cost Saved</t>
  </si>
  <si>
    <t>Annual Potential Savings</t>
  </si>
  <si>
    <t>AA Premix</t>
  </si>
  <si>
    <t>Reference Number:</t>
  </si>
  <si>
    <t>Admin Set Dose</t>
  </si>
  <si>
    <t>Corvida - Halo</t>
  </si>
  <si>
    <t>B. Braun - OnGuard</t>
  </si>
  <si>
    <t>Baxter - Arisure</t>
  </si>
  <si>
    <t>BD - Phaseal</t>
  </si>
  <si>
    <t>BD (CareFusion) - Texium</t>
  </si>
  <si>
    <t>% infusions that are chemo</t>
  </si>
  <si>
    <t>default = 30%, allow manual changes</t>
  </si>
  <si>
    <t>Number of pumps/channels per bed</t>
  </si>
  <si>
    <t xml:space="preserve">ER/Elective Disconnect Ratio </t>
  </si>
  <si>
    <t>NEED TO LINK TO $/BED tool</t>
  </si>
  <si>
    <t>Default</t>
  </si>
  <si>
    <t>Changes</t>
  </si>
  <si>
    <t>new value</t>
  </si>
  <si>
    <t>New IDN</t>
  </si>
  <si>
    <t>New Hospital</t>
  </si>
  <si>
    <t>% of ICU infusions titrated</t>
  </si>
  <si>
    <t>Number of times an ICU infusion is titrated</t>
  </si>
  <si>
    <t>If IDN, then allow manual input that autopopulates based on column E in Hosp DB tab.  Otherwise, linked to Hospital Name in Hospital Database tab, N/A if hospital name is not in database, allow drop down if hospital name is not in database</t>
  </si>
  <si>
    <t xml:space="preserve">Total number of daily infusions programmed </t>
  </si>
  <si>
    <t>Total number of daily ICU titrations</t>
  </si>
  <si>
    <t>Total number of daily infusion starts</t>
  </si>
  <si>
    <t>Number Attributed to Drug Library Compliance</t>
  </si>
  <si>
    <t>Number Attributed to Autoprogramming Basic Mode</t>
  </si>
  <si>
    <t>Baxter - Sigma Spectrum</t>
  </si>
  <si>
    <t>B. Braun - Infusomat Space</t>
  </si>
  <si>
    <t>default = 35%, allow manual changes</t>
  </si>
  <si>
    <t>default = 65%, allow manual changes</t>
  </si>
  <si>
    <t>Allow manual input (1=Yes,0=No)</t>
  </si>
  <si>
    <t>% portable devices in hospitals that are pumps</t>
  </si>
  <si>
    <t>Pump rent price per year</t>
  </si>
  <si>
    <t>Reduction in Biomed time looking for equipment (hours)</t>
  </si>
  <si>
    <t>Reduction in Nurse time looking for equipment (hours)</t>
  </si>
  <si>
    <t>Boost Marketing Rental Campaign. July 2018</t>
  </si>
  <si>
    <t>Rent for $150 per month, 3 months at a minimum (conservative)</t>
  </si>
  <si>
    <t>BD/CareFusion - Alaris/Medley</t>
  </si>
  <si>
    <t>ICU Medical - Plum 360</t>
  </si>
  <si>
    <t>ICU Medical - Plum A+</t>
  </si>
  <si>
    <t>B. Braun - Outlook</t>
  </si>
  <si>
    <t>Non-committed</t>
  </si>
  <si>
    <t>Number of times an infusion is titrated (ICU)</t>
  </si>
  <si>
    <t>Please Select</t>
  </si>
  <si>
    <t>blank, manual input ($)</t>
  </si>
</sst>
</file>

<file path=xl/styles.xml><?xml version="1.0" encoding="utf-8"?>
<styleSheet xmlns="http://schemas.openxmlformats.org/spreadsheetml/2006/main">
  <numFmts count="16"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0.0"/>
    <numFmt numFmtId="172" formatCode="_(* #,##0.0_);_(* \(#,##0.0\);_(* &quot;-&quot;??_);_(@_)"/>
    <numFmt numFmtId="173" formatCode="0.0%"/>
    <numFmt numFmtId="174" formatCode="&quot;$&quot;0.0\K"/>
    <numFmt numFmtId="175" formatCode="&quot;$&quot;#,##0.00"/>
    <numFmt numFmtId="176" formatCode="[&gt;=1000000]\ &quot;$&quot;#.0,,&quot;M&quot;;[&gt;=100]&quot;$&quot;0.0,&quot;K&quot;;&quot;$&quot;#"/>
    <numFmt numFmtId="177" formatCode="[&gt;=1000000]\ &quot;$&quot;#.0,,&quot;M&quot;;[&gt;=1000]&quot;$&quot;0.0,&quot;K&quot;;&quot;$&quot;#"/>
    <numFmt numFmtId="178" formatCode="[&gt;=1000000]\ #.0,,&quot;M&quot;;[&gt;=100]0.0,&quot;K&quot;;#"/>
    <numFmt numFmtId="179" formatCode="[&gt;=1000000]\ &quot;$&quot;#.0,,&quot;M&quot;;[&gt;=1000]&quot;$&quot;0,&quot;K&quot;;&quot;$&quot;#"/>
  </numFmts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5"/>
      <name val="Calibri"/>
      <family val="2"/>
      <scheme val="minor"/>
    </font>
    <font>
      <sz val="8"/>
      <color rgb="FF000000"/>
      <name val="Arial"/>
      <family val="2"/>
    </font>
    <font>
      <b/>
      <sz val="11"/>
      <color theme="1"/>
      <name val="Calibri"/>
      <family val="2"/>
      <charset val="204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5" tint="0.39997558519241921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indexed="64"/>
      </left>
      <right/>
      <top/>
      <bottom/>
      <diagonal/>
    </border>
    <border>
      <left style="medium">
        <color rgb="FFFF3300"/>
      </left>
      <right style="medium">
        <color rgb="FFFF3300"/>
      </right>
      <top style="medium">
        <color rgb="FFFF3300"/>
      </top>
      <bottom style="medium">
        <color rgb="FFFF33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rgb="FFFF0000"/>
      </left>
      <right style="medium">
        <color rgb="FFFF0000"/>
      </right>
      <top/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ck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ck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rgb="FFFF0000"/>
      </top>
      <bottom style="thin">
        <color indexed="64"/>
      </bottom>
      <diagonal/>
    </border>
    <border>
      <left style="thin">
        <color indexed="64"/>
      </left>
      <right/>
      <top style="thick">
        <color rgb="FFFF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</borders>
  <cellStyleXfs count="5">
    <xf numFmtId="0" fontId="0" fillId="0" borderId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272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  <xf numFmtId="165" fontId="0" fillId="0" borderId="0" xfId="0" applyNumberFormat="1" applyFill="1" applyAlignment="1">
      <alignment horizontal="left"/>
    </xf>
    <xf numFmtId="9" fontId="0" fillId="0" borderId="0" xfId="0" applyNumberFormat="1" applyFill="1" applyAlignment="1">
      <alignment horizontal="left"/>
    </xf>
    <xf numFmtId="9" fontId="0" fillId="0" borderId="0" xfId="0" applyNumberFormat="1" applyAlignment="1">
      <alignment horizontal="left"/>
    </xf>
    <xf numFmtId="0" fontId="4" fillId="0" borderId="0" xfId="0" applyFont="1"/>
    <xf numFmtId="0" fontId="0" fillId="0" borderId="0" xfId="0" applyFont="1" applyFill="1"/>
    <xf numFmtId="0" fontId="0" fillId="0" borderId="1" xfId="0" applyBorder="1"/>
    <xf numFmtId="0" fontId="5" fillId="0" borderId="0" xfId="0" applyFont="1"/>
    <xf numFmtId="0" fontId="0" fillId="0" borderId="0" xfId="0" applyNumberFormat="1" applyAlignment="1">
      <alignment horizontal="left"/>
    </xf>
    <xf numFmtId="0" fontId="7" fillId="0" borderId="0" xfId="4" applyFill="1" applyAlignment="1">
      <alignment horizontal="left"/>
    </xf>
    <xf numFmtId="167" fontId="0" fillId="0" borderId="0" xfId="2" applyFont="1" applyAlignment="1">
      <alignment horizontal="left"/>
    </xf>
    <xf numFmtId="169" fontId="0" fillId="0" borderId="0" xfId="2" applyNumberFormat="1" applyFont="1" applyAlignment="1">
      <alignment horizontal="left"/>
    </xf>
    <xf numFmtId="173" fontId="0" fillId="0" borderId="0" xfId="0" applyNumberFormat="1" applyAlignment="1">
      <alignment horizontal="left"/>
    </xf>
    <xf numFmtId="169" fontId="0" fillId="0" borderId="0" xfId="2" applyNumberFormat="1" applyFont="1"/>
    <xf numFmtId="0" fontId="0" fillId="0" borderId="0" xfId="0" applyAlignment="1">
      <alignment horizontal="center"/>
    </xf>
    <xf numFmtId="169" fontId="0" fillId="0" borderId="0" xfId="0" applyNumberFormat="1"/>
    <xf numFmtId="0" fontId="0" fillId="0" borderId="0" xfId="0" applyFill="1" applyBorder="1"/>
    <xf numFmtId="169" fontId="0" fillId="0" borderId="0" xfId="0" applyNumberFormat="1" applyBorder="1"/>
    <xf numFmtId="170" fontId="0" fillId="0" borderId="0" xfId="1" applyNumberFormat="1" applyFont="1" applyAlignment="1"/>
    <xf numFmtId="167" fontId="0" fillId="0" borderId="0" xfId="2" applyFont="1"/>
    <xf numFmtId="9" fontId="0" fillId="0" borderId="0" xfId="3" applyFont="1"/>
    <xf numFmtId="9" fontId="0" fillId="0" borderId="0" xfId="0" applyNumberFormat="1"/>
    <xf numFmtId="1" fontId="0" fillId="0" borderId="0" xfId="0" applyNumberFormat="1" applyFill="1"/>
    <xf numFmtId="164" fontId="0" fillId="0" borderId="0" xfId="0" applyNumberFormat="1" applyFill="1"/>
    <xf numFmtId="9" fontId="0" fillId="0" borderId="0" xfId="3" applyFont="1" applyFill="1"/>
    <xf numFmtId="169" fontId="0" fillId="0" borderId="0" xfId="2" applyNumberFormat="1" applyFont="1" applyFill="1"/>
    <xf numFmtId="0" fontId="0" fillId="0" borderId="0" xfId="0" applyBorder="1"/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167" fontId="0" fillId="0" borderId="0" xfId="0" applyNumberFormat="1"/>
    <xf numFmtId="172" fontId="0" fillId="0" borderId="0" xfId="1" applyNumberFormat="1" applyFont="1" applyFill="1" applyAlignment="1">
      <alignment horizontal="left"/>
    </xf>
    <xf numFmtId="0" fontId="0" fillId="0" borderId="2" xfId="0" applyBorder="1"/>
    <xf numFmtId="0" fontId="0" fillId="0" borderId="3" xfId="0" applyBorder="1"/>
    <xf numFmtId="0" fontId="0" fillId="3" borderId="0" xfId="0" applyFill="1"/>
    <xf numFmtId="0" fontId="0" fillId="0" borderId="3" xfId="0" applyFill="1" applyBorder="1"/>
    <xf numFmtId="0" fontId="0" fillId="4" borderId="0" xfId="0" applyFill="1"/>
    <xf numFmtId="9" fontId="0" fillId="4" borderId="0" xfId="0" applyNumberFormat="1" applyFill="1"/>
    <xf numFmtId="172" fontId="0" fillId="4" borderId="3" xfId="1" applyNumberFormat="1" applyFont="1" applyFill="1" applyBorder="1"/>
    <xf numFmtId="1" fontId="0" fillId="5" borderId="0" xfId="0" applyNumberFormat="1" applyFill="1"/>
    <xf numFmtId="170" fontId="0" fillId="5" borderId="0" xfId="0" applyNumberFormat="1" applyFill="1"/>
    <xf numFmtId="1" fontId="0" fillId="0" borderId="0" xfId="0" applyNumberFormat="1"/>
    <xf numFmtId="0" fontId="4" fillId="0" borderId="0" xfId="0" applyFont="1" applyAlignment="1">
      <alignment vertical="center"/>
    </xf>
    <xf numFmtId="170" fontId="0" fillId="0" borderId="0" xfId="1" applyNumberFormat="1" applyFont="1" applyAlignment="1">
      <alignment vertical="center"/>
    </xf>
    <xf numFmtId="169" fontId="0" fillId="0" borderId="0" xfId="2" applyNumberFormat="1" applyFont="1" applyAlignment="1">
      <alignment vertical="center"/>
    </xf>
    <xf numFmtId="169" fontId="0" fillId="0" borderId="0" xfId="0" applyNumberFormat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0" borderId="3" xfId="0" applyBorder="1" applyAlignment="1">
      <alignment vertical="center"/>
    </xf>
    <xf numFmtId="1" fontId="0" fillId="5" borderId="0" xfId="0" applyNumberFormat="1" applyFill="1" applyAlignment="1">
      <alignment vertical="center"/>
    </xf>
    <xf numFmtId="9" fontId="0" fillId="4" borderId="0" xfId="0" applyNumberFormat="1" applyFill="1" applyAlignment="1">
      <alignment vertical="center"/>
    </xf>
    <xf numFmtId="0" fontId="0" fillId="0" borderId="0" xfId="0" applyAlignment="1">
      <alignment vertical="center" wrapText="1"/>
    </xf>
    <xf numFmtId="169" fontId="0" fillId="4" borderId="0" xfId="2" applyNumberFormat="1" applyFont="1" applyFill="1" applyAlignment="1">
      <alignment vertical="center"/>
    </xf>
    <xf numFmtId="0" fontId="0" fillId="0" borderId="0" xfId="0" applyFill="1" applyAlignment="1">
      <alignment vertical="center"/>
    </xf>
    <xf numFmtId="169" fontId="0" fillId="5" borderId="0" xfId="2" applyNumberFormat="1" applyFont="1" applyFill="1" applyAlignment="1">
      <alignment vertical="center"/>
    </xf>
    <xf numFmtId="169" fontId="0" fillId="5" borderId="0" xfId="0" applyNumberFormat="1" applyFill="1" applyAlignment="1">
      <alignment vertical="center"/>
    </xf>
    <xf numFmtId="170" fontId="0" fillId="5" borderId="0" xfId="1" applyNumberFormat="1" applyFont="1" applyFill="1" applyAlignment="1">
      <alignment vertical="center"/>
    </xf>
    <xf numFmtId="0" fontId="0" fillId="0" borderId="0" xfId="0" applyAlignment="1">
      <alignment horizontal="left" vertical="center" indent="1"/>
    </xf>
    <xf numFmtId="0" fontId="0" fillId="5" borderId="4" xfId="0" applyFill="1" applyBorder="1" applyAlignment="1">
      <alignment vertical="center"/>
    </xf>
    <xf numFmtId="169" fontId="0" fillId="5" borderId="4" xfId="0" applyNumberFormat="1" applyFill="1" applyBorder="1" applyAlignment="1">
      <alignment vertical="center"/>
    </xf>
    <xf numFmtId="1" fontId="0" fillId="5" borderId="4" xfId="0" applyNumberFormat="1" applyFill="1" applyBorder="1" applyAlignment="1">
      <alignment vertical="center"/>
    </xf>
    <xf numFmtId="172" fontId="0" fillId="4" borderId="0" xfId="1" applyNumberFormat="1" applyFont="1" applyFill="1" applyBorder="1" applyAlignment="1">
      <alignment vertical="center"/>
    </xf>
    <xf numFmtId="0" fontId="0" fillId="4" borderId="0" xfId="0" applyFill="1" applyBorder="1" applyAlignment="1">
      <alignment vertical="center"/>
    </xf>
    <xf numFmtId="170" fontId="0" fillId="5" borderId="4" xfId="0" applyNumberFormat="1" applyFill="1" applyBorder="1" applyAlignment="1">
      <alignment vertical="center"/>
    </xf>
    <xf numFmtId="1" fontId="0" fillId="0" borderId="0" xfId="0" applyNumberFormat="1" applyAlignment="1">
      <alignment horizontal="left"/>
    </xf>
    <xf numFmtId="0" fontId="2" fillId="0" borderId="0" xfId="0" applyFont="1" applyFill="1"/>
    <xf numFmtId="0" fontId="6" fillId="0" borderId="0" xfId="0" applyFont="1" applyFill="1"/>
    <xf numFmtId="0" fontId="0" fillId="0" borderId="0" xfId="1" applyNumberFormat="1" applyFont="1" applyAlignment="1">
      <alignment horizontal="left"/>
    </xf>
    <xf numFmtId="171" fontId="0" fillId="0" borderId="0" xfId="1" applyNumberFormat="1" applyFont="1" applyAlignment="1">
      <alignment horizontal="left"/>
    </xf>
    <xf numFmtId="171" fontId="0" fillId="4" borderId="0" xfId="0" applyNumberFormat="1" applyFill="1"/>
    <xf numFmtId="170" fontId="0" fillId="5" borderId="0" xfId="1" applyNumberFormat="1" applyFont="1" applyFill="1"/>
    <xf numFmtId="1" fontId="0" fillId="4" borderId="3" xfId="0" applyNumberFormat="1" applyFill="1" applyBorder="1"/>
    <xf numFmtId="170" fontId="0" fillId="0" borderId="0" xfId="0" applyNumberFormat="1" applyFill="1"/>
    <xf numFmtId="9" fontId="0" fillId="5" borderId="3" xfId="0" applyNumberFormat="1" applyFill="1" applyBorder="1"/>
    <xf numFmtId="9" fontId="0" fillId="4" borderId="3" xfId="0" applyNumberFormat="1" applyFill="1" applyBorder="1"/>
    <xf numFmtId="0" fontId="9" fillId="0" borderId="0" xfId="0" applyFont="1" applyBorder="1"/>
    <xf numFmtId="0" fontId="9" fillId="0" borderId="0" xfId="0" applyFont="1" applyFill="1" applyBorder="1"/>
    <xf numFmtId="167" fontId="0" fillId="0" borderId="0" xfId="2" applyFont="1" applyFill="1"/>
    <xf numFmtId="0" fontId="9" fillId="0" borderId="0" xfId="0" applyFont="1" applyFill="1"/>
    <xf numFmtId="0" fontId="9" fillId="0" borderId="0" xfId="0" applyFont="1" applyBorder="1" applyAlignment="1"/>
    <xf numFmtId="169" fontId="6" fillId="0" borderId="0" xfId="0" applyNumberFormat="1" applyFont="1" applyFill="1"/>
    <xf numFmtId="167" fontId="0" fillId="0" borderId="0" xfId="0" applyNumberFormat="1" applyFill="1"/>
    <xf numFmtId="1" fontId="0" fillId="5" borderId="4" xfId="0" applyNumberFormat="1" applyFill="1" applyBorder="1"/>
    <xf numFmtId="0" fontId="0" fillId="5" borderId="4" xfId="0" applyFill="1" applyBorder="1"/>
    <xf numFmtId="0" fontId="9" fillId="0" borderId="0" xfId="0" applyFont="1" applyFill="1" applyBorder="1" applyAlignment="1">
      <alignment vertical="center"/>
    </xf>
    <xf numFmtId="167" fontId="0" fillId="0" borderId="0" xfId="2" applyNumberFormat="1" applyFont="1" applyAlignment="1">
      <alignment horizontal="left"/>
    </xf>
    <xf numFmtId="0" fontId="0" fillId="0" borderId="0" xfId="0" applyAlignment="1">
      <alignment horizontal="center"/>
    </xf>
    <xf numFmtId="0" fontId="6" fillId="0" borderId="0" xfId="0" applyFont="1"/>
    <xf numFmtId="0" fontId="0" fillId="5" borderId="0" xfId="0" applyFill="1"/>
    <xf numFmtId="0" fontId="6" fillId="0" borderId="3" xfId="0" applyFont="1" applyBorder="1"/>
    <xf numFmtId="0" fontId="0" fillId="4" borderId="3" xfId="0" applyFill="1" applyBorder="1"/>
    <xf numFmtId="0" fontId="0" fillId="0" borderId="0" xfId="0" applyFill="1" applyBorder="1" applyAlignment="1">
      <alignment vertical="center"/>
    </xf>
    <xf numFmtId="0" fontId="3" fillId="0" borderId="5" xfId="0" applyFont="1" applyBorder="1" applyAlignment="1">
      <alignment wrapText="1"/>
    </xf>
    <xf numFmtId="0" fontId="3" fillId="0" borderId="0" xfId="0" applyFont="1" applyBorder="1" applyAlignment="1">
      <alignment wrapText="1"/>
    </xf>
    <xf numFmtId="1" fontId="0" fillId="5" borderId="5" xfId="0" applyNumberFormat="1" applyFill="1" applyBorder="1"/>
    <xf numFmtId="167" fontId="0" fillId="4" borderId="0" xfId="0" applyNumberFormat="1" applyFill="1" applyBorder="1"/>
    <xf numFmtId="9" fontId="0" fillId="5" borderId="6" xfId="3" applyFont="1" applyFill="1" applyBorder="1"/>
    <xf numFmtId="167" fontId="0" fillId="3" borderId="0" xfId="0" applyNumberFormat="1" applyFill="1"/>
    <xf numFmtId="167" fontId="0" fillId="4" borderId="0" xfId="2" applyFont="1" applyFill="1"/>
    <xf numFmtId="167" fontId="0" fillId="0" borderId="0" xfId="2" applyFont="1" applyFill="1" applyAlignment="1">
      <alignment horizontal="left"/>
    </xf>
    <xf numFmtId="169" fontId="0" fillId="5" borderId="6" xfId="0" applyNumberFormat="1" applyFill="1" applyBorder="1"/>
    <xf numFmtId="0" fontId="3" fillId="0" borderId="9" xfId="0" applyFont="1" applyBorder="1"/>
    <xf numFmtId="169" fontId="0" fillId="5" borderId="9" xfId="0" applyNumberFormat="1" applyFill="1" applyBorder="1"/>
    <xf numFmtId="1" fontId="0" fillId="5" borderId="10" xfId="0" applyNumberFormat="1" applyFill="1" applyBorder="1"/>
    <xf numFmtId="1" fontId="0" fillId="0" borderId="1" xfId="0" applyNumberFormat="1" applyFill="1" applyBorder="1"/>
    <xf numFmtId="169" fontId="0" fillId="5" borderId="11" xfId="2" applyNumberFormat="1" applyFont="1" applyFill="1" applyBorder="1"/>
    <xf numFmtId="1" fontId="0" fillId="5" borderId="0" xfId="0" applyNumberFormat="1" applyFill="1" applyBorder="1"/>
    <xf numFmtId="1" fontId="0" fillId="5" borderId="1" xfId="0" applyNumberFormat="1" applyFill="1" applyBorder="1"/>
    <xf numFmtId="167" fontId="0" fillId="5" borderId="0" xfId="2" applyFont="1" applyFill="1" applyBorder="1"/>
    <xf numFmtId="164" fontId="0" fillId="5" borderId="4" xfId="0" applyNumberFormat="1" applyFill="1" applyBorder="1"/>
    <xf numFmtId="169" fontId="0" fillId="5" borderId="4" xfId="2" applyNumberFormat="1" applyFont="1" applyFill="1" applyBorder="1"/>
    <xf numFmtId="0" fontId="0" fillId="4" borderId="0" xfId="0" applyFill="1" applyBorder="1"/>
    <xf numFmtId="0" fontId="0" fillId="0" borderId="12" xfId="0" applyBorder="1"/>
    <xf numFmtId="0" fontId="0" fillId="0" borderId="13" xfId="0" applyBorder="1"/>
    <xf numFmtId="173" fontId="0" fillId="0" borderId="0" xfId="0" applyNumberFormat="1"/>
    <xf numFmtId="173" fontId="0" fillId="4" borderId="0" xfId="3" applyNumberFormat="1" applyFont="1" applyFill="1"/>
    <xf numFmtId="169" fontId="0" fillId="4" borderId="0" xfId="2" applyNumberFormat="1" applyFont="1" applyFill="1"/>
    <xf numFmtId="169" fontId="0" fillId="5" borderId="4" xfId="0" applyNumberFormat="1" applyFill="1" applyBorder="1"/>
    <xf numFmtId="173" fontId="0" fillId="4" borderId="0" xfId="0" applyNumberFormat="1" applyFill="1" applyAlignment="1">
      <alignment vertical="center"/>
    </xf>
    <xf numFmtId="0" fontId="2" fillId="0" borderId="0" xfId="0" applyFont="1" applyAlignment="1">
      <alignment vertical="center"/>
    </xf>
    <xf numFmtId="170" fontId="0" fillId="4" borderId="0" xfId="0" applyNumberFormat="1" applyFill="1" applyAlignment="1">
      <alignment vertical="center"/>
    </xf>
    <xf numFmtId="170" fontId="0" fillId="5" borderId="14" xfId="0" applyNumberFormat="1" applyFill="1" applyBorder="1" applyAlignment="1">
      <alignment vertical="center"/>
    </xf>
    <xf numFmtId="0" fontId="0" fillId="0" borderId="3" xfId="0" applyBorder="1" applyAlignment="1">
      <alignment vertical="center" wrapText="1"/>
    </xf>
    <xf numFmtId="173" fontId="0" fillId="4" borderId="3" xfId="0" applyNumberFormat="1" applyFill="1" applyBorder="1" applyAlignment="1">
      <alignment vertical="center"/>
    </xf>
    <xf numFmtId="169" fontId="0" fillId="5" borderId="4" xfId="2" applyNumberFormat="1" applyFont="1" applyFill="1" applyBorder="1" applyAlignment="1">
      <alignment vertical="center"/>
    </xf>
    <xf numFmtId="171" fontId="0" fillId="0" borderId="0" xfId="0" applyNumberFormat="1" applyFill="1" applyAlignment="1">
      <alignment horizontal="left"/>
    </xf>
    <xf numFmtId="9" fontId="0" fillId="0" borderId="0" xfId="3" applyFont="1" applyAlignment="1">
      <alignment vertical="center"/>
    </xf>
    <xf numFmtId="169" fontId="2" fillId="7" borderId="15" xfId="2" applyNumberFormat="1" applyFont="1" applyFill="1" applyBorder="1"/>
    <xf numFmtId="169" fontId="2" fillId="8" borderId="15" xfId="2" applyNumberFormat="1" applyFont="1" applyFill="1" applyBorder="1"/>
    <xf numFmtId="0" fontId="0" fillId="0" borderId="0" xfId="2" applyNumberFormat="1" applyFont="1"/>
    <xf numFmtId="169" fontId="2" fillId="0" borderId="0" xfId="2" applyNumberFormat="1" applyFont="1"/>
    <xf numFmtId="169" fontId="2" fillId="7" borderId="17" xfId="2" applyNumberFormat="1" applyFont="1" applyFill="1" applyBorder="1"/>
    <xf numFmtId="169" fontId="2" fillId="7" borderId="18" xfId="2" applyNumberFormat="1" applyFont="1" applyFill="1" applyBorder="1"/>
    <xf numFmtId="169" fontId="2" fillId="7" borderId="16" xfId="2" applyNumberFormat="1" applyFont="1" applyFill="1" applyBorder="1"/>
    <xf numFmtId="169" fontId="2" fillId="8" borderId="16" xfId="2" applyNumberFormat="1" applyFont="1" applyFill="1" applyBorder="1"/>
    <xf numFmtId="169" fontId="2" fillId="8" borderId="18" xfId="2" applyNumberFormat="1" applyFont="1" applyFill="1" applyBorder="1"/>
    <xf numFmtId="169" fontId="2" fillId="8" borderId="35" xfId="2" applyNumberFormat="1" applyFont="1" applyFill="1" applyBorder="1"/>
    <xf numFmtId="169" fontId="2" fillId="8" borderId="17" xfId="2" applyNumberFormat="1" applyFont="1" applyFill="1" applyBorder="1"/>
    <xf numFmtId="0" fontId="2" fillId="9" borderId="36" xfId="2" applyNumberFormat="1" applyFont="1" applyFill="1" applyBorder="1"/>
    <xf numFmtId="169" fontId="2" fillId="9" borderId="37" xfId="2" applyNumberFormat="1" applyFont="1" applyFill="1" applyBorder="1"/>
    <xf numFmtId="169" fontId="2" fillId="9" borderId="38" xfId="2" applyNumberFormat="1" applyFont="1" applyFill="1" applyBorder="1"/>
    <xf numFmtId="0" fontId="2" fillId="0" borderId="0" xfId="2" applyNumberFormat="1" applyFont="1"/>
    <xf numFmtId="169" fontId="0" fillId="6" borderId="18" xfId="2" applyNumberFormat="1" applyFont="1" applyFill="1" applyBorder="1"/>
    <xf numFmtId="169" fontId="0" fillId="6" borderId="15" xfId="2" applyNumberFormat="1" applyFont="1" applyFill="1" applyBorder="1"/>
    <xf numFmtId="0" fontId="0" fillId="6" borderId="17" xfId="2" applyNumberFormat="1" applyFont="1" applyFill="1" applyBorder="1"/>
    <xf numFmtId="167" fontId="0" fillId="6" borderId="18" xfId="2" applyFont="1" applyFill="1" applyBorder="1"/>
    <xf numFmtId="167" fontId="0" fillId="6" borderId="15" xfId="2" applyFont="1" applyFill="1" applyBorder="1"/>
    <xf numFmtId="167" fontId="0" fillId="6" borderId="17" xfId="2" applyFont="1" applyFill="1" applyBorder="1"/>
    <xf numFmtId="167" fontId="0" fillId="6" borderId="16" xfId="2" applyFont="1" applyFill="1" applyBorder="1"/>
    <xf numFmtId="0" fontId="0" fillId="6" borderId="24" xfId="0" applyFill="1" applyBorder="1"/>
    <xf numFmtId="169" fontId="0" fillId="6" borderId="23" xfId="2" applyNumberFormat="1" applyFont="1" applyFill="1" applyBorder="1"/>
    <xf numFmtId="0" fontId="0" fillId="6" borderId="22" xfId="2" applyNumberFormat="1" applyFont="1" applyFill="1" applyBorder="1"/>
    <xf numFmtId="167" fontId="0" fillId="6" borderId="24" xfId="2" applyFont="1" applyFill="1" applyBorder="1"/>
    <xf numFmtId="167" fontId="0" fillId="6" borderId="23" xfId="2" applyFont="1" applyFill="1" applyBorder="1"/>
    <xf numFmtId="167" fontId="0" fillId="6" borderId="22" xfId="2" applyFont="1" applyFill="1" applyBorder="1"/>
    <xf numFmtId="167" fontId="0" fillId="6" borderId="28" xfId="2" applyFont="1" applyFill="1" applyBorder="1"/>
    <xf numFmtId="169" fontId="0" fillId="6" borderId="20" xfId="2" applyNumberFormat="1" applyFont="1" applyFill="1" applyBorder="1"/>
    <xf numFmtId="169" fontId="0" fillId="6" borderId="19" xfId="2" applyNumberFormat="1" applyFont="1" applyFill="1" applyBorder="1"/>
    <xf numFmtId="0" fontId="0" fillId="6" borderId="10" xfId="2" applyNumberFormat="1" applyFont="1" applyFill="1" applyBorder="1"/>
    <xf numFmtId="167" fontId="0" fillId="6" borderId="20" xfId="2" applyFont="1" applyFill="1" applyBorder="1"/>
    <xf numFmtId="167" fontId="0" fillId="6" borderId="19" xfId="2" applyFont="1" applyFill="1" applyBorder="1"/>
    <xf numFmtId="167" fontId="0" fillId="6" borderId="21" xfId="2" applyFont="1" applyFill="1" applyBorder="1"/>
    <xf numFmtId="167" fontId="0" fillId="6" borderId="10" xfId="2" applyFont="1" applyFill="1" applyBorder="1"/>
    <xf numFmtId="0" fontId="0" fillId="6" borderId="16" xfId="2" applyNumberFormat="1" applyFont="1" applyFill="1" applyBorder="1"/>
    <xf numFmtId="169" fontId="0" fillId="6" borderId="24" xfId="2" applyNumberFormat="1" applyFont="1" applyFill="1" applyBorder="1"/>
    <xf numFmtId="0" fontId="0" fillId="6" borderId="28" xfId="2" applyNumberFormat="1" applyFont="1" applyFill="1" applyBorder="1"/>
    <xf numFmtId="0" fontId="0" fillId="6" borderId="21" xfId="2" applyNumberFormat="1" applyFont="1" applyFill="1" applyBorder="1"/>
    <xf numFmtId="167" fontId="0" fillId="6" borderId="34" xfId="2" applyFont="1" applyFill="1" applyBorder="1"/>
    <xf numFmtId="167" fontId="0" fillId="6" borderId="33" xfId="2" applyFont="1" applyFill="1" applyBorder="1"/>
    <xf numFmtId="167" fontId="0" fillId="6" borderId="7" xfId="2" applyFont="1" applyFill="1" applyBorder="1"/>
    <xf numFmtId="167" fontId="0" fillId="6" borderId="31" xfId="2" applyFont="1" applyFill="1" applyBorder="1"/>
    <xf numFmtId="167" fontId="0" fillId="6" borderId="30" xfId="2" applyFont="1" applyFill="1" applyBorder="1"/>
    <xf numFmtId="167" fontId="0" fillId="6" borderId="29" xfId="2" applyFont="1" applyFill="1" applyBorder="1"/>
    <xf numFmtId="167" fontId="0" fillId="6" borderId="32" xfId="2" applyFont="1" applyFill="1" applyBorder="1"/>
    <xf numFmtId="167" fontId="0" fillId="6" borderId="27" xfId="2" applyFont="1" applyFill="1" applyBorder="1"/>
    <xf numFmtId="167" fontId="0" fillId="6" borderId="26" xfId="2" applyFont="1" applyFill="1" applyBorder="1"/>
    <xf numFmtId="167" fontId="0" fillId="6" borderId="25" xfId="2" applyFont="1" applyFill="1" applyBorder="1"/>
    <xf numFmtId="169" fontId="10" fillId="0" borderId="0" xfId="2" applyNumberFormat="1" applyFont="1"/>
    <xf numFmtId="0" fontId="0" fillId="10" borderId="0" xfId="0" applyFill="1"/>
    <xf numFmtId="167" fontId="0" fillId="4" borderId="0" xfId="2" applyFont="1" applyFill="1" applyAlignment="1">
      <alignment vertical="center"/>
    </xf>
    <xf numFmtId="167" fontId="0" fillId="5" borderId="0" xfId="2" applyFont="1" applyFill="1" applyAlignment="1">
      <alignment vertical="center"/>
    </xf>
    <xf numFmtId="167" fontId="0" fillId="4" borderId="0" xfId="2" applyFont="1" applyFill="1" applyAlignment="1">
      <alignment horizontal="left" vertical="center"/>
    </xf>
    <xf numFmtId="174" fontId="0" fillId="0" borderId="0" xfId="2" applyNumberFormat="1" applyFont="1"/>
    <xf numFmtId="0" fontId="0" fillId="0" borderId="0" xfId="0" applyFont="1"/>
    <xf numFmtId="174" fontId="0" fillId="11" borderId="0" xfId="2" applyNumberFormat="1" applyFont="1" applyFill="1"/>
    <xf numFmtId="174" fontId="0" fillId="11" borderId="1" xfId="2" applyNumberFormat="1" applyFont="1" applyFill="1" applyBorder="1"/>
    <xf numFmtId="167" fontId="0" fillId="5" borderId="4" xfId="0" applyNumberFormat="1" applyFill="1" applyBorder="1" applyAlignment="1">
      <alignment vertical="center"/>
    </xf>
    <xf numFmtId="167" fontId="0" fillId="5" borderId="4" xfId="2" applyFont="1" applyFill="1" applyBorder="1" applyAlignment="1">
      <alignment vertical="center"/>
    </xf>
    <xf numFmtId="175" fontId="0" fillId="0" borderId="0" xfId="0" applyNumberFormat="1"/>
    <xf numFmtId="176" fontId="0" fillId="0" borderId="0" xfId="2" applyNumberFormat="1" applyFont="1"/>
    <xf numFmtId="176" fontId="0" fillId="0" borderId="1" xfId="2" applyNumberFormat="1" applyFont="1" applyBorder="1"/>
    <xf numFmtId="176" fontId="0" fillId="0" borderId="0" xfId="2" applyNumberFormat="1" applyFont="1" applyBorder="1"/>
    <xf numFmtId="177" fontId="0" fillId="0" borderId="0" xfId="2" applyNumberFormat="1" applyFont="1"/>
    <xf numFmtId="177" fontId="0" fillId="0" borderId="1" xfId="2" applyNumberFormat="1" applyFont="1" applyBorder="1"/>
    <xf numFmtId="177" fontId="0" fillId="11" borderId="0" xfId="2" applyNumberFormat="1" applyFont="1" applyFill="1"/>
    <xf numFmtId="177" fontId="0" fillId="11" borderId="1" xfId="2" applyNumberFormat="1" applyFont="1" applyFill="1" applyBorder="1"/>
    <xf numFmtId="176" fontId="0" fillId="11" borderId="0" xfId="2" applyNumberFormat="1" applyFont="1" applyFill="1"/>
    <xf numFmtId="176" fontId="0" fillId="11" borderId="1" xfId="2" applyNumberFormat="1" applyFont="1" applyFill="1" applyBorder="1"/>
    <xf numFmtId="0" fontId="0" fillId="0" borderId="0" xfId="0" applyFont="1" applyAlignment="1">
      <alignment vertical="center"/>
    </xf>
    <xf numFmtId="0" fontId="0" fillId="0" borderId="1" xfId="0" applyFont="1" applyBorder="1" applyAlignment="1">
      <alignment vertical="center"/>
    </xf>
    <xf numFmtId="169" fontId="11" fillId="0" borderId="0" xfId="2" applyNumberFormat="1" applyFont="1"/>
    <xf numFmtId="0" fontId="8" fillId="10" borderId="0" xfId="0" applyFont="1" applyFill="1" applyBorder="1"/>
    <xf numFmtId="0" fontId="9" fillId="10" borderId="0" xfId="0" applyFont="1" applyFill="1" applyBorder="1"/>
    <xf numFmtId="0" fontId="9" fillId="0" borderId="0" xfId="0" applyFont="1"/>
    <xf numFmtId="2" fontId="0" fillId="4" borderId="0" xfId="0" applyNumberFormat="1" applyFill="1"/>
    <xf numFmtId="164" fontId="0" fillId="4" borderId="0" xfId="0" applyNumberFormat="1" applyFill="1"/>
    <xf numFmtId="1" fontId="0" fillId="4" borderId="0" xfId="0" applyNumberFormat="1" applyFill="1"/>
    <xf numFmtId="170" fontId="0" fillId="10" borderId="0" xfId="1" applyNumberFormat="1" applyFont="1" applyFill="1" applyAlignment="1"/>
    <xf numFmtId="169" fontId="0" fillId="5" borderId="0" xfId="2" applyNumberFormat="1" applyFont="1" applyFill="1"/>
    <xf numFmtId="9" fontId="0" fillId="5" borderId="0" xfId="0" applyNumberFormat="1" applyFill="1"/>
    <xf numFmtId="0" fontId="9" fillId="10" borderId="0" xfId="0" applyFont="1" applyFill="1"/>
    <xf numFmtId="9" fontId="0" fillId="4" borderId="0" xfId="3" applyFont="1" applyFill="1" applyAlignment="1">
      <alignment vertical="center"/>
    </xf>
    <xf numFmtId="169" fontId="0" fillId="5" borderId="0" xfId="0" applyNumberFormat="1" applyFill="1"/>
    <xf numFmtId="169" fontId="0" fillId="4" borderId="0" xfId="0" applyNumberFormat="1" applyFill="1"/>
    <xf numFmtId="9" fontId="0" fillId="4" borderId="0" xfId="3" applyFont="1" applyFill="1"/>
    <xf numFmtId="165" fontId="0" fillId="4" borderId="0" xfId="0" applyNumberFormat="1" applyFill="1"/>
    <xf numFmtId="176" fontId="0" fillId="0" borderId="1" xfId="2" quotePrefix="1" applyNumberFormat="1" applyFont="1" applyBorder="1"/>
    <xf numFmtId="176" fontId="0" fillId="0" borderId="0" xfId="2" applyNumberFormat="1" applyFont="1" applyFill="1"/>
    <xf numFmtId="178" fontId="0" fillId="0" borderId="0" xfId="0" applyNumberFormat="1" applyAlignment="1">
      <alignment vertical="center"/>
    </xf>
    <xf numFmtId="179" fontId="0" fillId="0" borderId="0" xfId="0" applyNumberFormat="1" applyAlignment="1">
      <alignment vertical="center"/>
    </xf>
    <xf numFmtId="167" fontId="6" fillId="4" borderId="0" xfId="0" applyNumberFormat="1" applyFont="1" applyFill="1"/>
    <xf numFmtId="9" fontId="6" fillId="4" borderId="0" xfId="0" applyNumberFormat="1" applyFont="1" applyFill="1"/>
    <xf numFmtId="167" fontId="0" fillId="10" borderId="0" xfId="2" applyNumberFormat="1" applyFont="1" applyFill="1"/>
    <xf numFmtId="0" fontId="12" fillId="0" borderId="0" xfId="0" applyFont="1" applyAlignment="1">
      <alignment horizontal="left" vertical="center" readingOrder="1"/>
    </xf>
    <xf numFmtId="0" fontId="0" fillId="2" borderId="0" xfId="0" applyFill="1" applyAlignment="1">
      <alignment vertical="center"/>
    </xf>
    <xf numFmtId="167" fontId="0" fillId="2" borderId="0" xfId="2" applyFont="1" applyFill="1" applyAlignment="1">
      <alignment vertical="center"/>
    </xf>
    <xf numFmtId="171" fontId="0" fillId="4" borderId="0" xfId="0" applyNumberFormat="1" applyFill="1" applyAlignment="1">
      <alignment vertical="center"/>
    </xf>
    <xf numFmtId="171" fontId="0" fillId="5" borderId="0" xfId="0" applyNumberFormat="1" applyFill="1" applyAlignment="1">
      <alignment vertical="center"/>
    </xf>
    <xf numFmtId="176" fontId="0" fillId="2" borderId="0" xfId="2" applyNumberFormat="1" applyFont="1" applyFill="1"/>
    <xf numFmtId="176" fontId="0" fillId="2" borderId="1" xfId="2" applyNumberFormat="1" applyFont="1" applyFill="1" applyBorder="1"/>
    <xf numFmtId="177" fontId="0" fillId="2" borderId="0" xfId="2" applyNumberFormat="1" applyFont="1" applyFill="1"/>
    <xf numFmtId="177" fontId="0" fillId="2" borderId="1" xfId="2" applyNumberFormat="1" applyFont="1" applyFill="1" applyBorder="1"/>
    <xf numFmtId="171" fontId="0" fillId="0" borderId="0" xfId="0" applyNumberFormat="1"/>
    <xf numFmtId="2" fontId="0" fillId="0" borderId="0" xfId="0" applyNumberFormat="1" applyFill="1" applyAlignment="1">
      <alignment horizontal="left"/>
    </xf>
    <xf numFmtId="169" fontId="0" fillId="10" borderId="0" xfId="0" applyNumberFormat="1" applyFill="1"/>
    <xf numFmtId="167" fontId="0" fillId="10" borderId="0" xfId="2" applyFont="1" applyFill="1"/>
    <xf numFmtId="0" fontId="0" fillId="0" borderId="0" xfId="0" applyBorder="1" applyAlignment="1">
      <alignment horizontal="center"/>
    </xf>
    <xf numFmtId="171" fontId="0" fillId="4" borderId="3" xfId="0" applyNumberFormat="1" applyFill="1" applyBorder="1"/>
    <xf numFmtId="172" fontId="0" fillId="4" borderId="0" xfId="1" applyNumberFormat="1" applyFont="1" applyFill="1" applyAlignment="1">
      <alignment vertical="center"/>
    </xf>
    <xf numFmtId="170" fontId="0" fillId="4" borderId="0" xfId="1" applyNumberFormat="1" applyFont="1" applyFill="1" applyAlignment="1">
      <alignment vertical="center"/>
    </xf>
    <xf numFmtId="165" fontId="0" fillId="4" borderId="0" xfId="3" applyNumberFormat="1" applyFont="1" applyFill="1" applyAlignment="1">
      <alignment vertical="center"/>
    </xf>
    <xf numFmtId="1" fontId="0" fillId="4" borderId="0" xfId="0" applyNumberFormat="1" applyFill="1" applyAlignment="1">
      <alignment vertical="center"/>
    </xf>
    <xf numFmtId="0" fontId="13" fillId="0" borderId="0" xfId="0" applyFont="1" applyFill="1" applyAlignment="1">
      <alignment horizontal="left"/>
    </xf>
    <xf numFmtId="0" fontId="0" fillId="12" borderId="0" xfId="2" applyNumberFormat="1" applyFont="1" applyFill="1"/>
    <xf numFmtId="0" fontId="0" fillId="10" borderId="0" xfId="0" applyFill="1" applyAlignment="1">
      <alignment horizontal="center"/>
    </xf>
    <xf numFmtId="0" fontId="0" fillId="10" borderId="1" xfId="0" applyFill="1" applyBorder="1"/>
    <xf numFmtId="176" fontId="0" fillId="10" borderId="1" xfId="2" applyNumberFormat="1" applyFont="1" applyFill="1" applyBorder="1"/>
    <xf numFmtId="169" fontId="0" fillId="10" borderId="0" xfId="2" applyNumberFormat="1" applyFont="1" applyFill="1"/>
    <xf numFmtId="0" fontId="0" fillId="10" borderId="0" xfId="0" applyFill="1" applyAlignment="1">
      <alignment horizontal="left"/>
    </xf>
    <xf numFmtId="0" fontId="0" fillId="13" borderId="0" xfId="0" applyFill="1"/>
    <xf numFmtId="0" fontId="0" fillId="13" borderId="0" xfId="0" applyFill="1" applyAlignment="1">
      <alignment horizontal="left"/>
    </xf>
    <xf numFmtId="9" fontId="0" fillId="10" borderId="0" xfId="0" applyNumberFormat="1" applyFill="1"/>
    <xf numFmtId="170" fontId="0" fillId="10" borderId="0" xfId="1" applyNumberFormat="1" applyFont="1" applyFill="1" applyAlignment="1">
      <alignment horizontal="left"/>
    </xf>
    <xf numFmtId="170" fontId="0" fillId="10" borderId="0" xfId="1" applyNumberFormat="1" applyFont="1" applyFill="1"/>
    <xf numFmtId="166" fontId="0" fillId="0" borderId="0" xfId="2" applyNumberFormat="1" applyFont="1" applyAlignment="1">
      <alignment horizontal="left"/>
    </xf>
    <xf numFmtId="0" fontId="0" fillId="0" borderId="7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8" xfId="0" applyBorder="1" applyAlignment="1">
      <alignment horizontal="center"/>
    </xf>
    <xf numFmtId="169" fontId="2" fillId="8" borderId="38" xfId="2" applyNumberFormat="1" applyFont="1" applyFill="1" applyBorder="1" applyAlignment="1">
      <alignment horizontal="center"/>
    </xf>
    <xf numFmtId="169" fontId="2" fillId="8" borderId="37" xfId="2" applyNumberFormat="1" applyFont="1" applyFill="1" applyBorder="1" applyAlignment="1">
      <alignment horizontal="center"/>
    </xf>
    <xf numFmtId="169" fontId="2" fillId="8" borderId="36" xfId="2" applyNumberFormat="1" applyFont="1" applyFill="1" applyBorder="1" applyAlignment="1">
      <alignment horizontal="center"/>
    </xf>
    <xf numFmtId="169" fontId="2" fillId="8" borderId="40" xfId="2" applyNumberFormat="1" applyFont="1" applyFill="1" applyBorder="1" applyAlignment="1">
      <alignment horizontal="center"/>
    </xf>
    <xf numFmtId="169" fontId="2" fillId="8" borderId="39" xfId="2" applyNumberFormat="1" applyFont="1" applyFill="1" applyBorder="1" applyAlignment="1">
      <alignment horizontal="center"/>
    </xf>
    <xf numFmtId="169" fontId="2" fillId="7" borderId="38" xfId="2" applyNumberFormat="1" applyFont="1" applyFill="1" applyBorder="1" applyAlignment="1">
      <alignment horizontal="center"/>
    </xf>
    <xf numFmtId="169" fontId="2" fillId="7" borderId="37" xfId="2" applyNumberFormat="1" applyFont="1" applyFill="1" applyBorder="1" applyAlignment="1">
      <alignment horizontal="center"/>
    </xf>
    <xf numFmtId="169" fontId="2" fillId="7" borderId="39" xfId="2" applyNumberFormat="1" applyFont="1" applyFill="1" applyBorder="1" applyAlignment="1">
      <alignment horizontal="center"/>
    </xf>
    <xf numFmtId="169" fontId="2" fillId="7" borderId="36" xfId="2" applyNumberFormat="1" applyFont="1" applyFill="1" applyBorder="1" applyAlignment="1">
      <alignment horizontal="center"/>
    </xf>
  </cellXfs>
  <cellStyles count="5">
    <cellStyle name="Гиперссылка" xfId="4" builtinId="8"/>
    <cellStyle name="Денежный" xfId="2" builtinId="4"/>
    <cellStyle name="Обычный" xfId="0" builtinId="0"/>
    <cellStyle name="Процентный" xfId="3" builtinId="5"/>
    <cellStyle name="Финансовый" xfId="1" builtinId="3"/>
  </cellStyles>
  <dxfs count="0"/>
  <tableStyles count="1" defaultTableStyle="TableStyleMedium2" defaultPivotStyle="PivotStyleLight16">
    <tableStyle name="Table Style 1" pivot="0" count="0"/>
  </tableStyles>
  <colors>
    <mruColors>
      <color rgb="FF00FFFF"/>
      <color rgb="FF99FF66"/>
      <color rgb="FF99FFCC"/>
      <color rgb="FFFF3300"/>
      <color rgb="FFFF00FF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of Pump/Gravity Sets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Programming!$E$7</c:f>
              <c:strCache>
                <c:ptCount val="1"/>
                <c:pt idx="0">
                  <c:v>Competitor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2892948581470709"/>
                  <c:y val="4.1252268526746474E-2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7537411860651412"/>
                      <c:h val="0.147152735016122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2FBE-4270-8CA1-B49DD4A644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SingleSet!$G$7</c:f>
              <c:numCache>
                <c:formatCode>[&gt;=1000000]\ "$"#.0,,"M";[&gt;=1000]"$"0,"K";"$"#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FBE-4270-8CA1-B49DD4A644BF}"/>
            </c:ext>
          </c:extLst>
        </c:ser>
        <c:ser>
          <c:idx val="1"/>
          <c:order val="1"/>
          <c:tx>
            <c:strRef>
              <c:f>Programming!$E$8</c:f>
              <c:strCache>
                <c:ptCount val="1"/>
                <c:pt idx="0">
                  <c:v>Baxter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27497311614546882"/>
                  <c:y val="0.35359087308639831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FBE-4270-8CA1-B49DD4A644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SingleSet!$G$8</c:f>
              <c:numCache>
                <c:formatCode>[&gt;=1000000]\ "$"#.0,,"M";[&gt;=1000]"$"0,"K";"$"#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FBE-4270-8CA1-B49DD4A644BF}"/>
            </c:ext>
          </c:extLst>
        </c:ser>
        <c:overlap val="100"/>
        <c:axId val="173049344"/>
        <c:axId val="173050880"/>
      </c:barChart>
      <c:catAx>
        <c:axId val="173049344"/>
        <c:scaling>
          <c:orientation val="minMax"/>
        </c:scaling>
        <c:delete val="1"/>
        <c:axPos val="b"/>
        <c:numFmt formatCode="General" sourceLinked="1"/>
        <c:majorTickMark val="none"/>
        <c:tickLblPos val="nextTo"/>
        <c:crossAx val="173050880"/>
        <c:crosses val="autoZero"/>
        <c:auto val="1"/>
        <c:lblAlgn val="ctr"/>
        <c:lblOffset val="100"/>
      </c:catAx>
      <c:valAx>
        <c:axId val="1730508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000]\ &quot;$&quot;#.0,,&quot;M&quot;;[&gt;=1000]&quot;$&quot;0,&quot;K&quot;;&quot;$&quot;#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04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Unprotected</a:t>
            </a:r>
            <a:r>
              <a:rPr lang="en-US" baseline="0"/>
              <a:t> Infusions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Programming!$E$7</c:f>
              <c:strCache>
                <c:ptCount val="1"/>
                <c:pt idx="0">
                  <c:v>Competitor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18904401735000972"/>
                  <c:y val="3.5359087308639819E-2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B8-49FC-8089-6309EA8BDF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Programming!$F$7</c:f>
              <c:numCache>
                <c:formatCode>[&gt;=1000000]\ #.0,,"M";[&gt;=100]0.0,"K";#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9B8-49FC-8089-6309EA8BDF50}"/>
            </c:ext>
          </c:extLst>
        </c:ser>
        <c:ser>
          <c:idx val="1"/>
          <c:order val="1"/>
          <c:tx>
            <c:strRef>
              <c:f>Programming!$E$8</c:f>
              <c:strCache>
                <c:ptCount val="1"/>
                <c:pt idx="0">
                  <c:v>Baxter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18331541076364571"/>
                  <c:y val="0.10018408070781272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B8-49FC-8089-6309EA8BDF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Programming!$F$8</c:f>
              <c:numCache>
                <c:formatCode>[&gt;=1000000]\ #.0,,"M";[&gt;=100]0.0,"K";#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9B8-49FC-8089-6309EA8BDF50}"/>
            </c:ext>
          </c:extLst>
        </c:ser>
        <c:overlap val="100"/>
        <c:axId val="173068672"/>
        <c:axId val="173070208"/>
      </c:barChart>
      <c:catAx>
        <c:axId val="173068672"/>
        <c:scaling>
          <c:orientation val="minMax"/>
        </c:scaling>
        <c:delete val="1"/>
        <c:axPos val="b"/>
        <c:numFmt formatCode="General" sourceLinked="1"/>
        <c:majorTickMark val="none"/>
        <c:tickLblPos val="nextTo"/>
        <c:crossAx val="173070208"/>
        <c:crosses val="autoZero"/>
        <c:auto val="1"/>
        <c:lblAlgn val="ctr"/>
        <c:lblOffset val="100"/>
      </c:catAx>
      <c:valAx>
        <c:axId val="17307020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000]\ #.0,,&quot;M&quot;;[&gt;=100]0.0,&quot;K&quot;;#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306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Unprotected</a:t>
            </a:r>
            <a:r>
              <a:rPr lang="en-US" baseline="0"/>
              <a:t> Infusions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Programming!$E$7</c:f>
              <c:strCache>
                <c:ptCount val="1"/>
                <c:pt idx="0">
                  <c:v>Competitor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18904401735000972"/>
                  <c:y val="3.5359087308639819E-2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97D-486E-9F39-6E372EBDD7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Programming!$F$7</c:f>
              <c:numCache>
                <c:formatCode>[&gt;=1000000]\ #.0,,"M";[&gt;=100]0.0,"K";#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94-472A-9DFB-357FDF2F345B}"/>
            </c:ext>
          </c:extLst>
        </c:ser>
        <c:ser>
          <c:idx val="1"/>
          <c:order val="1"/>
          <c:tx>
            <c:strRef>
              <c:f>Programming!$E$8</c:f>
              <c:strCache>
                <c:ptCount val="1"/>
                <c:pt idx="0">
                  <c:v>Baxter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18331541076364571"/>
                  <c:y val="0.10018408070781272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97D-486E-9F39-6E372EBDD73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Programming!$F$8</c:f>
              <c:numCache>
                <c:formatCode>[&gt;=1000000]\ #.0,,"M";[&gt;=100]0.0,"K";#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A94-472A-9DFB-357FDF2F345B}"/>
            </c:ext>
          </c:extLst>
        </c:ser>
        <c:overlap val="100"/>
        <c:axId val="186285440"/>
        <c:axId val="186291328"/>
      </c:barChart>
      <c:catAx>
        <c:axId val="186285440"/>
        <c:scaling>
          <c:orientation val="minMax"/>
        </c:scaling>
        <c:delete val="1"/>
        <c:axPos val="b"/>
        <c:numFmt formatCode="General" sourceLinked="1"/>
        <c:majorTickMark val="none"/>
        <c:tickLblPos val="nextTo"/>
        <c:crossAx val="186291328"/>
        <c:crosses val="autoZero"/>
        <c:auto val="1"/>
        <c:lblAlgn val="ctr"/>
        <c:lblOffset val="100"/>
      </c:catAx>
      <c:valAx>
        <c:axId val="1862913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000]\ #.0,,&quot;M&quot;;[&gt;=100]0.0,&quot;K&quot;;#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628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Cost of Pump/Gravity Sets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Programming!$E$7</c:f>
              <c:strCache>
                <c:ptCount val="1"/>
                <c:pt idx="0">
                  <c:v>Competitor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2892948581470709"/>
                  <c:y val="4.1252268526746474E-2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7537411860651412"/>
                      <c:h val="0.147152735016122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0E82-4ABD-88A6-5EB9661453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SingleSet!$G$7</c:f>
              <c:numCache>
                <c:formatCode>[&gt;=1000000]\ "$"#.0,,"M";[&gt;=1000]"$"0,"K";"$"#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E82-4ABD-88A6-5EB9661453C8}"/>
            </c:ext>
          </c:extLst>
        </c:ser>
        <c:ser>
          <c:idx val="1"/>
          <c:order val="1"/>
          <c:tx>
            <c:strRef>
              <c:f>Programming!$E$8</c:f>
              <c:strCache>
                <c:ptCount val="1"/>
                <c:pt idx="0">
                  <c:v>Baxter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.27497311614546882"/>
                  <c:y val="0.35359087308639831"/>
                </c:manualLayout>
              </c:layout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82-4ABD-88A6-5EB9661453C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SingleSet!$G$8</c:f>
              <c:numCache>
                <c:formatCode>[&gt;=1000000]\ "$"#.0,,"M";[&gt;=1000]"$"0,"K";"$"#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E82-4ABD-88A6-5EB9661453C8}"/>
            </c:ext>
          </c:extLst>
        </c:ser>
        <c:overlap val="100"/>
        <c:axId val="190524416"/>
        <c:axId val="190538496"/>
      </c:barChart>
      <c:catAx>
        <c:axId val="190524416"/>
        <c:scaling>
          <c:orientation val="minMax"/>
        </c:scaling>
        <c:delete val="1"/>
        <c:axPos val="b"/>
        <c:numFmt formatCode="General" sourceLinked="1"/>
        <c:majorTickMark val="none"/>
        <c:tickLblPos val="nextTo"/>
        <c:crossAx val="190538496"/>
        <c:crosses val="autoZero"/>
        <c:auto val="1"/>
        <c:lblAlgn val="ctr"/>
        <c:lblOffset val="100"/>
      </c:catAx>
      <c:valAx>
        <c:axId val="1905384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&gt;=1000000]\ &quot;$&quot;#.0,,&quot;M&quot;;[&gt;=1000]&quot;$&quot;0,&quot;K&quot;;&quot;$&quot;#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052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452437</xdr:colOff>
      <xdr:row>11</xdr:row>
      <xdr:rowOff>83344</xdr:rowOff>
    </xdr:from>
    <xdr:to>
      <xdr:col>2</xdr:col>
      <xdr:colOff>190499</xdr:colOff>
      <xdr:row>12</xdr:row>
      <xdr:rowOff>11906</xdr:rowOff>
    </xdr:to>
    <xdr:cxnSp macro="">
      <xdr:nvCxnSpPr>
        <xdr:cNvPr id="2" name="Straight Arrow Connector 1">
          <a:extLst>
            <a:ext uri="{FF2B5EF4-FFF2-40B4-BE49-F238E27FC236}">
              <a16:creationId xmlns="" xmlns:a16="http://schemas.microsoft.com/office/drawing/2014/main" id="{128AEB1E-2CE5-46ED-A653-C95E1BB0B50C}"/>
            </a:ext>
          </a:extLst>
        </xdr:cNvPr>
        <xdr:cNvCxnSpPr/>
      </xdr:nvCxnSpPr>
      <xdr:spPr>
        <a:xfrm flipH="1" flipV="1">
          <a:off x="5548312" y="2178844"/>
          <a:ext cx="1795462" cy="11906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65246</xdr:colOff>
      <xdr:row>11</xdr:row>
      <xdr:rowOff>71439</xdr:rowOff>
    </xdr:from>
    <xdr:to>
      <xdr:col>2</xdr:col>
      <xdr:colOff>1593532</xdr:colOff>
      <xdr:row>15</xdr:row>
      <xdr:rowOff>43341</xdr:rowOff>
    </xdr:to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AF7D26EB-24C1-4806-A667-7AB29338811F}"/>
            </a:ext>
          </a:extLst>
        </xdr:cNvPr>
        <xdr:cNvSpPr txBox="1"/>
      </xdr:nvSpPr>
      <xdr:spPr>
        <a:xfrm>
          <a:off x="7220902" y="2166939"/>
          <a:ext cx="1528286" cy="733902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Value will be linked to a switch on the input page of the app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41</xdr:row>
      <xdr:rowOff>0</xdr:rowOff>
    </xdr:from>
    <xdr:to>
      <xdr:col>0</xdr:col>
      <xdr:colOff>2536031</xdr:colOff>
      <xdr:row>52</xdr:row>
      <xdr:rowOff>59533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F877A45B-8F31-4D5E-9C95-4E225811A7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333375</xdr:colOff>
      <xdr:row>25</xdr:row>
      <xdr:rowOff>166688</xdr:rowOff>
    </xdr:from>
    <xdr:to>
      <xdr:col>0</xdr:col>
      <xdr:colOff>2550319</xdr:colOff>
      <xdr:row>37</xdr:row>
      <xdr:rowOff>35721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2F638207-086D-4690-8B61-D61B76C619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585787</xdr:colOff>
      <xdr:row>4</xdr:row>
      <xdr:rowOff>23811</xdr:rowOff>
    </xdr:from>
    <xdr:to>
      <xdr:col>9</xdr:col>
      <xdr:colOff>1981200</xdr:colOff>
      <xdr:row>15</xdr:row>
      <xdr:rowOff>83344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F45497A7-BEB5-4B8D-9FDA-AC2D99D53C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12</xdr:col>
      <xdr:colOff>321470</xdr:colOff>
      <xdr:row>0</xdr:row>
      <xdr:rowOff>0</xdr:rowOff>
    </xdr:from>
    <xdr:to>
      <xdr:col>16</xdr:col>
      <xdr:colOff>301571</xdr:colOff>
      <xdr:row>8</xdr:row>
      <xdr:rowOff>170496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E40BC5CC-7A6A-4BE4-AB68-0991FCA47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59126" y="0"/>
          <a:ext cx="2408976" cy="169068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1000124</xdr:colOff>
      <xdr:row>5</xdr:row>
      <xdr:rowOff>0</xdr:rowOff>
    </xdr:from>
    <xdr:to>
      <xdr:col>11</xdr:col>
      <xdr:colOff>309561</xdr:colOff>
      <xdr:row>16</xdr:row>
      <xdr:rowOff>59533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531FDDA6-74C0-4B89-8A61-2F44040035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200025</xdr:colOff>
      <xdr:row>5</xdr:row>
      <xdr:rowOff>104774</xdr:rowOff>
    </xdr:from>
    <xdr:to>
      <xdr:col>55</xdr:col>
      <xdr:colOff>219075</xdr:colOff>
      <xdr:row>10</xdr:row>
      <xdr:rowOff>180974</xdr:rowOff>
    </xdr:to>
    <xdr:sp macro="" textlink="">
      <xdr:nvSpPr>
        <xdr:cNvPr id="3" name="TextBox 2">
          <a:extLst>
            <a:ext uri="{FF2B5EF4-FFF2-40B4-BE49-F238E27FC236}">
              <a16:creationId xmlns="" xmlns:a16="http://schemas.microsoft.com/office/drawing/2014/main" id="{28C3A2A3-CB63-4FCC-9834-00DB5263840C}"/>
            </a:ext>
          </a:extLst>
        </xdr:cNvPr>
        <xdr:cNvSpPr txBox="1"/>
      </xdr:nvSpPr>
      <xdr:spPr>
        <a:xfrm>
          <a:off x="39690675" y="1057274"/>
          <a:ext cx="4267200" cy="98107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hidden colums were unhidden</a:t>
          </a:r>
          <a:r>
            <a:rPr lang="en-US" sz="1100" baseline="0"/>
            <a:t> </a:t>
          </a:r>
          <a:endParaRPr lang="en-US" sz="1100"/>
        </a:p>
        <a:p>
          <a:r>
            <a:rPr lang="en-US" sz="1100"/>
            <a:t>1)column number in row 1 were converted to values</a:t>
          </a:r>
        </a:p>
        <a:p>
          <a:r>
            <a:rPr lang="en-US" sz="1100"/>
            <a:t>2) column numbering</a:t>
          </a:r>
          <a:r>
            <a:rPr lang="en-US" sz="1100" baseline="0"/>
            <a:t> was updated starting on 8 in column J</a:t>
          </a:r>
        </a:p>
        <a:p>
          <a:r>
            <a:rPr lang="en-US" sz="1100" baseline="0"/>
            <a:t>3) values in cell G1,H1 andI1 were left blank as these are not formulas but fixed value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iranih/Box%20Sync/Rotation%203%20-%20USHP-IS/TCO%20App/2018%20BCS%20Profit%20Model%20(Gateway%2015%20and%20Integrated)-v8.1%20(Final).xls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ersion Control"/>
      <sheetName val="1) Input Deal Data"/>
      <sheetName val="DeviceVue Details"/>
      <sheetName val="Pro-Forma GW14 Purchase"/>
      <sheetName val="1) Obsolete"/>
      <sheetName val="Pro-Forma GW14 Lease"/>
      <sheetName val="2A) Simple Purchase"/>
      <sheetName val="2B) Simple Lease"/>
      <sheetName val="2C) Additional Services "/>
      <sheetName val="2D) DoseEdge Offer"/>
      <sheetName val="2E) Technology Refresh"/>
      <sheetName val="3) P&amp;L Summary"/>
      <sheetName val="4) Step Pmt"/>
      <sheetName val="Lease Cash Flows"/>
      <sheetName val="Residual Analysis"/>
      <sheetName val="Reference"/>
      <sheetName val="Legend"/>
      <sheetName val="Finance Approval"/>
      <sheetName val="Transaction Approval"/>
      <sheetName val="Reference 2"/>
      <sheetName val="Tech Refresh"/>
      <sheetName val="Pricing Grid"/>
      <sheetName val="Revised Cost Config"/>
      <sheetName val="Cost Config"/>
      <sheetName val="5) Finance of Purchase"/>
      <sheetName val="6) Cancelled Leases"/>
      <sheetName val="Sale-Price Sheet"/>
      <sheetName val="Lease-Price Sheet"/>
      <sheetName val="Additional Services Quote"/>
      <sheetName val="Tech Refresh Quotation"/>
      <sheetName val="CE Items"/>
      <sheetName val="PO Checklist"/>
      <sheetName val="Credit Request"/>
      <sheetName val="Access Output"/>
      <sheetName val="Price List"/>
      <sheetName val="GPO Reference"/>
    </sheetNames>
    <sheetDataSet>
      <sheetData sheetId="0">
        <row r="3">
          <cell r="A3" t="str">
            <v>Version</v>
          </cell>
        </row>
        <row r="4">
          <cell r="A4" t="str">
            <v>2014 BCS Profit Model (2014 Standards) - V1</v>
          </cell>
        </row>
        <row r="5">
          <cell r="A5" t="str">
            <v>2014 BCS Profit Model (2014 Standards) - V2</v>
          </cell>
        </row>
        <row r="6">
          <cell r="A6" t="str">
            <v>2014 BCS Profit Model (2014 Standards) - V3</v>
          </cell>
        </row>
        <row r="7">
          <cell r="A7" t="str">
            <v>2014 BCS Profit Model (2014 Standards) - V4</v>
          </cell>
        </row>
        <row r="8">
          <cell r="A8" t="str">
            <v>2014 BCS Profit Model (2014 Standards) - V5</v>
          </cell>
        </row>
        <row r="9">
          <cell r="A9" t="str">
            <v>2014 BCS Profit Model (2014 Standards) - V5.1</v>
          </cell>
        </row>
        <row r="10">
          <cell r="A10" t="str">
            <v>2014 BCS Profit Model (2014 Standards) - V5.2</v>
          </cell>
        </row>
        <row r="11">
          <cell r="A11" t="str">
            <v>2014 BCS Profit Model (2014 Standards) - V5.3</v>
          </cell>
        </row>
        <row r="12">
          <cell r="A12" t="str">
            <v>2014 BCS Profit Model (2014 Standards) - V5.4</v>
          </cell>
        </row>
        <row r="13">
          <cell r="A13" t="str">
            <v>2014 BCS Profit Model (2014 Standards) - V5.5</v>
          </cell>
        </row>
        <row r="14">
          <cell r="A14" t="str">
            <v>2014 BCS Profit Model (2014 Standards) - V5.6</v>
          </cell>
        </row>
        <row r="15">
          <cell r="A15" t="str">
            <v>2014 BCS Profit Model (2014 Standards) - V5.7</v>
          </cell>
        </row>
        <row r="16">
          <cell r="A16" t="str">
            <v>2014 BCS Profit Model (2014 Standards) - V5.8</v>
          </cell>
        </row>
        <row r="17">
          <cell r="A17" t="str">
            <v>2014 BCS Profit Model (2014 Standards) - V5.9</v>
          </cell>
        </row>
        <row r="18">
          <cell r="A18" t="str">
            <v>2014 BCS Profit Model (2014 Standards) - V5.10</v>
          </cell>
        </row>
        <row r="19">
          <cell r="A19" t="str">
            <v>2014 BCS Profit Model (2014 Standards) - V5.11</v>
          </cell>
        </row>
        <row r="20">
          <cell r="A20" t="str">
            <v>2014 BCS Profit Model (2014 Standards) - V5.12</v>
          </cell>
        </row>
        <row r="21">
          <cell r="A21" t="str">
            <v>2014 BCS Profit Model (2014 Standards) - V5.12a</v>
          </cell>
        </row>
        <row r="22">
          <cell r="A22" t="str">
            <v>2014 BCS Profit Model (2014 Standards) - V5.13</v>
          </cell>
        </row>
        <row r="23">
          <cell r="A23" t="str">
            <v>2014 BCS Profit Model (2014 Standards) - V5.14</v>
          </cell>
        </row>
        <row r="24">
          <cell r="A24" t="str">
            <v>2014 BCS Profit Model (2014 Standards) - V5.15</v>
          </cell>
        </row>
        <row r="25">
          <cell r="A25" t="str">
            <v>2014 BCS Profit Model (2014 Standards) - V5.15a</v>
          </cell>
        </row>
        <row r="26">
          <cell r="A26" t="str">
            <v>2014 BCS Profit Model (2014 Standards) - V5.16</v>
          </cell>
        </row>
        <row r="27">
          <cell r="A27" t="str">
            <v>2014 BCS Profit Model (2014 Standards) - V5.16a</v>
          </cell>
        </row>
        <row r="28">
          <cell r="A28" t="str">
            <v>2014 BCS Profit Model (2014 Standards) - V5.16b</v>
          </cell>
        </row>
        <row r="29">
          <cell r="A29" t="str">
            <v>2014 BCS Profit Model (2014 Standards) - V5.16c</v>
          </cell>
        </row>
        <row r="30">
          <cell r="A30" t="str">
            <v>2014 BCS Profit Model (2014 Standards) - V5.16d</v>
          </cell>
        </row>
        <row r="31">
          <cell r="A31" t="str">
            <v>2014 BCS Profit Model (2014 Standards) - V5.16e</v>
          </cell>
        </row>
        <row r="32">
          <cell r="A32" t="str">
            <v>2014 BCS Profit Model (2014 Standards) - V5.16f</v>
          </cell>
        </row>
        <row r="33">
          <cell r="A33" t="str">
            <v>2015 BCS Profit Model (2015 Standards) - V6.0</v>
          </cell>
        </row>
        <row r="34">
          <cell r="A34" t="str">
            <v>2015 BCS Profit Model (2015 Standards) - V6.1</v>
          </cell>
        </row>
        <row r="35">
          <cell r="A35" t="str">
            <v>2015 BCS Profit Model (2015 Standards) - V6.2</v>
          </cell>
        </row>
        <row r="36">
          <cell r="A36" t="str">
            <v>2015 BCS Profit Model (2015 Standards) - V6.3</v>
          </cell>
        </row>
        <row r="37">
          <cell r="A37" t="str">
            <v>2015 BCS Profit Model (2015 Standards) - V6.4</v>
          </cell>
        </row>
        <row r="38">
          <cell r="A38" t="str">
            <v>2015 BCS Profit Model (2015 Standards) - V6.5</v>
          </cell>
        </row>
        <row r="39">
          <cell r="A39" t="str">
            <v>2015 BCS Profit Model (2016 Standards) - V6.6</v>
          </cell>
        </row>
        <row r="40">
          <cell r="A40" t="str">
            <v>2015 BCS Profit Model (2016 Standards) - V6.7</v>
          </cell>
        </row>
        <row r="41">
          <cell r="A41" t="str">
            <v>2015 BCS Profit Model (2016 Standards) - V6.8</v>
          </cell>
        </row>
        <row r="42">
          <cell r="A42" t="str">
            <v>2015 BCS Profit Model (2016 Standards) - V6.9</v>
          </cell>
        </row>
        <row r="43">
          <cell r="A43" t="str">
            <v>2015 BCS Profit Model (2016 Standards) - V6.10</v>
          </cell>
        </row>
        <row r="44">
          <cell r="A44" t="str">
            <v>2015 BCS Profit Model (2016 Standards) - V6.11</v>
          </cell>
        </row>
        <row r="45">
          <cell r="A45" t="str">
            <v>2015 BCS Profit Model (2016 Standards) - V6.12</v>
          </cell>
        </row>
        <row r="46">
          <cell r="A46" t="str">
            <v>2015 BCS Profit Model (2016 Standards) - V6.13</v>
          </cell>
        </row>
        <row r="47">
          <cell r="A47" t="str">
            <v>2015 BCS Profit Model (2016 Standards) - V6.14</v>
          </cell>
        </row>
        <row r="48">
          <cell r="A48" t="str">
            <v>2015 BCS Profit Model (2016 Standards) - V6.15</v>
          </cell>
        </row>
        <row r="49">
          <cell r="A49" t="str">
            <v>2016 BCS Profit Model (2016 Standards) - V7.0</v>
          </cell>
        </row>
        <row r="50">
          <cell r="A50" t="str">
            <v>2016 BCS Profit Model (2017 Standards) - V7.1</v>
          </cell>
        </row>
        <row r="51">
          <cell r="A51" t="str">
            <v>2016 BCS Profit Model (2017 Standards) - V7.2</v>
          </cell>
        </row>
        <row r="52">
          <cell r="A52" t="str">
            <v>2016 BCS Profit Model (2017 Standards) - V7.3</v>
          </cell>
        </row>
        <row r="53">
          <cell r="A53" t="str">
            <v>2016 BCS Profit Model (2017 Standards) - V7.4</v>
          </cell>
        </row>
        <row r="54">
          <cell r="A54" t="str">
            <v>2016 BCS Profit Model (2017 Standards) - V7.5</v>
          </cell>
        </row>
        <row r="55">
          <cell r="A55" t="str">
            <v>2016 BCS Profit Model (2017 Standards) - V7.6</v>
          </cell>
        </row>
        <row r="56">
          <cell r="A56" t="str">
            <v>2016 BCS Profit Model (2017 Standards) - V7.7</v>
          </cell>
        </row>
        <row r="57">
          <cell r="A57" t="str">
            <v>2016 BCS Profit Model (2017 Standards) - V7.8</v>
          </cell>
        </row>
        <row r="58">
          <cell r="A58" t="str">
            <v>2016 BCS Profit Model (2017 Standards) - V7.9</v>
          </cell>
        </row>
        <row r="59">
          <cell r="A59" t="str">
            <v>2016 BCS Profit Model (2017 Standards) - V7.10</v>
          </cell>
        </row>
        <row r="60">
          <cell r="A60" t="str">
            <v>2016 BCS Profit Model (2017 Standards) - V7.11</v>
          </cell>
        </row>
        <row r="61">
          <cell r="A61" t="str">
            <v>2016 BCS Profit Model (2017 Standards) - V7.12</v>
          </cell>
        </row>
        <row r="62">
          <cell r="A62" t="str">
            <v>2016 BCS Profit Model (2017 Standards) - V7.13</v>
          </cell>
        </row>
        <row r="63">
          <cell r="A63" t="str">
            <v>2018 BCS Profit Model (Gateway 15 and Integrated) - v8.0</v>
          </cell>
        </row>
        <row r="64">
          <cell r="A64" t="str">
            <v>2018 BCS Profit Model (Gateway 15 and Integrated) - v8.1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johnsmith@hospitala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0"/>
  <sheetViews>
    <sheetView zoomScale="80" zoomScaleNormal="80" workbookViewId="0">
      <selection activeCell="A26" sqref="A26"/>
    </sheetView>
  </sheetViews>
  <sheetFormatPr defaultRowHeight="15"/>
  <cols>
    <col min="1" max="1" width="76.42578125" bestFit="1" customWidth="1"/>
    <col min="2" max="3" width="30.85546875" style="5" customWidth="1"/>
    <col min="4" max="4" width="13.7109375" customWidth="1"/>
    <col min="5" max="5" width="15" customWidth="1"/>
    <col min="6" max="6" width="15.140625" customWidth="1"/>
    <col min="7" max="7" width="19.85546875" customWidth="1"/>
    <col min="11" max="11" width="48.5703125" customWidth="1"/>
    <col min="12" max="12" width="43.5703125" customWidth="1"/>
    <col min="13" max="13" width="12.140625" style="5" customWidth="1"/>
    <col min="14" max="14" width="34.42578125" customWidth="1"/>
  </cols>
  <sheetData>
    <row r="1" spans="1:11">
      <c r="A1" s="9" t="s">
        <v>13</v>
      </c>
      <c r="B1" s="4"/>
      <c r="C1" s="4"/>
      <c r="D1" s="3"/>
      <c r="E1" s="3"/>
      <c r="F1" s="3"/>
    </row>
    <row r="2" spans="1:11">
      <c r="A2" s="1" t="s">
        <v>0</v>
      </c>
      <c r="B2" s="247" t="s">
        <v>18175</v>
      </c>
      <c r="C2" s="247" t="s">
        <v>18176</v>
      </c>
      <c r="D2" s="70" t="s">
        <v>10</v>
      </c>
      <c r="E2" s="3"/>
      <c r="F2" s="3"/>
    </row>
    <row r="3" spans="1:11">
      <c r="A3" s="188" t="s">
        <v>18024</v>
      </c>
      <c r="B3" s="4">
        <v>0</v>
      </c>
      <c r="C3" s="4"/>
      <c r="D3" s="3" t="s">
        <v>18025</v>
      </c>
      <c r="E3" s="3"/>
      <c r="F3" s="3"/>
    </row>
    <row r="4" spans="1:11">
      <c r="A4" s="188" t="str">
        <f>IF(B3=1,"Master Account Number", "JDE Account Number")</f>
        <v>JDE Account Number</v>
      </c>
      <c r="B4"/>
      <c r="C4"/>
      <c r="D4" s="3" t="s">
        <v>18053</v>
      </c>
      <c r="E4" s="3"/>
      <c r="F4" s="3"/>
    </row>
    <row r="5" spans="1:11">
      <c r="A5" t="s">
        <v>2</v>
      </c>
      <c r="B5" s="4" t="e">
        <f ca="1">_xlfn.IFNA(IF(B3=0,VLOOKUP(VLOOKUP(B4,'JDE DB'!$A$1:$B$15520,2,0),'Hosp DB'!$A$2:$F$8377,2,0),C5),"")</f>
        <v>#NAME?</v>
      </c>
      <c r="C5" s="4" t="s">
        <v>18179</v>
      </c>
      <c r="D5" s="3" t="s">
        <v>18054</v>
      </c>
      <c r="E5" s="3"/>
      <c r="F5" s="3"/>
    </row>
    <row r="6" spans="1:11">
      <c r="A6" t="s">
        <v>8420</v>
      </c>
      <c r="B6" s="4" t="str">
        <f>IF(B4&gt;0,IFERROR(VLOOKUP(B5,'Hosp DB'!$B$2:$F$8377,4,0),C6),"")</f>
        <v/>
      </c>
      <c r="C6" s="4" t="s">
        <v>18178</v>
      </c>
      <c r="D6" s="3" t="s">
        <v>18026</v>
      </c>
      <c r="E6" s="3"/>
      <c r="F6" s="3"/>
      <c r="G6" s="3"/>
      <c r="H6" s="3"/>
      <c r="I6" s="3"/>
      <c r="J6" s="3"/>
      <c r="K6" s="3"/>
    </row>
    <row r="7" spans="1:11">
      <c r="A7" t="s">
        <v>18005</v>
      </c>
      <c r="B7" s="4" t="str">
        <f>IF(B4&gt;0,IFERROR(VLOOKUP(B5,'Hosp DB'!$B$2:$F$8377,5,0),C7),"")</f>
        <v/>
      </c>
      <c r="C7" s="4" t="s">
        <v>18177</v>
      </c>
      <c r="D7" s="3" t="s">
        <v>18182</v>
      </c>
      <c r="E7" s="3"/>
      <c r="F7" s="3"/>
      <c r="G7" s="3"/>
      <c r="H7" s="3"/>
      <c r="I7" s="3"/>
      <c r="J7" s="3"/>
      <c r="K7" s="3"/>
    </row>
    <row r="8" spans="1:11">
      <c r="A8" t="s">
        <v>18004</v>
      </c>
      <c r="B8" s="4" t="s">
        <v>18203</v>
      </c>
      <c r="C8" s="4"/>
      <c r="D8" s="3" t="s">
        <v>18023</v>
      </c>
      <c r="E8" s="3"/>
      <c r="F8" s="3"/>
      <c r="G8" s="3"/>
      <c r="H8" s="3"/>
      <c r="I8" s="3"/>
      <c r="J8" s="3"/>
      <c r="K8" s="3"/>
    </row>
    <row r="9" spans="1:11">
      <c r="A9" s="183" t="str">
        <f>IF(B8="Non-committed","Current Committed Tier Level Equivalence","")</f>
        <v>Current Committed Tier Level Equivalence</v>
      </c>
      <c r="B9" s="4"/>
      <c r="C9" s="4"/>
      <c r="D9" s="3" t="s">
        <v>18006</v>
      </c>
      <c r="E9" s="3"/>
      <c r="F9" s="3"/>
      <c r="G9" s="3"/>
      <c r="H9" s="3"/>
      <c r="I9" s="3"/>
      <c r="J9" s="3"/>
      <c r="K9" s="3"/>
    </row>
    <row r="10" spans="1:11">
      <c r="A10" t="s">
        <v>3</v>
      </c>
      <c r="B10" s="253">
        <f ca="1">IF(B12=0,(IFERROR(VLOOKUP(B5,'Hosp DB'!$B$2:$F$8377,2,0),C10)),C10)</f>
        <v>0</v>
      </c>
      <c r="C10" s="253">
        <v>0</v>
      </c>
      <c r="D10" s="3" t="s">
        <v>18027</v>
      </c>
      <c r="E10" s="3"/>
      <c r="F10" s="3"/>
      <c r="G10" s="3"/>
      <c r="H10" s="3"/>
      <c r="I10" s="3"/>
      <c r="J10" s="3"/>
      <c r="K10" s="3"/>
    </row>
    <row r="11" spans="1:11">
      <c r="A11" t="s">
        <v>81</v>
      </c>
      <c r="B11" s="253">
        <f ca="1">IF(B12=0,(IFERROR(VLOOKUP(B5,'Hosp DB'!$B$2:$F$8377,3,0),C11)),C11)</f>
        <v>0</v>
      </c>
      <c r="C11" s="253">
        <v>0</v>
      </c>
      <c r="D11" s="3" t="s">
        <v>18046</v>
      </c>
      <c r="E11" s="3"/>
      <c r="F11" s="3"/>
      <c r="G11" s="3"/>
      <c r="H11" s="3"/>
      <c r="I11" s="3"/>
      <c r="J11" s="3"/>
      <c r="K11" s="3"/>
    </row>
    <row r="12" spans="1:11">
      <c r="A12" s="254" t="s">
        <v>18192</v>
      </c>
      <c r="B12" s="255">
        <v>0</v>
      </c>
      <c r="E12" s="3"/>
      <c r="F12" s="3"/>
      <c r="G12" s="3"/>
      <c r="H12" s="3"/>
      <c r="I12" s="3"/>
      <c r="J12" s="3"/>
      <c r="K12" s="3"/>
    </row>
    <row r="13" spans="1:11">
      <c r="A13" s="9" t="s">
        <v>18047</v>
      </c>
      <c r="E13" s="3"/>
      <c r="F13" s="3"/>
      <c r="G13" s="3"/>
      <c r="H13" s="3"/>
      <c r="I13" s="3"/>
      <c r="J13" s="3"/>
      <c r="K13" s="3"/>
    </row>
    <row r="14" spans="1:11">
      <c r="A14" s="1" t="s">
        <v>0</v>
      </c>
      <c r="B14" s="8"/>
      <c r="C14" s="8"/>
      <c r="D14" s="70" t="s">
        <v>10</v>
      </c>
      <c r="E14" s="3"/>
      <c r="F14" s="3"/>
      <c r="G14" s="3"/>
      <c r="H14" s="3"/>
      <c r="I14" s="3"/>
      <c r="J14" s="3"/>
      <c r="K14" s="3"/>
    </row>
    <row r="15" spans="1:11">
      <c r="A15" s="183" t="s">
        <v>132</v>
      </c>
      <c r="B15" s="253" t="s">
        <v>18205</v>
      </c>
      <c r="D15" s="3" t="s">
        <v>133</v>
      </c>
    </row>
    <row r="16" spans="1:11">
      <c r="A16" t="s">
        <v>221</v>
      </c>
      <c r="B16" s="259">
        <v>0</v>
      </c>
      <c r="C16" s="90"/>
      <c r="D16" s="3" t="s">
        <v>18206</v>
      </c>
    </row>
    <row r="17" spans="1:13">
      <c r="B17" s="90"/>
      <c r="C17" s="90"/>
      <c r="D17" s="3"/>
    </row>
    <row r="18" spans="1:13">
      <c r="B18" s="90"/>
      <c r="C18" s="90"/>
      <c r="D18" s="3"/>
    </row>
    <row r="19" spans="1:13">
      <c r="A19" t="s">
        <v>18048</v>
      </c>
      <c r="B19" s="5" t="s">
        <v>18167</v>
      </c>
      <c r="D19" s="3" t="s">
        <v>117</v>
      </c>
    </row>
    <row r="20" spans="1:13">
      <c r="A20" s="71" t="s">
        <v>41</v>
      </c>
      <c r="B20" s="13">
        <v>500</v>
      </c>
      <c r="C20" s="13"/>
      <c r="D20" s="3" t="s">
        <v>5</v>
      </c>
      <c r="E20" s="80"/>
      <c r="M20"/>
    </row>
    <row r="21" spans="1:13">
      <c r="A21" t="s">
        <v>18067</v>
      </c>
      <c r="B21" s="5" t="s">
        <v>18069</v>
      </c>
      <c r="D21" s="3" t="s">
        <v>18068</v>
      </c>
    </row>
    <row r="22" spans="1:13">
      <c r="D22" s="3"/>
    </row>
    <row r="23" spans="1:13">
      <c r="D23" s="3"/>
    </row>
    <row r="24" spans="1:13">
      <c r="B24"/>
      <c r="C24"/>
    </row>
    <row r="25" spans="1:13">
      <c r="A25" s="9" t="s">
        <v>164</v>
      </c>
      <c r="B25"/>
      <c r="C25"/>
    </row>
    <row r="26" spans="1:13">
      <c r="A26" s="1" t="s">
        <v>0</v>
      </c>
      <c r="B26"/>
      <c r="C26"/>
      <c r="D26" s="70" t="s">
        <v>10</v>
      </c>
    </row>
    <row r="27" spans="1:13">
      <c r="A27" t="s">
        <v>53</v>
      </c>
      <c r="B27" s="4" t="s">
        <v>56</v>
      </c>
      <c r="C27" s="4"/>
      <c r="D27" s="3" t="s">
        <v>55</v>
      </c>
      <c r="E27" s="3"/>
      <c r="F27" s="3"/>
    </row>
    <row r="28" spans="1:13">
      <c r="A28" t="s">
        <v>54</v>
      </c>
      <c r="B28" s="14" t="s">
        <v>57</v>
      </c>
      <c r="C28" s="14"/>
      <c r="D28" s="3" t="s">
        <v>55</v>
      </c>
      <c r="E28" s="3"/>
      <c r="F28" s="3"/>
    </row>
    <row r="29" spans="1:13">
      <c r="A29" t="s">
        <v>17979</v>
      </c>
      <c r="D29" s="3" t="s">
        <v>18008</v>
      </c>
    </row>
    <row r="30" spans="1:13">
      <c r="A30" t="s">
        <v>17980</v>
      </c>
      <c r="B30" s="5" t="s">
        <v>18007</v>
      </c>
      <c r="D30" s="3" t="s">
        <v>55</v>
      </c>
    </row>
  </sheetData>
  <dataValidations count="4">
    <dataValidation type="list" allowBlank="1" showInputMessage="1" showErrorMessage="1" sqref="B8:C8">
      <formula1>"Full Line, SOTP, SND, Non-committed"</formula1>
    </dataValidation>
    <dataValidation type="list" allowBlank="1" showInputMessage="1" showErrorMessage="1" sqref="B29:C29">
      <formula1>"Biomedical, C-Suite, IT, Nurse, Physician, Pharmacist, Other"</formula1>
    </dataValidation>
    <dataValidation type="list" allowBlank="1" showInputMessage="1" showErrorMessage="1" sqref="B9:C9">
      <formula1>"Full Line, SOTP, SND"</formula1>
    </dataValidation>
    <dataValidation type="list" allowBlank="1" showInputMessage="1" showErrorMessage="1" sqref="B21:C21 B23:C23">
      <formula1>"Yes, No"</formula1>
    </dataValidation>
  </dataValidations>
  <hyperlinks>
    <hyperlink ref="B28" r:id="rId1"/>
  </hyperlinks>
  <pageMargins left="0.7" right="0.7" top="0.75" bottom="0.75" header="0.3" footer="0.3"/>
  <pageSetup orientation="portrait" r:id="rId2"/>
  <drawing r:id="rId3"/>
  <extLst xmlns:xr="http://schemas.microsoft.com/office/spreadsheetml/2014/revision"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000-000004000000}">
          <x14:formula1>
            <xm:f>'List Reference'!$A$3:$A$17</xm:f>
          </x14:formula1>
          <xm:sqref>C15</xm:sqref>
        </x14:dataValidation>
        <x14:dataValidation type="list" allowBlank="1" showInputMessage="1" showErrorMessage="1" xr:uid="{00000000-0002-0000-0000-000005000000}">
          <x14:formula1>
            <xm:f>'CSTD DB'!$A$2:$A$9</xm:f>
          </x14:formula1>
          <xm:sqref>B19:C19</xm:sqref>
        </x14:dataValidation>
        <x14:dataValidation type="list" allowBlank="1" showInputMessage="1" showErrorMessage="1" xr:uid="{00000000-0002-0000-0000-000006000000}">
          <x14:formula1>
            <xm:f>'List Reference'!$A$3:$A$10</xm:f>
          </x14:formula1>
          <xm:sqref>B15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U94"/>
  <sheetViews>
    <sheetView topLeftCell="A43" zoomScale="80" zoomScaleNormal="80" workbookViewId="0">
      <selection activeCell="B69" sqref="B69"/>
    </sheetView>
  </sheetViews>
  <sheetFormatPr defaultRowHeight="15"/>
  <cols>
    <col min="1" max="1" width="47.85546875" style="3" customWidth="1"/>
    <col min="2" max="2" width="17" bestFit="1" customWidth="1"/>
    <col min="3" max="3" width="50.5703125" customWidth="1"/>
    <col min="4" max="4" width="33.5703125" customWidth="1"/>
    <col min="5" max="5" width="9.140625" style="80"/>
  </cols>
  <sheetData>
    <row r="1" spans="1:13">
      <c r="A1" s="70" t="s">
        <v>1</v>
      </c>
      <c r="B1" s="4"/>
      <c r="C1" s="10"/>
      <c r="D1" s="10"/>
    </row>
    <row r="2" spans="1:13">
      <c r="A2" s="70"/>
      <c r="B2" s="5"/>
      <c r="C2" s="10"/>
      <c r="D2" s="10"/>
    </row>
    <row r="3" spans="1:13">
      <c r="A3" s="70" t="s">
        <v>18009</v>
      </c>
      <c r="C3" s="10" t="s">
        <v>10</v>
      </c>
      <c r="D3" s="10" t="s">
        <v>18163</v>
      </c>
      <c r="E3" s="80" t="s">
        <v>14</v>
      </c>
    </row>
    <row r="4" spans="1:13">
      <c r="A4" s="3" t="s">
        <v>181</v>
      </c>
      <c r="B4" s="130">
        <v>1.88</v>
      </c>
      <c r="C4" s="10" t="s">
        <v>244</v>
      </c>
      <c r="D4" s="10">
        <v>1</v>
      </c>
      <c r="E4" s="89" t="s">
        <v>18128</v>
      </c>
    </row>
    <row r="5" spans="1:13">
      <c r="A5" s="3" t="s">
        <v>220</v>
      </c>
      <c r="B5" s="5">
        <v>3</v>
      </c>
      <c r="C5" s="10" t="s">
        <v>245</v>
      </c>
      <c r="D5" s="10">
        <v>2</v>
      </c>
      <c r="E5" s="81" t="s">
        <v>18129</v>
      </c>
    </row>
    <row r="6" spans="1:13">
      <c r="A6" s="3" t="s">
        <v>84</v>
      </c>
      <c r="B6" s="8">
        <v>0.82</v>
      </c>
      <c r="C6" t="s">
        <v>93</v>
      </c>
      <c r="D6">
        <v>3</v>
      </c>
      <c r="E6" s="80" t="s">
        <v>92</v>
      </c>
    </row>
    <row r="7" spans="1:13">
      <c r="A7" s="3" t="s">
        <v>18204</v>
      </c>
      <c r="B7" s="5">
        <v>4.5</v>
      </c>
      <c r="C7" t="s">
        <v>246</v>
      </c>
      <c r="D7">
        <v>3</v>
      </c>
      <c r="E7" s="80" t="s">
        <v>92</v>
      </c>
      <c r="M7" s="5"/>
    </row>
    <row r="8" spans="1:13">
      <c r="A8" s="3" t="s">
        <v>85</v>
      </c>
      <c r="B8" s="8">
        <v>0.81</v>
      </c>
      <c r="C8" t="s">
        <v>94</v>
      </c>
      <c r="D8">
        <v>4</v>
      </c>
      <c r="E8" s="80" t="s">
        <v>96</v>
      </c>
      <c r="M8" s="5"/>
    </row>
    <row r="9" spans="1:13">
      <c r="A9" s="3" t="s">
        <v>86</v>
      </c>
      <c r="B9" s="8">
        <v>0.81</v>
      </c>
      <c r="C9" t="s">
        <v>94</v>
      </c>
      <c r="D9">
        <v>4</v>
      </c>
      <c r="E9" s="80" t="s">
        <v>96</v>
      </c>
      <c r="M9" s="5"/>
    </row>
    <row r="10" spans="1:13">
      <c r="A10" s="3" t="s">
        <v>87</v>
      </c>
      <c r="B10" s="8">
        <v>0.81</v>
      </c>
      <c r="C10" t="s">
        <v>94</v>
      </c>
      <c r="D10">
        <v>4</v>
      </c>
      <c r="E10" s="80" t="s">
        <v>96</v>
      </c>
      <c r="M10" s="5"/>
    </row>
    <row r="11" spans="1:13">
      <c r="A11" s="3" t="s">
        <v>88</v>
      </c>
      <c r="B11" s="8">
        <v>0.97</v>
      </c>
      <c r="C11" t="s">
        <v>95</v>
      </c>
      <c r="D11">
        <v>5</v>
      </c>
      <c r="E11" s="80" t="s">
        <v>97</v>
      </c>
      <c r="M11" s="5"/>
    </row>
    <row r="12" spans="1:13">
      <c r="A12" s="3" t="s">
        <v>89</v>
      </c>
      <c r="B12" s="8">
        <v>0.97</v>
      </c>
      <c r="C12" t="s">
        <v>95</v>
      </c>
      <c r="D12">
        <v>5</v>
      </c>
      <c r="E12" s="80" t="s">
        <v>97</v>
      </c>
      <c r="M12" s="5"/>
    </row>
    <row r="13" spans="1:13">
      <c r="A13" s="3" t="s">
        <v>90</v>
      </c>
      <c r="B13" s="8">
        <v>0.97</v>
      </c>
      <c r="C13" t="s">
        <v>95</v>
      </c>
      <c r="D13">
        <v>5</v>
      </c>
      <c r="E13" s="80" t="s">
        <v>97</v>
      </c>
      <c r="M13" s="5"/>
    </row>
    <row r="14" spans="1:13">
      <c r="A14" s="3" t="s">
        <v>91</v>
      </c>
      <c r="B14" s="16">
        <v>3511</v>
      </c>
      <c r="C14" t="s">
        <v>99</v>
      </c>
      <c r="D14">
        <v>6</v>
      </c>
      <c r="E14" s="80" t="s">
        <v>98</v>
      </c>
    </row>
    <row r="15" spans="1:13">
      <c r="A15" s="3" t="s">
        <v>18140</v>
      </c>
      <c r="B15" s="17">
        <v>5.0000000000000001E-3</v>
      </c>
      <c r="C15" t="s">
        <v>99</v>
      </c>
      <c r="D15">
        <v>7</v>
      </c>
      <c r="E15" s="80" t="s">
        <v>100</v>
      </c>
    </row>
    <row r="16" spans="1:13">
      <c r="B16" s="5"/>
    </row>
    <row r="17" spans="1:13">
      <c r="A17" s="70" t="s">
        <v>188</v>
      </c>
      <c r="C17" s="10" t="s">
        <v>10</v>
      </c>
      <c r="D17" s="10"/>
      <c r="E17" s="80" t="s">
        <v>14</v>
      </c>
    </row>
    <row r="18" spans="1:13">
      <c r="A18" s="10" t="s">
        <v>189</v>
      </c>
      <c r="B18" s="69">
        <v>365</v>
      </c>
      <c r="C18" t="s">
        <v>190</v>
      </c>
      <c r="D18" s="10">
        <v>8</v>
      </c>
      <c r="E18" s="80" t="s">
        <v>191</v>
      </c>
    </row>
    <row r="19" spans="1:13">
      <c r="A19" s="3" t="s">
        <v>4</v>
      </c>
      <c r="B19" s="35">
        <f>35158934/894574</f>
        <v>39.302432219134474</v>
      </c>
      <c r="C19" t="s">
        <v>18131</v>
      </c>
      <c r="D19" s="10">
        <v>19</v>
      </c>
      <c r="E19" s="80" t="s">
        <v>18132</v>
      </c>
    </row>
    <row r="20" spans="1:13">
      <c r="A20" t="s">
        <v>58</v>
      </c>
      <c r="B20" s="8">
        <v>0.68</v>
      </c>
      <c r="C20" s="3" t="s">
        <v>18077</v>
      </c>
      <c r="D20" s="10">
        <v>9</v>
      </c>
      <c r="E20" s="208" t="s">
        <v>18076</v>
      </c>
      <c r="M20" s="5"/>
    </row>
    <row r="21" spans="1:13">
      <c r="A21" s="3" t="s">
        <v>192</v>
      </c>
      <c r="B21" s="8">
        <v>0.25</v>
      </c>
      <c r="C21" t="s">
        <v>59</v>
      </c>
      <c r="D21" s="10">
        <v>10</v>
      </c>
      <c r="E21" s="206"/>
    </row>
    <row r="22" spans="1:13">
      <c r="A22" s="3" t="s">
        <v>193</v>
      </c>
      <c r="B22" s="5">
        <v>2.5</v>
      </c>
      <c r="C22" t="s">
        <v>60</v>
      </c>
      <c r="D22" s="10">
        <v>11</v>
      </c>
      <c r="E22" s="206"/>
    </row>
    <row r="23" spans="1:13">
      <c r="A23" s="3" t="s">
        <v>194</v>
      </c>
      <c r="B23" s="73">
        <f>15557866/550790</f>
        <v>28.246456907351259</v>
      </c>
      <c r="C23" t="s">
        <v>196</v>
      </c>
      <c r="D23" s="10">
        <v>12</v>
      </c>
      <c r="E23" s="80" t="s">
        <v>195</v>
      </c>
    </row>
    <row r="24" spans="1:13">
      <c r="A24" s="3" t="s">
        <v>63</v>
      </c>
      <c r="B24" s="8">
        <v>0.5</v>
      </c>
      <c r="C24" t="s">
        <v>62</v>
      </c>
      <c r="D24" s="10">
        <v>13</v>
      </c>
      <c r="E24" s="207"/>
    </row>
    <row r="25" spans="1:13">
      <c r="A25" s="3" t="s">
        <v>18170</v>
      </c>
      <c r="B25" s="8">
        <v>0.3</v>
      </c>
      <c r="C25" t="s">
        <v>18171</v>
      </c>
      <c r="D25" s="10">
        <v>43</v>
      </c>
      <c r="E25" s="207"/>
    </row>
    <row r="26" spans="1:13">
      <c r="A26" s="3" t="s">
        <v>18080</v>
      </c>
      <c r="B26" s="8">
        <v>1</v>
      </c>
      <c r="C26" t="s">
        <v>18082</v>
      </c>
      <c r="D26" s="10">
        <v>14</v>
      </c>
      <c r="E26" s="80" t="s">
        <v>18130</v>
      </c>
      <c r="M26" s="5"/>
    </row>
    <row r="27" spans="1:13">
      <c r="A27" s="3" t="s">
        <v>18126</v>
      </c>
      <c r="B27" s="8">
        <v>0.5</v>
      </c>
      <c r="C27" t="s">
        <v>62</v>
      </c>
      <c r="D27" s="10">
        <v>14</v>
      </c>
      <c r="E27" s="80" t="s">
        <v>18130</v>
      </c>
      <c r="M27" s="5"/>
    </row>
    <row r="28" spans="1:13">
      <c r="A28" s="3" t="s">
        <v>18078</v>
      </c>
      <c r="B28" s="8">
        <v>1</v>
      </c>
      <c r="C28" t="s">
        <v>18082</v>
      </c>
      <c r="D28" s="10">
        <v>14</v>
      </c>
      <c r="E28" s="80" t="s">
        <v>18130</v>
      </c>
      <c r="M28" s="5"/>
    </row>
    <row r="29" spans="1:13">
      <c r="A29" s="3" t="s">
        <v>18127</v>
      </c>
      <c r="B29" s="8">
        <v>0.1</v>
      </c>
      <c r="C29" t="s">
        <v>170</v>
      </c>
      <c r="D29" s="10">
        <v>14</v>
      </c>
      <c r="E29" s="80" t="s">
        <v>18130</v>
      </c>
      <c r="M29" s="5"/>
    </row>
    <row r="30" spans="1:13">
      <c r="A30" s="3" t="s">
        <v>18070</v>
      </c>
      <c r="B30" s="15">
        <v>297.54000000000002</v>
      </c>
      <c r="C30" t="s">
        <v>99</v>
      </c>
      <c r="D30" s="10">
        <v>15</v>
      </c>
      <c r="E30" s="80" t="s">
        <v>18075</v>
      </c>
      <c r="M30" s="5"/>
    </row>
    <row r="31" spans="1:13">
      <c r="A31" s="3" t="s">
        <v>18071</v>
      </c>
      <c r="B31" s="15">
        <v>58.2</v>
      </c>
      <c r="C31" t="s">
        <v>99</v>
      </c>
      <c r="D31" s="10">
        <v>15</v>
      </c>
      <c r="E31" s="80" t="s">
        <v>18075</v>
      </c>
      <c r="M31" s="5"/>
    </row>
    <row r="32" spans="1:13">
      <c r="A32" s="3" t="s">
        <v>18072</v>
      </c>
      <c r="B32" s="15">
        <v>191.08</v>
      </c>
      <c r="C32" t="s">
        <v>99</v>
      </c>
      <c r="D32" s="10">
        <v>15</v>
      </c>
      <c r="E32" s="80" t="s">
        <v>18075</v>
      </c>
      <c r="M32" s="5"/>
    </row>
    <row r="33" spans="1:21">
      <c r="A33" s="3" t="s">
        <v>18073</v>
      </c>
      <c r="B33" s="15">
        <v>191.08</v>
      </c>
      <c r="C33" t="s">
        <v>99</v>
      </c>
      <c r="D33" s="10">
        <v>15</v>
      </c>
      <c r="E33" s="80" t="s">
        <v>18075</v>
      </c>
      <c r="M33" s="5"/>
    </row>
    <row r="34" spans="1:21">
      <c r="A34" s="3" t="s">
        <v>18074</v>
      </c>
      <c r="B34" s="15">
        <v>37.03</v>
      </c>
      <c r="C34" t="s">
        <v>99</v>
      </c>
      <c r="D34" s="10">
        <v>15</v>
      </c>
      <c r="E34" s="80" t="s">
        <v>18075</v>
      </c>
      <c r="M34" s="5"/>
    </row>
    <row r="35" spans="1:21">
      <c r="A35" s="3" t="s">
        <v>18152</v>
      </c>
      <c r="B35" s="15">
        <v>191.08</v>
      </c>
      <c r="C35" t="s">
        <v>99</v>
      </c>
      <c r="D35" s="10">
        <v>15</v>
      </c>
      <c r="E35" s="80" t="s">
        <v>18075</v>
      </c>
      <c r="M35" s="5"/>
    </row>
    <row r="36" spans="1:21">
      <c r="A36" s="3" t="s">
        <v>134</v>
      </c>
      <c r="B36" s="212">
        <v>5</v>
      </c>
      <c r="C36" t="s">
        <v>23</v>
      </c>
      <c r="D36" s="10">
        <v>16</v>
      </c>
      <c r="E36" s="207"/>
      <c r="M36" s="5"/>
    </row>
    <row r="37" spans="1:21">
      <c r="A37" s="3" t="s">
        <v>135</v>
      </c>
      <c r="B37" s="23">
        <v>0.5</v>
      </c>
      <c r="C37" t="s">
        <v>65</v>
      </c>
      <c r="D37" s="10">
        <v>17</v>
      </c>
      <c r="E37" s="80" t="s">
        <v>136</v>
      </c>
      <c r="M37" s="5"/>
    </row>
    <row r="38" spans="1:21">
      <c r="A38" s="3" t="s">
        <v>202</v>
      </c>
      <c r="B38" s="72">
        <v>5</v>
      </c>
      <c r="C38" t="s">
        <v>23</v>
      </c>
      <c r="D38" s="10">
        <v>18</v>
      </c>
      <c r="E38" s="80" t="s">
        <v>199</v>
      </c>
      <c r="M38" s="5"/>
    </row>
    <row r="39" spans="1:21">
      <c r="A39" s="3" t="s">
        <v>9</v>
      </c>
      <c r="B39" s="6">
        <v>32.659999999999997</v>
      </c>
      <c r="C39" s="3" t="s">
        <v>201</v>
      </c>
      <c r="D39" s="10">
        <v>20</v>
      </c>
      <c r="E39" s="81" t="s">
        <v>200</v>
      </c>
    </row>
    <row r="40" spans="1:21">
      <c r="A40" s="70"/>
      <c r="B40" s="4"/>
      <c r="C40" s="10"/>
      <c r="D40" s="10"/>
    </row>
    <row r="41" spans="1:21">
      <c r="B41" s="4"/>
      <c r="C41" s="3"/>
      <c r="D41" s="3"/>
    </row>
    <row r="42" spans="1:21">
      <c r="A42" s="70" t="s">
        <v>116</v>
      </c>
      <c r="B42" s="4"/>
      <c r="C42" s="10" t="s">
        <v>10</v>
      </c>
      <c r="D42" s="10"/>
      <c r="E42" s="80" t="s">
        <v>14</v>
      </c>
    </row>
    <row r="43" spans="1:21">
      <c r="A43" s="10" t="s">
        <v>223</v>
      </c>
      <c r="B43" s="4">
        <v>11</v>
      </c>
      <c r="C43" s="3" t="s">
        <v>224</v>
      </c>
      <c r="D43" s="3">
        <v>21</v>
      </c>
      <c r="E43" s="89" t="s">
        <v>219</v>
      </c>
    </row>
    <row r="44" spans="1:21">
      <c r="A44" s="10" t="s">
        <v>233</v>
      </c>
      <c r="B44" s="104">
        <v>1</v>
      </c>
      <c r="C44" s="3" t="s">
        <v>234</v>
      </c>
      <c r="D44" s="3">
        <v>22</v>
      </c>
      <c r="E44" s="89" t="s">
        <v>219</v>
      </c>
    </row>
    <row r="45" spans="1:21">
      <c r="A45" s="3" t="s">
        <v>207</v>
      </c>
      <c r="B45" s="5">
        <v>7</v>
      </c>
      <c r="C45" s="3" t="s">
        <v>232</v>
      </c>
      <c r="D45" s="3">
        <v>14</v>
      </c>
      <c r="E45" s="80" t="s">
        <v>18130</v>
      </c>
    </row>
    <row r="46" spans="1:21">
      <c r="A46" s="3" t="s">
        <v>18173</v>
      </c>
      <c r="B46" s="5">
        <v>1.5</v>
      </c>
      <c r="C46" s="3" t="s">
        <v>12</v>
      </c>
      <c r="D46" s="3">
        <v>23</v>
      </c>
      <c r="E46" s="84" t="s">
        <v>210</v>
      </c>
    </row>
    <row r="47" spans="1:21">
      <c r="A47" s="3" t="s">
        <v>6</v>
      </c>
      <c r="B47" s="7">
        <v>0.35</v>
      </c>
      <c r="C47" s="183" t="s">
        <v>18190</v>
      </c>
      <c r="D47" s="3">
        <v>24</v>
      </c>
      <c r="E47" s="83" t="s">
        <v>209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</row>
    <row r="48" spans="1:21">
      <c r="A48" s="3" t="s">
        <v>7</v>
      </c>
      <c r="B48" s="8">
        <v>0.65</v>
      </c>
      <c r="C48" s="183" t="s">
        <v>18191</v>
      </c>
      <c r="D48" s="3">
        <v>24</v>
      </c>
      <c r="E48" s="83" t="s">
        <v>209</v>
      </c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</row>
    <row r="49" spans="1:21">
      <c r="A49" s="3" t="s">
        <v>18083</v>
      </c>
      <c r="B49" s="8">
        <v>0.8</v>
      </c>
      <c r="C49" s="183" t="s">
        <v>35</v>
      </c>
      <c r="D49" s="3">
        <v>25</v>
      </c>
      <c r="E49" s="215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</row>
    <row r="50" spans="1:21">
      <c r="A50" s="3" t="s">
        <v>18084</v>
      </c>
      <c r="B50" s="8">
        <v>0.2</v>
      </c>
      <c r="C50" s="3"/>
      <c r="D50" s="3">
        <v>25</v>
      </c>
      <c r="E50" s="215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</row>
    <row r="51" spans="1:21">
      <c r="A51" s="3" t="s">
        <v>11</v>
      </c>
      <c r="B51" s="4">
        <v>1.5</v>
      </c>
      <c r="C51" s="3" t="s">
        <v>12</v>
      </c>
      <c r="D51" s="3">
        <v>26</v>
      </c>
      <c r="E51" s="80" t="s">
        <v>16</v>
      </c>
    </row>
    <row r="52" spans="1:21">
      <c r="A52" s="3" t="s">
        <v>206</v>
      </c>
      <c r="B52" s="82">
        <v>3</v>
      </c>
      <c r="C52" s="3"/>
      <c r="D52" s="3">
        <v>27</v>
      </c>
      <c r="E52" s="207" t="s">
        <v>18174</v>
      </c>
    </row>
    <row r="53" spans="1:21">
      <c r="A53" s="3" t="s">
        <v>158</v>
      </c>
      <c r="B53" s="30">
        <v>10</v>
      </c>
      <c r="C53" s="3"/>
      <c r="D53" s="3">
        <v>28</v>
      </c>
      <c r="E53" s="207" t="s">
        <v>208</v>
      </c>
    </row>
    <row r="54" spans="1:21">
      <c r="A54" s="3" t="s">
        <v>160</v>
      </c>
      <c r="B54" s="227">
        <v>1.5</v>
      </c>
      <c r="C54" s="3"/>
      <c r="D54" s="3">
        <v>29</v>
      </c>
      <c r="E54" s="207"/>
    </row>
    <row r="55" spans="1:21">
      <c r="A55" s="3" t="s">
        <v>161</v>
      </c>
      <c r="B55" s="29">
        <v>0.6</v>
      </c>
      <c r="C55" s="3"/>
      <c r="D55" s="3">
        <v>14</v>
      </c>
      <c r="E55" s="80" t="s">
        <v>18130</v>
      </c>
    </row>
    <row r="56" spans="1:21">
      <c r="A56" s="3" t="s">
        <v>18102</v>
      </c>
      <c r="B56" s="29">
        <v>0.3</v>
      </c>
      <c r="C56" s="3"/>
      <c r="D56" s="3">
        <v>14</v>
      </c>
      <c r="E56" s="80" t="s">
        <v>18130</v>
      </c>
    </row>
    <row r="57" spans="1:21">
      <c r="A57" s="3" t="s">
        <v>18172</v>
      </c>
      <c r="B57" s="130">
        <f>B4</f>
        <v>1.88</v>
      </c>
      <c r="C57" s="10" t="s">
        <v>244</v>
      </c>
      <c r="D57" s="10">
        <v>1</v>
      </c>
      <c r="E57" s="89" t="s">
        <v>18128</v>
      </c>
    </row>
    <row r="58" spans="1:21">
      <c r="A58" s="3" t="s">
        <v>9</v>
      </c>
      <c r="B58" s="6">
        <f>B39</f>
        <v>32.659999999999997</v>
      </c>
      <c r="C58" s="3" t="s">
        <v>201</v>
      </c>
      <c r="D58" s="10">
        <v>20</v>
      </c>
      <c r="E58" s="81" t="s">
        <v>200</v>
      </c>
    </row>
    <row r="59" spans="1:21">
      <c r="B59" s="30"/>
      <c r="C59" s="3"/>
      <c r="D59" s="3"/>
    </row>
    <row r="60" spans="1:21">
      <c r="A60" s="70" t="s">
        <v>15</v>
      </c>
      <c r="C60" s="10" t="s">
        <v>10</v>
      </c>
      <c r="D60" s="10"/>
      <c r="E60" s="80" t="s">
        <v>14</v>
      </c>
    </row>
    <row r="62" spans="1:21">
      <c r="A62" s="3" t="s">
        <v>18135</v>
      </c>
      <c r="B62" s="7">
        <v>0.8</v>
      </c>
      <c r="C62" s="3" t="s">
        <v>35</v>
      </c>
      <c r="D62" s="3">
        <v>30</v>
      </c>
      <c r="E62" s="83" t="s">
        <v>18101</v>
      </c>
    </row>
    <row r="63" spans="1:21">
      <c r="A63" s="3" t="s">
        <v>34</v>
      </c>
      <c r="B63" s="8">
        <v>0.2</v>
      </c>
      <c r="C63" s="3" t="s">
        <v>36</v>
      </c>
      <c r="D63" s="3">
        <v>30</v>
      </c>
      <c r="E63" s="83" t="s">
        <v>18101</v>
      </c>
    </row>
    <row r="64" spans="1:21">
      <c r="A64" s="3" t="s">
        <v>18125</v>
      </c>
      <c r="B64" s="238">
        <f>2.4*0.035274</f>
        <v>8.46576E-2</v>
      </c>
      <c r="C64" s="3" t="s">
        <v>99</v>
      </c>
      <c r="D64" s="3">
        <v>31</v>
      </c>
      <c r="E64" s="89" t="s">
        <v>219</v>
      </c>
    </row>
    <row r="65" spans="1:5">
      <c r="A65" s="3" t="s">
        <v>158</v>
      </c>
      <c r="B65" s="239">
        <f>B53</f>
        <v>10</v>
      </c>
      <c r="D65" s="3">
        <v>28</v>
      </c>
      <c r="E65" s="80" t="str">
        <f>E53</f>
        <v>Waiting on Monica Torres</v>
      </c>
    </row>
    <row r="66" spans="1:5">
      <c r="A66" s="10" t="s">
        <v>189</v>
      </c>
      <c r="B66" s="69">
        <f>B18</f>
        <v>365</v>
      </c>
      <c r="C66" t="s">
        <v>190</v>
      </c>
      <c r="D66" s="10">
        <v>8</v>
      </c>
      <c r="E66" s="80" t="s">
        <v>191</v>
      </c>
    </row>
    <row r="68" spans="1:5">
      <c r="A68" s="70" t="s">
        <v>140</v>
      </c>
      <c r="C68" s="10" t="s">
        <v>10</v>
      </c>
      <c r="D68" s="10"/>
      <c r="E68" s="80" t="s">
        <v>14</v>
      </c>
    </row>
    <row r="69" spans="1:5">
      <c r="A69" s="3" t="s">
        <v>18204</v>
      </c>
      <c r="B69">
        <f>B7</f>
        <v>4.5</v>
      </c>
      <c r="C69" s="10" t="s">
        <v>246</v>
      </c>
      <c r="D69">
        <v>3</v>
      </c>
      <c r="E69" s="80" t="s">
        <v>92</v>
      </c>
    </row>
    <row r="70" spans="1:5">
      <c r="A70" s="3" t="s">
        <v>235</v>
      </c>
      <c r="B70" s="119">
        <v>2.5000000000000001E-2</v>
      </c>
      <c r="C70" s="3" t="s">
        <v>236</v>
      </c>
      <c r="D70" s="10">
        <v>32</v>
      </c>
      <c r="E70" s="80" t="s">
        <v>248</v>
      </c>
    </row>
    <row r="71" spans="1:5">
      <c r="A71" s="3" t="s">
        <v>18139</v>
      </c>
      <c r="B71" s="119">
        <f>B15</f>
        <v>5.0000000000000001E-3</v>
      </c>
      <c r="C71" t="s">
        <v>99</v>
      </c>
      <c r="D71" s="10">
        <v>33</v>
      </c>
      <c r="E71" s="80" t="s">
        <v>100</v>
      </c>
    </row>
    <row r="72" spans="1:5">
      <c r="A72" s="3" t="s">
        <v>91</v>
      </c>
      <c r="B72" s="16">
        <f>B14</f>
        <v>3511</v>
      </c>
      <c r="C72" t="s">
        <v>99</v>
      </c>
      <c r="D72" s="10">
        <v>34</v>
      </c>
      <c r="E72" s="80" t="s">
        <v>98</v>
      </c>
    </row>
    <row r="73" spans="1:5">
      <c r="A73" s="3" t="s">
        <v>181</v>
      </c>
      <c r="B73" s="130">
        <f>B4</f>
        <v>1.88</v>
      </c>
      <c r="C73" s="10" t="s">
        <v>244</v>
      </c>
      <c r="D73" s="10">
        <v>1</v>
      </c>
      <c r="E73" s="89" t="s">
        <v>18128</v>
      </c>
    </row>
    <row r="75" spans="1:5">
      <c r="A75" s="70" t="s">
        <v>141</v>
      </c>
      <c r="C75" s="10" t="s">
        <v>10</v>
      </c>
      <c r="D75" s="10"/>
      <c r="E75" s="80" t="s">
        <v>14</v>
      </c>
    </row>
    <row r="76" spans="1:5">
      <c r="A76" s="3" t="s">
        <v>181</v>
      </c>
      <c r="B76" s="237">
        <f>B4</f>
        <v>1.88</v>
      </c>
      <c r="C76" s="3" t="str">
        <f>C4</f>
        <v>default = 1.9, allow manual changes</v>
      </c>
      <c r="D76" s="10">
        <v>35</v>
      </c>
      <c r="E76" s="80" t="str">
        <f>E4</f>
        <v>Data on file. Baxter TMA.  Total Channels (Cell AR1) / Total Beds (Cell D1) in TMA file</v>
      </c>
    </row>
    <row r="77" spans="1:5">
      <c r="A77" s="3" t="s">
        <v>143</v>
      </c>
      <c r="B77" s="18">
        <v>45</v>
      </c>
      <c r="C77" t="s">
        <v>99</v>
      </c>
      <c r="D77" s="10">
        <v>36</v>
      </c>
      <c r="E77" s="207"/>
    </row>
    <row r="78" spans="1:5">
      <c r="A78" s="3" t="s">
        <v>144</v>
      </c>
      <c r="B78" s="18">
        <v>75</v>
      </c>
      <c r="C78" t="s">
        <v>99</v>
      </c>
      <c r="D78" s="10">
        <v>37</v>
      </c>
      <c r="E78" s="207"/>
    </row>
    <row r="79" spans="1:5">
      <c r="A79" s="3" t="s">
        <v>148</v>
      </c>
      <c r="B79" s="24">
        <v>25</v>
      </c>
      <c r="C79" t="s">
        <v>167</v>
      </c>
      <c r="D79" s="10">
        <v>38</v>
      </c>
      <c r="E79" s="207"/>
    </row>
    <row r="80" spans="1:5">
      <c r="A80" s="3" t="s">
        <v>147</v>
      </c>
      <c r="B80">
        <v>2</v>
      </c>
      <c r="C80" t="s">
        <v>99</v>
      </c>
      <c r="D80" s="10">
        <v>39</v>
      </c>
      <c r="E80" s="207"/>
    </row>
    <row r="81" spans="1:13">
      <c r="A81" s="3" t="s">
        <v>149</v>
      </c>
      <c r="B81" s="25">
        <v>0.33333332999999998</v>
      </c>
      <c r="C81" t="s">
        <v>168</v>
      </c>
      <c r="D81" s="10">
        <v>40</v>
      </c>
      <c r="E81" s="80" t="s">
        <v>150</v>
      </c>
    </row>
    <row r="82" spans="1:13">
      <c r="A82" s="3" t="s">
        <v>152</v>
      </c>
      <c r="B82">
        <v>240</v>
      </c>
      <c r="C82" t="s">
        <v>169</v>
      </c>
      <c r="D82" s="10">
        <v>41</v>
      </c>
      <c r="E82" s="80" t="s">
        <v>154</v>
      </c>
    </row>
    <row r="83" spans="1:13">
      <c r="A83" s="3" t="s">
        <v>153</v>
      </c>
      <c r="B83">
        <v>10</v>
      </c>
      <c r="C83" t="s">
        <v>8</v>
      </c>
      <c r="D83" s="10">
        <v>41</v>
      </c>
      <c r="E83" s="80" t="s">
        <v>154</v>
      </c>
    </row>
    <row r="84" spans="1:13">
      <c r="A84" s="3" t="s">
        <v>171</v>
      </c>
      <c r="B84" s="26">
        <v>0.1</v>
      </c>
      <c r="C84" t="s">
        <v>170</v>
      </c>
      <c r="D84" s="10">
        <v>42</v>
      </c>
      <c r="E84" s="207"/>
    </row>
    <row r="85" spans="1:13">
      <c r="A85" s="3" t="s">
        <v>9</v>
      </c>
      <c r="B85" s="6">
        <f>B39</f>
        <v>32.659999999999997</v>
      </c>
      <c r="C85" s="3" t="s">
        <v>201</v>
      </c>
      <c r="D85" s="10">
        <v>20</v>
      </c>
      <c r="E85" s="81" t="s">
        <v>200</v>
      </c>
    </row>
    <row r="86" spans="1:13">
      <c r="A86" s="3" t="s">
        <v>202</v>
      </c>
      <c r="B86" s="72">
        <f>B38</f>
        <v>5</v>
      </c>
      <c r="C86" t="s">
        <v>23</v>
      </c>
      <c r="D86" s="10">
        <v>18</v>
      </c>
      <c r="E86" s="80" t="s">
        <v>199</v>
      </c>
      <c r="M86" s="5"/>
    </row>
    <row r="87" spans="1:13">
      <c r="A87" s="10" t="s">
        <v>189</v>
      </c>
      <c r="B87" s="69">
        <f>B18</f>
        <v>365</v>
      </c>
      <c r="C87" t="s">
        <v>190</v>
      </c>
      <c r="D87" s="10">
        <v>8</v>
      </c>
      <c r="E87" s="80" t="s">
        <v>191</v>
      </c>
    </row>
    <row r="88" spans="1:13">
      <c r="A88" s="3" t="s">
        <v>18193</v>
      </c>
      <c r="B88" s="256">
        <v>0.1</v>
      </c>
      <c r="D88">
        <v>44</v>
      </c>
      <c r="E88" s="207"/>
    </row>
    <row r="89" spans="1:13">
      <c r="A89" t="s">
        <v>18194</v>
      </c>
      <c r="B89" s="240">
        <f>150*3</f>
        <v>450</v>
      </c>
      <c r="C89" t="s">
        <v>18198</v>
      </c>
      <c r="D89">
        <v>45</v>
      </c>
      <c r="E89" s="215" t="s">
        <v>18197</v>
      </c>
    </row>
    <row r="90" spans="1:13">
      <c r="B90" s="24"/>
      <c r="E90" s="208"/>
    </row>
    <row r="91" spans="1:13">
      <c r="B91" s="25"/>
    </row>
    <row r="92" spans="1:13">
      <c r="B92" s="25"/>
    </row>
    <row r="93" spans="1:13">
      <c r="B93" s="25"/>
    </row>
    <row r="94" spans="1:13">
      <c r="B94" s="2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25"/>
  <dimension ref="A1:A18"/>
  <sheetViews>
    <sheetView workbookViewId="0">
      <selection activeCell="A5" sqref="A5"/>
    </sheetView>
  </sheetViews>
  <sheetFormatPr defaultRowHeight="15"/>
  <cols>
    <col min="1" max="1" width="28.85546875" customWidth="1"/>
  </cols>
  <sheetData>
    <row r="1" spans="1:1">
      <c r="A1" s="31" t="s">
        <v>80</v>
      </c>
    </row>
    <row r="2" spans="1:1">
      <c r="A2" s="31"/>
    </row>
    <row r="3" spans="1:1">
      <c r="A3" s="31" t="s">
        <v>18205</v>
      </c>
    </row>
    <row r="4" spans="1:1">
      <c r="A4" s="31" t="s">
        <v>18188</v>
      </c>
    </row>
    <row r="5" spans="1:1">
      <c r="A5" s="31" t="s">
        <v>18199</v>
      </c>
    </row>
    <row r="6" spans="1:1">
      <c r="A6" s="31" t="s">
        <v>18200</v>
      </c>
    </row>
    <row r="7" spans="1:1">
      <c r="A7" s="21" t="s">
        <v>18201</v>
      </c>
    </row>
    <row r="8" spans="1:1">
      <c r="A8" s="21" t="s">
        <v>18189</v>
      </c>
    </row>
    <row r="9" spans="1:1">
      <c r="A9" s="31" t="s">
        <v>18202</v>
      </c>
    </row>
    <row r="10" spans="1:1">
      <c r="A10" s="21" t="s">
        <v>79</v>
      </c>
    </row>
    <row r="11" spans="1:1">
      <c r="A11" s="31"/>
    </row>
    <row r="12" spans="1:1">
      <c r="A12" s="31"/>
    </row>
    <row r="13" spans="1:1">
      <c r="A13" s="31"/>
    </row>
    <row r="14" spans="1:1">
      <c r="A14" s="31"/>
    </row>
    <row r="15" spans="1:1">
      <c r="A15" s="31"/>
    </row>
    <row r="16" spans="1:1">
      <c r="A16" s="31"/>
    </row>
    <row r="17" spans="1:1">
      <c r="A17" s="31"/>
    </row>
    <row r="18" spans="1:1">
      <c r="A18" s="3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theme="4"/>
  </sheetPr>
  <dimension ref="A1:G43"/>
  <sheetViews>
    <sheetView zoomScale="80" zoomScaleNormal="80" workbookViewId="0">
      <selection activeCell="A6" sqref="A6"/>
    </sheetView>
  </sheetViews>
  <sheetFormatPr defaultRowHeight="15"/>
  <cols>
    <col min="1" max="1" width="39" customWidth="1"/>
    <col min="2" max="2" width="13.42578125" bestFit="1" customWidth="1"/>
    <col min="3" max="3" width="15.5703125" customWidth="1"/>
    <col min="4" max="5" width="17.7109375" bestFit="1" customWidth="1"/>
    <col min="6" max="6" width="16.5703125" customWidth="1"/>
    <col min="7" max="8" width="17" customWidth="1"/>
  </cols>
  <sheetData>
    <row r="1" spans="1:7">
      <c r="A1" s="9" t="s">
        <v>20</v>
      </c>
    </row>
    <row r="3" spans="1:7">
      <c r="B3" t="s">
        <v>121</v>
      </c>
    </row>
    <row r="4" spans="1:7">
      <c r="A4" t="s">
        <v>131</v>
      </c>
      <c r="C4" t="s">
        <v>18137</v>
      </c>
      <c r="D4" t="s">
        <v>18138</v>
      </c>
      <c r="E4" t="s">
        <v>18049</v>
      </c>
    </row>
    <row r="5" spans="1:7">
      <c r="A5" s="19">
        <v>1</v>
      </c>
      <c r="B5" t="s">
        <v>119</v>
      </c>
      <c r="C5" s="194">
        <f ca="1">IF($A5=1,Pumps!C9,0)</f>
        <v>0</v>
      </c>
      <c r="D5" s="194">
        <f ca="1">IF($A5=1,Pumps!D9,0)</f>
        <v>209875</v>
      </c>
      <c r="E5" s="194">
        <f ca="1">IF($A5=1,Pumps!E9,0)</f>
        <v>0</v>
      </c>
    </row>
    <row r="6" spans="1:7">
      <c r="A6" s="19">
        <v>1</v>
      </c>
      <c r="B6" t="s">
        <v>120</v>
      </c>
      <c r="C6" s="194">
        <f ca="1">IF($A6=1,Access!C7,0)</f>
        <v>1399774.9999999995</v>
      </c>
      <c r="D6" s="194">
        <f>IF($A6=1,Access!D7,0)</f>
        <v>0</v>
      </c>
      <c r="E6" s="201"/>
    </row>
    <row r="7" spans="1:7">
      <c r="A7" s="19">
        <v>1</v>
      </c>
      <c r="B7" s="11" t="s">
        <v>18010</v>
      </c>
      <c r="C7" s="221">
        <f ca="1">'IV Fluids'!C9</f>
        <v>0</v>
      </c>
      <c r="D7" s="202"/>
      <c r="E7" s="202"/>
      <c r="G7" s="193"/>
    </row>
    <row r="8" spans="1:7">
      <c r="B8" t="s">
        <v>112</v>
      </c>
      <c r="C8" s="194">
        <f ca="1">SUM(C5:C7)</f>
        <v>1399774.9999999995</v>
      </c>
      <c r="D8" s="194">
        <f ca="1">SUM(D5:D7)</f>
        <v>209875</v>
      </c>
      <c r="E8" s="194">
        <f ca="1">SUM(E5:E7)</f>
        <v>0</v>
      </c>
    </row>
    <row r="10" spans="1:7">
      <c r="B10" t="s">
        <v>122</v>
      </c>
    </row>
    <row r="11" spans="1:7">
      <c r="C11" t="s">
        <v>18137</v>
      </c>
      <c r="D11" t="s">
        <v>18138</v>
      </c>
      <c r="E11" t="s">
        <v>18049</v>
      </c>
    </row>
    <row r="12" spans="1:7">
      <c r="B12" t="s">
        <v>119</v>
      </c>
      <c r="C12" s="197" t="e">
        <f ca="1">C5/Inputs!$B$10</f>
        <v>#DIV/0!</v>
      </c>
      <c r="D12" s="197" t="e">
        <f ca="1">D5/Inputs!$B$10</f>
        <v>#DIV/0!</v>
      </c>
      <c r="E12" s="197" t="e">
        <f ca="1">E5/Inputs!$B$10</f>
        <v>#DIV/0!</v>
      </c>
    </row>
    <row r="13" spans="1:7">
      <c r="B13" t="s">
        <v>120</v>
      </c>
      <c r="C13" s="197" t="e">
        <f ca="1">C6/Inputs!$B$10</f>
        <v>#DIV/0!</v>
      </c>
      <c r="D13" s="197" t="e">
        <f ca="1">D6/Inputs!$B$10</f>
        <v>#DIV/0!</v>
      </c>
      <c r="E13" s="199"/>
    </row>
    <row r="14" spans="1:7">
      <c r="B14" t="s">
        <v>18010</v>
      </c>
      <c r="C14" s="198" t="e">
        <f ca="1">C7/Inputs!$B$10</f>
        <v>#DIV/0!</v>
      </c>
      <c r="D14" s="200"/>
      <c r="E14" s="200"/>
    </row>
    <row r="15" spans="1:7">
      <c r="B15" s="36" t="s">
        <v>112</v>
      </c>
      <c r="C15" s="197" t="e">
        <f ca="1">SUM(C12:C14)</f>
        <v>#DIV/0!</v>
      </c>
      <c r="D15" s="197" t="e">
        <f ca="1">SUM(D12:D14)</f>
        <v>#DIV/0!</v>
      </c>
      <c r="E15" s="197" t="e">
        <f ca="1">SUM(E12:E14)</f>
        <v>#DIV/0!</v>
      </c>
    </row>
    <row r="17" spans="1:5">
      <c r="B17" t="s">
        <v>123</v>
      </c>
    </row>
    <row r="18" spans="1:5">
      <c r="C18" t="s">
        <v>18137</v>
      </c>
      <c r="D18" t="s">
        <v>18138</v>
      </c>
      <c r="E18" t="s">
        <v>18049</v>
      </c>
    </row>
    <row r="19" spans="1:5">
      <c r="B19" t="s">
        <v>119</v>
      </c>
      <c r="C19" s="194">
        <f ca="1">C5*5</f>
        <v>0</v>
      </c>
      <c r="D19" s="194">
        <f ca="1">D5*5</f>
        <v>1049375</v>
      </c>
      <c r="E19" s="194">
        <f ca="1">E5*5</f>
        <v>0</v>
      </c>
    </row>
    <row r="20" spans="1:5">
      <c r="B20" t="s">
        <v>120</v>
      </c>
      <c r="C20" s="194">
        <f ca="1">C6*5</f>
        <v>6998874.9999999981</v>
      </c>
      <c r="D20" s="194">
        <f>D6*5</f>
        <v>0</v>
      </c>
      <c r="E20" s="201"/>
    </row>
    <row r="21" spans="1:5">
      <c r="B21" s="11" t="s">
        <v>18010</v>
      </c>
      <c r="C21" s="195">
        <f ca="1">C7*5</f>
        <v>0</v>
      </c>
      <c r="D21" s="202"/>
      <c r="E21" s="202"/>
    </row>
    <row r="22" spans="1:5">
      <c r="B22" s="21" t="s">
        <v>112</v>
      </c>
      <c r="C22" s="194">
        <f ca="1">SUM(C19:C21)</f>
        <v>6998874.9999999981</v>
      </c>
      <c r="D22" s="194">
        <f ca="1">SUM(D19:D21)</f>
        <v>1049375</v>
      </c>
      <c r="E22" s="194">
        <f ca="1">SUM(E19:E21)</f>
        <v>0</v>
      </c>
    </row>
    <row r="24" spans="1:5">
      <c r="A24" s="9" t="s">
        <v>18150</v>
      </c>
    </row>
    <row r="25" spans="1:5">
      <c r="A25" s="33" t="s">
        <v>8424</v>
      </c>
    </row>
    <row r="30" spans="1:5">
      <c r="D30" s="26" t="e">
        <f ca="1">Programming!E10</f>
        <v>#DIV/0!</v>
      </c>
      <c r="E30" s="26" t="str">
        <f>Programming!F10</f>
        <v>reduction in unprotected infusions</v>
      </c>
    </row>
    <row r="31" spans="1:5">
      <c r="D31" s="224">
        <f ca="1">Programming!E11</f>
        <v>0</v>
      </c>
      <c r="E31" s="26" t="str">
        <f>Programming!F11</f>
        <v>potential annual savings from potential preventable adverse drug events</v>
      </c>
    </row>
    <row r="40" spans="1:5">
      <c r="A40" t="s">
        <v>18097</v>
      </c>
    </row>
    <row r="43" spans="1:5">
      <c r="D43" s="224">
        <f ca="1">SingleSet!F10</f>
        <v>0</v>
      </c>
      <c r="E43" s="224" t="str">
        <f>SingleSet!G10</f>
        <v>potential savings in Pump/Gravity Sets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theme="5"/>
  </sheetPr>
  <dimension ref="A1:F30"/>
  <sheetViews>
    <sheetView zoomScale="80" zoomScaleNormal="80" workbookViewId="0">
      <selection activeCell="C43" sqref="C43"/>
    </sheetView>
  </sheetViews>
  <sheetFormatPr defaultRowHeight="15"/>
  <cols>
    <col min="1" max="1" width="34.140625" bestFit="1" customWidth="1"/>
    <col min="2" max="2" width="37.140625" bestFit="1" customWidth="1"/>
    <col min="3" max="3" width="23.140625" bestFit="1" customWidth="1"/>
    <col min="4" max="4" width="15" bestFit="1" customWidth="1"/>
    <col min="5" max="6" width="34.140625" bestFit="1" customWidth="1"/>
    <col min="7" max="7" width="13.42578125" bestFit="1" customWidth="1"/>
    <col min="8" max="8" width="15" bestFit="1" customWidth="1"/>
    <col min="9" max="9" width="17.7109375" bestFit="1" customWidth="1"/>
  </cols>
  <sheetData>
    <row r="1" spans="1:6">
      <c r="A1" s="9" t="s">
        <v>20</v>
      </c>
      <c r="B1" t="s">
        <v>121</v>
      </c>
      <c r="F1" s="12"/>
    </row>
    <row r="3" spans="1:6">
      <c r="A3" t="s">
        <v>131</v>
      </c>
      <c r="C3" t="s">
        <v>18137</v>
      </c>
      <c r="D3" t="s">
        <v>18138</v>
      </c>
      <c r="E3" t="s">
        <v>18049</v>
      </c>
    </row>
    <row r="4" spans="1:6">
      <c r="A4" s="19">
        <f>IF(Summary!$A$5=0,0,1)</f>
        <v>1</v>
      </c>
      <c r="B4" t="s">
        <v>222</v>
      </c>
      <c r="C4" s="201"/>
      <c r="D4" s="194">
        <f ca="1">IF($A4=1,Programming!C$19,0)</f>
        <v>0</v>
      </c>
      <c r="E4" s="189"/>
    </row>
    <row r="5" spans="1:6">
      <c r="A5" s="19">
        <f>IF(Summary!$A$5=0,0,1)</f>
        <v>1</v>
      </c>
      <c r="B5" t="s">
        <v>162</v>
      </c>
      <c r="C5" s="201"/>
      <c r="D5" s="194">
        <f ca="1">IF($A5=1,AutoD!C$3,0)</f>
        <v>0</v>
      </c>
      <c r="E5" s="194">
        <f ca="1">IF($A5=1,AutoD!D$3,0)</f>
        <v>0</v>
      </c>
    </row>
    <row r="6" spans="1:6">
      <c r="A6" s="249">
        <f>IF(Summary!$A$5=0,0,1)</f>
        <v>1</v>
      </c>
      <c r="B6" t="s">
        <v>165</v>
      </c>
      <c r="C6" s="201"/>
      <c r="D6" s="194">
        <f ca="1">IF($A6=1,Titration!C$3,0)</f>
        <v>0</v>
      </c>
      <c r="E6" s="189"/>
    </row>
    <row r="7" spans="1:6">
      <c r="A7" s="249">
        <f>IF(Summary!$A$5=0,0,1)</f>
        <v>1</v>
      </c>
      <c r="B7" t="s">
        <v>125</v>
      </c>
      <c r="C7" s="194">
        <f ca="1">IF($A7=1,SingleSet!B$3,0)</f>
        <v>0</v>
      </c>
      <c r="D7" s="194">
        <f ca="1">IF($A7=1,SingleSet!C$3,0)</f>
        <v>0</v>
      </c>
      <c r="E7" s="189"/>
    </row>
    <row r="8" spans="1:6">
      <c r="A8" s="32">
        <f>IF(Summary!$A$5=0,0,1)</f>
        <v>1</v>
      </c>
      <c r="B8" s="11" t="s">
        <v>126</v>
      </c>
      <c r="C8" s="195">
        <f ca="1">IF($A8=1,DeviceVue!B$4,0)</f>
        <v>0</v>
      </c>
      <c r="D8" s="195">
        <f ca="1">IF($A8=1,DeviceVue!C$4,0)</f>
        <v>209875</v>
      </c>
      <c r="E8" s="190"/>
    </row>
    <row r="9" spans="1:6">
      <c r="A9">
        <f>SUM(A4:A8)</f>
        <v>5</v>
      </c>
      <c r="B9" t="s">
        <v>112</v>
      </c>
      <c r="C9" s="194">
        <f ca="1">SUM(C4:C8)</f>
        <v>0</v>
      </c>
      <c r="D9" s="194">
        <f ca="1">SUM(D4:D8)</f>
        <v>209875</v>
      </c>
      <c r="E9" s="194">
        <f ca="1">SUM(E4:E8)</f>
        <v>0</v>
      </c>
    </row>
    <row r="11" spans="1:6">
      <c r="B11" t="s">
        <v>122</v>
      </c>
    </row>
    <row r="12" spans="1:6">
      <c r="C12" t="s">
        <v>18137</v>
      </c>
      <c r="D12" t="s">
        <v>18138</v>
      </c>
      <c r="E12" t="s">
        <v>18049</v>
      </c>
    </row>
    <row r="13" spans="1:6">
      <c r="B13" t="s">
        <v>222</v>
      </c>
      <c r="C13" s="199"/>
      <c r="D13" s="197" t="e">
        <f ca="1">D4/Inputs!$B$10</f>
        <v>#DIV/0!</v>
      </c>
      <c r="E13" s="199"/>
    </row>
    <row r="14" spans="1:6">
      <c r="B14" t="s">
        <v>162</v>
      </c>
      <c r="C14" s="199"/>
      <c r="D14" s="197" t="e">
        <f ca="1">D5/Inputs!$B$10</f>
        <v>#DIV/0!</v>
      </c>
      <c r="E14" s="197" t="e">
        <f ca="1">E5/Inputs!$B$10</f>
        <v>#DIV/0!</v>
      </c>
    </row>
    <row r="15" spans="1:6">
      <c r="B15" t="s">
        <v>124</v>
      </c>
      <c r="C15" s="199"/>
      <c r="D15" s="197" t="e">
        <f ca="1">D6/Inputs!$B$10</f>
        <v>#DIV/0!</v>
      </c>
      <c r="E15" s="199"/>
    </row>
    <row r="16" spans="1:6">
      <c r="B16" t="s">
        <v>125</v>
      </c>
      <c r="C16" s="134" t="e">
        <f ca="1">C7/Inputs!$B$10</f>
        <v>#DIV/0!</v>
      </c>
      <c r="D16" s="197" t="e">
        <f ca="1">D7/Inputs!$B$10</f>
        <v>#DIV/0!</v>
      </c>
      <c r="E16" s="199"/>
    </row>
    <row r="17" spans="1:5">
      <c r="B17" s="11" t="s">
        <v>126</v>
      </c>
      <c r="C17" s="198" t="e">
        <f ca="1">C8/Inputs!$B$10</f>
        <v>#DIV/0!</v>
      </c>
      <c r="D17" s="198" t="e">
        <f ca="1">D8/Inputs!$B$10</f>
        <v>#DIV/0!</v>
      </c>
      <c r="E17" s="200"/>
    </row>
    <row r="18" spans="1:5">
      <c r="B18" t="s">
        <v>112</v>
      </c>
      <c r="C18" s="197" t="e">
        <f ca="1">SUM(C13:C17)</f>
        <v>#DIV/0!</v>
      </c>
      <c r="D18" s="197" t="e">
        <f ca="1">SUM(D13:D17)</f>
        <v>#DIV/0!</v>
      </c>
      <c r="E18" s="197" t="e">
        <f ca="1">SUM(E13:E17)</f>
        <v>#DIV/0!</v>
      </c>
    </row>
    <row r="20" spans="1:5">
      <c r="B20" t="s">
        <v>123</v>
      </c>
    </row>
    <row r="21" spans="1:5">
      <c r="C21" t="s">
        <v>18137</v>
      </c>
      <c r="D21" t="s">
        <v>18138</v>
      </c>
      <c r="E21" t="s">
        <v>18049</v>
      </c>
    </row>
    <row r="22" spans="1:5">
      <c r="B22" t="s">
        <v>222</v>
      </c>
      <c r="C22" s="201"/>
      <c r="D22" s="194">
        <f t="shared" ref="D22:D24" ca="1" si="0">D4*5</f>
        <v>0</v>
      </c>
      <c r="E22" s="189"/>
    </row>
    <row r="23" spans="1:5">
      <c r="B23" t="s">
        <v>162</v>
      </c>
      <c r="C23" s="201"/>
      <c r="D23" s="194">
        <f t="shared" ca="1" si="0"/>
        <v>0</v>
      </c>
      <c r="E23" s="194">
        <f ca="1">E5*5</f>
        <v>0</v>
      </c>
    </row>
    <row r="24" spans="1:5">
      <c r="B24" t="s">
        <v>124</v>
      </c>
      <c r="C24" s="201"/>
      <c r="D24" s="194">
        <f t="shared" ca="1" si="0"/>
        <v>0</v>
      </c>
      <c r="E24" s="189"/>
    </row>
    <row r="25" spans="1:5">
      <c r="B25" t="s">
        <v>125</v>
      </c>
      <c r="C25" s="194">
        <f t="shared" ref="C25:D25" ca="1" si="1">C7*5</f>
        <v>0</v>
      </c>
      <c r="D25" s="194">
        <f t="shared" ca="1" si="1"/>
        <v>0</v>
      </c>
      <c r="E25" s="189"/>
    </row>
    <row r="26" spans="1:5">
      <c r="B26" s="11" t="s">
        <v>126</v>
      </c>
      <c r="C26" s="195">
        <f ca="1">C8*5</f>
        <v>0</v>
      </c>
      <c r="D26" s="195">
        <f ca="1">D8*5</f>
        <v>1049375</v>
      </c>
      <c r="E26" s="190"/>
    </row>
    <row r="27" spans="1:5">
      <c r="B27" t="s">
        <v>112</v>
      </c>
      <c r="C27" s="194">
        <f ca="1">SUM(C22:C26)</f>
        <v>0</v>
      </c>
      <c r="D27" s="194">
        <f ca="1">SUM(D22:D26)</f>
        <v>1049375</v>
      </c>
      <c r="E27" s="194">
        <f ca="1">SUM(E22:E26)</f>
        <v>0</v>
      </c>
    </row>
    <row r="28" spans="1:5">
      <c r="C28" s="187"/>
      <c r="D28" s="187"/>
      <c r="E28" s="187"/>
    </row>
    <row r="29" spans="1:5">
      <c r="A29" s="9"/>
    </row>
    <row r="30" spans="1:5">
      <c r="A30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theme="7"/>
  </sheetPr>
  <dimension ref="A1:E21"/>
  <sheetViews>
    <sheetView zoomScale="80" zoomScaleNormal="80" workbookViewId="0">
      <selection activeCell="A6" sqref="A6"/>
    </sheetView>
  </sheetViews>
  <sheetFormatPr defaultRowHeight="15"/>
  <cols>
    <col min="1" max="1" width="23.140625" customWidth="1"/>
    <col min="2" max="2" width="33.5703125" bestFit="1" customWidth="1"/>
    <col min="3" max="3" width="15" customWidth="1"/>
    <col min="4" max="4" width="17.7109375" customWidth="1"/>
    <col min="5" max="5" width="17.7109375" bestFit="1" customWidth="1"/>
  </cols>
  <sheetData>
    <row r="1" spans="1:5">
      <c r="A1" t="s">
        <v>118</v>
      </c>
    </row>
    <row r="3" spans="1:5">
      <c r="B3" t="s">
        <v>121</v>
      </c>
    </row>
    <row r="4" spans="1:5">
      <c r="A4" t="s">
        <v>131</v>
      </c>
      <c r="C4" t="s">
        <v>18137</v>
      </c>
      <c r="D4" t="s">
        <v>18138</v>
      </c>
    </row>
    <row r="5" spans="1:5">
      <c r="A5" s="19">
        <v>1</v>
      </c>
      <c r="B5" t="s">
        <v>18136</v>
      </c>
      <c r="C5" s="194">
        <f>IF($A5=1,Arisure!B$4,0)</f>
        <v>1399774.9999999995</v>
      </c>
      <c r="D5" s="194">
        <f>IF($A5=1,Arisure!C$4,0)</f>
        <v>0</v>
      </c>
      <c r="E5" s="18"/>
    </row>
    <row r="6" spans="1:5">
      <c r="A6" s="32">
        <v>1</v>
      </c>
      <c r="B6" s="11" t="s">
        <v>18058</v>
      </c>
      <c r="C6" s="195">
        <f ca="1">'Sets and Needless Connectors'!C8</f>
        <v>0</v>
      </c>
      <c r="D6" s="195">
        <f>'Sets and Needless Connectors'!D8</f>
        <v>0</v>
      </c>
      <c r="E6" s="18"/>
    </row>
    <row r="7" spans="1:5">
      <c r="B7" t="s">
        <v>112</v>
      </c>
      <c r="C7" s="194">
        <f ca="1">SUM(C5:C6)</f>
        <v>1399774.9999999995</v>
      </c>
      <c r="D7" s="194">
        <f>SUM(D5:D6)</f>
        <v>0</v>
      </c>
      <c r="E7" s="22"/>
    </row>
    <row r="9" spans="1:5">
      <c r="B9" t="s">
        <v>122</v>
      </c>
    </row>
    <row r="10" spans="1:5">
      <c r="C10" t="s">
        <v>18137</v>
      </c>
      <c r="D10" t="s">
        <v>18138</v>
      </c>
    </row>
    <row r="11" spans="1:5">
      <c r="B11" t="s">
        <v>18136</v>
      </c>
      <c r="C11" s="134" t="e">
        <f ca="1">C5/Inputs!$B$10</f>
        <v>#DIV/0!</v>
      </c>
      <c r="D11" s="197" t="e">
        <f ca="1">D5/Inputs!$B$10</f>
        <v>#DIV/0!</v>
      </c>
      <c r="E11" s="18"/>
    </row>
    <row r="12" spans="1:5">
      <c r="A12" s="91"/>
      <c r="B12" s="11" t="s">
        <v>18058</v>
      </c>
      <c r="C12" s="198" t="e">
        <f ca="1">C6/Inputs!$B$10</f>
        <v>#DIV/0!</v>
      </c>
      <c r="D12" s="198" t="e">
        <f ca="1">D6/Inputs!$B$10</f>
        <v>#DIV/0!</v>
      </c>
      <c r="E12" s="18"/>
    </row>
    <row r="13" spans="1:5">
      <c r="B13" s="21" t="s">
        <v>112</v>
      </c>
      <c r="C13" s="197" t="e">
        <f ca="1">SUM(C11:C12)</f>
        <v>#DIV/0!</v>
      </c>
      <c r="D13" s="197" t="e">
        <f ca="1">SUM(D11:D12)</f>
        <v>#DIV/0!</v>
      </c>
    </row>
    <row r="15" spans="1:5">
      <c r="B15" t="s">
        <v>123</v>
      </c>
    </row>
    <row r="16" spans="1:5">
      <c r="C16" t="s">
        <v>18137</v>
      </c>
      <c r="D16" t="s">
        <v>18138</v>
      </c>
    </row>
    <row r="17" spans="1:5">
      <c r="B17" t="s">
        <v>18136</v>
      </c>
      <c r="C17" s="194">
        <f t="shared" ref="C17:D18" si="0">C5*5</f>
        <v>6998874.9999999981</v>
      </c>
      <c r="D17" s="194">
        <f t="shared" si="0"/>
        <v>0</v>
      </c>
      <c r="E17" s="18"/>
    </row>
    <row r="18" spans="1:5">
      <c r="A18" s="91"/>
      <c r="B18" s="11" t="s">
        <v>18058</v>
      </c>
      <c r="C18" s="195">
        <f t="shared" ca="1" si="0"/>
        <v>0</v>
      </c>
      <c r="D18" s="195">
        <f t="shared" si="0"/>
        <v>0</v>
      </c>
      <c r="E18" s="18"/>
    </row>
    <row r="19" spans="1:5">
      <c r="B19" s="21" t="s">
        <v>112</v>
      </c>
      <c r="C19" s="194">
        <f ca="1">SUM(C17:C18)</f>
        <v>6998874.9999999981</v>
      </c>
      <c r="D19" s="194">
        <f>SUM(D17:D18)</f>
        <v>0</v>
      </c>
    </row>
    <row r="20" spans="1:5">
      <c r="B20" s="21"/>
    </row>
    <row r="21" spans="1:5">
      <c r="A21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theme="9"/>
  </sheetPr>
  <dimension ref="A1:C27"/>
  <sheetViews>
    <sheetView zoomScale="80" zoomScaleNormal="80" workbookViewId="0">
      <selection activeCell="B1" sqref="B1"/>
    </sheetView>
  </sheetViews>
  <sheetFormatPr defaultRowHeight="15"/>
  <cols>
    <col min="1" max="1" width="23.140625" customWidth="1"/>
    <col min="2" max="2" width="15.7109375" bestFit="1" customWidth="1"/>
    <col min="3" max="3" width="15" customWidth="1"/>
    <col min="4" max="4" width="17.7109375" bestFit="1" customWidth="1"/>
  </cols>
  <sheetData>
    <row r="1" spans="1:3">
      <c r="A1" t="s">
        <v>118</v>
      </c>
      <c r="B1" s="3"/>
    </row>
    <row r="3" spans="1:3">
      <c r="B3" t="s">
        <v>121</v>
      </c>
    </row>
    <row r="4" spans="1:3">
      <c r="A4" t="s">
        <v>131</v>
      </c>
      <c r="C4" t="s">
        <v>18137</v>
      </c>
    </row>
    <row r="5" spans="1:3">
      <c r="A5" s="241">
        <v>1</v>
      </c>
      <c r="B5" t="s">
        <v>18095</v>
      </c>
      <c r="C5" s="194">
        <f ca="1">Solutions!C7</f>
        <v>0</v>
      </c>
    </row>
    <row r="6" spans="1:3">
      <c r="A6" s="241">
        <v>1</v>
      </c>
      <c r="B6" t="s">
        <v>129</v>
      </c>
      <c r="C6" s="194">
        <f ca="1">IF($A6=1,'MB+'!B$4,0)</f>
        <v>0</v>
      </c>
    </row>
    <row r="7" spans="1:3">
      <c r="A7" s="241">
        <v>1</v>
      </c>
      <c r="B7" t="s">
        <v>18034</v>
      </c>
      <c r="C7" s="194">
        <f ca="1">Premixes!C$6</f>
        <v>0</v>
      </c>
    </row>
    <row r="8" spans="1:3">
      <c r="A8" s="241">
        <v>1</v>
      </c>
      <c r="B8" s="250" t="s">
        <v>130</v>
      </c>
      <c r="C8" s="251">
        <f ca="1">Nutrition!C9</f>
        <v>0</v>
      </c>
    </row>
    <row r="9" spans="1:3">
      <c r="A9" s="19"/>
      <c r="B9" t="s">
        <v>112</v>
      </c>
      <c r="C9" s="194">
        <f ca="1">SUM(C5:C8)</f>
        <v>0</v>
      </c>
    </row>
    <row r="11" spans="1:3">
      <c r="B11" t="s">
        <v>122</v>
      </c>
    </row>
    <row r="12" spans="1:3">
      <c r="C12" t="s">
        <v>18137</v>
      </c>
    </row>
    <row r="13" spans="1:3">
      <c r="B13" t="s">
        <v>18095</v>
      </c>
      <c r="C13" s="197" t="e">
        <f ca="1">C5/Inputs!$B$10</f>
        <v>#DIV/0!</v>
      </c>
    </row>
    <row r="14" spans="1:3">
      <c r="B14" t="s">
        <v>129</v>
      </c>
      <c r="C14" s="197" t="e">
        <f ca="1">C6/Inputs!$B$10</f>
        <v>#DIV/0!</v>
      </c>
    </row>
    <row r="15" spans="1:3">
      <c r="B15" t="s">
        <v>18034</v>
      </c>
      <c r="C15" s="197" t="e">
        <f ca="1">C7/Inputs!$B$10</f>
        <v>#DIV/0!</v>
      </c>
    </row>
    <row r="16" spans="1:3">
      <c r="B16" s="11" t="s">
        <v>130</v>
      </c>
      <c r="C16" s="198" t="e">
        <f ca="1">C8/Inputs!$B$10</f>
        <v>#DIV/0!</v>
      </c>
    </row>
    <row r="17" spans="1:3">
      <c r="B17" t="s">
        <v>112</v>
      </c>
      <c r="C17" s="194" t="e">
        <f ca="1">SUM(C13:C16)</f>
        <v>#DIV/0!</v>
      </c>
    </row>
    <row r="19" spans="1:3">
      <c r="B19" t="s">
        <v>123</v>
      </c>
    </row>
    <row r="20" spans="1:3">
      <c r="C20" t="s">
        <v>18137</v>
      </c>
    </row>
    <row r="21" spans="1:3">
      <c r="B21" t="s">
        <v>18095</v>
      </c>
      <c r="C21" s="194">
        <f ca="1">C5*5</f>
        <v>0</v>
      </c>
    </row>
    <row r="22" spans="1:3">
      <c r="B22" t="s">
        <v>129</v>
      </c>
      <c r="C22" s="194">
        <f t="shared" ref="C22:C24" ca="1" si="0">C6*5</f>
        <v>0</v>
      </c>
    </row>
    <row r="23" spans="1:3">
      <c r="B23" t="s">
        <v>18034</v>
      </c>
      <c r="C23" s="194">
        <f t="shared" ca="1" si="0"/>
        <v>0</v>
      </c>
    </row>
    <row r="24" spans="1:3">
      <c r="B24" s="11" t="s">
        <v>130</v>
      </c>
      <c r="C24" s="195">
        <f t="shared" ca="1" si="0"/>
        <v>0</v>
      </c>
    </row>
    <row r="25" spans="1:3">
      <c r="B25" t="s">
        <v>112</v>
      </c>
      <c r="C25" s="194">
        <f ca="1">SUM(C21:C24)</f>
        <v>0</v>
      </c>
    </row>
    <row r="26" spans="1:3">
      <c r="C26" s="194"/>
    </row>
    <row r="27" spans="1:3">
      <c r="A27" s="9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5"/>
  </sheetPr>
  <dimension ref="A1:N93"/>
  <sheetViews>
    <sheetView zoomScale="80" zoomScaleNormal="80" workbookViewId="0">
      <selection activeCell="C50" sqref="C50"/>
    </sheetView>
  </sheetViews>
  <sheetFormatPr defaultColWidth="9.140625" defaultRowHeight="15"/>
  <cols>
    <col min="1" max="1" width="95.42578125" style="33" customWidth="1"/>
    <col min="2" max="2" width="15" style="33" bestFit="1" customWidth="1"/>
    <col min="3" max="3" width="16.7109375" style="33" customWidth="1"/>
    <col min="4" max="4" width="19" style="33" customWidth="1"/>
    <col min="5" max="5" width="33.42578125" style="33" bestFit="1" customWidth="1"/>
    <col min="6" max="6" width="21" style="33" customWidth="1"/>
    <col min="7" max="7" width="10.7109375" style="33" bestFit="1" customWidth="1"/>
    <col min="8" max="8" width="12.5703125" style="33" customWidth="1"/>
    <col min="9" max="9" width="12.28515625" style="33" customWidth="1"/>
    <col min="10" max="10" width="35" style="33" customWidth="1"/>
    <col min="11" max="11" width="11.5703125" style="33" bestFit="1" customWidth="1"/>
    <col min="12" max="16384" width="9.140625" style="33"/>
  </cols>
  <sheetData>
    <row r="1" spans="1:6">
      <c r="A1" s="46" t="s">
        <v>177</v>
      </c>
      <c r="E1" s="9" t="s">
        <v>18151</v>
      </c>
    </row>
    <row r="2" spans="1:6">
      <c r="A2" s="46"/>
      <c r="E2" s="33" t="s">
        <v>8422</v>
      </c>
    </row>
    <row r="3" spans="1:6">
      <c r="A3" s="203" t="s">
        <v>121</v>
      </c>
      <c r="B3" t="s">
        <v>18137</v>
      </c>
      <c r="C3" t="s">
        <v>18138</v>
      </c>
      <c r="E3" s="33" t="s">
        <v>8423</v>
      </c>
    </row>
    <row r="4" spans="1:6">
      <c r="A4" s="203" t="s">
        <v>243</v>
      </c>
      <c r="B4" s="201"/>
      <c r="C4" s="194">
        <f ca="1">F85</f>
        <v>0</v>
      </c>
      <c r="E4" s="33" t="s">
        <v>8424</v>
      </c>
    </row>
    <row r="5" spans="1:6">
      <c r="A5" s="204" t="s">
        <v>18050</v>
      </c>
      <c r="B5" s="202"/>
      <c r="C5" s="195">
        <f ca="1">B93</f>
        <v>0</v>
      </c>
    </row>
    <row r="6" spans="1:6">
      <c r="A6" s="203" t="s">
        <v>112</v>
      </c>
      <c r="B6" s="201"/>
      <c r="C6" s="194">
        <f ca="1">SUM(C4:C5)</f>
        <v>0</v>
      </c>
      <c r="E6" s="33" t="s">
        <v>8427</v>
      </c>
    </row>
    <row r="7" spans="1:6">
      <c r="A7" s="203"/>
      <c r="E7" s="33" t="s">
        <v>8425</v>
      </c>
      <c r="F7" s="223">
        <f ca="1">E73</f>
        <v>0</v>
      </c>
    </row>
    <row r="8" spans="1:6">
      <c r="A8" s="203" t="s">
        <v>122</v>
      </c>
      <c r="B8" t="s">
        <v>18137</v>
      </c>
      <c r="C8" t="s">
        <v>18138</v>
      </c>
      <c r="E8" s="33" t="s">
        <v>18</v>
      </c>
      <c r="F8" s="223">
        <f ca="1">F73</f>
        <v>0</v>
      </c>
    </row>
    <row r="9" spans="1:6">
      <c r="A9" s="203" t="s">
        <v>243</v>
      </c>
      <c r="B9" s="201"/>
      <c r="C9" s="194" t="e">
        <f ca="1">C4/Inputs!$B$10</f>
        <v>#DIV/0!</v>
      </c>
    </row>
    <row r="10" spans="1:6">
      <c r="A10" s="204" t="s">
        <v>18050</v>
      </c>
      <c r="B10" s="202"/>
      <c r="C10" s="195" t="e">
        <f ca="1">C5/Inputs!$B$10</f>
        <v>#DIV/0!</v>
      </c>
      <c r="E10" s="131" t="e">
        <f ca="1">(F7-F8)/F7</f>
        <v>#DIV/0!</v>
      </c>
      <c r="F10" s="33" t="s">
        <v>8426</v>
      </c>
    </row>
    <row r="11" spans="1:6">
      <c r="A11" s="203" t="s">
        <v>112</v>
      </c>
      <c r="B11" s="201"/>
      <c r="C11" s="194" t="e">
        <f ca="1">C6/Inputs!$B$10</f>
        <v>#DIV/0!</v>
      </c>
      <c r="E11" s="224">
        <f ca="1">F85</f>
        <v>0</v>
      </c>
      <c r="F11" s="33" t="s">
        <v>18153</v>
      </c>
    </row>
    <row r="12" spans="1:6">
      <c r="A12" s="203"/>
    </row>
    <row r="13" spans="1:6">
      <c r="A13" s="203" t="s">
        <v>121</v>
      </c>
      <c r="B13" t="s">
        <v>18137</v>
      </c>
      <c r="C13" t="s">
        <v>18138</v>
      </c>
    </row>
    <row r="14" spans="1:6">
      <c r="A14" s="203" t="s">
        <v>243</v>
      </c>
      <c r="B14" s="201"/>
      <c r="C14" s="194">
        <f t="shared" ref="C14:C16" ca="1" si="0">C4*5</f>
        <v>0</v>
      </c>
    </row>
    <row r="15" spans="1:6">
      <c r="A15" s="204" t="s">
        <v>18050</v>
      </c>
      <c r="B15" s="202"/>
      <c r="C15" s="195">
        <f t="shared" ca="1" si="0"/>
        <v>0</v>
      </c>
    </row>
    <row r="16" spans="1:6">
      <c r="A16" s="203" t="s">
        <v>112</v>
      </c>
      <c r="B16" s="201"/>
      <c r="C16" s="194">
        <f t="shared" ca="1" si="0"/>
        <v>0</v>
      </c>
    </row>
    <row r="17" spans="1:4">
      <c r="A17" s="46"/>
    </row>
    <row r="18" spans="1:4">
      <c r="B18" t="s">
        <v>18137</v>
      </c>
      <c r="C18" t="s">
        <v>18138</v>
      </c>
    </row>
    <row r="19" spans="1:4">
      <c r="A19" s="33" t="s">
        <v>121</v>
      </c>
      <c r="B19" s="201"/>
      <c r="C19" s="194">
        <f ca="1">(F85+B93)</f>
        <v>0</v>
      </c>
      <c r="D19" s="48"/>
    </row>
    <row r="20" spans="1:4">
      <c r="A20" s="33" t="s">
        <v>122</v>
      </c>
      <c r="B20" s="201"/>
      <c r="C20" s="194" t="e">
        <f ca="1">C19/Inputs!$B$10</f>
        <v>#DIV/0!</v>
      </c>
      <c r="D20" s="49"/>
    </row>
    <row r="21" spans="1:4">
      <c r="A21" s="33" t="s">
        <v>123</v>
      </c>
      <c r="B21" s="201"/>
      <c r="C21" s="194">
        <f ca="1">C19*5</f>
        <v>0</v>
      </c>
      <c r="D21" s="49"/>
    </row>
    <row r="23" spans="1:4">
      <c r="A23" s="46" t="s">
        <v>178</v>
      </c>
    </row>
    <row r="24" spans="1:4">
      <c r="A24" s="33" t="s">
        <v>18183</v>
      </c>
      <c r="B24" s="47">
        <f ca="1">B25+B26</f>
        <v>0</v>
      </c>
    </row>
    <row r="25" spans="1:4">
      <c r="A25" s="62" t="s">
        <v>18185</v>
      </c>
      <c r="B25" s="47">
        <f ca="1">B50</f>
        <v>0</v>
      </c>
    </row>
    <row r="26" spans="1:4">
      <c r="A26" s="62" t="s">
        <v>18184</v>
      </c>
      <c r="B26" s="47">
        <f ca="1">B48</f>
        <v>0</v>
      </c>
    </row>
    <row r="28" spans="1:4">
      <c r="A28" s="33" t="s">
        <v>18141</v>
      </c>
      <c r="B28" s="47">
        <f ca="1">B85+B91</f>
        <v>0</v>
      </c>
    </row>
    <row r="29" spans="1:4">
      <c r="A29" s="62" t="s">
        <v>18186</v>
      </c>
      <c r="B29" s="47">
        <f ca="1">B85</f>
        <v>0</v>
      </c>
    </row>
    <row r="30" spans="1:4">
      <c r="A30" s="62" t="s">
        <v>18187</v>
      </c>
      <c r="B30" s="47">
        <f ca="1">B91</f>
        <v>0</v>
      </c>
    </row>
    <row r="31" spans="1:4">
      <c r="B31" s="47"/>
    </row>
    <row r="34" spans="1:7">
      <c r="A34" s="46" t="s">
        <v>19</v>
      </c>
    </row>
    <row r="35" spans="1:7">
      <c r="A35" s="50" t="s">
        <v>174</v>
      </c>
    </row>
    <row r="36" spans="1:7">
      <c r="A36" s="51" t="s">
        <v>175</v>
      </c>
    </row>
    <row r="37" spans="1:7" ht="15.75" thickBot="1">
      <c r="A37" s="52" t="s">
        <v>176</v>
      </c>
    </row>
    <row r="38" spans="1:7" ht="15.75" thickBot="1">
      <c r="A38" s="63" t="s">
        <v>187</v>
      </c>
    </row>
    <row r="39" spans="1:7">
      <c r="A39" s="46"/>
    </row>
    <row r="40" spans="1:7">
      <c r="A40" s="124" t="s">
        <v>241</v>
      </c>
    </row>
    <row r="41" spans="1:7">
      <c r="A41" s="203" t="s">
        <v>227</v>
      </c>
      <c r="B41" s="50">
        <f ca="1">Inputs!B10</f>
        <v>0</v>
      </c>
    </row>
    <row r="42" spans="1:7">
      <c r="A42" s="33" t="s">
        <v>101</v>
      </c>
      <c r="B42" s="50">
        <f ca="1">Inputs!B11</f>
        <v>0</v>
      </c>
      <c r="F42" s="33" t="s">
        <v>105</v>
      </c>
      <c r="G42" s="33" t="s">
        <v>106</v>
      </c>
    </row>
    <row r="43" spans="1:7">
      <c r="A43" s="33" t="s">
        <v>82</v>
      </c>
      <c r="B43" s="231">
        <f>Assumptions!B4</f>
        <v>1.88</v>
      </c>
      <c r="E43" s="33" t="s">
        <v>184</v>
      </c>
      <c r="F43" s="55">
        <f>Assumptions!B8</f>
        <v>0.81</v>
      </c>
      <c r="G43" s="55">
        <f>Assumptions!B11</f>
        <v>0.97</v>
      </c>
    </row>
    <row r="44" spans="1:7" ht="15.75" thickBot="1">
      <c r="A44" s="53" t="s">
        <v>83</v>
      </c>
      <c r="B44" s="67">
        <f>Assumptions!B5</f>
        <v>3</v>
      </c>
      <c r="E44" s="33" t="s">
        <v>185</v>
      </c>
      <c r="F44" s="55">
        <f>Assumptions!B9</f>
        <v>0.81</v>
      </c>
      <c r="G44" s="55">
        <f>Assumptions!B12</f>
        <v>0.97</v>
      </c>
    </row>
    <row r="45" spans="1:7" ht="15.75" thickBot="1">
      <c r="A45" s="33" t="s">
        <v>102</v>
      </c>
      <c r="B45" s="65">
        <f ca="1">(B42*B43*B44)+((B41-B42)*B43)</f>
        <v>0</v>
      </c>
      <c r="E45" s="33" t="s">
        <v>186</v>
      </c>
      <c r="F45" s="55">
        <f>Assumptions!B10</f>
        <v>0.81</v>
      </c>
      <c r="G45" s="55">
        <f>Assumptions!B13</f>
        <v>0.97</v>
      </c>
    </row>
    <row r="46" spans="1:7">
      <c r="A46" s="33" t="s">
        <v>18180</v>
      </c>
      <c r="B46" s="55">
        <f>Assumptions!B6</f>
        <v>0.82</v>
      </c>
    </row>
    <row r="47" spans="1:7" ht="15.75" thickBot="1">
      <c r="A47" s="53" t="s">
        <v>18181</v>
      </c>
      <c r="B47" s="66">
        <f>Assumptions!B7</f>
        <v>4.5</v>
      </c>
    </row>
    <row r="48" spans="1:7" ht="15.75" thickBot="1">
      <c r="A48" s="33" t="s">
        <v>103</v>
      </c>
      <c r="B48" s="68">
        <f ca="1">(B42*B43*B44)*B46*B47</f>
        <v>0</v>
      </c>
    </row>
    <row r="49" spans="1:6" ht="15.75" thickBot="1"/>
    <row r="50" spans="1:6" ht="15.75" thickBot="1">
      <c r="A50" s="33" t="s">
        <v>104</v>
      </c>
      <c r="B50" s="68">
        <f ca="1">B45+B48</f>
        <v>0</v>
      </c>
    </row>
    <row r="51" spans="1:6">
      <c r="A51" s="33" t="s">
        <v>113</v>
      </c>
      <c r="B51" s="61">
        <f>Assumptions!B18/12</f>
        <v>30.416666666666668</v>
      </c>
    </row>
    <row r="52" spans="1:6">
      <c r="A52" s="33" t="s">
        <v>18142</v>
      </c>
      <c r="B52" s="61">
        <f ca="1">B45+((B42*B43*B44)*B46)</f>
        <v>0</v>
      </c>
    </row>
    <row r="53" spans="1:6" ht="30">
      <c r="A53" s="56" t="s">
        <v>18143</v>
      </c>
      <c r="B53" s="123">
        <f>Assumptions!B15</f>
        <v>5.0000000000000001E-3</v>
      </c>
    </row>
    <row r="54" spans="1:6" ht="30">
      <c r="A54" s="56" t="s">
        <v>179</v>
      </c>
      <c r="B54" s="57">
        <f>Assumptions!B14</f>
        <v>3511</v>
      </c>
    </row>
    <row r="57" spans="1:6">
      <c r="A57" s="33" t="s">
        <v>110</v>
      </c>
      <c r="B57" s="33" t="s">
        <v>182</v>
      </c>
      <c r="E57" s="33" t="s">
        <v>183</v>
      </c>
    </row>
    <row r="58" spans="1:6">
      <c r="B58" s="33" t="s">
        <v>105</v>
      </c>
      <c r="C58" s="33" t="s">
        <v>106</v>
      </c>
      <c r="E58" s="33" t="s">
        <v>105</v>
      </c>
      <c r="F58" s="33" t="s">
        <v>106</v>
      </c>
    </row>
    <row r="59" spans="1:6">
      <c r="A59" s="33" t="s">
        <v>107</v>
      </c>
      <c r="B59" s="61">
        <f ca="1">$B$45*$F$43*$B$51</f>
        <v>0</v>
      </c>
      <c r="C59" s="61">
        <f ca="1">$B$45*$G$43*$B$51</f>
        <v>0</v>
      </c>
      <c r="E59" s="61">
        <f ca="1">$B$45*(1-$F$43)*$B$51</f>
        <v>0</v>
      </c>
      <c r="F59" s="61">
        <f ca="1">$B$45*(1-$G$43)*$B$51</f>
        <v>0</v>
      </c>
    </row>
    <row r="60" spans="1:6">
      <c r="A60" s="33" t="s">
        <v>108</v>
      </c>
      <c r="B60" s="61">
        <f ca="1">($B$45*$F$44*$B$51*5)+B59</f>
        <v>0</v>
      </c>
      <c r="C60" s="61">
        <f ca="1">($B$45*$G$44*$B$51*5)+C59</f>
        <v>0</v>
      </c>
      <c r="E60" s="61">
        <f ca="1">($B$45*(1-$F$44)*$B$51*5)+E59</f>
        <v>0</v>
      </c>
      <c r="F60" s="61">
        <f ca="1">($B$45*(1-$G$44)*$B$51*5)+F59</f>
        <v>0</v>
      </c>
    </row>
    <row r="61" spans="1:6">
      <c r="A61" s="33" t="s">
        <v>109</v>
      </c>
      <c r="B61" s="61">
        <f ca="1">($B$45*$F$45*$B$51*6)+B60</f>
        <v>0</v>
      </c>
      <c r="C61" s="61">
        <f ca="1">($B$45*$G$45*$B$51*6)+C60</f>
        <v>0</v>
      </c>
      <c r="E61" s="61">
        <f ca="1">($B$45*(1-$F$45)*$B$51*6)+E60</f>
        <v>0</v>
      </c>
      <c r="F61" s="61">
        <f ca="1">($B$45*(1-$G$45)*$B$51*6)+F60</f>
        <v>0</v>
      </c>
    </row>
    <row r="63" spans="1:6">
      <c r="A63" s="33" t="s">
        <v>111</v>
      </c>
      <c r="B63" s="33" t="s">
        <v>182</v>
      </c>
      <c r="E63" s="33" t="s">
        <v>183</v>
      </c>
    </row>
    <row r="64" spans="1:6">
      <c r="B64" s="33" t="s">
        <v>105</v>
      </c>
      <c r="C64" s="33" t="s">
        <v>106</v>
      </c>
      <c r="E64" s="33" t="s">
        <v>105</v>
      </c>
      <c r="F64" s="33" t="s">
        <v>106</v>
      </c>
    </row>
    <row r="65" spans="1:14">
      <c r="A65" s="33" t="s">
        <v>107</v>
      </c>
      <c r="B65" s="61">
        <f ca="1">$B$48*$F$43*$B$51</f>
        <v>0</v>
      </c>
      <c r="C65" s="61">
        <f ca="1">$B$48*$G$43*$B$51</f>
        <v>0</v>
      </c>
      <c r="E65" s="61">
        <f ca="1">$B$48*(1-$F$43)*$B$51</f>
        <v>0</v>
      </c>
      <c r="F65" s="61">
        <f ca="1">$B$48*(1-$G$43)*$B$51</f>
        <v>0</v>
      </c>
      <c r="N65" s="58"/>
    </row>
    <row r="66" spans="1:14">
      <c r="A66" s="33" t="s">
        <v>108</v>
      </c>
      <c r="B66" s="61">
        <f ca="1">($B$48*$F$44*$B$51*5)+B65</f>
        <v>0</v>
      </c>
      <c r="C66" s="61">
        <f ca="1">($B$48*$G$44*$B$51*5)+C65</f>
        <v>0</v>
      </c>
      <c r="E66" s="61">
        <f ca="1">($B$48*(1-$F$44)*$B$51*5)+E65</f>
        <v>0</v>
      </c>
      <c r="F66" s="61">
        <f ca="1">($B$48*(1-$G$44)*$B$51*5)+F65</f>
        <v>0</v>
      </c>
    </row>
    <row r="67" spans="1:14">
      <c r="A67" s="33" t="s">
        <v>109</v>
      </c>
      <c r="B67" s="61">
        <f ca="1">($B$48*$F$45*$B$51*6)+B66</f>
        <v>0</v>
      </c>
      <c r="C67" s="61">
        <f ca="1">($B$48*$G$45*$B$51*6)+C66</f>
        <v>0</v>
      </c>
      <c r="E67" s="61">
        <f ca="1">($B$48*(1-$F$45)*$B$51*6)+E66</f>
        <v>0</v>
      </c>
      <c r="F67" s="61">
        <f ca="1">($B$48*(1-$G$45)*$B$51*6)+F66</f>
        <v>0</v>
      </c>
    </row>
    <row r="69" spans="1:14">
      <c r="A69" s="33" t="s">
        <v>112</v>
      </c>
      <c r="B69" s="33" t="s">
        <v>182</v>
      </c>
      <c r="E69" s="33" t="s">
        <v>183</v>
      </c>
    </row>
    <row r="70" spans="1:14">
      <c r="B70" s="33" t="s">
        <v>105</v>
      </c>
      <c r="C70" s="33" t="s">
        <v>106</v>
      </c>
      <c r="E70" s="33" t="s">
        <v>105</v>
      </c>
      <c r="F70" s="33" t="s">
        <v>106</v>
      </c>
    </row>
    <row r="71" spans="1:14">
      <c r="A71" s="33" t="s">
        <v>107</v>
      </c>
      <c r="B71" s="61">
        <f t="shared" ref="B71:C73" ca="1" si="1">B59+B65</f>
        <v>0</v>
      </c>
      <c r="C71" s="61">
        <f t="shared" ca="1" si="1"/>
        <v>0</v>
      </c>
      <c r="E71" s="61">
        <f t="shared" ref="E71:F73" ca="1" si="2">E59+E65</f>
        <v>0</v>
      </c>
      <c r="F71" s="61">
        <f t="shared" ca="1" si="2"/>
        <v>0</v>
      </c>
    </row>
    <row r="72" spans="1:14">
      <c r="A72" s="33" t="s">
        <v>108</v>
      </c>
      <c r="B72" s="61">
        <f t="shared" ca="1" si="1"/>
        <v>0</v>
      </c>
      <c r="C72" s="61">
        <f t="shared" ca="1" si="1"/>
        <v>0</v>
      </c>
      <c r="E72" s="61">
        <f t="shared" ca="1" si="2"/>
        <v>0</v>
      </c>
      <c r="F72" s="61">
        <f t="shared" ca="1" si="2"/>
        <v>0</v>
      </c>
    </row>
    <row r="73" spans="1:14">
      <c r="A73" s="33" t="s">
        <v>109</v>
      </c>
      <c r="B73" s="61">
        <f t="shared" ca="1" si="1"/>
        <v>0</v>
      </c>
      <c r="C73" s="61">
        <f t="shared" ca="1" si="1"/>
        <v>0</v>
      </c>
      <c r="E73" s="61">
        <f t="shared" ca="1" si="2"/>
        <v>0</v>
      </c>
      <c r="F73" s="61">
        <f t="shared" ca="1" si="2"/>
        <v>0</v>
      </c>
    </row>
    <row r="76" spans="1:14">
      <c r="A76" s="33" t="s">
        <v>105</v>
      </c>
    </row>
    <row r="77" spans="1:14">
      <c r="A77" s="33" t="s">
        <v>18144</v>
      </c>
      <c r="B77" s="33" t="s">
        <v>105</v>
      </c>
      <c r="C77" s="33" t="s">
        <v>106</v>
      </c>
      <c r="E77" s="33" t="s">
        <v>114</v>
      </c>
      <c r="F77" s="33" t="s">
        <v>105</v>
      </c>
      <c r="G77" s="33" t="s">
        <v>106</v>
      </c>
    </row>
    <row r="78" spans="1:14">
      <c r="A78" s="33" t="s">
        <v>107</v>
      </c>
      <c r="B78" s="54">
        <f ca="1">$B$52*(1-$F43)*$B$51*$B$53</f>
        <v>0</v>
      </c>
      <c r="C78" s="54">
        <f ca="1">$B$52*(1-$G43)*$B$51*$B$53</f>
        <v>0</v>
      </c>
      <c r="E78" s="33" t="s">
        <v>107</v>
      </c>
      <c r="F78" s="59">
        <f t="shared" ref="F78:G80" ca="1" si="3">B78*$B$54</f>
        <v>0</v>
      </c>
      <c r="G78" s="59">
        <f t="shared" ca="1" si="3"/>
        <v>0</v>
      </c>
    </row>
    <row r="79" spans="1:14">
      <c r="A79" s="33" t="s">
        <v>108</v>
      </c>
      <c r="B79" s="54">
        <f ca="1">($B$52*(1-$F44)*$B$51*$B$53*5)+B78</f>
        <v>0</v>
      </c>
      <c r="C79" s="54">
        <f ca="1">($B$52*(1-$G44)*$B$51*$B$53*5)+C78</f>
        <v>0</v>
      </c>
      <c r="E79" s="33" t="s">
        <v>108</v>
      </c>
      <c r="F79" s="59">
        <f t="shared" ca="1" si="3"/>
        <v>0</v>
      </c>
      <c r="G79" s="59">
        <f t="shared" ca="1" si="3"/>
        <v>0</v>
      </c>
    </row>
    <row r="80" spans="1:14">
      <c r="A80" s="33" t="s">
        <v>109</v>
      </c>
      <c r="B80" s="54">
        <f ca="1">($B$52*(1-$F45)*$B$51*$B$53*6)+B79</f>
        <v>0</v>
      </c>
      <c r="C80" s="54">
        <f ca="1">($B$52*(1-$G45)*$B$51*$B$53*6)+C79</f>
        <v>0</v>
      </c>
      <c r="E80" s="33" t="s">
        <v>109</v>
      </c>
      <c r="F80" s="59">
        <f t="shared" ca="1" si="3"/>
        <v>0</v>
      </c>
      <c r="G80" s="59">
        <f t="shared" ca="1" si="3"/>
        <v>0</v>
      </c>
    </row>
    <row r="82" spans="1:6">
      <c r="A82" s="33" t="s">
        <v>18145</v>
      </c>
      <c r="E82" s="33" t="s">
        <v>115</v>
      </c>
    </row>
    <row r="83" spans="1:6">
      <c r="A83" s="33" t="s">
        <v>107</v>
      </c>
      <c r="B83" s="54">
        <f ca="1">B78-C78</f>
        <v>0</v>
      </c>
      <c r="E83" s="33" t="s">
        <v>107</v>
      </c>
      <c r="F83" s="60">
        <f ca="1">F78-G78</f>
        <v>0</v>
      </c>
    </row>
    <row r="84" spans="1:6" ht="15.75" thickBot="1">
      <c r="A84" s="33" t="s">
        <v>108</v>
      </c>
      <c r="B84" s="54">
        <f ca="1">B79-C79</f>
        <v>0</v>
      </c>
      <c r="E84" s="33" t="s">
        <v>108</v>
      </c>
      <c r="F84" s="60">
        <f ca="1">F79-G79</f>
        <v>0</v>
      </c>
    </row>
    <row r="85" spans="1:6" ht="15.75" thickBot="1">
      <c r="A85" s="33" t="s">
        <v>109</v>
      </c>
      <c r="B85" s="65">
        <f ca="1">B80-C80</f>
        <v>0</v>
      </c>
      <c r="E85" s="33" t="s">
        <v>109</v>
      </c>
      <c r="F85" s="64">
        <f ca="1">F80-G80</f>
        <v>0</v>
      </c>
    </row>
    <row r="88" spans="1:6">
      <c r="A88" s="124" t="s">
        <v>180</v>
      </c>
    </row>
    <row r="89" spans="1:6">
      <c r="A89" s="33" t="s">
        <v>242</v>
      </c>
      <c r="B89" s="125">
        <f ca="1">F73</f>
        <v>0</v>
      </c>
    </row>
    <row r="90" spans="1:6" ht="30.75" thickBot="1">
      <c r="A90" s="127" t="s">
        <v>18143</v>
      </c>
      <c r="B90" s="128">
        <f>B53</f>
        <v>5.0000000000000001E-3</v>
      </c>
    </row>
    <row r="91" spans="1:6" ht="15.75" thickBot="1">
      <c r="A91" s="33" t="s">
        <v>18146</v>
      </c>
      <c r="B91" s="126">
        <f ca="1">B89*B90</f>
        <v>0</v>
      </c>
    </row>
    <row r="92" spans="1:6" ht="15.75" thickBot="1"/>
    <row r="93" spans="1:6" ht="15.75" thickBot="1">
      <c r="A93" s="33" t="s">
        <v>114</v>
      </c>
      <c r="B93" s="129">
        <f ca="1">B91*B54</f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theme="5"/>
  </sheetPr>
  <dimension ref="A1:M52"/>
  <sheetViews>
    <sheetView zoomScale="80" zoomScaleNormal="80" workbookViewId="0">
      <selection activeCell="D49" sqref="D49"/>
    </sheetView>
  </sheetViews>
  <sheetFormatPr defaultRowHeight="15"/>
  <cols>
    <col min="1" max="1" width="71.5703125" bestFit="1" customWidth="1"/>
    <col min="2" max="2" width="15" bestFit="1" customWidth="1"/>
    <col min="3" max="3" width="16.7109375" bestFit="1" customWidth="1"/>
    <col min="4" max="4" width="76.28515625" bestFit="1" customWidth="1"/>
    <col min="5" max="5" width="13.85546875" bestFit="1" customWidth="1"/>
    <col min="6" max="6" width="1.7109375" customWidth="1"/>
    <col min="7" max="7" width="55" bestFit="1" customWidth="1"/>
    <col min="8" max="8" width="13.42578125" bestFit="1" customWidth="1"/>
    <col min="9" max="9" width="1.7109375" customWidth="1"/>
    <col min="10" max="10" width="35" customWidth="1"/>
    <col min="11" max="11" width="8" bestFit="1" customWidth="1"/>
  </cols>
  <sheetData>
    <row r="1" spans="1:8">
      <c r="A1" s="46" t="s">
        <v>177</v>
      </c>
      <c r="G1" s="9" t="s">
        <v>18151</v>
      </c>
    </row>
    <row r="2" spans="1:8">
      <c r="B2" t="s">
        <v>18137</v>
      </c>
      <c r="C2" t="s">
        <v>18138</v>
      </c>
      <c r="D2" t="s">
        <v>18049</v>
      </c>
      <c r="G2" t="s">
        <v>8428</v>
      </c>
    </row>
    <row r="3" spans="1:8">
      <c r="A3" t="s">
        <v>121</v>
      </c>
      <c r="B3" s="201"/>
      <c r="C3" s="194">
        <f ca="1">B51</f>
        <v>0</v>
      </c>
      <c r="D3" s="194">
        <f ca="1">H41</f>
        <v>0</v>
      </c>
      <c r="G3" t="s">
        <v>8429</v>
      </c>
    </row>
    <row r="4" spans="1:8">
      <c r="A4" t="s">
        <v>122</v>
      </c>
      <c r="B4" s="201"/>
      <c r="C4" s="194" t="e">
        <f ca="1">C3/Inputs!$B$10</f>
        <v>#DIV/0!</v>
      </c>
      <c r="D4" s="194" t="e">
        <f ca="1">D3/Inputs!$B$10</f>
        <v>#DIV/0!</v>
      </c>
      <c r="G4" t="s">
        <v>8430</v>
      </c>
    </row>
    <row r="5" spans="1:8">
      <c r="A5" t="s">
        <v>123</v>
      </c>
      <c r="B5" s="201"/>
      <c r="C5" s="194">
        <f ca="1">C3*5</f>
        <v>0</v>
      </c>
      <c r="D5" s="194">
        <f ca="1">D3*5</f>
        <v>0</v>
      </c>
    </row>
    <row r="7" spans="1:8">
      <c r="A7" s="46" t="s">
        <v>178</v>
      </c>
      <c r="G7" t="str">
        <f>G41</f>
        <v>Total annual lost opportunity</v>
      </c>
      <c r="H7" s="20">
        <f ca="1">H41</f>
        <v>0</v>
      </c>
    </row>
    <row r="9" spans="1:8">
      <c r="A9" t="s">
        <v>205</v>
      </c>
      <c r="B9" s="45">
        <f ca="1">B52</f>
        <v>0</v>
      </c>
    </row>
    <row r="16" spans="1:8">
      <c r="A16" s="9" t="s">
        <v>19</v>
      </c>
    </row>
    <row r="17" spans="1:13" s="33" customFormat="1">
      <c r="A17" s="50" t="s">
        <v>174</v>
      </c>
    </row>
    <row r="18" spans="1:13" s="33" customFormat="1">
      <c r="A18" s="51" t="s">
        <v>175</v>
      </c>
    </row>
    <row r="19" spans="1:13" s="33" customFormat="1" ht="15.75" thickBot="1">
      <c r="A19" s="52" t="s">
        <v>176</v>
      </c>
    </row>
    <row r="20" spans="1:13" s="33" customFormat="1" ht="15.75" thickBot="1">
      <c r="A20" s="63" t="s">
        <v>187</v>
      </c>
    </row>
    <row r="21" spans="1:13" s="33" customFormat="1">
      <c r="A21" s="46"/>
      <c r="D21" s="58"/>
      <c r="E21" s="58"/>
      <c r="F21" s="58"/>
      <c r="G21" s="58"/>
      <c r="H21" s="58"/>
    </row>
    <row r="22" spans="1:13">
      <c r="A22" t="s">
        <v>66</v>
      </c>
      <c r="B22" s="38">
        <f ca="1">Inputs!B10</f>
        <v>0</v>
      </c>
      <c r="D22" s="33"/>
      <c r="E22" s="27"/>
      <c r="H22" s="3"/>
      <c r="I22" s="77"/>
      <c r="J22" s="3"/>
      <c r="K22" s="3"/>
      <c r="L22" s="3"/>
      <c r="M22" s="3"/>
    </row>
    <row r="23" spans="1:13">
      <c r="A23" s="3" t="s">
        <v>202</v>
      </c>
      <c r="B23" s="40">
        <f>Assumptions!B38</f>
        <v>5</v>
      </c>
      <c r="D23" s="3"/>
      <c r="E23" s="77"/>
      <c r="H23" s="3"/>
      <c r="I23" s="3"/>
      <c r="J23" s="3"/>
      <c r="K23" s="3"/>
      <c r="L23" s="3"/>
      <c r="M23" s="3"/>
    </row>
    <row r="24" spans="1:13">
      <c r="A24" t="s">
        <v>67</v>
      </c>
      <c r="B24" s="219">
        <f>Assumptions!B20</f>
        <v>0.68</v>
      </c>
      <c r="D24" s="3"/>
      <c r="E24" s="3"/>
      <c r="F24" s="3"/>
      <c r="H24" s="3"/>
      <c r="I24" s="3"/>
      <c r="J24" s="3"/>
      <c r="K24" s="3"/>
      <c r="L24" s="3"/>
      <c r="M24" s="3"/>
    </row>
    <row r="25" spans="1:13">
      <c r="A25" s="3" t="s">
        <v>197</v>
      </c>
      <c r="B25" s="74">
        <f>Assumptions!B19</f>
        <v>39.302432219134474</v>
      </c>
      <c r="D25" s="3"/>
      <c r="E25" s="3"/>
      <c r="F25" s="3"/>
    </row>
    <row r="26" spans="1:13">
      <c r="A26" s="3" t="s">
        <v>198</v>
      </c>
      <c r="B26" s="74">
        <f>Assumptions!B23</f>
        <v>28.246456907351259</v>
      </c>
      <c r="D26" s="3"/>
      <c r="E26" s="3"/>
      <c r="F26" s="3"/>
    </row>
    <row r="27" spans="1:13" ht="15.75" thickBot="1">
      <c r="A27" s="37" t="s">
        <v>68</v>
      </c>
      <c r="B27" s="76">
        <f>Assumptions!B18</f>
        <v>365</v>
      </c>
      <c r="D27" s="3"/>
      <c r="E27" s="3"/>
      <c r="F27" s="3"/>
    </row>
    <row r="28" spans="1:13">
      <c r="A28" t="s">
        <v>69</v>
      </c>
      <c r="B28" s="75">
        <f ca="1">B22*B24*B27</f>
        <v>0</v>
      </c>
      <c r="D28" s="3"/>
    </row>
    <row r="29" spans="1:13">
      <c r="A29" t="s">
        <v>70</v>
      </c>
      <c r="B29" s="41">
        <f>Assumptions!B21</f>
        <v>0.25</v>
      </c>
    </row>
    <row r="30" spans="1:13" ht="15.75" thickBot="1">
      <c r="A30" s="37" t="s">
        <v>71</v>
      </c>
      <c r="B30" s="42">
        <f>Assumptions!B22</f>
        <v>2.5</v>
      </c>
    </row>
    <row r="31" spans="1:13">
      <c r="A31" t="s">
        <v>72</v>
      </c>
      <c r="B31" s="44">
        <f ca="1">B29*B30*B28</f>
        <v>0</v>
      </c>
    </row>
    <row r="32" spans="1:13" ht="15.75" thickBot="1">
      <c r="A32" s="37" t="s">
        <v>61</v>
      </c>
      <c r="B32" s="78">
        <f>B26/B25</f>
        <v>0.71869488254213976</v>
      </c>
    </row>
    <row r="33" spans="1:8">
      <c r="A33" t="s">
        <v>73</v>
      </c>
      <c r="B33" s="44">
        <f ca="1">B32*B31</f>
        <v>0</v>
      </c>
    </row>
    <row r="34" spans="1:8" ht="15.75" thickBot="1">
      <c r="A34" s="37" t="s">
        <v>63</v>
      </c>
      <c r="B34" s="79">
        <f>Assumptions!B24</f>
        <v>0.5</v>
      </c>
    </row>
    <row r="35" spans="1:8">
      <c r="A35" t="s">
        <v>74</v>
      </c>
      <c r="B35" s="44">
        <f ca="1">B33*B34</f>
        <v>0</v>
      </c>
    </row>
    <row r="38" spans="1:8">
      <c r="A38" t="s">
        <v>64</v>
      </c>
      <c r="B38" s="41">
        <f>Assumptions!B25</f>
        <v>0.3</v>
      </c>
      <c r="D38" t="s">
        <v>75</v>
      </c>
      <c r="E38" s="214">
        <f>1-B38</f>
        <v>0.7</v>
      </c>
    </row>
    <row r="39" spans="1:8">
      <c r="A39" t="s">
        <v>18080</v>
      </c>
      <c r="B39" s="41">
        <f>Assumptions!B26</f>
        <v>1</v>
      </c>
      <c r="D39" t="s">
        <v>18078</v>
      </c>
      <c r="E39" s="41">
        <f>Assumptions!B28</f>
        <v>1</v>
      </c>
    </row>
    <row r="40" spans="1:8" ht="15.75" thickBot="1">
      <c r="A40" t="s">
        <v>18081</v>
      </c>
      <c r="B40" s="41">
        <f>Assumptions!B27</f>
        <v>0.5</v>
      </c>
      <c r="D40" t="s">
        <v>18079</v>
      </c>
      <c r="E40" s="41">
        <f>Assumptions!B29</f>
        <v>0.1</v>
      </c>
    </row>
    <row r="41" spans="1:8" ht="15.75" thickBot="1">
      <c r="A41" s="3" t="s">
        <v>18070</v>
      </c>
      <c r="B41" s="103">
        <f>Assumptions!B30</f>
        <v>297.54000000000002</v>
      </c>
      <c r="D41" s="3" t="s">
        <v>18073</v>
      </c>
      <c r="E41" s="103">
        <f>Assumptions!B33</f>
        <v>191.08</v>
      </c>
      <c r="G41" t="s">
        <v>78</v>
      </c>
      <c r="H41" s="192">
        <f ca="1">E44+B44</f>
        <v>0</v>
      </c>
    </row>
    <row r="42" spans="1:8">
      <c r="A42" s="3" t="s">
        <v>18071</v>
      </c>
      <c r="B42" s="103">
        <f>Assumptions!B31</f>
        <v>58.2</v>
      </c>
      <c r="D42" s="3" t="s">
        <v>18074</v>
      </c>
      <c r="E42" s="103">
        <f>Assumptions!B34</f>
        <v>37.03</v>
      </c>
    </row>
    <row r="43" spans="1:8">
      <c r="A43" s="3" t="s">
        <v>18072</v>
      </c>
      <c r="B43" s="103">
        <f>Assumptions!B32</f>
        <v>191.08</v>
      </c>
      <c r="D43" s="3" t="s">
        <v>18152</v>
      </c>
      <c r="E43" s="103">
        <f>Assumptions!B35</f>
        <v>191.08</v>
      </c>
    </row>
    <row r="44" spans="1:8">
      <c r="A44" t="s">
        <v>76</v>
      </c>
      <c r="B44" s="213">
        <f ca="1">(($B$35*B38*B39*B41)+($B$35*B40*B38*B42)-($B$35*B38*B43))*B34</f>
        <v>0</v>
      </c>
      <c r="D44" t="s">
        <v>77</v>
      </c>
      <c r="E44" s="213">
        <f ca="1">(($B$35*E38*E39*E41)+($B$35*E40*E38*E42)-($B$35*E38*E43))*50%</f>
        <v>0</v>
      </c>
    </row>
    <row r="46" spans="1:8">
      <c r="A46" t="s">
        <v>137</v>
      </c>
      <c r="B46" s="40">
        <f>Assumptions!B36*24/60</f>
        <v>2</v>
      </c>
    </row>
    <row r="47" spans="1:8">
      <c r="A47" t="s">
        <v>138</v>
      </c>
      <c r="B47" s="209">
        <f>Assumptions!B37*24/60</f>
        <v>0.2</v>
      </c>
    </row>
    <row r="48" spans="1:8">
      <c r="A48" t="s">
        <v>9</v>
      </c>
      <c r="B48" s="210">
        <f>Assumptions!B39</f>
        <v>32.659999999999997</v>
      </c>
    </row>
    <row r="49" spans="1:2">
      <c r="A49" t="s">
        <v>68</v>
      </c>
      <c r="B49" s="211">
        <f>B27</f>
        <v>365</v>
      </c>
    </row>
    <row r="50" spans="1:2" ht="15.75" thickBot="1">
      <c r="A50" t="s">
        <v>203</v>
      </c>
      <c r="B50" s="44">
        <f ca="1">B22/B23</f>
        <v>0</v>
      </c>
    </row>
    <row r="51" spans="1:2" ht="15.75" thickBot="1">
      <c r="A51" t="s">
        <v>139</v>
      </c>
      <c r="B51" s="192">
        <f ca="1">(B46-B47)*B48*B49*B50</f>
        <v>0</v>
      </c>
    </row>
    <row r="52" spans="1:2" ht="15.75" thickBot="1">
      <c r="A52" t="s">
        <v>204</v>
      </c>
      <c r="B52" s="88">
        <f ca="1">B50*B46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theme="5"/>
  </sheetPr>
  <dimension ref="A1:H32"/>
  <sheetViews>
    <sheetView zoomScale="80" zoomScaleNormal="80" workbookViewId="0">
      <selection activeCell="B22" sqref="B22"/>
    </sheetView>
  </sheetViews>
  <sheetFormatPr defaultRowHeight="15"/>
  <cols>
    <col min="1" max="1" width="62.42578125" bestFit="1" customWidth="1"/>
    <col min="2" max="3" width="15" bestFit="1" customWidth="1"/>
    <col min="4" max="4" width="17.7109375" bestFit="1" customWidth="1"/>
  </cols>
  <sheetData>
    <row r="1" spans="1:4">
      <c r="A1" s="9" t="s">
        <v>20</v>
      </c>
    </row>
    <row r="2" spans="1:4">
      <c r="B2" t="s">
        <v>18137</v>
      </c>
      <c r="C2" t="s">
        <v>18138</v>
      </c>
    </row>
    <row r="3" spans="1:4">
      <c r="A3" t="s">
        <v>121</v>
      </c>
      <c r="B3" s="201"/>
      <c r="C3" s="194">
        <f ca="1">B32</f>
        <v>0</v>
      </c>
      <c r="D3" s="18"/>
    </row>
    <row r="4" spans="1:4">
      <c r="A4" t="s">
        <v>122</v>
      </c>
      <c r="B4" s="201"/>
      <c r="C4" s="194" t="e">
        <f ca="1">C3/Inputs!$B$10</f>
        <v>#DIV/0!</v>
      </c>
      <c r="D4" s="20"/>
    </row>
    <row r="5" spans="1:4">
      <c r="A5" t="s">
        <v>123</v>
      </c>
      <c r="B5" s="201"/>
      <c r="C5" s="194">
        <f ca="1">C3*5</f>
        <v>0</v>
      </c>
      <c r="D5" s="20"/>
    </row>
    <row r="8" spans="1:4">
      <c r="A8" t="s">
        <v>18148</v>
      </c>
      <c r="B8" s="45">
        <f ca="1">B31</f>
        <v>0</v>
      </c>
    </row>
    <row r="16" spans="1:4">
      <c r="A16" s="9" t="s">
        <v>19</v>
      </c>
    </row>
    <row r="17" spans="1:8" s="33" customFormat="1">
      <c r="A17" s="50" t="s">
        <v>174</v>
      </c>
    </row>
    <row r="18" spans="1:8" s="33" customFormat="1">
      <c r="A18" s="51" t="s">
        <v>175</v>
      </c>
    </row>
    <row r="19" spans="1:8" s="33" customFormat="1" ht="15.75" thickBot="1">
      <c r="A19" s="52" t="s">
        <v>176</v>
      </c>
    </row>
    <row r="20" spans="1:8" s="33" customFormat="1" ht="15.75" thickBot="1">
      <c r="A20" s="63" t="s">
        <v>187</v>
      </c>
    </row>
    <row r="21" spans="1:8" s="33" customFormat="1">
      <c r="A21" s="46"/>
      <c r="D21" s="58"/>
      <c r="E21" s="58"/>
      <c r="F21" s="58"/>
      <c r="G21" s="58"/>
      <c r="H21" s="58"/>
    </row>
    <row r="22" spans="1:8">
      <c r="A22" s="3" t="s">
        <v>247</v>
      </c>
      <c r="B22" s="40">
        <f>Assumptions!B69</f>
        <v>4.5</v>
      </c>
    </row>
    <row r="23" spans="1:8">
      <c r="A23" s="3" t="s">
        <v>235</v>
      </c>
      <c r="B23" s="120">
        <f>Assumptions!B70</f>
        <v>2.5000000000000001E-2</v>
      </c>
    </row>
    <row r="24" spans="1:8">
      <c r="A24" s="3" t="s">
        <v>18147</v>
      </c>
      <c r="B24" s="120">
        <f>Assumptions!B71</f>
        <v>5.0000000000000001E-3</v>
      </c>
    </row>
    <row r="25" spans="1:8">
      <c r="A25" s="3" t="s">
        <v>91</v>
      </c>
      <c r="B25" s="121">
        <f>Assumptions!B72</f>
        <v>3511</v>
      </c>
    </row>
    <row r="26" spans="1:8">
      <c r="A26" s="3" t="s">
        <v>227</v>
      </c>
      <c r="B26" s="38">
        <f ca="1">Inputs!B10</f>
        <v>0</v>
      </c>
    </row>
    <row r="27" spans="1:8" ht="15.75" thickBot="1">
      <c r="A27" s="39" t="s">
        <v>237</v>
      </c>
      <c r="B27" s="242">
        <f>Assumptions!B73</f>
        <v>1.88</v>
      </c>
    </row>
    <row r="28" spans="1:8">
      <c r="A28" s="3" t="s">
        <v>119</v>
      </c>
      <c r="B28" s="93">
        <f ca="1">B26*B27</f>
        <v>0</v>
      </c>
    </row>
    <row r="29" spans="1:8">
      <c r="A29" s="3" t="s">
        <v>239</v>
      </c>
      <c r="B29" s="75">
        <f ca="1">B28*B22*Assumptions!B18</f>
        <v>0</v>
      </c>
    </row>
    <row r="30" spans="1:8" ht="15.75" thickBot="1">
      <c r="A30" s="3" t="s">
        <v>238</v>
      </c>
      <c r="B30" s="75">
        <f ca="1">B29*B23</f>
        <v>0</v>
      </c>
    </row>
    <row r="31" spans="1:8" ht="15.75" thickBot="1">
      <c r="A31" s="3" t="s">
        <v>18149</v>
      </c>
      <c r="B31" s="87">
        <f ca="1">B30*B24</f>
        <v>0</v>
      </c>
    </row>
    <row r="32" spans="1:8" ht="15.75" thickBot="1">
      <c r="A32" s="21" t="s">
        <v>240</v>
      </c>
      <c r="B32" s="122">
        <f ca="1">B31*B25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theme="5"/>
  </sheetPr>
  <dimension ref="A1:L53"/>
  <sheetViews>
    <sheetView zoomScale="80" zoomScaleNormal="80" workbookViewId="0">
      <selection activeCell="B24" sqref="B24"/>
    </sheetView>
  </sheetViews>
  <sheetFormatPr defaultRowHeight="15"/>
  <cols>
    <col min="1" max="1" width="51.5703125" bestFit="1" customWidth="1"/>
    <col min="2" max="2" width="15" bestFit="1" customWidth="1"/>
    <col min="3" max="3" width="17" bestFit="1" customWidth="1"/>
    <col min="4" max="4" width="18.42578125" bestFit="1" customWidth="1"/>
    <col min="5" max="5" width="12.140625" customWidth="1"/>
    <col min="6" max="6" width="50.7109375" bestFit="1" customWidth="1"/>
    <col min="7" max="7" width="23.85546875" bestFit="1" customWidth="1"/>
    <col min="8" max="8" width="15" bestFit="1" customWidth="1"/>
    <col min="9" max="9" width="12.85546875" customWidth="1"/>
    <col min="10" max="10" width="11.42578125" customWidth="1"/>
    <col min="13" max="13" width="14.42578125" customWidth="1"/>
  </cols>
  <sheetData>
    <row r="1" spans="1:12">
      <c r="A1" s="9" t="s">
        <v>20</v>
      </c>
      <c r="F1" s="1" t="s">
        <v>18151</v>
      </c>
    </row>
    <row r="2" spans="1:12">
      <c r="B2" t="s">
        <v>18137</v>
      </c>
      <c r="C2" t="s">
        <v>18138</v>
      </c>
    </row>
    <row r="3" spans="1:12">
      <c r="A3" t="s">
        <v>121</v>
      </c>
      <c r="B3" s="194">
        <f ca="1">B39</f>
        <v>0</v>
      </c>
      <c r="C3" s="194">
        <f ca="1">(D48+G45+B53)</f>
        <v>0</v>
      </c>
      <c r="D3" s="18"/>
    </row>
    <row r="4" spans="1:12">
      <c r="A4" t="s">
        <v>122</v>
      </c>
      <c r="B4" s="194" t="e">
        <f ca="1">B3/Inputs!$B$10</f>
        <v>#DIV/0!</v>
      </c>
      <c r="C4" s="194" t="e">
        <f ca="1">C3/Inputs!$B$10</f>
        <v>#DIV/0!</v>
      </c>
      <c r="D4" s="20"/>
    </row>
    <row r="5" spans="1:12">
      <c r="A5" t="s">
        <v>123</v>
      </c>
      <c r="B5" s="194">
        <f ca="1">B3*5</f>
        <v>0</v>
      </c>
      <c r="C5" s="194">
        <f ca="1">C3*5</f>
        <v>0</v>
      </c>
      <c r="D5" s="20"/>
    </row>
    <row r="6" spans="1:12">
      <c r="F6" s="33" t="s">
        <v>18096</v>
      </c>
      <c r="G6" s="33"/>
    </row>
    <row r="7" spans="1:12" s="33" customFormat="1">
      <c r="A7" s="46" t="s">
        <v>178</v>
      </c>
      <c r="F7" s="33" t="s">
        <v>8425</v>
      </c>
      <c r="G7" s="224">
        <f ca="1">E36</f>
        <v>0</v>
      </c>
      <c r="H7"/>
      <c r="I7"/>
      <c r="J7"/>
      <c r="K7"/>
      <c r="L7"/>
    </row>
    <row r="8" spans="1:12">
      <c r="A8" t="s">
        <v>155</v>
      </c>
      <c r="B8" s="26" t="e">
        <f ca="1">B40</f>
        <v>#DIV/0!</v>
      </c>
      <c r="F8" s="33" t="s">
        <v>18</v>
      </c>
      <c r="G8" s="224">
        <f ca="1">H36</f>
        <v>0</v>
      </c>
    </row>
    <row r="9" spans="1:12">
      <c r="A9" t="s">
        <v>216</v>
      </c>
      <c r="B9" s="45">
        <f ca="1">D44</f>
        <v>0</v>
      </c>
      <c r="F9" s="33"/>
      <c r="G9" s="33"/>
    </row>
    <row r="10" spans="1:12">
      <c r="A10" t="s">
        <v>217</v>
      </c>
      <c r="B10" s="45">
        <f t="shared" ref="B10:B11" ca="1" si="0">D45</f>
        <v>0</v>
      </c>
      <c r="F10" s="224">
        <f ca="1">G7-G8</f>
        <v>0</v>
      </c>
      <c r="G10" s="33" t="s">
        <v>18154</v>
      </c>
      <c r="H10" s="33"/>
      <c r="I10" s="33"/>
      <c r="J10" s="33"/>
      <c r="K10" s="33"/>
      <c r="L10" s="33"/>
    </row>
    <row r="11" spans="1:12">
      <c r="A11" t="s">
        <v>218</v>
      </c>
      <c r="B11" s="45">
        <f t="shared" ca="1" si="0"/>
        <v>0</v>
      </c>
      <c r="F11" s="49"/>
      <c r="G11" s="33"/>
    </row>
    <row r="12" spans="1:12">
      <c r="A12" t="s">
        <v>18098</v>
      </c>
      <c r="B12" s="194">
        <f ca="1">B53</f>
        <v>0</v>
      </c>
    </row>
    <row r="14" spans="1:12">
      <c r="A14" s="9" t="s">
        <v>19</v>
      </c>
    </row>
    <row r="15" spans="1:12" s="33" customFormat="1">
      <c r="A15" s="50" t="s">
        <v>174</v>
      </c>
      <c r="F15"/>
      <c r="G15"/>
      <c r="H15"/>
      <c r="I15"/>
      <c r="J15"/>
      <c r="K15"/>
      <c r="L15"/>
    </row>
    <row r="16" spans="1:12" s="33" customFormat="1">
      <c r="A16" s="51" t="s">
        <v>175</v>
      </c>
      <c r="F16"/>
      <c r="G16"/>
      <c r="H16"/>
      <c r="I16"/>
      <c r="J16"/>
      <c r="K16"/>
      <c r="L16"/>
    </row>
    <row r="17" spans="1:12" s="33" customFormat="1" ht="15.75" thickBot="1">
      <c r="A17" s="52" t="s">
        <v>176</v>
      </c>
      <c r="F17"/>
      <c r="G17"/>
      <c r="H17"/>
      <c r="I17"/>
      <c r="J17"/>
      <c r="K17"/>
      <c r="L17"/>
    </row>
    <row r="18" spans="1:12" s="33" customFormat="1" ht="15.75" thickBot="1">
      <c r="A18" s="63" t="s">
        <v>187</v>
      </c>
    </row>
    <row r="19" spans="1:12" s="33" customFormat="1">
      <c r="A19" s="96"/>
    </row>
    <row r="20" spans="1:12">
      <c r="F20" s="92" t="s">
        <v>215</v>
      </c>
    </row>
    <row r="21" spans="1:12">
      <c r="A21" t="s">
        <v>230</v>
      </c>
      <c r="B21" s="41">
        <f>Assumptions!B47</f>
        <v>0.35</v>
      </c>
      <c r="F21" s="92" t="s">
        <v>227</v>
      </c>
      <c r="G21" s="38">
        <f ca="1">Inputs!B10</f>
        <v>0</v>
      </c>
    </row>
    <row r="22" spans="1:12" ht="15.75" thickBot="1">
      <c r="A22" t="s">
        <v>231</v>
      </c>
      <c r="B22" s="41">
        <f>Assumptions!B48</f>
        <v>0.65</v>
      </c>
      <c r="F22" s="94" t="s">
        <v>228</v>
      </c>
      <c r="G22" s="242">
        <f>Assumptions!B57</f>
        <v>1.88</v>
      </c>
    </row>
    <row r="23" spans="1:12">
      <c r="A23" t="s">
        <v>221</v>
      </c>
      <c r="B23" s="102">
        <f>Inputs!B16</f>
        <v>0</v>
      </c>
      <c r="F23" t="s">
        <v>225</v>
      </c>
      <c r="G23" s="93">
        <f ca="1">G21*G22</f>
        <v>0</v>
      </c>
    </row>
    <row r="24" spans="1:12" ht="15.75" thickBot="1">
      <c r="A24" t="s">
        <v>233</v>
      </c>
      <c r="B24" s="103">
        <f>Assumptions!B44</f>
        <v>1</v>
      </c>
      <c r="F24" s="94" t="s">
        <v>229</v>
      </c>
      <c r="G24" s="95">
        <f>Assumptions!B43</f>
        <v>11</v>
      </c>
    </row>
    <row r="25" spans="1:12">
      <c r="A25" s="3" t="s">
        <v>18083</v>
      </c>
      <c r="B25" s="216">
        <f>Assumptions!B49</f>
        <v>0.8</v>
      </c>
      <c r="F25" t="s">
        <v>226</v>
      </c>
      <c r="G25" s="93">
        <f ca="1">G23*G24*12</f>
        <v>0</v>
      </c>
    </row>
    <row r="26" spans="1:12">
      <c r="A26" s="3" t="s">
        <v>18084</v>
      </c>
      <c r="B26" s="216">
        <f>Assumptions!B50</f>
        <v>0.2</v>
      </c>
    </row>
    <row r="27" spans="1:12">
      <c r="A27" s="3" t="s">
        <v>207</v>
      </c>
      <c r="B27" s="244">
        <f>Assumptions!B45</f>
        <v>7</v>
      </c>
    </row>
    <row r="28" spans="1:12">
      <c r="A28" s="3" t="s">
        <v>9</v>
      </c>
      <c r="B28" s="245">
        <f>Assumptions!B58</f>
        <v>32.659999999999997</v>
      </c>
    </row>
    <row r="29" spans="1:12">
      <c r="A29" s="3" t="s">
        <v>11</v>
      </c>
      <c r="B29" s="243">
        <f>Assumptions!B51</f>
        <v>1.5</v>
      </c>
    </row>
    <row r="30" spans="1:12" s="33" customFormat="1">
      <c r="A30" s="96"/>
    </row>
    <row r="31" spans="1:12">
      <c r="B31" s="31"/>
      <c r="C31" s="260" t="s">
        <v>214</v>
      </c>
      <c r="D31" s="261"/>
      <c r="E31" s="262"/>
      <c r="F31" s="261" t="s">
        <v>215</v>
      </c>
      <c r="G31" s="261"/>
      <c r="H31" s="262"/>
      <c r="I31" s="91"/>
      <c r="J31" s="91"/>
      <c r="K31" s="91"/>
    </row>
    <row r="32" spans="1:12" ht="30">
      <c r="A32" s="2" t="s">
        <v>22</v>
      </c>
      <c r="B32" s="98" t="s">
        <v>211</v>
      </c>
      <c r="C32" s="97" t="s">
        <v>212</v>
      </c>
      <c r="D32" s="98" t="s">
        <v>213</v>
      </c>
      <c r="E32" s="106" t="s">
        <v>33</v>
      </c>
      <c r="F32" s="98" t="s">
        <v>212</v>
      </c>
      <c r="G32" s="98" t="s">
        <v>213</v>
      </c>
      <c r="H32" s="106" t="s">
        <v>33</v>
      </c>
      <c r="I32" s="2"/>
    </row>
    <row r="33" spans="1:11">
      <c r="A33" t="s">
        <v>24</v>
      </c>
      <c r="B33" s="116">
        <f>Assumptions!B46</f>
        <v>1.5</v>
      </c>
      <c r="C33" s="99">
        <f ca="1">F33*B33</f>
        <v>0</v>
      </c>
      <c r="D33" s="113">
        <f>$B$25*$B$23+$B$26*$B$24</f>
        <v>0.2</v>
      </c>
      <c r="E33" s="107">
        <f ca="1">C33*D33</f>
        <v>0</v>
      </c>
      <c r="F33" s="111">
        <f ca="1">B21*G25</f>
        <v>0</v>
      </c>
      <c r="G33" s="100">
        <f>Assumptions!B52</f>
        <v>3</v>
      </c>
      <c r="H33" s="107">
        <f ca="1">F33*G33</f>
        <v>0</v>
      </c>
    </row>
    <row r="34" spans="1:11">
      <c r="A34" t="s">
        <v>25</v>
      </c>
      <c r="B34" s="116">
        <v>1</v>
      </c>
      <c r="C34" s="99">
        <f ca="1">F34*B34</f>
        <v>0</v>
      </c>
      <c r="D34" s="113">
        <f>$B$25*$B$23+$B$26*$B$24</f>
        <v>0.2</v>
      </c>
      <c r="E34" s="107">
        <f ca="1">C34*D34</f>
        <v>0</v>
      </c>
      <c r="F34" s="111">
        <f ca="1">G25*B22</f>
        <v>0</v>
      </c>
      <c r="G34" s="100">
        <f>Assumptions!B52</f>
        <v>3</v>
      </c>
      <c r="H34" s="107">
        <f ca="1">F34*G34</f>
        <v>0</v>
      </c>
    </row>
    <row r="35" spans="1:11" ht="15.75" thickBot="1">
      <c r="B35" s="31"/>
      <c r="C35" s="117"/>
      <c r="D35" s="37"/>
      <c r="E35" s="118"/>
      <c r="F35" s="37"/>
      <c r="G35" s="37"/>
      <c r="H35" s="118"/>
    </row>
    <row r="36" spans="1:11">
      <c r="B36" t="s">
        <v>17</v>
      </c>
      <c r="C36" s="108">
        <f ca="1">SUM(C33:C34)</f>
        <v>0</v>
      </c>
      <c r="D36" s="11"/>
      <c r="E36" s="110">
        <f ca="1">SUM(E33:E34)</f>
        <v>0</v>
      </c>
      <c r="F36" s="112">
        <f ca="1">SUM(F33:F34)</f>
        <v>0</v>
      </c>
      <c r="G36" s="109"/>
      <c r="H36" s="110">
        <f ca="1">SUM(H33:H34)</f>
        <v>0</v>
      </c>
      <c r="K36" s="86"/>
    </row>
    <row r="38" spans="1:11" ht="15.75" thickBot="1"/>
    <row r="39" spans="1:11" ht="15.75" thickBot="1">
      <c r="A39" t="s">
        <v>156</v>
      </c>
      <c r="B39" s="105">
        <f ca="1">E36-H36</f>
        <v>0</v>
      </c>
      <c r="J39" s="85"/>
    </row>
    <row r="40" spans="1:11" ht="15.75" thickBot="1">
      <c r="A40" t="s">
        <v>28</v>
      </c>
      <c r="B40" s="101" t="e">
        <f ca="1">1-(F36/C36)</f>
        <v>#DIV/0!</v>
      </c>
      <c r="K40" s="31"/>
    </row>
    <row r="41" spans="1:11">
      <c r="K41" s="31"/>
    </row>
    <row r="42" spans="1:11">
      <c r="A42" t="s">
        <v>29</v>
      </c>
    </row>
    <row r="43" spans="1:11" ht="15.75" thickBot="1">
      <c r="B43" s="2" t="s">
        <v>27</v>
      </c>
      <c r="C43" s="2" t="s">
        <v>18</v>
      </c>
      <c r="D43" s="2" t="s">
        <v>30</v>
      </c>
    </row>
    <row r="44" spans="1:11" ht="15.75" thickBot="1">
      <c r="A44" t="s">
        <v>31</v>
      </c>
      <c r="B44" s="43">
        <f ca="1">C36*B29/16</f>
        <v>0</v>
      </c>
      <c r="C44" s="43">
        <f ca="1">F36*B29/16</f>
        <v>0</v>
      </c>
      <c r="D44" s="87">
        <f ca="1">B44-C44</f>
        <v>0</v>
      </c>
      <c r="F44" t="s">
        <v>157</v>
      </c>
      <c r="G44" s="103">
        <f>Assumptions!B53</f>
        <v>10</v>
      </c>
    </row>
    <row r="45" spans="1:11" ht="15.75" thickBot="1">
      <c r="A45" t="s">
        <v>26</v>
      </c>
      <c r="B45" s="43">
        <f ca="1">C36</f>
        <v>0</v>
      </c>
      <c r="C45" s="43">
        <f ca="1">F36</f>
        <v>0</v>
      </c>
      <c r="D45" s="87">
        <f ca="1">B45-C45</f>
        <v>0</v>
      </c>
      <c r="F45" t="s">
        <v>18155</v>
      </c>
      <c r="G45" s="115">
        <f ca="1">G44*D44</f>
        <v>0</v>
      </c>
    </row>
    <row r="46" spans="1:11" ht="15.75" thickBot="1">
      <c r="A46" t="s">
        <v>32</v>
      </c>
      <c r="B46" s="27"/>
      <c r="C46" s="27"/>
      <c r="D46" s="87">
        <f ca="1">D45*B27/60</f>
        <v>0</v>
      </c>
    </row>
    <row r="47" spans="1:11" ht="15.75" thickBot="1">
      <c r="B47" s="3"/>
      <c r="C47" s="3"/>
      <c r="E47" s="3"/>
    </row>
    <row r="48" spans="1:11" ht="15.75" thickBot="1">
      <c r="A48" t="s">
        <v>18156</v>
      </c>
      <c r="B48" s="28"/>
      <c r="C48" s="28"/>
      <c r="D48" s="114">
        <f ca="1">D46*B28</f>
        <v>0</v>
      </c>
      <c r="E48" s="29"/>
    </row>
    <row r="50" spans="1:2">
      <c r="A50" s="92" t="s">
        <v>18099</v>
      </c>
      <c r="B50" s="225">
        <f>Assumptions!B54</f>
        <v>1.5</v>
      </c>
    </row>
    <row r="51" spans="1:2">
      <c r="A51" s="92" t="s">
        <v>161</v>
      </c>
      <c r="B51" s="226">
        <f>Assumptions!B55</f>
        <v>0.6</v>
      </c>
    </row>
    <row r="52" spans="1:2" ht="15.75" thickBot="1">
      <c r="A52" s="92" t="s">
        <v>18103</v>
      </c>
      <c r="B52" s="226">
        <f>Assumptions!B56</f>
        <v>0.3</v>
      </c>
    </row>
    <row r="53" spans="1:2" ht="15.75" thickBot="1">
      <c r="A53" s="92" t="s">
        <v>18100</v>
      </c>
      <c r="B53" s="114">
        <f ca="1">D45*B51*B50*B52</f>
        <v>0</v>
      </c>
    </row>
  </sheetData>
  <mergeCells count="2">
    <mergeCell ref="C31:E31"/>
    <mergeCell ref="F31:H3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theme="5"/>
  </sheetPr>
  <dimension ref="A1:H35"/>
  <sheetViews>
    <sheetView zoomScale="80" zoomScaleNormal="80" workbookViewId="0">
      <selection activeCell="B10" sqref="B10"/>
    </sheetView>
  </sheetViews>
  <sheetFormatPr defaultRowHeight="15"/>
  <cols>
    <col min="1" max="1" width="85.7109375" customWidth="1"/>
    <col min="2" max="2" width="24.85546875" bestFit="1" customWidth="1"/>
    <col min="3" max="3" width="15" bestFit="1" customWidth="1"/>
    <col min="4" max="4" width="52.28515625" bestFit="1" customWidth="1"/>
    <col min="5" max="5" width="12.5703125" bestFit="1" customWidth="1"/>
  </cols>
  <sheetData>
    <row r="1" spans="1:4">
      <c r="A1" s="9" t="s">
        <v>20</v>
      </c>
      <c r="B1" s="3"/>
    </row>
    <row r="3" spans="1:4">
      <c r="B3" t="s">
        <v>18137</v>
      </c>
      <c r="C3" t="s">
        <v>18138</v>
      </c>
    </row>
    <row r="4" spans="1:4">
      <c r="A4" t="s">
        <v>121</v>
      </c>
      <c r="B4" s="194">
        <f ca="1">IF(Inputs!B21="Yes",(B28+E25),0)</f>
        <v>0</v>
      </c>
      <c r="C4" s="194">
        <f ca="1">IF(Inputs!B21="Yes",(E35+B35),E35+B35+B28+E25)</f>
        <v>209875</v>
      </c>
      <c r="D4" s="18"/>
    </row>
    <row r="5" spans="1:4">
      <c r="A5" t="s">
        <v>122</v>
      </c>
      <c r="B5" s="194" t="e">
        <f ca="1">B4/Inputs!$B$10</f>
        <v>#DIV/0!</v>
      </c>
      <c r="C5" s="194" t="e">
        <f ca="1">C4/Inputs!$B$10</f>
        <v>#DIV/0!</v>
      </c>
      <c r="D5" s="20"/>
    </row>
    <row r="6" spans="1:4">
      <c r="A6" t="s">
        <v>123</v>
      </c>
      <c r="B6" s="194">
        <f ca="1">B4*5</f>
        <v>0</v>
      </c>
      <c r="C6" s="194">
        <f ca="1">C4*5</f>
        <v>1049375</v>
      </c>
      <c r="D6" s="20"/>
    </row>
    <row r="9" spans="1:4">
      <c r="A9" s="183" t="s">
        <v>18195</v>
      </c>
      <c r="B9" s="257">
        <f>(B30-B31)/60*B34</f>
        <v>1399.1666666666667</v>
      </c>
    </row>
    <row r="10" spans="1:4">
      <c r="A10" s="183" t="s">
        <v>18196</v>
      </c>
      <c r="B10" s="258">
        <f ca="1">E30*E32*E31*B34</f>
        <v>0</v>
      </c>
    </row>
    <row r="17" spans="1:8">
      <c r="A17" s="9" t="s">
        <v>19</v>
      </c>
    </row>
    <row r="18" spans="1:8" s="33" customFormat="1">
      <c r="A18" s="50" t="s">
        <v>174</v>
      </c>
    </row>
    <row r="19" spans="1:8" s="33" customFormat="1">
      <c r="A19" s="51" t="s">
        <v>175</v>
      </c>
    </row>
    <row r="20" spans="1:8" s="33" customFormat="1" ht="15.75" thickBot="1">
      <c r="A20" s="52" t="s">
        <v>176</v>
      </c>
    </row>
    <row r="21" spans="1:8" s="33" customFormat="1" ht="15.75" thickBot="1">
      <c r="A21" s="63" t="s">
        <v>187</v>
      </c>
    </row>
    <row r="22" spans="1:8" s="33" customFormat="1">
      <c r="A22" s="46"/>
      <c r="D22" s="58"/>
      <c r="E22" s="58"/>
      <c r="F22" s="58"/>
      <c r="G22" s="58"/>
      <c r="H22" s="58"/>
    </row>
    <row r="23" spans="1:8">
      <c r="A23" t="s">
        <v>142</v>
      </c>
      <c r="B23" s="211">
        <f ca="1">Assumptions!B76*Inputs!B10</f>
        <v>0</v>
      </c>
      <c r="D23" t="s">
        <v>166</v>
      </c>
      <c r="E23" s="211">
        <f ca="1">B23*Assumptions!B84</f>
        <v>0</v>
      </c>
    </row>
    <row r="24" spans="1:8" ht="15.75" thickBot="1">
      <c r="A24" t="s">
        <v>143</v>
      </c>
      <c r="B24" s="121">
        <f>Assumptions!B77</f>
        <v>45</v>
      </c>
      <c r="D24" s="183" t="s">
        <v>18194</v>
      </c>
      <c r="E24" s="121">
        <f>Assumptions!B89</f>
        <v>450</v>
      </c>
    </row>
    <row r="25" spans="1:8" ht="15.75" thickBot="1">
      <c r="A25" t="s">
        <v>144</v>
      </c>
      <c r="B25" s="121">
        <f>Assumptions!B78</f>
        <v>75</v>
      </c>
      <c r="D25" t="s">
        <v>172</v>
      </c>
      <c r="E25" s="129">
        <f ca="1">E24*E23</f>
        <v>0</v>
      </c>
    </row>
    <row r="26" spans="1:8">
      <c r="A26" t="s">
        <v>18085</v>
      </c>
      <c r="B26" s="59">
        <f ca="1">B25*B23</f>
        <v>0</v>
      </c>
    </row>
    <row r="27" spans="1:8" ht="15.75" thickBot="1">
      <c r="A27" t="s">
        <v>163</v>
      </c>
      <c r="B27" s="217">
        <f ca="1">B23*B24</f>
        <v>0</v>
      </c>
    </row>
    <row r="28" spans="1:8" ht="15.75" thickBot="1">
      <c r="A28" t="s">
        <v>18157</v>
      </c>
      <c r="B28" s="129">
        <f ca="1">B26-B27</f>
        <v>0</v>
      </c>
    </row>
    <row r="30" spans="1:8">
      <c r="A30" t="s">
        <v>152</v>
      </c>
      <c r="B30" s="40">
        <f>Assumptions!B82</f>
        <v>240</v>
      </c>
      <c r="D30" s="183" t="s">
        <v>146</v>
      </c>
      <c r="E30" s="40">
        <f ca="1">(1/Assumptions!B86)*SUM(Inputs!B10:B11)/E31</f>
        <v>0</v>
      </c>
    </row>
    <row r="31" spans="1:8">
      <c r="A31" t="s">
        <v>153</v>
      </c>
      <c r="B31" s="40">
        <f>Assumptions!B83</f>
        <v>10</v>
      </c>
      <c r="D31" t="s">
        <v>147</v>
      </c>
      <c r="E31" s="40">
        <f>Assumptions!B80</f>
        <v>2</v>
      </c>
    </row>
    <row r="32" spans="1:8">
      <c r="A32" t="s">
        <v>148</v>
      </c>
      <c r="B32" s="218">
        <f>Assumptions!B79</f>
        <v>25</v>
      </c>
      <c r="D32" t="s">
        <v>149</v>
      </c>
      <c r="E32" s="41">
        <f>Assumptions!B81</f>
        <v>0.33333332999999998</v>
      </c>
    </row>
    <row r="33" spans="1:5">
      <c r="A33" s="183" t="s">
        <v>159</v>
      </c>
      <c r="B33" s="219">
        <f>Assumptions!B88</f>
        <v>0.1</v>
      </c>
      <c r="D33" t="s">
        <v>9</v>
      </c>
      <c r="E33" s="220">
        <f>Assumptions!B85</f>
        <v>32.659999999999997</v>
      </c>
    </row>
    <row r="34" spans="1:5" ht="15.75" thickBot="1">
      <c r="A34" t="s">
        <v>68</v>
      </c>
      <c r="B34" s="211">
        <f>Assumptions!B87</f>
        <v>365</v>
      </c>
      <c r="D34" t="s">
        <v>151</v>
      </c>
      <c r="E34" s="213">
        <f ca="1">E30*E32*E31*E33</f>
        <v>0</v>
      </c>
    </row>
    <row r="35" spans="1:5" ht="15.75" thickBot="1">
      <c r="A35" t="s">
        <v>18158</v>
      </c>
      <c r="B35" s="129">
        <f>(B30-B31)*B32*B34*B33</f>
        <v>209875</v>
      </c>
      <c r="D35" t="s">
        <v>18158</v>
      </c>
      <c r="E35" s="129">
        <f ca="1">E34*365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theme="7"/>
  </sheetPr>
  <dimension ref="A1:M44"/>
  <sheetViews>
    <sheetView zoomScale="80" zoomScaleNormal="80" workbookViewId="0">
      <selection activeCell="L19" sqref="L19:L20"/>
    </sheetView>
  </sheetViews>
  <sheetFormatPr defaultRowHeight="15"/>
  <cols>
    <col min="1" max="1" width="23" customWidth="1"/>
    <col min="2" max="2" width="15" bestFit="1" customWidth="1"/>
    <col min="3" max="3" width="29.140625" bestFit="1" customWidth="1"/>
    <col min="4" max="4" width="20" bestFit="1" customWidth="1"/>
    <col min="5" max="5" width="29.28515625" bestFit="1" customWidth="1"/>
    <col min="6" max="6" width="29.140625" bestFit="1" customWidth="1"/>
    <col min="7" max="7" width="17.85546875" bestFit="1" customWidth="1"/>
    <col min="8" max="8" width="10.7109375" bestFit="1" customWidth="1"/>
    <col min="9" max="9" width="12.85546875" customWidth="1"/>
    <col min="10" max="10" width="14.85546875" bestFit="1" customWidth="1"/>
    <col min="11" max="11" width="23" bestFit="1" customWidth="1"/>
    <col min="12" max="12" width="15.140625" bestFit="1" customWidth="1"/>
    <col min="14" max="14" width="14.42578125" customWidth="1"/>
  </cols>
  <sheetData>
    <row r="1" spans="1:6">
      <c r="A1" s="9" t="s">
        <v>20</v>
      </c>
      <c r="B1" s="183"/>
    </row>
    <row r="3" spans="1:6">
      <c r="B3" t="s">
        <v>18137</v>
      </c>
      <c r="C3" t="s">
        <v>18138</v>
      </c>
    </row>
    <row r="4" spans="1:6">
      <c r="A4" t="s">
        <v>121</v>
      </c>
      <c r="B4" s="194">
        <f>IF($D$14="FL",F32*$F$11,0)</f>
        <v>1399774.9999999995</v>
      </c>
      <c r="C4" s="194">
        <f>IF($D$14="FL",D44*$F$11,0)</f>
        <v>0</v>
      </c>
      <c r="D4" s="18"/>
    </row>
    <row r="5" spans="1:6">
      <c r="A5" t="s">
        <v>122</v>
      </c>
      <c r="B5" s="197" t="e">
        <f ca="1">B4/Inputs!$B$10</f>
        <v>#DIV/0!</v>
      </c>
      <c r="C5" s="196" t="e">
        <f ca="1">C4/Inputs!$B$10</f>
        <v>#DIV/0!</v>
      </c>
      <c r="D5" s="20"/>
    </row>
    <row r="6" spans="1:6">
      <c r="A6" t="s">
        <v>123</v>
      </c>
      <c r="B6" s="194">
        <f>B4*5</f>
        <v>6998874.9999999981</v>
      </c>
      <c r="C6" s="194">
        <f>C4*5</f>
        <v>0</v>
      </c>
      <c r="D6" s="20"/>
    </row>
    <row r="9" spans="1:6">
      <c r="A9" s="9" t="s">
        <v>19</v>
      </c>
    </row>
    <row r="10" spans="1:6">
      <c r="A10" s="50" t="s">
        <v>174</v>
      </c>
      <c r="C10" t="s">
        <v>18104</v>
      </c>
      <c r="D10" s="50">
        <f>Inputs!B20</f>
        <v>500</v>
      </c>
    </row>
    <row r="11" spans="1:6">
      <c r="A11" s="51" t="s">
        <v>175</v>
      </c>
      <c r="C11" t="s">
        <v>18105</v>
      </c>
      <c r="D11" s="50" t="str">
        <f>Inputs!B19</f>
        <v>Baxter - Arisure</v>
      </c>
      <c r="E11" t="s">
        <v>18123</v>
      </c>
      <c r="F11" s="52">
        <f>IF(CONCATENATE(D11,F12)="Baxter - ArisureFL",0,IF(D11="Baxter - Arisure",1,IF(SUM(C19:F19)=6,1,0)))</f>
        <v>1</v>
      </c>
    </row>
    <row r="12" spans="1:6" ht="15.75" thickBot="1">
      <c r="A12" s="52" t="s">
        <v>176</v>
      </c>
      <c r="C12" t="s">
        <v>18159</v>
      </c>
      <c r="D12" s="216">
        <f>Assumptions!B62</f>
        <v>0.8</v>
      </c>
      <c r="E12" t="s">
        <v>18124</v>
      </c>
      <c r="F12" s="50" t="str">
        <f>Inputs!B8</f>
        <v>Non-committed</v>
      </c>
    </row>
    <row r="13" spans="1:6" ht="15.75" thickBot="1">
      <c r="A13" s="63" t="s">
        <v>187</v>
      </c>
      <c r="C13" t="s">
        <v>18106</v>
      </c>
      <c r="D13" s="216">
        <f>Assumptions!B63</f>
        <v>0.2</v>
      </c>
    </row>
    <row r="14" spans="1:6">
      <c r="A14" s="9"/>
      <c r="C14" t="s">
        <v>18011</v>
      </c>
      <c r="D14" s="51" t="str">
        <f>Calculations!B9</f>
        <v>FL</v>
      </c>
    </row>
    <row r="15" spans="1:6">
      <c r="A15" s="9"/>
    </row>
    <row r="17" spans="1:13">
      <c r="A17" s="1" t="str">
        <f>D11</f>
        <v>Baxter - Arisure</v>
      </c>
      <c r="C17" t="s">
        <v>18119</v>
      </c>
      <c r="G17" t="s">
        <v>18120</v>
      </c>
    </row>
    <row r="18" spans="1:13">
      <c r="A18" s="2" t="s">
        <v>43</v>
      </c>
      <c r="B18" s="2" t="s">
        <v>42</v>
      </c>
      <c r="C18" s="2" t="s">
        <v>37</v>
      </c>
      <c r="D18" s="2" t="s">
        <v>38</v>
      </c>
      <c r="E18" s="2" t="s">
        <v>39</v>
      </c>
      <c r="F18" s="2" t="s">
        <v>18121</v>
      </c>
      <c r="G18" s="2" t="s">
        <v>37</v>
      </c>
      <c r="H18" s="2" t="s">
        <v>38</v>
      </c>
      <c r="I18" s="2" t="s">
        <v>39</v>
      </c>
      <c r="J18" s="2" t="s">
        <v>18121</v>
      </c>
      <c r="K18" s="2" t="s">
        <v>45</v>
      </c>
      <c r="M18" s="2"/>
    </row>
    <row r="19" spans="1:13">
      <c r="A19" s="92" t="s">
        <v>18164</v>
      </c>
      <c r="B19" s="52">
        <f>D10*D12</f>
        <v>400</v>
      </c>
      <c r="C19" s="51">
        <f>IF($D$11="Baxter - Arisure",2,VLOOKUP($D$11,'CSTD DB'!$A$3:$E$9,2,0))</f>
        <v>2</v>
      </c>
      <c r="D19" s="51">
        <f>IF($D$11="Baxter - Arisure",1,VLOOKUP($D$11,'CSTD DB'!$A$3:$E$9,3,0))</f>
        <v>1</v>
      </c>
      <c r="E19" s="51">
        <f>IF($D$11="Baxter - Arisure",2,VLOOKUP($D$11,'CSTD DB'!$A$3:$E$9,4,0))</f>
        <v>2</v>
      </c>
      <c r="F19" s="51">
        <f>IF($D$11="Baxter - Arisure",0,VLOOKUP($D$11,'CSTD DB'!$A$3:$E$9,5,0))</f>
        <v>0</v>
      </c>
      <c r="G19" s="184" t="str">
        <f>IF($D$11="Baxter - Arisure","N/A",VLOOKUP($D$11,'CSTD DB'!$A$12:$E$18,2,0))</f>
        <v>N/A</v>
      </c>
      <c r="H19" s="184" t="str">
        <f>IF($D$11="Baxter - Arisure","N/A",VLOOKUP($D$11,'CSTD DB'!$A$12:$E$18,3,0))</f>
        <v>N/A</v>
      </c>
      <c r="I19" s="184" t="str">
        <f>IF($D$11="Baxter - Arisure","N/A",VLOOKUP($D$11,'CSTD DB'!$A$12:$E$18,4,0))</f>
        <v>N/A</v>
      </c>
      <c r="J19" s="184" t="str">
        <f>IF($D$11="Baxter - Arisure","N/A",VLOOKUP($D$11,'CSTD DB'!$A$12:$E$18,5,0))</f>
        <v>N/A</v>
      </c>
      <c r="K19" s="185">
        <f>IF(D11="Baxter - Arisure",IF(CONCATENATE(D11,F12)="Baxter - ArisureFull Line",Calculations!G4,IF(CONCATENATE(D11,F12)="Baxter - ArisureSOTP",Calculations!H4,Calculations!I4)),C19*G19+D19*H19+E19*I19+F19*J19)</f>
        <v>25.52</v>
      </c>
      <c r="L19" s="3"/>
    </row>
    <row r="20" spans="1:13">
      <c r="A20" t="s">
        <v>40</v>
      </c>
      <c r="B20" s="52">
        <f>D10*D13</f>
        <v>100</v>
      </c>
      <c r="C20" s="51">
        <f>IF($D$11="Baxter - Arisure",2,VLOOKUP($D$11,'CSTD DB'!$A$3:$E$9,2,0))</f>
        <v>2</v>
      </c>
      <c r="D20" s="51">
        <f>IF($D$11="Baxter - Arisure",1,VLOOKUP($D$11,'CSTD DB'!$A$3:$E$9,3,0))</f>
        <v>1</v>
      </c>
      <c r="E20" s="51">
        <f>IF($D$11="Baxter - Arisure",2,VLOOKUP($D$11,'CSTD DB'!$A$3:$E$9,4,0))</f>
        <v>2</v>
      </c>
      <c r="F20" s="229"/>
      <c r="G20" s="184" t="str">
        <f>IF($D$11="Baxter - Arisure","N/A",VLOOKUP($D$11,'CSTD DB'!$A$12:$E$18,2,0))</f>
        <v>N/A</v>
      </c>
      <c r="H20" s="184" t="str">
        <f>IF($D$11="Baxter - Arisure","N/A",VLOOKUP($D$11,'CSTD DB'!$A$12:$E$18,3,0))</f>
        <v>N/A</v>
      </c>
      <c r="I20" s="184" t="str">
        <f>IF($D$11="Baxter - Arisure","N/A",VLOOKUP($D$11,'CSTD DB'!$A$12:$E$18,4,0))</f>
        <v>N/A</v>
      </c>
      <c r="J20" s="230"/>
      <c r="K20" s="185">
        <f>IF(D11="Baxter - Arisure",IF(CONCATENATE(D11,F12)="Baxter - ArisureFull Line",Calculations!G4,IF(CONCATENATE(D11,F12)="Baxter - ArisureSOTP",Calculations!H4,Calculations!I4)),C20*G20+D20*H20+E20*I20+F20*J20)</f>
        <v>25.52</v>
      </c>
      <c r="L20" s="3"/>
    </row>
    <row r="22" spans="1:13">
      <c r="A22" t="s">
        <v>17</v>
      </c>
      <c r="B22" s="52">
        <f>SUM(B19:B20)</f>
        <v>500</v>
      </c>
      <c r="J22" t="s">
        <v>44</v>
      </c>
      <c r="K22" s="185">
        <f>SUMPRODUCT($B19:$B20,K19:K20)/$B22</f>
        <v>25.52</v>
      </c>
    </row>
    <row r="23" spans="1:13">
      <c r="J23" t="s">
        <v>46</v>
      </c>
      <c r="K23" s="185">
        <f>SUMPRODUCT(K19:K20,$B19:$B20)</f>
        <v>12760</v>
      </c>
    </row>
    <row r="24" spans="1:13">
      <c r="J24" t="s">
        <v>21</v>
      </c>
      <c r="K24" s="185">
        <f>K23*365</f>
        <v>4657400</v>
      </c>
    </row>
    <row r="27" spans="1:13">
      <c r="A27" s="1" t="s">
        <v>18</v>
      </c>
    </row>
    <row r="28" spans="1:13">
      <c r="A28" s="2" t="s">
        <v>43</v>
      </c>
      <c r="B28" s="2" t="s">
        <v>42</v>
      </c>
      <c r="C28" s="2" t="s">
        <v>45</v>
      </c>
    </row>
    <row r="29" spans="1:13">
      <c r="A29" s="92" t="s">
        <v>18164</v>
      </c>
      <c r="B29" s="52">
        <f>B19</f>
        <v>400</v>
      </c>
      <c r="C29" s="185">
        <f>Calculations!G4</f>
        <v>17.850000000000001</v>
      </c>
      <c r="E29" t="s">
        <v>44</v>
      </c>
      <c r="F29" s="185">
        <f>SUMPRODUCT($B29:$B30,C29:C30)/$B32</f>
        <v>17.850000000000005</v>
      </c>
    </row>
    <row r="30" spans="1:13">
      <c r="A30" t="s">
        <v>40</v>
      </c>
      <c r="B30" s="52">
        <f>B20</f>
        <v>100</v>
      </c>
      <c r="C30" s="185">
        <f>C29</f>
        <v>17.850000000000001</v>
      </c>
      <c r="E30" t="s">
        <v>46</v>
      </c>
      <c r="F30" s="185">
        <f>SUMPRODUCT(C29:C30,$B29:$B30)</f>
        <v>8925.0000000000018</v>
      </c>
    </row>
    <row r="31" spans="1:13" ht="15.75" thickBot="1">
      <c r="E31" t="s">
        <v>21</v>
      </c>
      <c r="F31" s="185">
        <f>F30*365</f>
        <v>3257625.0000000005</v>
      </c>
    </row>
    <row r="32" spans="1:13" ht="15.75" thickBot="1">
      <c r="A32" t="s">
        <v>17</v>
      </c>
      <c r="B32" s="52">
        <f>SUM(B29:B30)</f>
        <v>500</v>
      </c>
      <c r="E32" t="s">
        <v>18161</v>
      </c>
      <c r="F32" s="129">
        <f>K24-F31</f>
        <v>1399774.9999999995</v>
      </c>
    </row>
    <row r="36" spans="1:4">
      <c r="A36" t="s">
        <v>47</v>
      </c>
    </row>
    <row r="37" spans="1:4">
      <c r="A37" s="2" t="s">
        <v>43</v>
      </c>
      <c r="B37" s="2" t="s">
        <v>42</v>
      </c>
      <c r="C37" s="2" t="s">
        <v>18121</v>
      </c>
      <c r="D37" s="2" t="s">
        <v>48</v>
      </c>
    </row>
    <row r="38" spans="1:4">
      <c r="A38" s="92" t="s">
        <v>18164</v>
      </c>
      <c r="B38" s="52">
        <f>B19</f>
        <v>400</v>
      </c>
      <c r="C38" s="231">
        <f>F19*Assumptions!$B$64</f>
        <v>0</v>
      </c>
      <c r="D38" s="232">
        <f>SUM(C38:C38)</f>
        <v>0</v>
      </c>
    </row>
    <row r="40" spans="1:4">
      <c r="C40" t="s">
        <v>49</v>
      </c>
      <c r="D40" s="54">
        <f>D38/16*B38</f>
        <v>0</v>
      </c>
    </row>
    <row r="41" spans="1:4">
      <c r="C41" s="10" t="s">
        <v>189</v>
      </c>
      <c r="D41" s="246">
        <f>Assumptions!B66</f>
        <v>365</v>
      </c>
    </row>
    <row r="42" spans="1:4">
      <c r="C42" t="s">
        <v>50</v>
      </c>
      <c r="D42" s="61">
        <f>D40*D41</f>
        <v>0</v>
      </c>
    </row>
    <row r="43" spans="1:4" ht="15.75" thickBot="1">
      <c r="A43" s="12"/>
      <c r="C43" t="s">
        <v>158</v>
      </c>
      <c r="D43" s="184">
        <f>Assumptions!B65</f>
        <v>10</v>
      </c>
    </row>
    <row r="44" spans="1:4" ht="15.75" thickBot="1">
      <c r="C44" t="s">
        <v>18160</v>
      </c>
      <c r="D44" s="129">
        <f>D42*D43</f>
        <v>0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theme="7"/>
  </sheetPr>
  <dimension ref="A1:L44"/>
  <sheetViews>
    <sheetView tabSelected="1" zoomScale="80" zoomScaleNormal="80" workbookViewId="0">
      <selection activeCell="G21" sqref="G21"/>
    </sheetView>
  </sheetViews>
  <sheetFormatPr defaultRowHeight="15"/>
  <cols>
    <col min="1" max="1" width="42.42578125" customWidth="1"/>
    <col min="2" max="2" width="17.42578125" bestFit="1" customWidth="1"/>
    <col min="3" max="3" width="15" bestFit="1" customWidth="1"/>
    <col min="4" max="4" width="17.7109375" bestFit="1" customWidth="1"/>
    <col min="5" max="5" width="17" bestFit="1" customWidth="1"/>
    <col min="6" max="6" width="15" bestFit="1" customWidth="1"/>
    <col min="8" max="8" width="14.5703125" bestFit="1" customWidth="1"/>
    <col min="9" max="9" width="12.140625" bestFit="1" customWidth="1"/>
    <col min="11" max="11" width="15.7109375" bestFit="1" customWidth="1"/>
    <col min="12" max="12" width="13.42578125" bestFit="1" customWidth="1"/>
  </cols>
  <sheetData>
    <row r="1" spans="1:4">
      <c r="A1" s="9" t="s">
        <v>20</v>
      </c>
    </row>
    <row r="2" spans="1:4">
      <c r="B2" t="s">
        <v>121</v>
      </c>
    </row>
    <row r="3" spans="1:4">
      <c r="A3" t="s">
        <v>131</v>
      </c>
      <c r="C3" t="s">
        <v>18137</v>
      </c>
      <c r="D3" t="s">
        <v>18138</v>
      </c>
    </row>
    <row r="4" spans="1:4">
      <c r="A4" s="91">
        <v>1</v>
      </c>
      <c r="B4" t="s">
        <v>18057</v>
      </c>
      <c r="C4" s="194">
        <f ca="1">IF($A4=1,C44,0)</f>
        <v>0</v>
      </c>
      <c r="D4" s="194">
        <f>IF($A4=1,D44,0)</f>
        <v>0</v>
      </c>
    </row>
    <row r="5" spans="1:4">
      <c r="A5" s="91">
        <v>1</v>
      </c>
      <c r="B5" t="s">
        <v>17994</v>
      </c>
      <c r="C5" s="194">
        <f ca="1">IF($A5=1,F44,0)</f>
        <v>0</v>
      </c>
      <c r="D5" s="194">
        <f>IF($A5=1,G44,0)</f>
        <v>0</v>
      </c>
    </row>
    <row r="6" spans="1:4">
      <c r="A6" s="91">
        <v>1</v>
      </c>
      <c r="B6" t="s">
        <v>17993</v>
      </c>
      <c r="C6" s="194">
        <f ca="1">IF($A6=1,I44,0)</f>
        <v>0</v>
      </c>
      <c r="D6" s="194">
        <f>IF($A6=1,J44,0)</f>
        <v>0</v>
      </c>
    </row>
    <row r="7" spans="1:4">
      <c r="A7" s="32">
        <v>1</v>
      </c>
      <c r="B7" s="11" t="s">
        <v>17992</v>
      </c>
      <c r="C7" s="195">
        <f ca="1">IF($A7=1,L44,0)</f>
        <v>0</v>
      </c>
      <c r="D7" s="195">
        <f>IF($A7=1,M44,0)</f>
        <v>0</v>
      </c>
    </row>
    <row r="8" spans="1:4">
      <c r="A8" s="91"/>
      <c r="B8" t="s">
        <v>112</v>
      </c>
      <c r="C8" s="194">
        <f ca="1">SUM(C4:C7)</f>
        <v>0</v>
      </c>
      <c r="D8" s="194">
        <f>SUM(D4:D7)</f>
        <v>0</v>
      </c>
    </row>
    <row r="10" spans="1:4">
      <c r="B10" t="s">
        <v>122</v>
      </c>
    </row>
    <row r="11" spans="1:4">
      <c r="C11" t="s">
        <v>18137</v>
      </c>
      <c r="D11" t="s">
        <v>18138</v>
      </c>
    </row>
    <row r="12" spans="1:4">
      <c r="B12" t="s">
        <v>18057</v>
      </c>
      <c r="C12" s="197" t="e">
        <f ca="1">C4/Inputs!$B$10</f>
        <v>#DIV/0!</v>
      </c>
      <c r="D12" s="197" t="e">
        <f ca="1">D4/Inputs!$B$10</f>
        <v>#DIV/0!</v>
      </c>
    </row>
    <row r="13" spans="1:4">
      <c r="B13" t="s">
        <v>17994</v>
      </c>
      <c r="C13" s="197" t="e">
        <f ca="1">C5/Inputs!$B$10</f>
        <v>#DIV/0!</v>
      </c>
      <c r="D13" s="197" t="e">
        <f ca="1">D5/Inputs!$B$10</f>
        <v>#DIV/0!</v>
      </c>
    </row>
    <row r="14" spans="1:4">
      <c r="B14" t="s">
        <v>17993</v>
      </c>
      <c r="C14" s="197" t="e">
        <f ca="1">C6/Inputs!$B$10</f>
        <v>#DIV/0!</v>
      </c>
      <c r="D14" s="197" t="e">
        <f ca="1">D6/Inputs!$B$10</f>
        <v>#DIV/0!</v>
      </c>
    </row>
    <row r="15" spans="1:4">
      <c r="B15" s="11" t="s">
        <v>17992</v>
      </c>
      <c r="C15" s="198" t="e">
        <f ca="1">C7/Inputs!$B$10</f>
        <v>#DIV/0!</v>
      </c>
      <c r="D15" s="198" t="e">
        <f ca="1">D7/Inputs!$B$10</f>
        <v>#DIV/0!</v>
      </c>
    </row>
    <row r="16" spans="1:4">
      <c r="B16" t="s">
        <v>112</v>
      </c>
      <c r="C16" s="197" t="e">
        <f ca="1">SUM(C12:C15)</f>
        <v>#DIV/0!</v>
      </c>
      <c r="D16" s="197" t="e">
        <f ca="1">SUM(D12:D15)</f>
        <v>#DIV/0!</v>
      </c>
    </row>
    <row r="18" spans="1:4">
      <c r="B18" t="s">
        <v>123</v>
      </c>
    </row>
    <row r="19" spans="1:4">
      <c r="C19" t="s">
        <v>18137</v>
      </c>
      <c r="D19" t="s">
        <v>18138</v>
      </c>
    </row>
    <row r="20" spans="1:4">
      <c r="B20" t="s">
        <v>18057</v>
      </c>
      <c r="C20" s="194">
        <f ca="1">C4*5</f>
        <v>0</v>
      </c>
      <c r="D20" s="194">
        <v>0</v>
      </c>
    </row>
    <row r="21" spans="1:4">
      <c r="B21" t="s">
        <v>17994</v>
      </c>
      <c r="C21" s="194">
        <f ca="1">C5*5</f>
        <v>0</v>
      </c>
      <c r="D21" s="194">
        <v>0</v>
      </c>
    </row>
    <row r="22" spans="1:4">
      <c r="B22" t="s">
        <v>17993</v>
      </c>
      <c r="C22" s="194">
        <f ca="1">C6*5</f>
        <v>0</v>
      </c>
      <c r="D22" s="194">
        <v>0</v>
      </c>
    </row>
    <row r="23" spans="1:4">
      <c r="B23" s="11" t="s">
        <v>17992</v>
      </c>
      <c r="C23" s="195">
        <f ca="1">C7*5</f>
        <v>0</v>
      </c>
      <c r="D23" s="195">
        <v>0</v>
      </c>
    </row>
    <row r="24" spans="1:4">
      <c r="B24" t="s">
        <v>112</v>
      </c>
      <c r="C24" s="194">
        <f ca="1">SUM(C20:C23)</f>
        <v>0</v>
      </c>
      <c r="D24" s="194">
        <f>SUM(D20:D23)</f>
        <v>0</v>
      </c>
    </row>
    <row r="27" spans="1:4">
      <c r="A27" s="9" t="s">
        <v>19</v>
      </c>
    </row>
    <row r="28" spans="1:4">
      <c r="A28" s="50" t="s">
        <v>174</v>
      </c>
    </row>
    <row r="29" spans="1:4">
      <c r="A29" s="51" t="s">
        <v>175</v>
      </c>
    </row>
    <row r="30" spans="1:4" ht="15.75" thickBot="1">
      <c r="A30" s="52" t="s">
        <v>176</v>
      </c>
    </row>
    <row r="31" spans="1:4" ht="15.75" thickBot="1">
      <c r="A31" s="63" t="s">
        <v>187</v>
      </c>
    </row>
    <row r="32" spans="1:4">
      <c r="A32" s="9"/>
    </row>
    <row r="33" spans="1:12">
      <c r="A33" s="9"/>
    </row>
    <row r="34" spans="1:12">
      <c r="A34" s="9"/>
      <c r="B34" t="s">
        <v>18086</v>
      </c>
      <c r="C34" t="s">
        <v>18087</v>
      </c>
      <c r="D34" s="9"/>
      <c r="E34" t="s">
        <v>18016</v>
      </c>
      <c r="F34" t="s">
        <v>18017</v>
      </c>
      <c r="H34" t="s">
        <v>18018</v>
      </c>
      <c r="I34" t="s">
        <v>18035</v>
      </c>
      <c r="K34" t="s">
        <v>18019</v>
      </c>
      <c r="L34" t="s">
        <v>18020</v>
      </c>
    </row>
    <row r="35" spans="1:12">
      <c r="A35" t="s">
        <v>18012</v>
      </c>
      <c r="B35" s="184">
        <f>Calculations!D4</f>
        <v>379.06622248610302</v>
      </c>
      <c r="C35" s="185">
        <f ca="1">B35*$B$40</f>
        <v>0</v>
      </c>
      <c r="E35" s="184">
        <f>Calculations!M4</f>
        <v>1802.829657442308</v>
      </c>
      <c r="F35" s="185">
        <f ca="1">E35*$E$40</f>
        <v>0</v>
      </c>
      <c r="H35" s="184">
        <f>Calculations!P4</f>
        <v>84.259245271654066</v>
      </c>
      <c r="I35" s="185">
        <f ca="1">H35*$E$40</f>
        <v>0</v>
      </c>
      <c r="K35" s="184">
        <f>Calculations!S4</f>
        <v>88.484490853081581</v>
      </c>
      <c r="L35" s="185">
        <f ca="1">K35*$E$40</f>
        <v>0</v>
      </c>
    </row>
    <row r="36" spans="1:12">
      <c r="A36" t="s">
        <v>18013</v>
      </c>
      <c r="B36" s="184">
        <f>Calculations!E4</f>
        <v>431.24875692342675</v>
      </c>
      <c r="C36" s="185">
        <f ca="1">B36*$B$40</f>
        <v>0</v>
      </c>
      <c r="E36" s="184">
        <f>Calculations!N4</f>
        <v>2005.8444777140478</v>
      </c>
      <c r="F36" s="185">
        <f t="shared" ref="F36:F37" ca="1" si="0">E36*$E$40</f>
        <v>0</v>
      </c>
      <c r="H36" s="184">
        <f>Calculations!Q4</f>
        <v>91.025471587425002</v>
      </c>
      <c r="I36" s="185">
        <f t="shared" ref="I36:I37" ca="1" si="1">H36*$E$40</f>
        <v>0</v>
      </c>
      <c r="K36" s="184">
        <f>Calculations!T4</f>
        <v>97.373981746011381</v>
      </c>
      <c r="L36" s="185">
        <f t="shared" ref="L36:L37" ca="1" si="2">K36*$E$40</f>
        <v>0</v>
      </c>
    </row>
    <row r="37" spans="1:12">
      <c r="A37" t="s">
        <v>18014</v>
      </c>
      <c r="B37" s="184">
        <f>Calculations!F4</f>
        <v>534.48582729188786</v>
      </c>
      <c r="C37" s="185">
        <f ca="1">B37*$B$40</f>
        <v>0</v>
      </c>
      <c r="E37" s="184">
        <f>Calculations!O4</f>
        <v>2422.2955878816183</v>
      </c>
      <c r="F37" s="185">
        <f t="shared" ca="1" si="0"/>
        <v>0</v>
      </c>
      <c r="H37" s="184">
        <f>Calculations!R4</f>
        <v>105.9279424249622</v>
      </c>
      <c r="I37" s="185">
        <f t="shared" ca="1" si="1"/>
        <v>0</v>
      </c>
      <c r="K37" s="184">
        <f>Calculations!U4</f>
        <v>120.13136124413352</v>
      </c>
      <c r="L37" s="185">
        <f t="shared" ca="1" si="2"/>
        <v>0</v>
      </c>
    </row>
    <row r="40" spans="1:12">
      <c r="A40" t="s">
        <v>173</v>
      </c>
      <c r="B40" s="50">
        <f ca="1">Inputs!B10</f>
        <v>0</v>
      </c>
      <c r="E40" s="50">
        <f ca="1">Inputs!B10</f>
        <v>0</v>
      </c>
    </row>
    <row r="41" spans="1:12">
      <c r="A41" t="s">
        <v>18021</v>
      </c>
      <c r="B41" s="186" t="str">
        <f>Calculations!B9</f>
        <v>FL</v>
      </c>
      <c r="C41" s="185">
        <f ca="1">IF(B41="FL",C35,IF(B41="SOTP",C36,C37))</f>
        <v>0</v>
      </c>
      <c r="E41" s="186" t="str">
        <f>Calculations!B9</f>
        <v>FL</v>
      </c>
      <c r="F41" s="185">
        <f ca="1">IF($E$41="FL",F35,IF($E$41="SOTP",F36,F37))</f>
        <v>0</v>
      </c>
      <c r="I41" s="185">
        <f ca="1">IF($E$41="FL",I35,IF($E$41="SOTP",I36,I37))</f>
        <v>0</v>
      </c>
      <c r="L41" s="185">
        <f ca="1">IF($E$41="FL",L35,IF($E$41="SOTP",L36,L37))</f>
        <v>0</v>
      </c>
    </row>
    <row r="42" spans="1:12">
      <c r="A42" t="s">
        <v>18022</v>
      </c>
      <c r="B42" s="50" t="str">
        <f>Inputs!B8</f>
        <v>Non-committed</v>
      </c>
      <c r="C42" s="185">
        <f ca="1">IF(B42="SOTP",C36,C37)</f>
        <v>0</v>
      </c>
      <c r="E42" s="50" t="str">
        <f>Inputs!B8</f>
        <v>Non-committed</v>
      </c>
      <c r="F42" s="185">
        <f ca="1">IF($E$42="SOTP",F36,F37)</f>
        <v>0</v>
      </c>
      <c r="I42" s="185">
        <f ca="1">IF($E$42="SOTP",I36,I37)</f>
        <v>0</v>
      </c>
      <c r="L42" s="185">
        <f ca="1">IF($E$42="SOTP",L36,L37)</f>
        <v>0</v>
      </c>
    </row>
    <row r="43" spans="1:12" ht="15.75" thickBot="1"/>
    <row r="44" spans="1:12" ht="15.75" thickBot="1">
      <c r="A44" t="s">
        <v>18157</v>
      </c>
      <c r="C44" s="191">
        <f ca="1">C42-C41</f>
        <v>0</v>
      </c>
      <c r="F44" s="192">
        <f ca="1">F42-F41</f>
        <v>0</v>
      </c>
      <c r="I44" s="192">
        <f ca="1">I42-I41</f>
        <v>0</v>
      </c>
      <c r="L44" s="192">
        <f ca="1">L42-L41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theme="9"/>
  </sheetPr>
  <dimension ref="A1:I40"/>
  <sheetViews>
    <sheetView zoomScale="80" zoomScaleNormal="80" workbookViewId="0">
      <selection activeCell="H35" sqref="H35"/>
    </sheetView>
  </sheetViews>
  <sheetFormatPr defaultRowHeight="15"/>
  <cols>
    <col min="1" max="1" width="38.42578125" bestFit="1" customWidth="1"/>
    <col min="2" max="2" width="15" bestFit="1" customWidth="1"/>
    <col min="3" max="3" width="16.7109375" bestFit="1" customWidth="1"/>
    <col min="4" max="4" width="16.140625" customWidth="1"/>
    <col min="5" max="5" width="13.5703125" bestFit="1" customWidth="1"/>
    <col min="6" max="6" width="12.28515625" bestFit="1" customWidth="1"/>
    <col min="8" max="8" width="22.28515625" bestFit="1" customWidth="1"/>
    <col min="9" max="9" width="20.140625" bestFit="1" customWidth="1"/>
  </cols>
  <sheetData>
    <row r="1" spans="1:8">
      <c r="A1" s="9" t="s">
        <v>20</v>
      </c>
      <c r="H1" s="1"/>
    </row>
    <row r="2" spans="1:8">
      <c r="B2" t="s">
        <v>121</v>
      </c>
    </row>
    <row r="3" spans="1:8">
      <c r="A3" t="s">
        <v>131</v>
      </c>
      <c r="C3" t="s">
        <v>18137</v>
      </c>
      <c r="D3" t="s">
        <v>18138</v>
      </c>
      <c r="E3" s="31"/>
    </row>
    <row r="4" spans="1:8">
      <c r="A4" s="91">
        <v>1</v>
      </c>
      <c r="B4" t="s">
        <v>128</v>
      </c>
      <c r="C4" s="194">
        <f ca="1">IF($A4=1,C40,0)</f>
        <v>0</v>
      </c>
      <c r="D4" s="233"/>
      <c r="E4" s="31"/>
    </row>
    <row r="5" spans="1:8">
      <c r="A5" s="91">
        <v>1</v>
      </c>
      <c r="B5" t="s">
        <v>127</v>
      </c>
      <c r="C5" s="222">
        <f ca="1">IF($A5=1,F40,0)</f>
        <v>0</v>
      </c>
      <c r="D5" s="233"/>
      <c r="E5" s="31"/>
    </row>
    <row r="6" spans="1:8">
      <c r="A6" s="32">
        <v>1</v>
      </c>
      <c r="B6" s="11" t="s">
        <v>18088</v>
      </c>
      <c r="C6" s="195">
        <f ca="1">IF($A6=1,I40,0)</f>
        <v>0</v>
      </c>
      <c r="D6" s="234"/>
      <c r="E6" s="31"/>
    </row>
    <row r="7" spans="1:8">
      <c r="A7" s="91"/>
      <c r="B7" t="s">
        <v>112</v>
      </c>
      <c r="C7" s="194">
        <f ca="1">SUM(C4:C6)</f>
        <v>0</v>
      </c>
      <c r="D7" s="233"/>
      <c r="E7" s="31"/>
    </row>
    <row r="8" spans="1:8">
      <c r="E8" s="31"/>
    </row>
    <row r="9" spans="1:8">
      <c r="B9" t="s">
        <v>122</v>
      </c>
      <c r="E9" s="31"/>
    </row>
    <row r="10" spans="1:8">
      <c r="C10" t="s">
        <v>18137</v>
      </c>
      <c r="D10" t="s">
        <v>18138</v>
      </c>
      <c r="E10" s="31"/>
    </row>
    <row r="11" spans="1:8">
      <c r="B11" t="s">
        <v>128</v>
      </c>
      <c r="C11" s="197" t="e">
        <f ca="1">C4/Inputs!$B$10</f>
        <v>#DIV/0!</v>
      </c>
      <c r="D11" s="235"/>
      <c r="E11" s="31"/>
    </row>
    <row r="12" spans="1:8">
      <c r="B12" t="s">
        <v>127</v>
      </c>
      <c r="C12" s="197" t="e">
        <f ca="1">C5/Inputs!$B$10</f>
        <v>#DIV/0!</v>
      </c>
      <c r="D12" s="235"/>
      <c r="E12" s="31"/>
    </row>
    <row r="13" spans="1:8">
      <c r="B13" s="11" t="s">
        <v>18088</v>
      </c>
      <c r="C13" s="198" t="e">
        <f ca="1">C6/Inputs!$B$10</f>
        <v>#DIV/0!</v>
      </c>
      <c r="D13" s="236"/>
      <c r="E13" s="31"/>
    </row>
    <row r="14" spans="1:8">
      <c r="B14" t="s">
        <v>112</v>
      </c>
      <c r="C14" s="197" t="e">
        <f ca="1">SUM(C11:C13)</f>
        <v>#DIV/0!</v>
      </c>
      <c r="D14" s="235"/>
      <c r="E14" s="31"/>
    </row>
    <row r="15" spans="1:8">
      <c r="E15" s="31"/>
    </row>
    <row r="16" spans="1:8">
      <c r="B16" t="s">
        <v>123</v>
      </c>
      <c r="E16" s="31"/>
    </row>
    <row r="17" spans="1:9">
      <c r="C17" t="s">
        <v>18137</v>
      </c>
      <c r="D17" t="s">
        <v>18138</v>
      </c>
      <c r="E17" s="31"/>
    </row>
    <row r="18" spans="1:9">
      <c r="B18" t="s">
        <v>128</v>
      </c>
      <c r="C18" s="194">
        <f t="shared" ref="C18:C20" ca="1" si="0">C4*5</f>
        <v>0</v>
      </c>
      <c r="D18" s="233"/>
      <c r="E18" s="31"/>
    </row>
    <row r="19" spans="1:9">
      <c r="B19" t="s">
        <v>127</v>
      </c>
      <c r="C19" s="194">
        <f t="shared" ca="1" si="0"/>
        <v>0</v>
      </c>
      <c r="D19" s="233"/>
      <c r="E19" s="31"/>
    </row>
    <row r="20" spans="1:9">
      <c r="B20" s="11" t="s">
        <v>18088</v>
      </c>
      <c r="C20" s="195">
        <f t="shared" ca="1" si="0"/>
        <v>0</v>
      </c>
      <c r="D20" s="234"/>
      <c r="E20" s="31"/>
    </row>
    <row r="21" spans="1:9">
      <c r="B21" t="s">
        <v>112</v>
      </c>
      <c r="C21" s="194">
        <f ca="1">SUM(C18:C20)</f>
        <v>0</v>
      </c>
      <c r="D21" s="233"/>
      <c r="E21" s="31"/>
    </row>
    <row r="22" spans="1:9">
      <c r="E22" s="31"/>
    </row>
    <row r="24" spans="1:9">
      <c r="A24" s="9" t="s">
        <v>19</v>
      </c>
    </row>
    <row r="25" spans="1:9">
      <c r="A25" s="50" t="s">
        <v>174</v>
      </c>
      <c r="B25" s="33"/>
      <c r="C25" s="33"/>
    </row>
    <row r="26" spans="1:9">
      <c r="A26" s="51" t="s">
        <v>175</v>
      </c>
      <c r="B26" s="33"/>
      <c r="C26" s="33"/>
    </row>
    <row r="27" spans="1:9" ht="15.75" thickBot="1">
      <c r="A27" s="52" t="s">
        <v>176</v>
      </c>
      <c r="B27" s="33"/>
      <c r="C27" s="33"/>
    </row>
    <row r="28" spans="1:9" ht="15.75" thickBot="1">
      <c r="A28" s="63" t="s">
        <v>187</v>
      </c>
      <c r="B28" s="33"/>
      <c r="C28" s="33"/>
    </row>
    <row r="29" spans="1:9">
      <c r="A29" s="96"/>
      <c r="B29" s="33"/>
      <c r="C29" s="33"/>
    </row>
    <row r="30" spans="1:9">
      <c r="A30" s="9"/>
      <c r="B30" t="s">
        <v>18089</v>
      </c>
      <c r="C30" t="s">
        <v>18092</v>
      </c>
      <c r="E30" t="s">
        <v>18090</v>
      </c>
      <c r="F30" t="s">
        <v>18091</v>
      </c>
      <c r="H30" t="s">
        <v>18093</v>
      </c>
      <c r="I30" t="s">
        <v>18094</v>
      </c>
    </row>
    <row r="31" spans="1:9">
      <c r="A31" t="s">
        <v>18012</v>
      </c>
      <c r="B31" s="34">
        <f>Calculations!AB4</f>
        <v>1032.5923936875072</v>
      </c>
      <c r="C31" s="185">
        <f ca="1">B31*$B$36</f>
        <v>0</v>
      </c>
      <c r="E31" s="34">
        <f>Calculations!AE4</f>
        <v>227.29796487514423</v>
      </c>
      <c r="F31" s="185">
        <f ca="1">E31*$E$36</f>
        <v>0</v>
      </c>
      <c r="H31" s="34">
        <f>Calculations!AH4</f>
        <v>208.622996626912</v>
      </c>
      <c r="I31" s="185">
        <f ca="1">H31*$E$36</f>
        <v>0</v>
      </c>
    </row>
    <row r="32" spans="1:9">
      <c r="A32" t="s">
        <v>18013</v>
      </c>
      <c r="B32" s="34">
        <f>Calculations!AC4</f>
        <v>1266.7554157057007</v>
      </c>
      <c r="C32" s="185">
        <f t="shared" ref="C32:C33" ca="1" si="1">B32*$B$36</f>
        <v>0</v>
      </c>
      <c r="E32" s="34">
        <f>Calculations!AF4</f>
        <v>255.9849865630552</v>
      </c>
      <c r="F32" s="185">
        <f ca="1">E32*$E$36</f>
        <v>0</v>
      </c>
      <c r="H32" s="34">
        <f>Calculations!AI4</f>
        <v>255.72635106945447</v>
      </c>
      <c r="I32" s="185">
        <f ca="1">H32*$E$36</f>
        <v>0</v>
      </c>
    </row>
    <row r="33" spans="1:9">
      <c r="A33" t="s">
        <v>18014</v>
      </c>
      <c r="B33" s="34">
        <f>Calculations!AD4</f>
        <v>1628.3011788757403</v>
      </c>
      <c r="C33" s="185">
        <f t="shared" ca="1" si="1"/>
        <v>0</v>
      </c>
      <c r="E33" s="34">
        <f>Calculations!AG4</f>
        <v>274.51890156885418</v>
      </c>
      <c r="F33" s="185">
        <f ca="1">E33*$E$36</f>
        <v>0</v>
      </c>
      <c r="H33" s="34">
        <f>Calculations!AJ4</f>
        <v>340.66563727493298</v>
      </c>
      <c r="I33" s="185">
        <f ca="1">H33*$E$36</f>
        <v>0</v>
      </c>
    </row>
    <row r="36" spans="1:9">
      <c r="A36" t="s">
        <v>173</v>
      </c>
      <c r="B36" s="50">
        <f ca="1">Inputs!B10</f>
        <v>0</v>
      </c>
      <c r="E36" s="50">
        <f ca="1">Inputs!B10</f>
        <v>0</v>
      </c>
      <c r="H36" s="50">
        <f ca="1">Inputs!B10</f>
        <v>0</v>
      </c>
    </row>
    <row r="37" spans="1:9">
      <c r="A37" t="s">
        <v>18021</v>
      </c>
      <c r="B37" s="186" t="str">
        <f>Calculations!B9</f>
        <v>FL</v>
      </c>
      <c r="C37" s="185">
        <f ca="1">IF(B37="FL",C31,IF(B37="SOTP",C32,C33))</f>
        <v>0</v>
      </c>
      <c r="E37" s="186" t="str">
        <f>Calculations!B9</f>
        <v>FL</v>
      </c>
      <c r="F37" s="185">
        <f ca="1">IF(E37="FL",F31,IF(E37="SOTP",F32,F33))</f>
        <v>0</v>
      </c>
      <c r="H37" s="186" t="str">
        <f>Calculations!B9</f>
        <v>FL</v>
      </c>
      <c r="I37" s="185">
        <f ca="1">IF(H37="FL",I31,IF(H37="SOTP",I32,I33))</f>
        <v>0</v>
      </c>
    </row>
    <row r="38" spans="1:9">
      <c r="A38" t="s">
        <v>18022</v>
      </c>
      <c r="B38" s="50" t="str">
        <f>Inputs!B8</f>
        <v>Non-committed</v>
      </c>
      <c r="C38" s="185">
        <f ca="1">IF(B38="SOTP",C32,C33)</f>
        <v>0</v>
      </c>
      <c r="E38" s="50" t="str">
        <f>Inputs!B8</f>
        <v>Non-committed</v>
      </c>
      <c r="F38" s="185">
        <f ca="1">IF(E38="SOTP",F32,F33)</f>
        <v>0</v>
      </c>
      <c r="H38" s="50" t="str">
        <f>Inputs!B8</f>
        <v>Non-committed</v>
      </c>
      <c r="I38" s="185">
        <f ca="1">IF(H38="SOTP",I32,I33)</f>
        <v>0</v>
      </c>
    </row>
    <row r="39" spans="1:9" ht="15.75" thickBot="1"/>
    <row r="40" spans="1:9" ht="15.75" thickBot="1">
      <c r="A40" t="s">
        <v>145</v>
      </c>
      <c r="C40" s="191">
        <f ca="1">C38-C37</f>
        <v>0</v>
      </c>
      <c r="F40" s="191">
        <f ca="1">F38-F37</f>
        <v>0</v>
      </c>
      <c r="I40" s="191">
        <f ca="1">I38-I37</f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theme="9"/>
  </sheetPr>
  <dimension ref="A1:C25"/>
  <sheetViews>
    <sheetView zoomScale="80" zoomScaleNormal="80" workbookViewId="0">
      <selection activeCell="C22" sqref="C22"/>
    </sheetView>
  </sheetViews>
  <sheetFormatPr defaultRowHeight="15"/>
  <cols>
    <col min="1" max="1" width="38.42578125" bestFit="1" customWidth="1"/>
    <col min="2" max="2" width="15" bestFit="1" customWidth="1"/>
    <col min="3" max="3" width="16.7109375" bestFit="1" customWidth="1"/>
  </cols>
  <sheetData>
    <row r="1" spans="1:3">
      <c r="A1" s="9" t="s">
        <v>20</v>
      </c>
    </row>
    <row r="3" spans="1:3">
      <c r="B3" t="s">
        <v>18137</v>
      </c>
      <c r="C3" t="s">
        <v>18138</v>
      </c>
    </row>
    <row r="4" spans="1:3">
      <c r="A4" t="s">
        <v>121</v>
      </c>
      <c r="B4" s="194">
        <f ca="1">C25</f>
        <v>0</v>
      </c>
      <c r="C4" s="201"/>
    </row>
    <row r="5" spans="1:3">
      <c r="A5" t="s">
        <v>122</v>
      </c>
      <c r="B5" s="197" t="e">
        <f ca="1">B4/Inputs!$B$10</f>
        <v>#DIV/0!</v>
      </c>
      <c r="C5" s="201"/>
    </row>
    <row r="6" spans="1:3">
      <c r="A6" t="s">
        <v>123</v>
      </c>
      <c r="B6" s="194">
        <f ca="1">B4*5</f>
        <v>0</v>
      </c>
      <c r="C6" s="201"/>
    </row>
    <row r="9" spans="1:3">
      <c r="A9" s="9" t="s">
        <v>19</v>
      </c>
    </row>
    <row r="10" spans="1:3">
      <c r="A10" s="50" t="s">
        <v>174</v>
      </c>
      <c r="B10" s="33"/>
      <c r="C10" s="33"/>
    </row>
    <row r="11" spans="1:3">
      <c r="A11" s="51" t="s">
        <v>175</v>
      </c>
      <c r="B11" s="33"/>
      <c r="C11" s="33"/>
    </row>
    <row r="12" spans="1:3" ht="15.75" thickBot="1">
      <c r="A12" s="52" t="s">
        <v>176</v>
      </c>
      <c r="B12" s="33"/>
      <c r="C12" s="33"/>
    </row>
    <row r="13" spans="1:3" ht="15.75" thickBot="1">
      <c r="A13" s="63" t="s">
        <v>187</v>
      </c>
      <c r="B13" s="33"/>
      <c r="C13" s="33"/>
    </row>
    <row r="14" spans="1:3">
      <c r="A14" s="96"/>
      <c r="B14" s="33"/>
      <c r="C14" s="33"/>
    </row>
    <row r="15" spans="1:3">
      <c r="A15" s="9"/>
      <c r="B15" t="s">
        <v>18015</v>
      </c>
      <c r="C15" t="s">
        <v>112</v>
      </c>
    </row>
    <row r="16" spans="1:3">
      <c r="A16" t="s">
        <v>18012</v>
      </c>
      <c r="B16" s="34">
        <f>Calculations!AK4</f>
        <v>315.48786505928706</v>
      </c>
      <c r="C16" s="185">
        <f ca="1">B16*$B$21</f>
        <v>0</v>
      </c>
    </row>
    <row r="17" spans="1:3">
      <c r="A17" t="s">
        <v>18013</v>
      </c>
      <c r="B17" s="34">
        <f>Calculations!AL4</f>
        <v>345.29242863485371</v>
      </c>
      <c r="C17" s="185">
        <f t="shared" ref="C17:C18" ca="1" si="0">B17*$B$21</f>
        <v>0</v>
      </c>
    </row>
    <row r="18" spans="1:3">
      <c r="A18" t="s">
        <v>18014</v>
      </c>
      <c r="B18" s="34">
        <f>Calculations!AM4</f>
        <v>372.19444576567838</v>
      </c>
      <c r="C18" s="185">
        <f t="shared" ca="1" si="0"/>
        <v>0</v>
      </c>
    </row>
    <row r="21" spans="1:3">
      <c r="A21" t="s">
        <v>173</v>
      </c>
      <c r="B21" s="50">
        <f ca="1">Inputs!B10</f>
        <v>0</v>
      </c>
    </row>
    <row r="22" spans="1:3">
      <c r="A22" t="s">
        <v>18021</v>
      </c>
      <c r="B22" s="186" t="str">
        <f>Calculations!B9</f>
        <v>FL</v>
      </c>
      <c r="C22" s="185">
        <f ca="1">IF(B22="FL",C16,IF(B22="SOTP",C17,C18))</f>
        <v>0</v>
      </c>
    </row>
    <row r="23" spans="1:3">
      <c r="A23" t="s">
        <v>18022</v>
      </c>
      <c r="B23" s="50" t="str">
        <f>Inputs!B8</f>
        <v>Non-committed</v>
      </c>
      <c r="C23" s="185">
        <f ca="1">IF(B23="SOTP",C17,C18)</f>
        <v>0</v>
      </c>
    </row>
    <row r="24" spans="1:3" ht="15.75" thickBot="1"/>
    <row r="25" spans="1:3" ht="15.75" thickBot="1">
      <c r="A25" t="s">
        <v>145</v>
      </c>
      <c r="C25" s="191">
        <f ca="1">C23-C22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theme="9"/>
  </sheetPr>
  <dimension ref="A1:F39"/>
  <sheetViews>
    <sheetView zoomScale="80" zoomScaleNormal="80" workbookViewId="0">
      <selection activeCell="B4" sqref="B4"/>
    </sheetView>
  </sheetViews>
  <sheetFormatPr defaultColWidth="13.5703125" defaultRowHeight="15"/>
  <cols>
    <col min="1" max="1" width="48.5703125" bestFit="1" customWidth="1"/>
    <col min="2" max="2" width="17.42578125" customWidth="1"/>
    <col min="3" max="3" width="15" bestFit="1" customWidth="1"/>
    <col min="4" max="4" width="17" customWidth="1"/>
  </cols>
  <sheetData>
    <row r="1" spans="1:6">
      <c r="A1" s="9" t="s">
        <v>20</v>
      </c>
    </row>
    <row r="2" spans="1:6">
      <c r="B2" t="s">
        <v>121</v>
      </c>
    </row>
    <row r="3" spans="1:6">
      <c r="A3" t="s">
        <v>131</v>
      </c>
      <c r="C3" t="s">
        <v>18137</v>
      </c>
      <c r="D3" t="s">
        <v>18138</v>
      </c>
    </row>
    <row r="4" spans="1:6">
      <c r="A4" s="91">
        <v>1</v>
      </c>
      <c r="B4" t="s">
        <v>17991</v>
      </c>
      <c r="C4" s="194">
        <f ca="1">IF($A4=1,C39,0)</f>
        <v>0</v>
      </c>
      <c r="D4" s="201">
        <f>IF($A4=1,D39,0)</f>
        <v>0</v>
      </c>
    </row>
    <row r="5" spans="1:6">
      <c r="A5" s="32">
        <v>1</v>
      </c>
      <c r="B5" s="11" t="s">
        <v>17990</v>
      </c>
      <c r="C5" s="195">
        <f ca="1">IF($A5=1,F39,0)</f>
        <v>0</v>
      </c>
      <c r="D5" s="202">
        <f>IF($A5=1,G39,0)</f>
        <v>0</v>
      </c>
    </row>
    <row r="6" spans="1:6">
      <c r="A6" s="91"/>
      <c r="B6" t="s">
        <v>112</v>
      </c>
      <c r="C6" s="194">
        <f ca="1">SUM(C4:C5)</f>
        <v>0</v>
      </c>
      <c r="D6" s="201">
        <f>SUM(D4:D5)</f>
        <v>0</v>
      </c>
    </row>
    <row r="8" spans="1:6">
      <c r="B8" t="s">
        <v>122</v>
      </c>
    </row>
    <row r="9" spans="1:6">
      <c r="C9" t="s">
        <v>18137</v>
      </c>
      <c r="D9" t="s">
        <v>18138</v>
      </c>
      <c r="F9" s="193"/>
    </row>
    <row r="10" spans="1:6">
      <c r="B10" t="s">
        <v>17991</v>
      </c>
      <c r="C10" s="197" t="e">
        <f ca="1">C4/Inputs!$B$10</f>
        <v>#DIV/0!</v>
      </c>
      <c r="D10" s="199" t="e">
        <f ca="1">D4/Inputs!$B$10</f>
        <v>#DIV/0!</v>
      </c>
    </row>
    <row r="11" spans="1:6">
      <c r="B11" s="11" t="s">
        <v>17990</v>
      </c>
      <c r="C11" s="198" t="e">
        <f ca="1">C5/Inputs!$B$10</f>
        <v>#DIV/0!</v>
      </c>
      <c r="D11" s="200" t="e">
        <f ca="1">D5/Inputs!$B$10</f>
        <v>#DIV/0!</v>
      </c>
    </row>
    <row r="12" spans="1:6">
      <c r="B12" t="s">
        <v>112</v>
      </c>
      <c r="C12" s="197" t="e">
        <f ca="1">SUM(C10:C11)</f>
        <v>#DIV/0!</v>
      </c>
      <c r="D12" s="199" t="e">
        <f ca="1">SUM(D10:D11)</f>
        <v>#DIV/0!</v>
      </c>
    </row>
    <row r="14" spans="1:6">
      <c r="B14" t="s">
        <v>123</v>
      </c>
    </row>
    <row r="15" spans="1:6">
      <c r="C15" t="s">
        <v>18137</v>
      </c>
      <c r="D15" t="s">
        <v>18138</v>
      </c>
    </row>
    <row r="16" spans="1:6">
      <c r="A16" s="91"/>
      <c r="B16" t="s">
        <v>17991</v>
      </c>
      <c r="C16" s="194">
        <f ca="1">C4*5</f>
        <v>0</v>
      </c>
      <c r="D16" s="201">
        <f>D4*5</f>
        <v>0</v>
      </c>
    </row>
    <row r="17" spans="1:6">
      <c r="A17" s="91"/>
      <c r="B17" s="11" t="s">
        <v>17990</v>
      </c>
      <c r="C17" s="195">
        <f ca="1">C5*5</f>
        <v>0</v>
      </c>
      <c r="D17" s="202">
        <f>D5*5</f>
        <v>0</v>
      </c>
    </row>
    <row r="18" spans="1:6">
      <c r="B18" t="s">
        <v>112</v>
      </c>
      <c r="C18" s="194">
        <f ca="1">SUM(C16:C17)</f>
        <v>0</v>
      </c>
      <c r="D18" s="201">
        <f>SUM(D16:D17)</f>
        <v>0</v>
      </c>
    </row>
    <row r="19" spans="1:6">
      <c r="C19" s="187"/>
      <c r="D19" s="187"/>
    </row>
    <row r="20" spans="1:6">
      <c r="C20" s="187"/>
      <c r="D20" s="187"/>
    </row>
    <row r="21" spans="1:6">
      <c r="C21" s="187"/>
      <c r="D21" s="187"/>
    </row>
    <row r="22" spans="1:6">
      <c r="C22" s="187"/>
      <c r="D22" s="187"/>
    </row>
    <row r="23" spans="1:6">
      <c r="A23" s="9" t="s">
        <v>19</v>
      </c>
      <c r="C23" s="187"/>
      <c r="D23" s="187"/>
    </row>
    <row r="24" spans="1:6">
      <c r="A24" s="50" t="s">
        <v>174</v>
      </c>
      <c r="C24" s="187"/>
      <c r="D24" s="187"/>
    </row>
    <row r="25" spans="1:6">
      <c r="A25" s="51" t="s">
        <v>175</v>
      </c>
      <c r="C25" s="187"/>
      <c r="D25" s="187"/>
    </row>
    <row r="26" spans="1:6" ht="15.75" thickBot="1">
      <c r="A26" s="52" t="s">
        <v>176</v>
      </c>
      <c r="B26" s="33"/>
      <c r="C26" s="33"/>
    </row>
    <row r="27" spans="1:6" ht="15.75" thickBot="1">
      <c r="A27" s="63" t="s">
        <v>187</v>
      </c>
      <c r="B27" s="33"/>
      <c r="C27" s="33"/>
    </row>
    <row r="28" spans="1:6">
      <c r="A28" s="96"/>
      <c r="B28" s="33"/>
      <c r="C28" s="33"/>
    </row>
    <row r="29" spans="1:6">
      <c r="A29" s="9"/>
      <c r="B29" t="s">
        <v>18030</v>
      </c>
      <c r="C29" t="s">
        <v>18031</v>
      </c>
      <c r="E29" t="s">
        <v>18028</v>
      </c>
      <c r="F29" t="s">
        <v>18029</v>
      </c>
    </row>
    <row r="30" spans="1:6">
      <c r="A30" t="s">
        <v>18012</v>
      </c>
      <c r="B30" s="184">
        <f>Calculations!V4</f>
        <v>371.18615967095161</v>
      </c>
      <c r="C30" s="185">
        <f ca="1">B30*$B$35</f>
        <v>0</v>
      </c>
      <c r="E30" s="184">
        <f>Calculations!Y4</f>
        <v>203.94181294852581</v>
      </c>
      <c r="F30" s="185">
        <f ca="1">E30*$B$35</f>
        <v>0</v>
      </c>
    </row>
    <row r="31" spans="1:6">
      <c r="A31" t="s">
        <v>18013</v>
      </c>
      <c r="B31" s="184">
        <f>Calculations!W4</f>
        <v>401.34005859816926</v>
      </c>
      <c r="C31" s="185">
        <f ca="1">B31*$B$35</f>
        <v>0</v>
      </c>
      <c r="E31" s="184">
        <f>Calculations!Z4</f>
        <v>220.50935097347505</v>
      </c>
      <c r="F31" s="185">
        <f ca="1">E31*$B$35</f>
        <v>0</v>
      </c>
    </row>
    <row r="32" spans="1:6">
      <c r="A32" t="s">
        <v>18014</v>
      </c>
      <c r="B32" s="184">
        <f>Calculations!X4</f>
        <v>439.62317712594205</v>
      </c>
      <c r="C32" s="185">
        <f ca="1">B32*$B$35</f>
        <v>0</v>
      </c>
      <c r="E32" s="184">
        <f>Calculations!AA4</f>
        <v>241.54334805137927</v>
      </c>
      <c r="F32" s="185">
        <f ca="1">E32*$B$35</f>
        <v>0</v>
      </c>
    </row>
    <row r="35" spans="1:6">
      <c r="A35" t="s">
        <v>173</v>
      </c>
      <c r="B35" s="50">
        <f ca="1">Inputs!B10</f>
        <v>0</v>
      </c>
    </row>
    <row r="36" spans="1:6">
      <c r="A36" t="s">
        <v>18021</v>
      </c>
      <c r="B36" s="186" t="str">
        <f>Calculations!B9</f>
        <v>FL</v>
      </c>
      <c r="C36" s="185">
        <f ca="1">IF($B$36="FL",C30,IF($B$36="SOTP",C31,C32))</f>
        <v>0</v>
      </c>
      <c r="F36" s="185">
        <f ca="1">IF($B$36="FL",F30,IF($B$36="SOTP",F31,F32))</f>
        <v>0</v>
      </c>
    </row>
    <row r="37" spans="1:6">
      <c r="A37" t="s">
        <v>18022</v>
      </c>
      <c r="B37" s="50" t="str">
        <f>Inputs!B8</f>
        <v>Non-committed</v>
      </c>
      <c r="C37" s="185">
        <f ca="1">IF($B$37="SOTP",C31,C32)</f>
        <v>0</v>
      </c>
      <c r="F37" s="185">
        <f ca="1">IF($B$37="SOTP",F31,F32)</f>
        <v>0</v>
      </c>
    </row>
    <row r="38" spans="1:6" ht="15.75" thickBot="1"/>
    <row r="39" spans="1:6" ht="15.75" thickBot="1">
      <c r="A39" t="s">
        <v>145</v>
      </c>
      <c r="C39" s="192">
        <f ca="1">C37-C36</f>
        <v>0</v>
      </c>
      <c r="F39" s="192">
        <f ca="1">F37-F36</f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theme="9"/>
  </sheetPr>
  <dimension ref="A1:N46"/>
  <sheetViews>
    <sheetView zoomScale="80" zoomScaleNormal="80" workbookViewId="0">
      <selection activeCell="C27" sqref="C27"/>
    </sheetView>
  </sheetViews>
  <sheetFormatPr defaultColWidth="15.28515625" defaultRowHeight="15"/>
  <cols>
    <col min="1" max="1" width="25.140625" customWidth="1"/>
    <col min="2" max="2" width="24.140625" bestFit="1" customWidth="1"/>
  </cols>
  <sheetData>
    <row r="1" spans="1:3">
      <c r="A1" s="9" t="s">
        <v>20</v>
      </c>
    </row>
    <row r="2" spans="1:3">
      <c r="B2" t="s">
        <v>121</v>
      </c>
    </row>
    <row r="3" spans="1:3">
      <c r="A3" t="s">
        <v>131</v>
      </c>
      <c r="C3" t="s">
        <v>18137</v>
      </c>
    </row>
    <row r="4" spans="1:3">
      <c r="A4" s="91">
        <v>1</v>
      </c>
      <c r="B4" t="s">
        <v>18162</v>
      </c>
      <c r="C4" s="194">
        <f ca="1">IF($A4=1,C46,0)</f>
        <v>0</v>
      </c>
    </row>
    <row r="5" spans="1:3">
      <c r="A5" s="91">
        <v>1</v>
      </c>
      <c r="B5" t="s">
        <v>18134</v>
      </c>
      <c r="C5" s="222">
        <f ca="1">IF($A5=1,E46,0)</f>
        <v>0</v>
      </c>
    </row>
    <row r="6" spans="1:3">
      <c r="A6" s="91">
        <v>1</v>
      </c>
      <c r="B6" t="s">
        <v>17987</v>
      </c>
      <c r="C6" s="194">
        <f ca="1">IF($A6=1,H46,0)</f>
        <v>0</v>
      </c>
    </row>
    <row r="7" spans="1:3">
      <c r="A7" s="91">
        <v>1</v>
      </c>
      <c r="B7" t="s">
        <v>17986</v>
      </c>
      <c r="C7" s="194">
        <f ca="1">IF($A7=1,K46,0)</f>
        <v>0</v>
      </c>
    </row>
    <row r="8" spans="1:3">
      <c r="A8" s="32">
        <v>1</v>
      </c>
      <c r="B8" s="11" t="s">
        <v>17985</v>
      </c>
      <c r="C8" s="195">
        <f ca="1">IF($A8=1,N46,0)</f>
        <v>0</v>
      </c>
    </row>
    <row r="9" spans="1:3">
      <c r="A9" s="91"/>
      <c r="B9" t="s">
        <v>112</v>
      </c>
      <c r="C9" s="194">
        <f ca="1">SUM(C4:C8)</f>
        <v>0</v>
      </c>
    </row>
    <row r="11" spans="1:3">
      <c r="B11" t="s">
        <v>122</v>
      </c>
    </row>
    <row r="12" spans="1:3">
      <c r="C12" t="s">
        <v>18137</v>
      </c>
    </row>
    <row r="13" spans="1:3">
      <c r="B13" t="s">
        <v>18162</v>
      </c>
      <c r="C13" s="197" t="e">
        <f ca="1">C4/Inputs!$B$10</f>
        <v>#DIV/0!</v>
      </c>
    </row>
    <row r="14" spans="1:3">
      <c r="B14" t="s">
        <v>18134</v>
      </c>
      <c r="C14" s="197" t="e">
        <f ca="1">C5/Inputs!$B$10</f>
        <v>#DIV/0!</v>
      </c>
    </row>
    <row r="15" spans="1:3">
      <c r="B15" t="s">
        <v>17987</v>
      </c>
      <c r="C15" s="197" t="e">
        <f ca="1">C6/Inputs!$B$10</f>
        <v>#DIV/0!</v>
      </c>
    </row>
    <row r="16" spans="1:3">
      <c r="B16" t="s">
        <v>17986</v>
      </c>
      <c r="C16" s="197" t="e">
        <f ca="1">C7/Inputs!$B$10</f>
        <v>#DIV/0!</v>
      </c>
    </row>
    <row r="17" spans="1:3">
      <c r="B17" s="11" t="s">
        <v>17985</v>
      </c>
      <c r="C17" s="198" t="e">
        <f ca="1">C8/Inputs!$B$10</f>
        <v>#DIV/0!</v>
      </c>
    </row>
    <row r="18" spans="1:3">
      <c r="B18" t="s">
        <v>112</v>
      </c>
      <c r="C18" s="197" t="e">
        <f ca="1">SUM(C13:C17)</f>
        <v>#DIV/0!</v>
      </c>
    </row>
    <row r="20" spans="1:3">
      <c r="B20" t="s">
        <v>123</v>
      </c>
    </row>
    <row r="21" spans="1:3">
      <c r="C21" t="s">
        <v>18137</v>
      </c>
    </row>
    <row r="22" spans="1:3">
      <c r="B22" t="s">
        <v>18162</v>
      </c>
      <c r="C22" s="194">
        <f t="shared" ref="C22:C26" ca="1" si="0">C4*5</f>
        <v>0</v>
      </c>
    </row>
    <row r="23" spans="1:3">
      <c r="B23" t="s">
        <v>18134</v>
      </c>
      <c r="C23" s="194">
        <f t="shared" ca="1" si="0"/>
        <v>0</v>
      </c>
    </row>
    <row r="24" spans="1:3">
      <c r="B24" t="s">
        <v>17987</v>
      </c>
      <c r="C24" s="194">
        <f t="shared" ca="1" si="0"/>
        <v>0</v>
      </c>
    </row>
    <row r="25" spans="1:3">
      <c r="B25" t="s">
        <v>17986</v>
      </c>
      <c r="C25" s="194">
        <f t="shared" ca="1" si="0"/>
        <v>0</v>
      </c>
    </row>
    <row r="26" spans="1:3">
      <c r="B26" s="11" t="s">
        <v>17985</v>
      </c>
      <c r="C26" s="195">
        <f t="shared" ca="1" si="0"/>
        <v>0</v>
      </c>
    </row>
    <row r="27" spans="1:3">
      <c r="B27" t="s">
        <v>112</v>
      </c>
      <c r="C27" s="194">
        <f ca="1">SUM(C22:C26)</f>
        <v>0</v>
      </c>
    </row>
    <row r="30" spans="1:3">
      <c r="A30" s="9" t="s">
        <v>19</v>
      </c>
      <c r="C30" s="187"/>
    </row>
    <row r="31" spans="1:3">
      <c r="A31" s="50" t="s">
        <v>174</v>
      </c>
      <c r="C31" s="187"/>
    </row>
    <row r="32" spans="1:3">
      <c r="A32" s="51" t="s">
        <v>175</v>
      </c>
      <c r="C32" s="187"/>
    </row>
    <row r="33" spans="1:14" ht="15.75" thickBot="1">
      <c r="A33" s="52" t="s">
        <v>176</v>
      </c>
      <c r="B33" s="33"/>
      <c r="C33" s="33"/>
    </row>
    <row r="34" spans="1:14" ht="15.75" thickBot="1">
      <c r="A34" s="63" t="s">
        <v>187</v>
      </c>
      <c r="B34" s="33"/>
      <c r="C34" s="33"/>
    </row>
    <row r="35" spans="1:14">
      <c r="A35" s="96"/>
      <c r="B35" s="33"/>
      <c r="C35" s="33"/>
    </row>
    <row r="36" spans="1:14">
      <c r="A36" s="9"/>
      <c r="B36" t="s">
        <v>18036</v>
      </c>
      <c r="C36" t="s">
        <v>18133</v>
      </c>
      <c r="D36" t="s">
        <v>18037</v>
      </c>
      <c r="E36" t="s">
        <v>18038</v>
      </c>
      <c r="G36" t="s">
        <v>18039</v>
      </c>
      <c r="H36" t="s">
        <v>18040</v>
      </c>
      <c r="J36" t="s">
        <v>18041</v>
      </c>
      <c r="K36" t="s">
        <v>18042</v>
      </c>
      <c r="M36" t="s">
        <v>18043</v>
      </c>
      <c r="N36" t="s">
        <v>18044</v>
      </c>
    </row>
    <row r="37" spans="1:14">
      <c r="A37" t="s">
        <v>18012</v>
      </c>
      <c r="B37" s="34">
        <f>Calculations!AN4</f>
        <v>77.904170065568721</v>
      </c>
      <c r="C37" s="185">
        <f ca="1">B37*$B$42</f>
        <v>0</v>
      </c>
      <c r="D37" s="34">
        <f>Calculations!AQ4</f>
        <v>82.680464660023887</v>
      </c>
      <c r="E37" s="185">
        <f ca="1">D37*$B$42</f>
        <v>0</v>
      </c>
      <c r="G37" s="34">
        <f>Calculations!AT4</f>
        <v>51.20799843392367</v>
      </c>
      <c r="H37" s="185">
        <f ca="1">G37*$B$42</f>
        <v>0</v>
      </c>
      <c r="J37" s="34">
        <f>Calculations!AW4</f>
        <v>41.366485019016629</v>
      </c>
      <c r="K37" s="185">
        <f ca="1">J37*$B$42</f>
        <v>0</v>
      </c>
      <c r="M37" s="34">
        <f>Calculations!AZ4</f>
        <v>66.396630956683396</v>
      </c>
      <c r="N37" s="185">
        <f ca="1">M37*$B$42</f>
        <v>0</v>
      </c>
    </row>
    <row r="38" spans="1:14">
      <c r="A38" t="s">
        <v>18013</v>
      </c>
      <c r="B38" s="34">
        <f>Calculations!AO4</f>
        <v>90.553171166454433</v>
      </c>
      <c r="C38" s="185">
        <f t="shared" ref="C38:C39" ca="1" si="1">B38*$B$42</f>
        <v>0</v>
      </c>
      <c r="D38" s="34">
        <f>Calculations!AR4</f>
        <v>89.415625350233213</v>
      </c>
      <c r="E38" s="185">
        <f ca="1">D38*$B$42</f>
        <v>0</v>
      </c>
      <c r="G38" s="34">
        <f>Calculations!AU4</f>
        <v>57.030814460017261</v>
      </c>
      <c r="H38" s="185">
        <f t="shared" ref="H38:H39" ca="1" si="2">G38*$B$42</f>
        <v>0</v>
      </c>
      <c r="J38" s="34">
        <f>Calculations!AX4</f>
        <v>47.193193249216023</v>
      </c>
      <c r="K38" s="185">
        <f t="shared" ref="K38:K39" ca="1" si="3">J38*$B$42</f>
        <v>0</v>
      </c>
      <c r="M38" s="34">
        <f>Calculations!BA4</f>
        <v>66.396630956683396</v>
      </c>
      <c r="N38" s="185">
        <f t="shared" ref="N38:N39" ca="1" si="4">M38*$B$42</f>
        <v>0</v>
      </c>
    </row>
    <row r="39" spans="1:14">
      <c r="A39" t="s">
        <v>18014</v>
      </c>
      <c r="B39" s="34">
        <f>Calculations!AP4</f>
        <v>100.24622547461853</v>
      </c>
      <c r="C39" s="185">
        <f t="shared" ca="1" si="1"/>
        <v>0</v>
      </c>
      <c r="D39" s="34">
        <f>Calculations!AS4</f>
        <v>99.592716463704562</v>
      </c>
      <c r="E39" s="185">
        <f ca="1">D39*$B$42</f>
        <v>0</v>
      </c>
      <c r="G39" s="34">
        <f>Calculations!AV4</f>
        <v>69.296504816756368</v>
      </c>
      <c r="H39" s="185">
        <f t="shared" ca="1" si="2"/>
        <v>0</v>
      </c>
      <c r="J39" s="34">
        <f>Calculations!AY4</f>
        <v>55.674316554303637</v>
      </c>
      <c r="K39" s="185">
        <f t="shared" ca="1" si="3"/>
        <v>0</v>
      </c>
      <c r="M39" s="34">
        <f>Calculations!BB4</f>
        <v>66.396630956683396</v>
      </c>
      <c r="N39" s="185">
        <f t="shared" ca="1" si="4"/>
        <v>0</v>
      </c>
    </row>
    <row r="42" spans="1:14">
      <c r="A42" t="s">
        <v>173</v>
      </c>
      <c r="B42" s="50">
        <f ca="1">Inputs!B10</f>
        <v>0</v>
      </c>
    </row>
    <row r="43" spans="1:14">
      <c r="A43" t="s">
        <v>18021</v>
      </c>
      <c r="B43" s="186" t="str">
        <f>Calculations!B9</f>
        <v>FL</v>
      </c>
      <c r="C43" s="185">
        <f ca="1">IF($B$43="FL",C37,IF($B$43="SOTP",C38,C39))</f>
        <v>0</v>
      </c>
      <c r="E43" s="185">
        <f ca="1">IF($B$43="FL",E37,IF($B$43="SOTP",E38,E39))</f>
        <v>0</v>
      </c>
      <c r="H43" s="185">
        <f ca="1">IF($B$43="FL",H37,IF($B$43="SOTP",H38,H39))</f>
        <v>0</v>
      </c>
      <c r="K43" s="185">
        <f ca="1">IF($B$43="FL",K37,IF($B$43="SOTP",K38,K39))</f>
        <v>0</v>
      </c>
      <c r="N43" s="185">
        <f ca="1">IF($B$43="FL",N37,IF($B$43="SOTP",N38,N39))</f>
        <v>0</v>
      </c>
    </row>
    <row r="44" spans="1:14">
      <c r="A44" t="s">
        <v>18022</v>
      </c>
      <c r="B44" s="50" t="str">
        <f>Inputs!B8</f>
        <v>Non-committed</v>
      </c>
      <c r="C44" s="185">
        <f ca="1">IF($B$44="SOTP",C38,C39)</f>
        <v>0</v>
      </c>
      <c r="E44" s="185">
        <f ca="1">IF($B$44="SOTP",E38,E39)</f>
        <v>0</v>
      </c>
      <c r="H44" s="185">
        <f ca="1">IF($B$44="SOTP",H38,H39)</f>
        <v>0</v>
      </c>
      <c r="K44" s="185">
        <f ca="1">IF($B$44="SOTP",K38,K39)</f>
        <v>0</v>
      </c>
      <c r="N44" s="185">
        <f ca="1">IF($B$44="SOTP",N38,N39)</f>
        <v>0</v>
      </c>
    </row>
    <row r="45" spans="1:14" ht="15.75" thickBot="1"/>
    <row r="46" spans="1:14" ht="15.75" thickBot="1">
      <c r="A46" t="s">
        <v>145</v>
      </c>
      <c r="C46" s="192">
        <f ca="1">C44-C43</f>
        <v>0</v>
      </c>
      <c r="E46" s="192">
        <f ca="1">E44-E43</f>
        <v>0</v>
      </c>
      <c r="H46" s="192">
        <f ca="1">H44-H43</f>
        <v>0</v>
      </c>
      <c r="K46" s="192">
        <f ca="1">K44-K43</f>
        <v>0</v>
      </c>
      <c r="N46" s="192">
        <f ca="1">N44-N43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002060"/>
  </sheetPr>
  <dimension ref="A1:B1552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5"/>
  <cols>
    <col min="1" max="1" width="21.85546875" customWidth="1"/>
    <col min="2" max="2" width="17.42578125" customWidth="1"/>
  </cols>
  <sheetData>
    <row r="1" spans="1:2">
      <c r="A1" s="1" t="s">
        <v>18052</v>
      </c>
      <c r="B1" s="1" t="s">
        <v>18051</v>
      </c>
    </row>
    <row r="2" spans="1:2">
      <c r="A2">
        <v>34153900</v>
      </c>
      <c r="B2" t="s">
        <v>14253</v>
      </c>
    </row>
    <row r="3" spans="1:2">
      <c r="A3">
        <v>34281840</v>
      </c>
      <c r="B3" t="s">
        <v>14253</v>
      </c>
    </row>
    <row r="4" spans="1:2">
      <c r="A4">
        <v>34231962</v>
      </c>
      <c r="B4" t="s">
        <v>14221</v>
      </c>
    </row>
    <row r="5" spans="1:2">
      <c r="A5">
        <v>34144729</v>
      </c>
      <c r="B5" t="s">
        <v>14222</v>
      </c>
    </row>
    <row r="6" spans="1:2">
      <c r="A6">
        <v>34227752</v>
      </c>
      <c r="B6" t="s">
        <v>14223</v>
      </c>
    </row>
    <row r="7" spans="1:2">
      <c r="A7">
        <v>34232328</v>
      </c>
      <c r="B7" t="s">
        <v>14223</v>
      </c>
    </row>
    <row r="8" spans="1:2">
      <c r="A8">
        <v>34232114</v>
      </c>
      <c r="B8" t="s">
        <v>14254</v>
      </c>
    </row>
    <row r="9" spans="1:2">
      <c r="A9">
        <v>34232131</v>
      </c>
      <c r="B9" t="s">
        <v>14254</v>
      </c>
    </row>
    <row r="10" spans="1:2">
      <c r="A10">
        <v>34231841</v>
      </c>
      <c r="B10" t="s">
        <v>14255</v>
      </c>
    </row>
    <row r="11" spans="1:2">
      <c r="A11">
        <v>34374957</v>
      </c>
      <c r="B11" t="s">
        <v>14255</v>
      </c>
    </row>
    <row r="12" spans="1:2">
      <c r="A12">
        <v>34248380</v>
      </c>
      <c r="B12" t="s">
        <v>14224</v>
      </c>
    </row>
    <row r="13" spans="1:2">
      <c r="A13">
        <v>34144236</v>
      </c>
      <c r="B13" t="s">
        <v>14224</v>
      </c>
    </row>
    <row r="14" spans="1:2">
      <c r="A14">
        <v>34139266</v>
      </c>
      <c r="B14" t="s">
        <v>14256</v>
      </c>
    </row>
    <row r="15" spans="1:2">
      <c r="A15">
        <v>34363149</v>
      </c>
      <c r="B15" t="s">
        <v>14196</v>
      </c>
    </row>
    <row r="16" spans="1:2">
      <c r="A16">
        <v>34148150</v>
      </c>
      <c r="B16" t="s">
        <v>14257</v>
      </c>
    </row>
    <row r="17" spans="1:2">
      <c r="A17">
        <v>34232158</v>
      </c>
      <c r="B17" t="s">
        <v>14257</v>
      </c>
    </row>
    <row r="18" spans="1:2">
      <c r="A18">
        <v>34232338</v>
      </c>
      <c r="B18" t="s">
        <v>14225</v>
      </c>
    </row>
    <row r="19" spans="1:2">
      <c r="A19">
        <v>34374958</v>
      </c>
      <c r="B19" t="s">
        <v>14258</v>
      </c>
    </row>
    <row r="20" spans="1:2">
      <c r="A20">
        <v>34213864</v>
      </c>
      <c r="B20" t="s">
        <v>14259</v>
      </c>
    </row>
    <row r="21" spans="1:2">
      <c r="A21">
        <v>34232117</v>
      </c>
      <c r="B21" t="s">
        <v>14197</v>
      </c>
    </row>
    <row r="22" spans="1:2">
      <c r="A22">
        <v>34286028</v>
      </c>
      <c r="B22" t="s">
        <v>14260</v>
      </c>
    </row>
    <row r="23" spans="1:2">
      <c r="A23">
        <v>34350549</v>
      </c>
      <c r="B23" t="s">
        <v>14260</v>
      </c>
    </row>
    <row r="24" spans="1:2">
      <c r="A24">
        <v>34232296</v>
      </c>
      <c r="B24" t="s">
        <v>14226</v>
      </c>
    </row>
    <row r="25" spans="1:2">
      <c r="A25">
        <v>34231997</v>
      </c>
      <c r="B25" t="s">
        <v>14226</v>
      </c>
    </row>
    <row r="26" spans="1:2">
      <c r="A26">
        <v>34209162</v>
      </c>
      <c r="B26" t="s">
        <v>14261</v>
      </c>
    </row>
    <row r="27" spans="1:2">
      <c r="A27">
        <v>34231932</v>
      </c>
      <c r="B27" t="s">
        <v>14227</v>
      </c>
    </row>
    <row r="28" spans="1:2">
      <c r="A28">
        <v>34363336</v>
      </c>
      <c r="B28" t="s">
        <v>14262</v>
      </c>
    </row>
    <row r="29" spans="1:2">
      <c r="A29">
        <v>34227667</v>
      </c>
      <c r="B29" t="s">
        <v>14198</v>
      </c>
    </row>
    <row r="30" spans="1:2">
      <c r="A30">
        <v>38713331</v>
      </c>
      <c r="B30" t="s">
        <v>14198</v>
      </c>
    </row>
    <row r="31" spans="1:2">
      <c r="A31">
        <v>34235450</v>
      </c>
      <c r="B31" t="s">
        <v>14263</v>
      </c>
    </row>
    <row r="32" spans="1:2">
      <c r="A32">
        <v>34248378</v>
      </c>
      <c r="B32" t="s">
        <v>14264</v>
      </c>
    </row>
    <row r="33" spans="1:2">
      <c r="A33">
        <v>34231793</v>
      </c>
      <c r="B33" t="s">
        <v>14265</v>
      </c>
    </row>
    <row r="34" spans="1:2">
      <c r="A34">
        <v>34133887</v>
      </c>
      <c r="B34" t="s">
        <v>14265</v>
      </c>
    </row>
    <row r="35" spans="1:2">
      <c r="A35">
        <v>34363179</v>
      </c>
      <c r="B35" t="s">
        <v>14266</v>
      </c>
    </row>
    <row r="36" spans="1:2">
      <c r="A36">
        <v>34143310</v>
      </c>
      <c r="B36" t="s">
        <v>14267</v>
      </c>
    </row>
    <row r="37" spans="1:2">
      <c r="A37">
        <v>34231913</v>
      </c>
      <c r="B37" t="s">
        <v>14267</v>
      </c>
    </row>
    <row r="38" spans="1:2">
      <c r="A38">
        <v>34232159</v>
      </c>
      <c r="B38" t="s">
        <v>14267</v>
      </c>
    </row>
    <row r="39" spans="1:2">
      <c r="A39">
        <v>34293307</v>
      </c>
      <c r="B39" t="s">
        <v>14268</v>
      </c>
    </row>
    <row r="40" spans="1:2">
      <c r="A40">
        <v>36740269</v>
      </c>
      <c r="B40" t="s">
        <v>14268</v>
      </c>
    </row>
    <row r="41" spans="1:2">
      <c r="A41">
        <v>34230269</v>
      </c>
      <c r="B41" t="s">
        <v>14228</v>
      </c>
    </row>
    <row r="42" spans="1:2">
      <c r="A42">
        <v>34232345</v>
      </c>
      <c r="B42" t="s">
        <v>14228</v>
      </c>
    </row>
    <row r="43" spans="1:2">
      <c r="A43">
        <v>34232326</v>
      </c>
      <c r="B43" t="s">
        <v>14269</v>
      </c>
    </row>
    <row r="44" spans="1:2">
      <c r="A44">
        <v>34362190</v>
      </c>
      <c r="B44" t="s">
        <v>14229</v>
      </c>
    </row>
    <row r="45" spans="1:2">
      <c r="A45">
        <v>34227790</v>
      </c>
      <c r="B45" t="s">
        <v>14230</v>
      </c>
    </row>
    <row r="46" spans="1:2">
      <c r="A46">
        <v>37714278</v>
      </c>
      <c r="B46" t="s">
        <v>11272</v>
      </c>
    </row>
    <row r="47" spans="1:2">
      <c r="A47">
        <v>34248381</v>
      </c>
      <c r="B47" t="s">
        <v>14270</v>
      </c>
    </row>
    <row r="48" spans="1:2">
      <c r="A48">
        <v>34408991</v>
      </c>
      <c r="B48" t="s">
        <v>14270</v>
      </c>
    </row>
    <row r="49" spans="1:2">
      <c r="A49">
        <v>34234696</v>
      </c>
      <c r="B49" t="s">
        <v>14270</v>
      </c>
    </row>
    <row r="50" spans="1:2">
      <c r="A50">
        <v>37079673</v>
      </c>
      <c r="B50" t="s">
        <v>16191</v>
      </c>
    </row>
    <row r="51" spans="1:2">
      <c r="A51">
        <v>34148738</v>
      </c>
      <c r="B51" t="s">
        <v>14271</v>
      </c>
    </row>
    <row r="52" spans="1:2">
      <c r="A52">
        <v>34232315</v>
      </c>
      <c r="B52" t="s">
        <v>14271</v>
      </c>
    </row>
    <row r="53" spans="1:2">
      <c r="A53">
        <v>37708476</v>
      </c>
      <c r="B53" t="s">
        <v>14231</v>
      </c>
    </row>
    <row r="54" spans="1:2">
      <c r="A54">
        <v>34231953</v>
      </c>
      <c r="B54" t="s">
        <v>14231</v>
      </c>
    </row>
    <row r="55" spans="1:2">
      <c r="A55">
        <v>34232162</v>
      </c>
      <c r="B55" t="s">
        <v>14231</v>
      </c>
    </row>
    <row r="56" spans="1:2">
      <c r="A56">
        <v>34231996</v>
      </c>
      <c r="B56" t="s">
        <v>14272</v>
      </c>
    </row>
    <row r="57" spans="1:2">
      <c r="A57">
        <v>34232000</v>
      </c>
      <c r="B57" t="s">
        <v>14272</v>
      </c>
    </row>
    <row r="58" spans="1:2">
      <c r="A58">
        <v>34133728</v>
      </c>
      <c r="B58" t="s">
        <v>13357</v>
      </c>
    </row>
    <row r="59" spans="1:2">
      <c r="A59">
        <v>36901291</v>
      </c>
      <c r="B59" t="s">
        <v>10748</v>
      </c>
    </row>
    <row r="60" spans="1:2">
      <c r="A60">
        <v>34133734</v>
      </c>
      <c r="B60" t="s">
        <v>10748</v>
      </c>
    </row>
    <row r="61" spans="1:2">
      <c r="A61">
        <v>38439770</v>
      </c>
      <c r="B61" t="s">
        <v>10748</v>
      </c>
    </row>
    <row r="62" spans="1:2">
      <c r="A62">
        <v>34137181</v>
      </c>
      <c r="B62" t="s">
        <v>15200</v>
      </c>
    </row>
    <row r="63" spans="1:2">
      <c r="A63">
        <v>38480540</v>
      </c>
      <c r="B63" t="s">
        <v>15200</v>
      </c>
    </row>
    <row r="64" spans="1:2">
      <c r="A64">
        <v>34133810</v>
      </c>
      <c r="B64" t="s">
        <v>15200</v>
      </c>
    </row>
    <row r="65" spans="1:2">
      <c r="A65">
        <v>34133809</v>
      </c>
      <c r="B65" t="s">
        <v>15200</v>
      </c>
    </row>
    <row r="66" spans="1:2">
      <c r="A66">
        <v>34143388</v>
      </c>
      <c r="B66" t="s">
        <v>15200</v>
      </c>
    </row>
    <row r="67" spans="1:2">
      <c r="A67">
        <v>38485435</v>
      </c>
      <c r="B67" t="s">
        <v>15200</v>
      </c>
    </row>
    <row r="68" spans="1:2">
      <c r="A68">
        <v>34144909</v>
      </c>
      <c r="B68" t="s">
        <v>15200</v>
      </c>
    </row>
    <row r="69" spans="1:2">
      <c r="A69">
        <v>34372151</v>
      </c>
      <c r="B69" t="s">
        <v>8796</v>
      </c>
    </row>
    <row r="70" spans="1:2">
      <c r="A70">
        <v>37082976</v>
      </c>
      <c r="B70" t="s">
        <v>10414</v>
      </c>
    </row>
    <row r="71" spans="1:2">
      <c r="A71">
        <v>34133999</v>
      </c>
      <c r="B71" t="s">
        <v>10415</v>
      </c>
    </row>
    <row r="72" spans="1:2">
      <c r="A72">
        <v>34133893</v>
      </c>
      <c r="B72" t="s">
        <v>11033</v>
      </c>
    </row>
    <row r="73" spans="1:2">
      <c r="A73">
        <v>37174969</v>
      </c>
      <c r="B73" t="s">
        <v>14038</v>
      </c>
    </row>
    <row r="74" spans="1:2">
      <c r="A74">
        <v>34136692</v>
      </c>
      <c r="B74" t="s">
        <v>15142</v>
      </c>
    </row>
    <row r="75" spans="1:2">
      <c r="A75">
        <v>34136693</v>
      </c>
      <c r="B75" t="s">
        <v>15142</v>
      </c>
    </row>
    <row r="76" spans="1:2">
      <c r="A76">
        <v>34215806</v>
      </c>
      <c r="B76" t="s">
        <v>14039</v>
      </c>
    </row>
    <row r="77" spans="1:2">
      <c r="A77">
        <v>34147359</v>
      </c>
      <c r="B77" t="s">
        <v>14040</v>
      </c>
    </row>
    <row r="78" spans="1:2">
      <c r="A78">
        <v>34570018</v>
      </c>
      <c r="B78" t="s">
        <v>10749</v>
      </c>
    </row>
    <row r="79" spans="1:2">
      <c r="A79">
        <v>37744027</v>
      </c>
      <c r="B79" t="s">
        <v>10749</v>
      </c>
    </row>
    <row r="80" spans="1:2">
      <c r="A80">
        <v>34135190</v>
      </c>
      <c r="B80" t="s">
        <v>10749</v>
      </c>
    </row>
    <row r="81" spans="1:2">
      <c r="A81">
        <v>37237473</v>
      </c>
      <c r="B81" t="s">
        <v>10749</v>
      </c>
    </row>
    <row r="82" spans="1:2">
      <c r="A82">
        <v>37682441</v>
      </c>
      <c r="B82" t="s">
        <v>17369</v>
      </c>
    </row>
    <row r="83" spans="1:2">
      <c r="A83">
        <v>34134018</v>
      </c>
      <c r="B83" t="s">
        <v>11273</v>
      </c>
    </row>
    <row r="84" spans="1:2">
      <c r="A84">
        <v>34213509</v>
      </c>
      <c r="B84" t="s">
        <v>10829</v>
      </c>
    </row>
    <row r="85" spans="1:2">
      <c r="A85">
        <v>37657675</v>
      </c>
      <c r="B85" t="s">
        <v>11274</v>
      </c>
    </row>
    <row r="86" spans="1:2">
      <c r="A86">
        <v>38460956</v>
      </c>
      <c r="B86" t="s">
        <v>10293</v>
      </c>
    </row>
    <row r="87" spans="1:2">
      <c r="A87">
        <v>37068585</v>
      </c>
      <c r="B87" t="s">
        <v>8432</v>
      </c>
    </row>
    <row r="88" spans="1:2">
      <c r="A88">
        <v>37142763</v>
      </c>
      <c r="B88" t="s">
        <v>8433</v>
      </c>
    </row>
    <row r="89" spans="1:2">
      <c r="A89">
        <v>37134073</v>
      </c>
      <c r="B89" t="s">
        <v>8434</v>
      </c>
    </row>
    <row r="90" spans="1:2">
      <c r="A90">
        <v>38356542</v>
      </c>
      <c r="B90" t="s">
        <v>8435</v>
      </c>
    </row>
    <row r="91" spans="1:2">
      <c r="A91">
        <v>37179043</v>
      </c>
      <c r="B91" t="s">
        <v>8436</v>
      </c>
    </row>
    <row r="92" spans="1:2">
      <c r="A92">
        <v>37124306</v>
      </c>
      <c r="B92" t="s">
        <v>8436</v>
      </c>
    </row>
    <row r="93" spans="1:2">
      <c r="A93">
        <v>34211320</v>
      </c>
      <c r="B93" t="s">
        <v>11276</v>
      </c>
    </row>
    <row r="94" spans="1:2">
      <c r="A94">
        <v>34134049</v>
      </c>
      <c r="B94" t="s">
        <v>9126</v>
      </c>
    </row>
    <row r="95" spans="1:2">
      <c r="A95">
        <v>38631790</v>
      </c>
      <c r="B95" t="s">
        <v>9126</v>
      </c>
    </row>
    <row r="96" spans="1:2">
      <c r="A96">
        <v>34134091</v>
      </c>
      <c r="B96" t="s">
        <v>13110</v>
      </c>
    </row>
    <row r="97" spans="1:2">
      <c r="A97">
        <v>34217187</v>
      </c>
      <c r="B97" t="s">
        <v>11277</v>
      </c>
    </row>
    <row r="98" spans="1:2">
      <c r="A98">
        <v>34134084</v>
      </c>
      <c r="B98" t="s">
        <v>11278</v>
      </c>
    </row>
    <row r="99" spans="1:2">
      <c r="A99">
        <v>34134090</v>
      </c>
      <c r="B99" t="s">
        <v>8439</v>
      </c>
    </row>
    <row r="100" spans="1:2">
      <c r="A100">
        <v>38842395</v>
      </c>
      <c r="B100" t="s">
        <v>10757</v>
      </c>
    </row>
    <row r="101" spans="1:2">
      <c r="A101">
        <v>34134108</v>
      </c>
      <c r="B101" t="s">
        <v>10757</v>
      </c>
    </row>
    <row r="102" spans="1:2">
      <c r="A102">
        <v>34151283</v>
      </c>
      <c r="B102" t="s">
        <v>8440</v>
      </c>
    </row>
    <row r="103" spans="1:2">
      <c r="A103">
        <v>34142204</v>
      </c>
      <c r="B103" t="s">
        <v>8441</v>
      </c>
    </row>
    <row r="104" spans="1:2">
      <c r="A104">
        <v>37044897</v>
      </c>
      <c r="B104" t="s">
        <v>8441</v>
      </c>
    </row>
    <row r="105" spans="1:2">
      <c r="A105">
        <v>37728069</v>
      </c>
      <c r="B105" t="s">
        <v>8441</v>
      </c>
    </row>
    <row r="106" spans="1:2">
      <c r="A106">
        <v>34220144</v>
      </c>
      <c r="B106" t="s">
        <v>8442</v>
      </c>
    </row>
    <row r="107" spans="1:2">
      <c r="A107">
        <v>38785934</v>
      </c>
      <c r="B107" t="s">
        <v>8442</v>
      </c>
    </row>
    <row r="108" spans="1:2">
      <c r="A108">
        <v>36922292</v>
      </c>
      <c r="B108" t="s">
        <v>8443</v>
      </c>
    </row>
    <row r="109" spans="1:2">
      <c r="A109">
        <v>37767084</v>
      </c>
      <c r="B109" t="s">
        <v>8443</v>
      </c>
    </row>
    <row r="110" spans="1:2">
      <c r="A110">
        <v>34150068</v>
      </c>
      <c r="B110" t="s">
        <v>8443</v>
      </c>
    </row>
    <row r="111" spans="1:2">
      <c r="A111">
        <v>38637928</v>
      </c>
      <c r="B111" t="s">
        <v>14199</v>
      </c>
    </row>
    <row r="112" spans="1:2">
      <c r="A112">
        <v>37012823</v>
      </c>
      <c r="B112" t="s">
        <v>9768</v>
      </c>
    </row>
    <row r="113" spans="1:2">
      <c r="A113">
        <v>37023115</v>
      </c>
      <c r="B113" t="s">
        <v>11279</v>
      </c>
    </row>
    <row r="114" spans="1:2">
      <c r="A114">
        <v>37134739</v>
      </c>
      <c r="B114" t="s">
        <v>9769</v>
      </c>
    </row>
    <row r="115" spans="1:2">
      <c r="A115">
        <v>36815670</v>
      </c>
      <c r="B115" t="s">
        <v>9769</v>
      </c>
    </row>
    <row r="116" spans="1:2">
      <c r="A116">
        <v>36988949</v>
      </c>
      <c r="B116" t="s">
        <v>9769</v>
      </c>
    </row>
    <row r="117" spans="1:2">
      <c r="A117">
        <v>37000559</v>
      </c>
      <c r="B117" t="s">
        <v>14379</v>
      </c>
    </row>
    <row r="118" spans="1:2">
      <c r="A118">
        <v>38554928</v>
      </c>
      <c r="B118" t="s">
        <v>11280</v>
      </c>
    </row>
    <row r="119" spans="1:2">
      <c r="A119">
        <v>37680972</v>
      </c>
      <c r="B119" t="s">
        <v>11280</v>
      </c>
    </row>
    <row r="120" spans="1:2">
      <c r="A120">
        <v>37045561</v>
      </c>
      <c r="B120" t="s">
        <v>9426</v>
      </c>
    </row>
    <row r="121" spans="1:2">
      <c r="A121">
        <v>37150552</v>
      </c>
      <c r="B121" t="s">
        <v>11281</v>
      </c>
    </row>
    <row r="122" spans="1:2">
      <c r="A122">
        <v>34517298</v>
      </c>
      <c r="B122" t="s">
        <v>15995</v>
      </c>
    </row>
    <row r="123" spans="1:2">
      <c r="A123">
        <v>37756117</v>
      </c>
      <c r="B123" t="s">
        <v>8444</v>
      </c>
    </row>
    <row r="124" spans="1:2">
      <c r="A124">
        <v>36946364</v>
      </c>
      <c r="B124" t="s">
        <v>8444</v>
      </c>
    </row>
    <row r="125" spans="1:2">
      <c r="A125">
        <v>34150351</v>
      </c>
      <c r="B125" t="s">
        <v>8444</v>
      </c>
    </row>
    <row r="126" spans="1:2">
      <c r="A126">
        <v>37111674</v>
      </c>
      <c r="B126" t="s">
        <v>8444</v>
      </c>
    </row>
    <row r="127" spans="1:2">
      <c r="A127">
        <v>34227048</v>
      </c>
      <c r="B127" t="s">
        <v>8483</v>
      </c>
    </row>
    <row r="128" spans="1:2">
      <c r="A128">
        <v>36853418</v>
      </c>
      <c r="B128" t="s">
        <v>8483</v>
      </c>
    </row>
    <row r="129" spans="1:2">
      <c r="A129">
        <v>37807677</v>
      </c>
      <c r="B129" t="s">
        <v>8483</v>
      </c>
    </row>
    <row r="130" spans="1:2">
      <c r="A130">
        <v>38591077</v>
      </c>
      <c r="B130" t="s">
        <v>8483</v>
      </c>
    </row>
    <row r="131" spans="1:2">
      <c r="A131">
        <v>37807682</v>
      </c>
      <c r="B131" t="s">
        <v>8483</v>
      </c>
    </row>
    <row r="132" spans="1:2">
      <c r="A132">
        <v>34414149</v>
      </c>
      <c r="B132" t="s">
        <v>8484</v>
      </c>
    </row>
    <row r="133" spans="1:2">
      <c r="A133">
        <v>37583112</v>
      </c>
      <c r="B133" t="s">
        <v>8484</v>
      </c>
    </row>
    <row r="134" spans="1:2">
      <c r="A134">
        <v>34221994</v>
      </c>
      <c r="B134" t="s">
        <v>8484</v>
      </c>
    </row>
    <row r="135" spans="1:2">
      <c r="A135">
        <v>34229868</v>
      </c>
      <c r="B135" t="s">
        <v>8485</v>
      </c>
    </row>
    <row r="136" spans="1:2">
      <c r="A136">
        <v>38513217</v>
      </c>
      <c r="B136" t="s">
        <v>11282</v>
      </c>
    </row>
    <row r="137" spans="1:2">
      <c r="A137">
        <v>34152329</v>
      </c>
      <c r="B137" t="s">
        <v>8486</v>
      </c>
    </row>
    <row r="138" spans="1:2">
      <c r="A138">
        <v>37783019</v>
      </c>
      <c r="B138" t="s">
        <v>8486</v>
      </c>
    </row>
    <row r="139" spans="1:2">
      <c r="A139">
        <v>37284511</v>
      </c>
      <c r="B139" t="s">
        <v>8486</v>
      </c>
    </row>
    <row r="140" spans="1:2">
      <c r="A140">
        <v>38301366</v>
      </c>
      <c r="B140" t="s">
        <v>8487</v>
      </c>
    </row>
    <row r="141" spans="1:2">
      <c r="A141">
        <v>37285114</v>
      </c>
      <c r="B141" t="s">
        <v>8487</v>
      </c>
    </row>
    <row r="142" spans="1:2">
      <c r="A142">
        <v>37960061</v>
      </c>
      <c r="B142" t="s">
        <v>8487</v>
      </c>
    </row>
    <row r="143" spans="1:2">
      <c r="A143">
        <v>34227559</v>
      </c>
      <c r="B143" t="s">
        <v>8488</v>
      </c>
    </row>
    <row r="144" spans="1:2">
      <c r="A144">
        <v>37295433</v>
      </c>
      <c r="B144" t="s">
        <v>8488</v>
      </c>
    </row>
    <row r="145" spans="1:2">
      <c r="A145">
        <v>37287110</v>
      </c>
      <c r="B145" t="s">
        <v>8488</v>
      </c>
    </row>
    <row r="146" spans="1:2">
      <c r="A146">
        <v>37783028</v>
      </c>
      <c r="B146" t="s">
        <v>8488</v>
      </c>
    </row>
    <row r="147" spans="1:2">
      <c r="A147">
        <v>34359400</v>
      </c>
      <c r="B147" t="s">
        <v>8514</v>
      </c>
    </row>
    <row r="148" spans="1:2">
      <c r="A148">
        <v>34139029</v>
      </c>
      <c r="B148" t="s">
        <v>8517</v>
      </c>
    </row>
    <row r="149" spans="1:2">
      <c r="A149">
        <v>37289838</v>
      </c>
      <c r="B149" t="s">
        <v>8518</v>
      </c>
    </row>
    <row r="150" spans="1:2">
      <c r="A150">
        <v>34145459</v>
      </c>
      <c r="B150" t="s">
        <v>8518</v>
      </c>
    </row>
    <row r="151" spans="1:2">
      <c r="A151">
        <v>34142262</v>
      </c>
      <c r="B151" t="s">
        <v>8518</v>
      </c>
    </row>
    <row r="152" spans="1:2">
      <c r="A152">
        <v>37762329</v>
      </c>
      <c r="B152" t="s">
        <v>8518</v>
      </c>
    </row>
    <row r="153" spans="1:2">
      <c r="A153">
        <v>34142264</v>
      </c>
      <c r="B153" t="s">
        <v>8518</v>
      </c>
    </row>
    <row r="154" spans="1:2">
      <c r="A154">
        <v>36852072</v>
      </c>
      <c r="B154" t="s">
        <v>8519</v>
      </c>
    </row>
    <row r="155" spans="1:2">
      <c r="A155">
        <v>34143778</v>
      </c>
      <c r="B155" t="s">
        <v>8519</v>
      </c>
    </row>
    <row r="156" spans="1:2">
      <c r="A156">
        <v>34150562</v>
      </c>
      <c r="B156" t="s">
        <v>8521</v>
      </c>
    </row>
    <row r="157" spans="1:2">
      <c r="A157">
        <v>34150560</v>
      </c>
      <c r="B157" t="s">
        <v>8521</v>
      </c>
    </row>
    <row r="158" spans="1:2">
      <c r="A158">
        <v>34150634</v>
      </c>
      <c r="B158" t="s">
        <v>15195</v>
      </c>
    </row>
    <row r="159" spans="1:2">
      <c r="A159">
        <v>34150635</v>
      </c>
      <c r="B159" t="s">
        <v>15195</v>
      </c>
    </row>
    <row r="160" spans="1:2">
      <c r="A160">
        <v>36887470</v>
      </c>
      <c r="B160" t="s">
        <v>15196</v>
      </c>
    </row>
    <row r="161" spans="1:2">
      <c r="A161">
        <v>37767762</v>
      </c>
      <c r="B161" t="s">
        <v>15196</v>
      </c>
    </row>
    <row r="162" spans="1:2">
      <c r="A162">
        <v>34159386</v>
      </c>
      <c r="B162" t="s">
        <v>15196</v>
      </c>
    </row>
    <row r="163" spans="1:2">
      <c r="A163">
        <v>34159389</v>
      </c>
      <c r="B163" t="s">
        <v>15196</v>
      </c>
    </row>
    <row r="164" spans="1:2">
      <c r="A164">
        <v>36874795</v>
      </c>
      <c r="B164" t="s">
        <v>15196</v>
      </c>
    </row>
    <row r="165" spans="1:2">
      <c r="A165">
        <v>38640467</v>
      </c>
      <c r="B165" t="s">
        <v>8522</v>
      </c>
    </row>
    <row r="166" spans="1:2">
      <c r="A166">
        <v>34208421</v>
      </c>
      <c r="B166" t="s">
        <v>8522</v>
      </c>
    </row>
    <row r="167" spans="1:2">
      <c r="A167">
        <v>38640473</v>
      </c>
      <c r="B167" t="s">
        <v>8522</v>
      </c>
    </row>
    <row r="168" spans="1:2">
      <c r="A168">
        <v>34208422</v>
      </c>
      <c r="B168" t="s">
        <v>8523</v>
      </c>
    </row>
    <row r="169" spans="1:2">
      <c r="A169">
        <v>34208420</v>
      </c>
      <c r="B169" t="s">
        <v>8523</v>
      </c>
    </row>
    <row r="170" spans="1:2">
      <c r="A170">
        <v>34227806</v>
      </c>
      <c r="B170" t="s">
        <v>8524</v>
      </c>
    </row>
    <row r="171" spans="1:2">
      <c r="A171">
        <v>36789266</v>
      </c>
      <c r="B171" t="s">
        <v>8524</v>
      </c>
    </row>
    <row r="172" spans="1:2">
      <c r="A172">
        <v>34228389</v>
      </c>
      <c r="B172" t="s">
        <v>8525</v>
      </c>
    </row>
    <row r="173" spans="1:2">
      <c r="A173">
        <v>38640446</v>
      </c>
      <c r="B173" t="s">
        <v>8525</v>
      </c>
    </row>
    <row r="174" spans="1:2">
      <c r="A174">
        <v>34228388</v>
      </c>
      <c r="B174" t="s">
        <v>8525</v>
      </c>
    </row>
    <row r="175" spans="1:2">
      <c r="A175">
        <v>38640454</v>
      </c>
      <c r="B175" t="s">
        <v>8525</v>
      </c>
    </row>
    <row r="176" spans="1:2">
      <c r="A176">
        <v>34214166</v>
      </c>
      <c r="B176" t="s">
        <v>8526</v>
      </c>
    </row>
    <row r="177" spans="1:2">
      <c r="A177">
        <v>38480761</v>
      </c>
      <c r="B177" t="s">
        <v>8526</v>
      </c>
    </row>
    <row r="178" spans="1:2">
      <c r="A178">
        <v>34228275</v>
      </c>
      <c r="B178" t="s">
        <v>8526</v>
      </c>
    </row>
    <row r="179" spans="1:2">
      <c r="A179">
        <v>36929694</v>
      </c>
      <c r="B179" t="s">
        <v>8526</v>
      </c>
    </row>
    <row r="180" spans="1:2">
      <c r="A180">
        <v>34270172</v>
      </c>
      <c r="B180" t="s">
        <v>11284</v>
      </c>
    </row>
    <row r="181" spans="1:2">
      <c r="A181">
        <v>34134132</v>
      </c>
      <c r="B181" t="s">
        <v>9732</v>
      </c>
    </row>
    <row r="182" spans="1:2">
      <c r="A182">
        <v>37255387</v>
      </c>
      <c r="B182" t="s">
        <v>11285</v>
      </c>
    </row>
    <row r="183" spans="1:2">
      <c r="A183">
        <v>34209510</v>
      </c>
      <c r="B183" t="s">
        <v>13358</v>
      </c>
    </row>
    <row r="184" spans="1:2">
      <c r="A184">
        <v>38538583</v>
      </c>
      <c r="B184" t="s">
        <v>13358</v>
      </c>
    </row>
    <row r="185" spans="1:2">
      <c r="A185">
        <v>34147447</v>
      </c>
      <c r="B185" t="s">
        <v>13358</v>
      </c>
    </row>
    <row r="186" spans="1:2">
      <c r="A186">
        <v>34411163</v>
      </c>
      <c r="B186" t="s">
        <v>8639</v>
      </c>
    </row>
    <row r="187" spans="1:2">
      <c r="A187">
        <v>34136114</v>
      </c>
      <c r="B187" t="s">
        <v>8531</v>
      </c>
    </row>
    <row r="188" spans="1:2">
      <c r="A188">
        <v>34235468</v>
      </c>
      <c r="B188" t="s">
        <v>8532</v>
      </c>
    </row>
    <row r="189" spans="1:2">
      <c r="A189">
        <v>34134152</v>
      </c>
      <c r="B189" t="s">
        <v>14409</v>
      </c>
    </row>
    <row r="190" spans="1:2">
      <c r="A190">
        <v>36860005</v>
      </c>
      <c r="B190" t="s">
        <v>14232</v>
      </c>
    </row>
    <row r="191" spans="1:2">
      <c r="A191">
        <v>36781031</v>
      </c>
      <c r="B191" t="s">
        <v>14232</v>
      </c>
    </row>
    <row r="192" spans="1:2">
      <c r="A192">
        <v>38485407</v>
      </c>
      <c r="B192" t="s">
        <v>14232</v>
      </c>
    </row>
    <row r="193" spans="1:2">
      <c r="A193">
        <v>36618270</v>
      </c>
      <c r="B193" t="s">
        <v>14232</v>
      </c>
    </row>
    <row r="194" spans="1:2">
      <c r="A194">
        <v>37642960</v>
      </c>
      <c r="B194" t="s">
        <v>8538</v>
      </c>
    </row>
    <row r="195" spans="1:2">
      <c r="A195">
        <v>34134190</v>
      </c>
      <c r="B195" t="s">
        <v>8538</v>
      </c>
    </row>
    <row r="196" spans="1:2">
      <c r="A196">
        <v>37721107</v>
      </c>
      <c r="B196" t="s">
        <v>15059</v>
      </c>
    </row>
    <row r="197" spans="1:2">
      <c r="A197">
        <v>37072321</v>
      </c>
      <c r="B197" t="s">
        <v>15059</v>
      </c>
    </row>
    <row r="198" spans="1:2">
      <c r="A198">
        <v>37070070</v>
      </c>
      <c r="B198" t="s">
        <v>15059</v>
      </c>
    </row>
    <row r="199" spans="1:2">
      <c r="A199">
        <v>34412825</v>
      </c>
      <c r="B199" t="s">
        <v>9331</v>
      </c>
    </row>
    <row r="200" spans="1:2">
      <c r="A200">
        <v>38386084</v>
      </c>
      <c r="B200" t="s">
        <v>9331</v>
      </c>
    </row>
    <row r="201" spans="1:2">
      <c r="A201">
        <v>34134206</v>
      </c>
      <c r="B201" t="s">
        <v>9380</v>
      </c>
    </row>
    <row r="202" spans="1:2">
      <c r="A202">
        <v>38857232</v>
      </c>
      <c r="B202" t="s">
        <v>11286</v>
      </c>
    </row>
    <row r="203" spans="1:2">
      <c r="A203">
        <v>34210903</v>
      </c>
      <c r="B203" t="s">
        <v>9583</v>
      </c>
    </row>
    <row r="204" spans="1:2">
      <c r="A204">
        <v>38405300</v>
      </c>
      <c r="B204" t="s">
        <v>9583</v>
      </c>
    </row>
    <row r="205" spans="1:2">
      <c r="A205">
        <v>38435014</v>
      </c>
      <c r="B205" t="s">
        <v>9583</v>
      </c>
    </row>
    <row r="206" spans="1:2">
      <c r="A206">
        <v>38405161</v>
      </c>
      <c r="B206" t="s">
        <v>9583</v>
      </c>
    </row>
    <row r="207" spans="1:2">
      <c r="A207">
        <v>34210902</v>
      </c>
      <c r="B207" t="s">
        <v>9583</v>
      </c>
    </row>
    <row r="208" spans="1:2">
      <c r="A208">
        <v>36945564</v>
      </c>
      <c r="B208" t="s">
        <v>8539</v>
      </c>
    </row>
    <row r="209" spans="1:2">
      <c r="A209">
        <v>37150831</v>
      </c>
      <c r="B209" t="s">
        <v>8539</v>
      </c>
    </row>
    <row r="210" spans="1:2">
      <c r="A210">
        <v>37779839</v>
      </c>
      <c r="B210" t="s">
        <v>8539</v>
      </c>
    </row>
    <row r="211" spans="1:2">
      <c r="A211">
        <v>34154007</v>
      </c>
      <c r="B211" t="s">
        <v>8539</v>
      </c>
    </row>
    <row r="212" spans="1:2">
      <c r="A212">
        <v>34232448</v>
      </c>
      <c r="B212" t="s">
        <v>15364</v>
      </c>
    </row>
    <row r="213" spans="1:2">
      <c r="A213">
        <v>38569342</v>
      </c>
      <c r="B213" t="s">
        <v>15364</v>
      </c>
    </row>
    <row r="214" spans="1:2">
      <c r="A214">
        <v>34232445</v>
      </c>
      <c r="B214" t="s">
        <v>15364</v>
      </c>
    </row>
    <row r="215" spans="1:2">
      <c r="A215">
        <v>37691146</v>
      </c>
      <c r="B215" t="s">
        <v>15364</v>
      </c>
    </row>
    <row r="216" spans="1:2">
      <c r="A216">
        <v>37031592</v>
      </c>
      <c r="B216" t="s">
        <v>15364</v>
      </c>
    </row>
    <row r="217" spans="1:2">
      <c r="A217">
        <v>37209186</v>
      </c>
      <c r="B217" t="s">
        <v>15364</v>
      </c>
    </row>
    <row r="218" spans="1:2">
      <c r="A218">
        <v>36824121</v>
      </c>
      <c r="B218" t="s">
        <v>16181</v>
      </c>
    </row>
    <row r="219" spans="1:2">
      <c r="A219">
        <v>36856172</v>
      </c>
      <c r="B219" t="s">
        <v>10000</v>
      </c>
    </row>
    <row r="220" spans="1:2">
      <c r="A220">
        <v>38712372</v>
      </c>
      <c r="B220" t="s">
        <v>10000</v>
      </c>
    </row>
    <row r="221" spans="1:2">
      <c r="A221">
        <v>34220731</v>
      </c>
      <c r="B221" t="s">
        <v>10000</v>
      </c>
    </row>
    <row r="222" spans="1:2">
      <c r="A222">
        <v>37782610</v>
      </c>
      <c r="B222" t="s">
        <v>8542</v>
      </c>
    </row>
    <row r="223" spans="1:2">
      <c r="A223">
        <v>34245470</v>
      </c>
      <c r="B223" t="s">
        <v>8542</v>
      </c>
    </row>
    <row r="224" spans="1:2">
      <c r="A224">
        <v>36788089</v>
      </c>
      <c r="B224" t="s">
        <v>8542</v>
      </c>
    </row>
    <row r="225" spans="1:2">
      <c r="A225">
        <v>36959611</v>
      </c>
      <c r="B225" t="s">
        <v>8542</v>
      </c>
    </row>
    <row r="226" spans="1:2">
      <c r="A226">
        <v>34134425</v>
      </c>
      <c r="B226" t="s">
        <v>8542</v>
      </c>
    </row>
    <row r="227" spans="1:2">
      <c r="A227">
        <v>36852043</v>
      </c>
      <c r="B227" t="s">
        <v>8543</v>
      </c>
    </row>
    <row r="228" spans="1:2">
      <c r="A228">
        <v>34210885</v>
      </c>
      <c r="B228" t="s">
        <v>14301</v>
      </c>
    </row>
    <row r="229" spans="1:2">
      <c r="A229">
        <v>36780981</v>
      </c>
      <c r="B229" t="s">
        <v>14753</v>
      </c>
    </row>
    <row r="230" spans="1:2">
      <c r="A230">
        <v>36906676</v>
      </c>
      <c r="B230" t="s">
        <v>14753</v>
      </c>
    </row>
    <row r="231" spans="1:2">
      <c r="A231">
        <v>34233906</v>
      </c>
      <c r="B231" t="s">
        <v>14753</v>
      </c>
    </row>
    <row r="232" spans="1:2">
      <c r="A232">
        <v>36780977</v>
      </c>
      <c r="B232" t="s">
        <v>14753</v>
      </c>
    </row>
    <row r="233" spans="1:2">
      <c r="A233">
        <v>37222345</v>
      </c>
      <c r="B233" t="s">
        <v>13813</v>
      </c>
    </row>
    <row r="234" spans="1:2">
      <c r="A234">
        <v>34134434</v>
      </c>
      <c r="B234" t="s">
        <v>13813</v>
      </c>
    </row>
    <row r="235" spans="1:2">
      <c r="A235">
        <v>34235964</v>
      </c>
      <c r="B235" t="s">
        <v>11166</v>
      </c>
    </row>
    <row r="236" spans="1:2">
      <c r="A236">
        <v>37786827</v>
      </c>
      <c r="B236" t="s">
        <v>8545</v>
      </c>
    </row>
    <row r="237" spans="1:2">
      <c r="A237">
        <v>38446318</v>
      </c>
      <c r="B237" t="s">
        <v>8545</v>
      </c>
    </row>
    <row r="238" spans="1:2">
      <c r="A238">
        <v>34230502</v>
      </c>
      <c r="B238" t="s">
        <v>8545</v>
      </c>
    </row>
    <row r="239" spans="1:2">
      <c r="A239">
        <v>34602394</v>
      </c>
      <c r="B239" t="s">
        <v>11167</v>
      </c>
    </row>
    <row r="240" spans="1:2">
      <c r="A240">
        <v>38633434</v>
      </c>
      <c r="B240" t="s">
        <v>11167</v>
      </c>
    </row>
    <row r="241" spans="1:2">
      <c r="A241">
        <v>38657937</v>
      </c>
      <c r="B241" t="s">
        <v>11167</v>
      </c>
    </row>
    <row r="242" spans="1:2">
      <c r="A242">
        <v>37153153</v>
      </c>
      <c r="B242" t="s">
        <v>16834</v>
      </c>
    </row>
    <row r="243" spans="1:2">
      <c r="A243">
        <v>36781223</v>
      </c>
      <c r="B243" t="s">
        <v>14694</v>
      </c>
    </row>
    <row r="244" spans="1:2">
      <c r="A244">
        <v>34234258</v>
      </c>
      <c r="B244" t="s">
        <v>14694</v>
      </c>
    </row>
    <row r="245" spans="1:2">
      <c r="A245">
        <v>36732783</v>
      </c>
      <c r="B245" t="s">
        <v>14694</v>
      </c>
    </row>
    <row r="246" spans="1:2">
      <c r="A246">
        <v>36907959</v>
      </c>
      <c r="B246" t="s">
        <v>14694</v>
      </c>
    </row>
    <row r="247" spans="1:2">
      <c r="A247">
        <v>38525239</v>
      </c>
      <c r="B247" t="s">
        <v>14725</v>
      </c>
    </row>
    <row r="248" spans="1:2">
      <c r="A248">
        <v>36781209</v>
      </c>
      <c r="B248" t="s">
        <v>14725</v>
      </c>
    </row>
    <row r="249" spans="1:2">
      <c r="A249">
        <v>36018973</v>
      </c>
      <c r="B249" t="s">
        <v>14725</v>
      </c>
    </row>
    <row r="250" spans="1:2">
      <c r="A250">
        <v>38704370</v>
      </c>
      <c r="B250" t="s">
        <v>14725</v>
      </c>
    </row>
    <row r="251" spans="1:2">
      <c r="A251">
        <v>36907258</v>
      </c>
      <c r="B251" t="s">
        <v>14725</v>
      </c>
    </row>
    <row r="252" spans="1:2">
      <c r="A252">
        <v>36839667</v>
      </c>
      <c r="B252" t="s">
        <v>14725</v>
      </c>
    </row>
    <row r="253" spans="1:2">
      <c r="A253">
        <v>34233911</v>
      </c>
      <c r="B253" t="s">
        <v>14725</v>
      </c>
    </row>
    <row r="254" spans="1:2">
      <c r="A254">
        <v>34229794</v>
      </c>
      <c r="B254" t="s">
        <v>15779</v>
      </c>
    </row>
    <row r="255" spans="1:2">
      <c r="A255">
        <v>37123734</v>
      </c>
      <c r="B255" t="s">
        <v>8640</v>
      </c>
    </row>
    <row r="256" spans="1:2">
      <c r="A256">
        <v>37174407</v>
      </c>
      <c r="B256" t="s">
        <v>8533</v>
      </c>
    </row>
    <row r="257" spans="1:2">
      <c r="A257">
        <v>34134503</v>
      </c>
      <c r="B257" t="s">
        <v>8533</v>
      </c>
    </row>
    <row r="258" spans="1:2">
      <c r="A258">
        <v>38442387</v>
      </c>
      <c r="B258" t="s">
        <v>11288</v>
      </c>
    </row>
    <row r="259" spans="1:2">
      <c r="A259">
        <v>34158926</v>
      </c>
      <c r="B259" t="s">
        <v>11288</v>
      </c>
    </row>
    <row r="260" spans="1:2">
      <c r="A260">
        <v>37237047</v>
      </c>
      <c r="B260" t="s">
        <v>11288</v>
      </c>
    </row>
    <row r="261" spans="1:2">
      <c r="A261">
        <v>34146428</v>
      </c>
      <c r="B261" t="s">
        <v>9650</v>
      </c>
    </row>
    <row r="262" spans="1:2">
      <c r="A262">
        <v>36861376</v>
      </c>
      <c r="B262" t="s">
        <v>11289</v>
      </c>
    </row>
    <row r="263" spans="1:2">
      <c r="A263">
        <v>37295845</v>
      </c>
      <c r="B263" t="s">
        <v>13359</v>
      </c>
    </row>
    <row r="264" spans="1:2">
      <c r="A264">
        <v>34134611</v>
      </c>
      <c r="B264" t="s">
        <v>13359</v>
      </c>
    </row>
    <row r="265" spans="1:2">
      <c r="A265">
        <v>34134714</v>
      </c>
      <c r="B265" t="s">
        <v>14853</v>
      </c>
    </row>
    <row r="266" spans="1:2">
      <c r="A266">
        <v>37754577</v>
      </c>
      <c r="B266" t="s">
        <v>15006</v>
      </c>
    </row>
    <row r="267" spans="1:2">
      <c r="A267">
        <v>34655605</v>
      </c>
      <c r="B267" t="s">
        <v>15006</v>
      </c>
    </row>
    <row r="268" spans="1:2">
      <c r="A268">
        <v>34134717</v>
      </c>
      <c r="B268" t="s">
        <v>15006</v>
      </c>
    </row>
    <row r="269" spans="1:2">
      <c r="A269">
        <v>34134729</v>
      </c>
      <c r="B269" t="s">
        <v>8553</v>
      </c>
    </row>
    <row r="270" spans="1:2">
      <c r="A270">
        <v>37593582</v>
      </c>
      <c r="B270" t="s">
        <v>8553</v>
      </c>
    </row>
    <row r="271" spans="1:2">
      <c r="A271">
        <v>37754571</v>
      </c>
      <c r="B271" t="s">
        <v>8553</v>
      </c>
    </row>
    <row r="272" spans="1:2">
      <c r="A272">
        <v>37174103</v>
      </c>
      <c r="B272" t="s">
        <v>11290</v>
      </c>
    </row>
    <row r="273" spans="1:2">
      <c r="A273">
        <v>36997469</v>
      </c>
      <c r="B273" t="s">
        <v>11290</v>
      </c>
    </row>
    <row r="274" spans="1:2">
      <c r="A274">
        <v>37176191</v>
      </c>
      <c r="B274" t="s">
        <v>8559</v>
      </c>
    </row>
    <row r="275" spans="1:2">
      <c r="A275">
        <v>37085507</v>
      </c>
      <c r="B275" t="s">
        <v>8560</v>
      </c>
    </row>
    <row r="276" spans="1:2">
      <c r="A276">
        <v>34134520</v>
      </c>
      <c r="B276" t="s">
        <v>10001</v>
      </c>
    </row>
    <row r="277" spans="1:2">
      <c r="A277">
        <v>38613590</v>
      </c>
      <c r="B277" t="s">
        <v>10001</v>
      </c>
    </row>
    <row r="278" spans="1:2">
      <c r="A278">
        <v>34134750</v>
      </c>
      <c r="B278" t="s">
        <v>11291</v>
      </c>
    </row>
    <row r="279" spans="1:2">
      <c r="A279">
        <v>38828760</v>
      </c>
      <c r="B279" t="s">
        <v>11291</v>
      </c>
    </row>
    <row r="280" spans="1:2">
      <c r="A280">
        <v>34134752</v>
      </c>
      <c r="B280" t="s">
        <v>11292</v>
      </c>
    </row>
    <row r="281" spans="1:2">
      <c r="A281">
        <v>34134756</v>
      </c>
      <c r="B281" t="s">
        <v>11200</v>
      </c>
    </row>
    <row r="282" spans="1:2">
      <c r="A282">
        <v>37786840</v>
      </c>
      <c r="B282" t="s">
        <v>11200</v>
      </c>
    </row>
    <row r="283" spans="1:2">
      <c r="A283">
        <v>36898703</v>
      </c>
      <c r="B283" t="s">
        <v>11200</v>
      </c>
    </row>
    <row r="284" spans="1:2">
      <c r="A284">
        <v>37631607</v>
      </c>
      <c r="B284" t="s">
        <v>11200</v>
      </c>
    </row>
    <row r="285" spans="1:2">
      <c r="A285">
        <v>38567602</v>
      </c>
      <c r="B285" t="s">
        <v>11293</v>
      </c>
    </row>
    <row r="286" spans="1:2">
      <c r="A286">
        <v>34334220</v>
      </c>
      <c r="B286" t="s">
        <v>11294</v>
      </c>
    </row>
    <row r="287" spans="1:2">
      <c r="A287">
        <v>34134796</v>
      </c>
      <c r="B287" t="s">
        <v>11295</v>
      </c>
    </row>
    <row r="288" spans="1:2">
      <c r="A288">
        <v>34545981</v>
      </c>
      <c r="B288" t="s">
        <v>16715</v>
      </c>
    </row>
    <row r="289" spans="1:2">
      <c r="A289">
        <v>37636771</v>
      </c>
      <c r="B289" t="s">
        <v>9436</v>
      </c>
    </row>
    <row r="290" spans="1:2">
      <c r="A290">
        <v>34216687</v>
      </c>
      <c r="B290" t="s">
        <v>9436</v>
      </c>
    </row>
    <row r="291" spans="1:2">
      <c r="A291">
        <v>34212832</v>
      </c>
      <c r="B291" t="s">
        <v>9437</v>
      </c>
    </row>
    <row r="292" spans="1:2">
      <c r="A292">
        <v>37235880</v>
      </c>
      <c r="B292" t="s">
        <v>9438</v>
      </c>
    </row>
    <row r="293" spans="1:2">
      <c r="A293">
        <v>34487679</v>
      </c>
      <c r="B293" t="s">
        <v>11296</v>
      </c>
    </row>
    <row r="294" spans="1:2">
      <c r="A294">
        <v>34146456</v>
      </c>
      <c r="B294" t="s">
        <v>14937</v>
      </c>
    </row>
    <row r="295" spans="1:2">
      <c r="A295">
        <v>34139254</v>
      </c>
      <c r="B295" t="s">
        <v>9439</v>
      </c>
    </row>
    <row r="296" spans="1:2">
      <c r="A296">
        <v>34209287</v>
      </c>
      <c r="B296" t="s">
        <v>9440</v>
      </c>
    </row>
    <row r="297" spans="1:2">
      <c r="A297">
        <v>34235817</v>
      </c>
      <c r="B297" t="s">
        <v>9441</v>
      </c>
    </row>
    <row r="298" spans="1:2">
      <c r="A298">
        <v>34134804</v>
      </c>
      <c r="B298" t="s">
        <v>11297</v>
      </c>
    </row>
    <row r="299" spans="1:2">
      <c r="A299">
        <v>36787202</v>
      </c>
      <c r="B299" t="s">
        <v>8564</v>
      </c>
    </row>
    <row r="300" spans="1:2">
      <c r="A300">
        <v>37774208</v>
      </c>
      <c r="B300" t="s">
        <v>9978</v>
      </c>
    </row>
    <row r="301" spans="1:2">
      <c r="A301">
        <v>37784261</v>
      </c>
      <c r="B301" t="s">
        <v>15520</v>
      </c>
    </row>
    <row r="302" spans="1:2">
      <c r="A302">
        <v>38460211</v>
      </c>
      <c r="B302" t="s">
        <v>15520</v>
      </c>
    </row>
    <row r="303" spans="1:2">
      <c r="A303">
        <v>34134848</v>
      </c>
      <c r="B303" t="s">
        <v>15520</v>
      </c>
    </row>
    <row r="304" spans="1:2">
      <c r="A304">
        <v>37784322</v>
      </c>
      <c r="B304" t="s">
        <v>13997</v>
      </c>
    </row>
    <row r="305" spans="1:2">
      <c r="A305">
        <v>36947087</v>
      </c>
      <c r="B305" t="s">
        <v>13997</v>
      </c>
    </row>
    <row r="306" spans="1:2">
      <c r="A306">
        <v>34548311</v>
      </c>
      <c r="B306" t="s">
        <v>13997</v>
      </c>
    </row>
    <row r="307" spans="1:2">
      <c r="A307">
        <v>36945621</v>
      </c>
      <c r="B307" t="s">
        <v>13997</v>
      </c>
    </row>
    <row r="308" spans="1:2">
      <c r="A308">
        <v>37008765</v>
      </c>
      <c r="B308" t="s">
        <v>13997</v>
      </c>
    </row>
    <row r="309" spans="1:2">
      <c r="A309">
        <v>36934990</v>
      </c>
      <c r="B309" t="s">
        <v>15141</v>
      </c>
    </row>
    <row r="310" spans="1:2">
      <c r="A310">
        <v>34212248</v>
      </c>
      <c r="B310" t="s">
        <v>15141</v>
      </c>
    </row>
    <row r="311" spans="1:2">
      <c r="A311">
        <v>34229271</v>
      </c>
      <c r="B311" t="s">
        <v>15141</v>
      </c>
    </row>
    <row r="312" spans="1:2">
      <c r="A312">
        <v>37784230</v>
      </c>
      <c r="B312" t="s">
        <v>15141</v>
      </c>
    </row>
    <row r="313" spans="1:2">
      <c r="A313">
        <v>34143504</v>
      </c>
      <c r="B313" t="s">
        <v>13294</v>
      </c>
    </row>
    <row r="314" spans="1:2">
      <c r="A314">
        <v>36981580</v>
      </c>
      <c r="B314" t="s">
        <v>13295</v>
      </c>
    </row>
    <row r="315" spans="1:2">
      <c r="A315">
        <v>34134859</v>
      </c>
      <c r="B315" t="s">
        <v>10389</v>
      </c>
    </row>
    <row r="316" spans="1:2">
      <c r="A316">
        <v>36848459</v>
      </c>
      <c r="B316" t="s">
        <v>11298</v>
      </c>
    </row>
    <row r="317" spans="1:2">
      <c r="A317">
        <v>34134938</v>
      </c>
      <c r="B317" t="s">
        <v>9002</v>
      </c>
    </row>
    <row r="318" spans="1:2">
      <c r="A318">
        <v>34632653</v>
      </c>
      <c r="B318" t="s">
        <v>16067</v>
      </c>
    </row>
    <row r="319" spans="1:2">
      <c r="A319">
        <v>34226549</v>
      </c>
      <c r="B319" t="s">
        <v>15202</v>
      </c>
    </row>
    <row r="320" spans="1:2">
      <c r="A320">
        <v>37110511</v>
      </c>
      <c r="B320" t="s">
        <v>15202</v>
      </c>
    </row>
    <row r="321" spans="1:2">
      <c r="A321">
        <v>38793578</v>
      </c>
      <c r="B321" t="s">
        <v>11299</v>
      </c>
    </row>
    <row r="322" spans="1:2">
      <c r="A322">
        <v>37301132</v>
      </c>
      <c r="B322" t="s">
        <v>11300</v>
      </c>
    </row>
    <row r="323" spans="1:2">
      <c r="A323">
        <v>36957562</v>
      </c>
      <c r="B323" t="s">
        <v>13221</v>
      </c>
    </row>
    <row r="324" spans="1:2">
      <c r="A324">
        <v>34208320</v>
      </c>
      <c r="B324" t="s">
        <v>11301</v>
      </c>
    </row>
    <row r="325" spans="1:2">
      <c r="A325">
        <v>38409838</v>
      </c>
      <c r="B325" t="s">
        <v>14608</v>
      </c>
    </row>
    <row r="326" spans="1:2">
      <c r="A326">
        <v>34135070</v>
      </c>
      <c r="B326" t="s">
        <v>10390</v>
      </c>
    </row>
    <row r="327" spans="1:2">
      <c r="A327">
        <v>37795244</v>
      </c>
      <c r="B327" t="s">
        <v>11302</v>
      </c>
    </row>
    <row r="328" spans="1:2">
      <c r="A328">
        <v>34134095</v>
      </c>
      <c r="B328" t="s">
        <v>15018</v>
      </c>
    </row>
    <row r="329" spans="1:2">
      <c r="A329">
        <v>34136495</v>
      </c>
      <c r="B329" t="s">
        <v>10191</v>
      </c>
    </row>
    <row r="330" spans="1:2">
      <c r="A330">
        <v>37178138</v>
      </c>
      <c r="B330" t="s">
        <v>10191</v>
      </c>
    </row>
    <row r="331" spans="1:2">
      <c r="A331">
        <v>34145878</v>
      </c>
      <c r="B331" t="s">
        <v>8581</v>
      </c>
    </row>
    <row r="332" spans="1:2">
      <c r="A332">
        <v>38781440</v>
      </c>
      <c r="B332" t="s">
        <v>8581</v>
      </c>
    </row>
    <row r="333" spans="1:2">
      <c r="A333">
        <v>37123840</v>
      </c>
      <c r="B333" t="s">
        <v>8582</v>
      </c>
    </row>
    <row r="334" spans="1:2">
      <c r="A334">
        <v>37614789</v>
      </c>
      <c r="B334" t="s">
        <v>11303</v>
      </c>
    </row>
    <row r="335" spans="1:2">
      <c r="A335">
        <v>37295470</v>
      </c>
      <c r="B335" t="s">
        <v>11303</v>
      </c>
    </row>
    <row r="336" spans="1:2">
      <c r="A336">
        <v>38781298</v>
      </c>
      <c r="B336" t="s">
        <v>11303</v>
      </c>
    </row>
    <row r="337" spans="1:2">
      <c r="A337">
        <v>37670930</v>
      </c>
      <c r="B337" t="s">
        <v>11303</v>
      </c>
    </row>
    <row r="338" spans="1:2">
      <c r="A338">
        <v>37183752</v>
      </c>
      <c r="B338" t="s">
        <v>8583</v>
      </c>
    </row>
    <row r="339" spans="1:2">
      <c r="A339">
        <v>37596742</v>
      </c>
      <c r="B339" t="s">
        <v>8584</v>
      </c>
    </row>
    <row r="340" spans="1:2">
      <c r="A340">
        <v>38781498</v>
      </c>
      <c r="B340" t="s">
        <v>8584</v>
      </c>
    </row>
    <row r="341" spans="1:2">
      <c r="A341">
        <v>36887876</v>
      </c>
      <c r="B341" t="s">
        <v>13698</v>
      </c>
    </row>
    <row r="342" spans="1:2">
      <c r="A342">
        <v>37074160</v>
      </c>
      <c r="B342" t="s">
        <v>8585</v>
      </c>
    </row>
    <row r="343" spans="1:2">
      <c r="A343">
        <v>38459886</v>
      </c>
      <c r="B343" t="s">
        <v>8585</v>
      </c>
    </row>
    <row r="344" spans="1:2">
      <c r="A344">
        <v>38781332</v>
      </c>
      <c r="B344" t="s">
        <v>8585</v>
      </c>
    </row>
    <row r="345" spans="1:2">
      <c r="A345">
        <v>37232820</v>
      </c>
      <c r="B345" t="s">
        <v>8585</v>
      </c>
    </row>
    <row r="346" spans="1:2">
      <c r="A346">
        <v>38313304</v>
      </c>
      <c r="B346" t="s">
        <v>8587</v>
      </c>
    </row>
    <row r="347" spans="1:2">
      <c r="A347">
        <v>38781433</v>
      </c>
      <c r="B347" t="s">
        <v>8588</v>
      </c>
    </row>
    <row r="348" spans="1:2">
      <c r="A348">
        <v>37611753</v>
      </c>
      <c r="B348" t="s">
        <v>8588</v>
      </c>
    </row>
    <row r="349" spans="1:2">
      <c r="A349">
        <v>38515893</v>
      </c>
      <c r="B349" t="s">
        <v>8589</v>
      </c>
    </row>
    <row r="350" spans="1:2">
      <c r="A350">
        <v>38781567</v>
      </c>
      <c r="B350" t="s">
        <v>8590</v>
      </c>
    </row>
    <row r="351" spans="1:2">
      <c r="A351">
        <v>37074126</v>
      </c>
      <c r="B351" t="s">
        <v>8591</v>
      </c>
    </row>
    <row r="352" spans="1:2">
      <c r="A352">
        <v>38781540</v>
      </c>
      <c r="B352" t="s">
        <v>8591</v>
      </c>
    </row>
    <row r="353" spans="1:2">
      <c r="A353">
        <v>37180993</v>
      </c>
      <c r="B353" t="s">
        <v>14114</v>
      </c>
    </row>
    <row r="354" spans="1:2">
      <c r="A354">
        <v>37730662</v>
      </c>
      <c r="B354" t="s">
        <v>8445</v>
      </c>
    </row>
    <row r="355" spans="1:2">
      <c r="A355">
        <v>37053513</v>
      </c>
      <c r="B355" t="s">
        <v>8445</v>
      </c>
    </row>
    <row r="356" spans="1:2">
      <c r="A356">
        <v>37003883</v>
      </c>
      <c r="B356" t="s">
        <v>8445</v>
      </c>
    </row>
    <row r="357" spans="1:2">
      <c r="A357">
        <v>37140181</v>
      </c>
      <c r="B357" t="s">
        <v>8445</v>
      </c>
    </row>
    <row r="358" spans="1:2">
      <c r="A358">
        <v>37140356</v>
      </c>
      <c r="B358" t="s">
        <v>8445</v>
      </c>
    </row>
    <row r="359" spans="1:2">
      <c r="A359">
        <v>34154623</v>
      </c>
      <c r="B359" t="s">
        <v>8446</v>
      </c>
    </row>
    <row r="360" spans="1:2">
      <c r="A360">
        <v>34143566</v>
      </c>
      <c r="B360" t="s">
        <v>8447</v>
      </c>
    </row>
    <row r="361" spans="1:2">
      <c r="A361">
        <v>34134495</v>
      </c>
      <c r="B361" t="s">
        <v>8641</v>
      </c>
    </row>
    <row r="362" spans="1:2">
      <c r="A362">
        <v>34134489</v>
      </c>
      <c r="B362" t="s">
        <v>8641</v>
      </c>
    </row>
    <row r="363" spans="1:2">
      <c r="A363">
        <v>34150690</v>
      </c>
      <c r="B363" t="s">
        <v>10742</v>
      </c>
    </row>
    <row r="364" spans="1:2">
      <c r="A364">
        <v>37071970</v>
      </c>
      <c r="B364" t="s">
        <v>11304</v>
      </c>
    </row>
    <row r="365" spans="1:2">
      <c r="A365">
        <v>37836301</v>
      </c>
      <c r="B365" t="s">
        <v>8593</v>
      </c>
    </row>
    <row r="366" spans="1:2">
      <c r="A366">
        <v>34136301</v>
      </c>
      <c r="B366" t="s">
        <v>8593</v>
      </c>
    </row>
    <row r="367" spans="1:2">
      <c r="A367">
        <v>37107786</v>
      </c>
      <c r="B367" t="s">
        <v>8593</v>
      </c>
    </row>
    <row r="368" spans="1:2">
      <c r="A368">
        <v>37223274</v>
      </c>
      <c r="B368" t="s">
        <v>8594</v>
      </c>
    </row>
    <row r="369" spans="1:2">
      <c r="A369">
        <v>34632673</v>
      </c>
      <c r="B369" t="s">
        <v>16069</v>
      </c>
    </row>
    <row r="370" spans="1:2">
      <c r="A370">
        <v>37605474</v>
      </c>
      <c r="B370" t="s">
        <v>13360</v>
      </c>
    </row>
    <row r="371" spans="1:2">
      <c r="A371">
        <v>34225849</v>
      </c>
      <c r="B371" t="s">
        <v>13360</v>
      </c>
    </row>
    <row r="372" spans="1:2">
      <c r="A372">
        <v>37943179</v>
      </c>
      <c r="B372" t="s">
        <v>11152</v>
      </c>
    </row>
    <row r="373" spans="1:2">
      <c r="A373">
        <v>37061670</v>
      </c>
      <c r="B373" t="s">
        <v>11152</v>
      </c>
    </row>
    <row r="374" spans="1:2">
      <c r="A374">
        <v>38328996</v>
      </c>
      <c r="B374" t="s">
        <v>11152</v>
      </c>
    </row>
    <row r="375" spans="1:2">
      <c r="A375">
        <v>34136384</v>
      </c>
      <c r="B375" t="s">
        <v>11152</v>
      </c>
    </row>
    <row r="376" spans="1:2">
      <c r="A376">
        <v>36800775</v>
      </c>
      <c r="B376" t="s">
        <v>8881</v>
      </c>
    </row>
    <row r="377" spans="1:2">
      <c r="A377">
        <v>34140904</v>
      </c>
      <c r="B377" t="s">
        <v>9092</v>
      </c>
    </row>
    <row r="378" spans="1:2">
      <c r="A378">
        <v>34136220</v>
      </c>
      <c r="B378" t="s">
        <v>15054</v>
      </c>
    </row>
    <row r="379" spans="1:2">
      <c r="A379">
        <v>34513748</v>
      </c>
      <c r="B379" t="s">
        <v>15054</v>
      </c>
    </row>
    <row r="380" spans="1:2">
      <c r="A380">
        <v>38627857</v>
      </c>
      <c r="B380" t="s">
        <v>16965</v>
      </c>
    </row>
    <row r="381" spans="1:2">
      <c r="A381">
        <v>37276899</v>
      </c>
      <c r="B381" t="s">
        <v>15039</v>
      </c>
    </row>
    <row r="382" spans="1:2">
      <c r="A382">
        <v>34142160</v>
      </c>
      <c r="B382" t="s">
        <v>15039</v>
      </c>
    </row>
    <row r="383" spans="1:2">
      <c r="A383">
        <v>37715749</v>
      </c>
      <c r="B383" t="s">
        <v>15039</v>
      </c>
    </row>
    <row r="384" spans="1:2">
      <c r="A384">
        <v>38538342</v>
      </c>
      <c r="B384" t="s">
        <v>13361</v>
      </c>
    </row>
    <row r="385" spans="1:2">
      <c r="A385">
        <v>34231638</v>
      </c>
      <c r="B385" t="s">
        <v>13361</v>
      </c>
    </row>
    <row r="386" spans="1:2">
      <c r="A386">
        <v>34162607</v>
      </c>
      <c r="B386" t="s">
        <v>8595</v>
      </c>
    </row>
    <row r="387" spans="1:2">
      <c r="A387">
        <v>34600322</v>
      </c>
      <c r="B387" t="s">
        <v>8596</v>
      </c>
    </row>
    <row r="388" spans="1:2">
      <c r="A388">
        <v>34455607</v>
      </c>
      <c r="B388" t="s">
        <v>8596</v>
      </c>
    </row>
    <row r="389" spans="1:2">
      <c r="A389">
        <v>34136710</v>
      </c>
      <c r="B389" t="s">
        <v>8596</v>
      </c>
    </row>
    <row r="390" spans="1:2">
      <c r="A390">
        <v>34136703</v>
      </c>
      <c r="B390" t="s">
        <v>8596</v>
      </c>
    </row>
    <row r="391" spans="1:2">
      <c r="A391">
        <v>34137407</v>
      </c>
      <c r="B391" t="s">
        <v>14523</v>
      </c>
    </row>
    <row r="392" spans="1:2">
      <c r="A392">
        <v>34163888</v>
      </c>
      <c r="B392" t="s">
        <v>11305</v>
      </c>
    </row>
    <row r="393" spans="1:2">
      <c r="A393">
        <v>34219462</v>
      </c>
      <c r="B393" t="s">
        <v>14965</v>
      </c>
    </row>
    <row r="394" spans="1:2">
      <c r="A394">
        <v>37728259</v>
      </c>
      <c r="B394" t="s">
        <v>14965</v>
      </c>
    </row>
    <row r="395" spans="1:2">
      <c r="A395">
        <v>36908135</v>
      </c>
      <c r="B395" t="s">
        <v>14965</v>
      </c>
    </row>
    <row r="396" spans="1:2">
      <c r="A396">
        <v>34136452</v>
      </c>
      <c r="B396" t="s">
        <v>8597</v>
      </c>
    </row>
    <row r="397" spans="1:2">
      <c r="A397">
        <v>38639426</v>
      </c>
      <c r="B397" t="s">
        <v>8597</v>
      </c>
    </row>
    <row r="398" spans="1:2">
      <c r="A398">
        <v>37782432</v>
      </c>
      <c r="B398" t="s">
        <v>8598</v>
      </c>
    </row>
    <row r="399" spans="1:2">
      <c r="A399">
        <v>37761678</v>
      </c>
      <c r="B399" t="s">
        <v>8598</v>
      </c>
    </row>
    <row r="400" spans="1:2">
      <c r="A400">
        <v>34136453</v>
      </c>
      <c r="B400" t="s">
        <v>8598</v>
      </c>
    </row>
    <row r="401" spans="1:2">
      <c r="A401">
        <v>38459604</v>
      </c>
      <c r="B401" t="s">
        <v>15428</v>
      </c>
    </row>
    <row r="402" spans="1:2">
      <c r="A402">
        <v>34136460</v>
      </c>
      <c r="B402" t="s">
        <v>15428</v>
      </c>
    </row>
    <row r="403" spans="1:2">
      <c r="A403">
        <v>36868036</v>
      </c>
      <c r="B403" t="s">
        <v>15428</v>
      </c>
    </row>
    <row r="404" spans="1:2">
      <c r="A404">
        <v>36757089</v>
      </c>
      <c r="B404" t="s">
        <v>11306</v>
      </c>
    </row>
    <row r="405" spans="1:2">
      <c r="A405">
        <v>34414904</v>
      </c>
      <c r="B405" t="s">
        <v>11307</v>
      </c>
    </row>
    <row r="406" spans="1:2">
      <c r="A406">
        <v>34268451</v>
      </c>
      <c r="B406" t="s">
        <v>11307</v>
      </c>
    </row>
    <row r="407" spans="1:2">
      <c r="A407">
        <v>37725286</v>
      </c>
      <c r="B407" t="s">
        <v>8612</v>
      </c>
    </row>
    <row r="408" spans="1:2">
      <c r="A408">
        <v>34145731</v>
      </c>
      <c r="B408" t="s">
        <v>11308</v>
      </c>
    </row>
    <row r="409" spans="1:2">
      <c r="A409">
        <v>34150386</v>
      </c>
      <c r="B409" t="s">
        <v>14410</v>
      </c>
    </row>
    <row r="410" spans="1:2">
      <c r="A410">
        <v>34136531</v>
      </c>
      <c r="B410" t="s">
        <v>11065</v>
      </c>
    </row>
    <row r="411" spans="1:2">
      <c r="A411">
        <v>37118206</v>
      </c>
      <c r="B411" t="s">
        <v>11309</v>
      </c>
    </row>
    <row r="412" spans="1:2">
      <c r="A412">
        <v>38607625</v>
      </c>
      <c r="B412" t="s">
        <v>8602</v>
      </c>
    </row>
    <row r="413" spans="1:2">
      <c r="A413">
        <v>38505245</v>
      </c>
      <c r="B413" t="s">
        <v>8602</v>
      </c>
    </row>
    <row r="414" spans="1:2">
      <c r="A414">
        <v>37613440</v>
      </c>
      <c r="B414" t="s">
        <v>8602</v>
      </c>
    </row>
    <row r="415" spans="1:2">
      <c r="A415">
        <v>34261513</v>
      </c>
      <c r="B415" t="s">
        <v>10416</v>
      </c>
    </row>
    <row r="416" spans="1:2">
      <c r="A416">
        <v>38808804</v>
      </c>
      <c r="B416" t="s">
        <v>10416</v>
      </c>
    </row>
    <row r="417" spans="1:2">
      <c r="A417">
        <v>38811030</v>
      </c>
      <c r="B417" t="s">
        <v>10417</v>
      </c>
    </row>
    <row r="418" spans="1:2">
      <c r="A418">
        <v>34149532</v>
      </c>
      <c r="B418" t="s">
        <v>10417</v>
      </c>
    </row>
    <row r="419" spans="1:2">
      <c r="A419">
        <v>38858019</v>
      </c>
      <c r="B419" t="s">
        <v>10417</v>
      </c>
    </row>
    <row r="420" spans="1:2">
      <c r="A420">
        <v>37160264</v>
      </c>
      <c r="B420" t="s">
        <v>10418</v>
      </c>
    </row>
    <row r="421" spans="1:2">
      <c r="A421">
        <v>34149533</v>
      </c>
      <c r="B421" t="s">
        <v>10418</v>
      </c>
    </row>
    <row r="422" spans="1:2">
      <c r="A422">
        <v>37771509</v>
      </c>
      <c r="B422" t="s">
        <v>8634</v>
      </c>
    </row>
    <row r="423" spans="1:2">
      <c r="A423">
        <v>36744112</v>
      </c>
      <c r="B423" t="s">
        <v>8634</v>
      </c>
    </row>
    <row r="424" spans="1:2">
      <c r="A424">
        <v>34271015</v>
      </c>
      <c r="B424" t="s">
        <v>11310</v>
      </c>
    </row>
    <row r="425" spans="1:2">
      <c r="A425">
        <v>34663027</v>
      </c>
      <c r="B425" t="s">
        <v>11210</v>
      </c>
    </row>
    <row r="426" spans="1:2">
      <c r="A426">
        <v>34136608</v>
      </c>
      <c r="B426" t="s">
        <v>11311</v>
      </c>
    </row>
    <row r="427" spans="1:2">
      <c r="A427">
        <v>37102930</v>
      </c>
      <c r="B427" t="s">
        <v>15007</v>
      </c>
    </row>
    <row r="428" spans="1:2">
      <c r="A428">
        <v>34136620</v>
      </c>
      <c r="B428" t="s">
        <v>15007</v>
      </c>
    </row>
    <row r="429" spans="1:2">
      <c r="A429">
        <v>38815003</v>
      </c>
      <c r="B429" t="s">
        <v>11312</v>
      </c>
    </row>
    <row r="430" spans="1:2">
      <c r="A430">
        <v>34143646</v>
      </c>
      <c r="B430" t="s">
        <v>11313</v>
      </c>
    </row>
    <row r="431" spans="1:2">
      <c r="A431">
        <v>34433982</v>
      </c>
      <c r="B431" t="s">
        <v>11313</v>
      </c>
    </row>
    <row r="432" spans="1:2">
      <c r="A432">
        <v>34209059</v>
      </c>
      <c r="B432" t="s">
        <v>11314</v>
      </c>
    </row>
    <row r="433" spans="1:2">
      <c r="A433">
        <v>35045059</v>
      </c>
      <c r="B433" t="s">
        <v>11314</v>
      </c>
    </row>
    <row r="434" spans="1:2">
      <c r="A434">
        <v>37033940</v>
      </c>
      <c r="B434" t="s">
        <v>11314</v>
      </c>
    </row>
    <row r="435" spans="1:2">
      <c r="A435">
        <v>34459817</v>
      </c>
      <c r="B435" t="s">
        <v>11314</v>
      </c>
    </row>
    <row r="436" spans="1:2">
      <c r="A436">
        <v>34136634</v>
      </c>
      <c r="B436" t="s">
        <v>16490</v>
      </c>
    </row>
    <row r="437" spans="1:2">
      <c r="A437">
        <v>36822907</v>
      </c>
      <c r="B437" t="s">
        <v>11315</v>
      </c>
    </row>
    <row r="438" spans="1:2">
      <c r="A438">
        <v>37990322</v>
      </c>
      <c r="B438" t="s">
        <v>13362</v>
      </c>
    </row>
    <row r="439" spans="1:2">
      <c r="A439">
        <v>34186315</v>
      </c>
      <c r="B439" t="s">
        <v>13362</v>
      </c>
    </row>
    <row r="440" spans="1:2">
      <c r="A440">
        <v>37133793</v>
      </c>
      <c r="B440" t="s">
        <v>13362</v>
      </c>
    </row>
    <row r="441" spans="1:2">
      <c r="A441">
        <v>34235155</v>
      </c>
      <c r="B441" t="s">
        <v>9442</v>
      </c>
    </row>
    <row r="442" spans="1:2">
      <c r="A442">
        <v>34136660</v>
      </c>
      <c r="B442" t="s">
        <v>14563</v>
      </c>
    </row>
    <row r="443" spans="1:2">
      <c r="A443">
        <v>34221453</v>
      </c>
      <c r="B443" t="s">
        <v>14563</v>
      </c>
    </row>
    <row r="444" spans="1:2">
      <c r="A444">
        <v>37689382</v>
      </c>
      <c r="B444" t="s">
        <v>14563</v>
      </c>
    </row>
    <row r="445" spans="1:2">
      <c r="A445">
        <v>34141974</v>
      </c>
      <c r="B445" t="s">
        <v>14985</v>
      </c>
    </row>
    <row r="446" spans="1:2">
      <c r="A446">
        <v>37767778</v>
      </c>
      <c r="B446" t="s">
        <v>14985</v>
      </c>
    </row>
    <row r="447" spans="1:2">
      <c r="A447">
        <v>36867581</v>
      </c>
      <c r="B447" t="s">
        <v>14985</v>
      </c>
    </row>
    <row r="448" spans="1:2">
      <c r="A448">
        <v>34136677</v>
      </c>
      <c r="B448" t="s">
        <v>15206</v>
      </c>
    </row>
    <row r="449" spans="1:2">
      <c r="A449">
        <v>37715480</v>
      </c>
      <c r="B449" t="s">
        <v>15206</v>
      </c>
    </row>
    <row r="450" spans="1:2">
      <c r="A450">
        <v>37230189</v>
      </c>
      <c r="B450" t="s">
        <v>15206</v>
      </c>
    </row>
    <row r="451" spans="1:2">
      <c r="A451">
        <v>36757099</v>
      </c>
      <c r="B451" t="s">
        <v>15207</v>
      </c>
    </row>
    <row r="452" spans="1:2">
      <c r="A452">
        <v>36846320</v>
      </c>
      <c r="B452" t="s">
        <v>15207</v>
      </c>
    </row>
    <row r="453" spans="1:2">
      <c r="A453">
        <v>34227002</v>
      </c>
      <c r="B453" t="s">
        <v>15207</v>
      </c>
    </row>
    <row r="454" spans="1:2">
      <c r="A454">
        <v>38543628</v>
      </c>
      <c r="B454" t="s">
        <v>15207</v>
      </c>
    </row>
    <row r="455" spans="1:2">
      <c r="A455">
        <v>36786295</v>
      </c>
      <c r="B455" t="s">
        <v>9675</v>
      </c>
    </row>
    <row r="456" spans="1:2">
      <c r="A456">
        <v>38584661</v>
      </c>
      <c r="B456" t="s">
        <v>9675</v>
      </c>
    </row>
    <row r="457" spans="1:2">
      <c r="A457">
        <v>38594480</v>
      </c>
      <c r="B457" t="s">
        <v>9675</v>
      </c>
    </row>
    <row r="458" spans="1:2">
      <c r="A458">
        <v>34136699</v>
      </c>
      <c r="B458" t="s">
        <v>11316</v>
      </c>
    </row>
    <row r="459" spans="1:2">
      <c r="A459">
        <v>37130463</v>
      </c>
      <c r="B459" t="s">
        <v>11317</v>
      </c>
    </row>
    <row r="460" spans="1:2">
      <c r="A460">
        <v>38691910</v>
      </c>
      <c r="B460" t="s">
        <v>11317</v>
      </c>
    </row>
    <row r="461" spans="1:2">
      <c r="A461">
        <v>38495253</v>
      </c>
      <c r="B461" t="s">
        <v>8637</v>
      </c>
    </row>
    <row r="462" spans="1:2">
      <c r="A462">
        <v>38454732</v>
      </c>
      <c r="B462" t="s">
        <v>8637</v>
      </c>
    </row>
    <row r="463" spans="1:2">
      <c r="A463">
        <v>34136759</v>
      </c>
      <c r="B463" t="s">
        <v>8637</v>
      </c>
    </row>
    <row r="464" spans="1:2">
      <c r="A464">
        <v>37230365</v>
      </c>
      <c r="B464" t="s">
        <v>15208</v>
      </c>
    </row>
    <row r="465" spans="1:2">
      <c r="A465">
        <v>37792725</v>
      </c>
      <c r="B465" t="s">
        <v>15208</v>
      </c>
    </row>
    <row r="466" spans="1:2">
      <c r="A466">
        <v>34222961</v>
      </c>
      <c r="B466" t="s">
        <v>15208</v>
      </c>
    </row>
    <row r="467" spans="1:2">
      <c r="A467">
        <v>34367225</v>
      </c>
      <c r="B467" t="s">
        <v>8638</v>
      </c>
    </row>
    <row r="468" spans="1:2">
      <c r="A468">
        <v>37208688</v>
      </c>
      <c r="B468" t="s">
        <v>8638</v>
      </c>
    </row>
    <row r="469" spans="1:2">
      <c r="A469">
        <v>34167373</v>
      </c>
      <c r="B469" t="s">
        <v>8638</v>
      </c>
    </row>
    <row r="470" spans="1:2">
      <c r="A470">
        <v>34228462</v>
      </c>
      <c r="B470" t="s">
        <v>8638</v>
      </c>
    </row>
    <row r="471" spans="1:2">
      <c r="A471">
        <v>37792717</v>
      </c>
      <c r="B471" t="s">
        <v>8638</v>
      </c>
    </row>
    <row r="472" spans="1:2">
      <c r="A472">
        <v>34146013</v>
      </c>
      <c r="B472" t="s">
        <v>8643</v>
      </c>
    </row>
    <row r="473" spans="1:2">
      <c r="A473">
        <v>34155269</v>
      </c>
      <c r="B473" t="s">
        <v>8644</v>
      </c>
    </row>
    <row r="474" spans="1:2">
      <c r="A474">
        <v>37667523</v>
      </c>
      <c r="B474" t="s">
        <v>8644</v>
      </c>
    </row>
    <row r="475" spans="1:2">
      <c r="A475">
        <v>36943451</v>
      </c>
      <c r="B475" t="s">
        <v>13001</v>
      </c>
    </row>
    <row r="476" spans="1:2">
      <c r="A476">
        <v>34249379</v>
      </c>
      <c r="B476" t="s">
        <v>13001</v>
      </c>
    </row>
    <row r="477" spans="1:2">
      <c r="A477">
        <v>36911853</v>
      </c>
      <c r="B477" t="s">
        <v>11153</v>
      </c>
    </row>
    <row r="478" spans="1:2">
      <c r="A478">
        <v>36911857</v>
      </c>
      <c r="B478" t="s">
        <v>11153</v>
      </c>
    </row>
    <row r="479" spans="1:2">
      <c r="A479">
        <v>37779372</v>
      </c>
      <c r="B479" t="s">
        <v>8753</v>
      </c>
    </row>
    <row r="480" spans="1:2">
      <c r="A480">
        <v>36905325</v>
      </c>
      <c r="B480" t="s">
        <v>8753</v>
      </c>
    </row>
    <row r="481" spans="1:2">
      <c r="A481">
        <v>34178045</v>
      </c>
      <c r="B481" t="s">
        <v>8753</v>
      </c>
    </row>
    <row r="482" spans="1:2">
      <c r="A482">
        <v>34136760</v>
      </c>
      <c r="B482" t="s">
        <v>9915</v>
      </c>
    </row>
    <row r="483" spans="1:2">
      <c r="A483">
        <v>34146037</v>
      </c>
      <c r="B483" t="s">
        <v>11318</v>
      </c>
    </row>
    <row r="484" spans="1:2">
      <c r="A484">
        <v>37223628</v>
      </c>
      <c r="B484" t="s">
        <v>11318</v>
      </c>
    </row>
    <row r="485" spans="1:2">
      <c r="A485">
        <v>34209731</v>
      </c>
      <c r="B485" t="s">
        <v>11319</v>
      </c>
    </row>
    <row r="486" spans="1:2">
      <c r="A486">
        <v>34231691</v>
      </c>
      <c r="B486" t="s">
        <v>10830</v>
      </c>
    </row>
    <row r="487" spans="1:2">
      <c r="A487">
        <v>34136769</v>
      </c>
      <c r="B487" t="s">
        <v>9381</v>
      </c>
    </row>
    <row r="488" spans="1:2">
      <c r="A488">
        <v>37294057</v>
      </c>
      <c r="B488" t="s">
        <v>9381</v>
      </c>
    </row>
    <row r="489" spans="1:2">
      <c r="A489">
        <v>38489911</v>
      </c>
      <c r="B489" t="s">
        <v>11320</v>
      </c>
    </row>
    <row r="490" spans="1:2">
      <c r="A490">
        <v>34220232</v>
      </c>
      <c r="B490" t="s">
        <v>11321</v>
      </c>
    </row>
    <row r="491" spans="1:2">
      <c r="A491">
        <v>34665391</v>
      </c>
      <c r="B491" t="s">
        <v>11321</v>
      </c>
    </row>
    <row r="492" spans="1:2">
      <c r="A492">
        <v>37629122</v>
      </c>
      <c r="B492" t="s">
        <v>11321</v>
      </c>
    </row>
    <row r="493" spans="1:2">
      <c r="A493">
        <v>37090249</v>
      </c>
      <c r="B493" t="s">
        <v>17339</v>
      </c>
    </row>
    <row r="494" spans="1:2">
      <c r="A494">
        <v>34675513</v>
      </c>
      <c r="B494" t="s">
        <v>8755</v>
      </c>
    </row>
    <row r="495" spans="1:2">
      <c r="A495">
        <v>37230381</v>
      </c>
      <c r="B495" t="s">
        <v>8756</v>
      </c>
    </row>
    <row r="496" spans="1:2">
      <c r="A496">
        <v>34150961</v>
      </c>
      <c r="B496" t="s">
        <v>8756</v>
      </c>
    </row>
    <row r="497" spans="1:2">
      <c r="A497">
        <v>34161046</v>
      </c>
      <c r="B497" t="s">
        <v>8757</v>
      </c>
    </row>
    <row r="498" spans="1:2">
      <c r="A498">
        <v>37216312</v>
      </c>
      <c r="B498" t="s">
        <v>8757</v>
      </c>
    </row>
    <row r="499" spans="1:2">
      <c r="A499">
        <v>34140767</v>
      </c>
      <c r="B499" t="s">
        <v>8758</v>
      </c>
    </row>
    <row r="500" spans="1:2">
      <c r="A500">
        <v>37235835</v>
      </c>
      <c r="B500" t="s">
        <v>8758</v>
      </c>
    </row>
    <row r="501" spans="1:2">
      <c r="A501">
        <v>37688361</v>
      </c>
      <c r="B501" t="s">
        <v>8759</v>
      </c>
    </row>
    <row r="502" spans="1:2">
      <c r="A502">
        <v>37235838</v>
      </c>
      <c r="B502" t="s">
        <v>8759</v>
      </c>
    </row>
    <row r="503" spans="1:2">
      <c r="A503">
        <v>34208084</v>
      </c>
      <c r="B503" t="s">
        <v>8759</v>
      </c>
    </row>
    <row r="504" spans="1:2">
      <c r="A504">
        <v>37235841</v>
      </c>
      <c r="B504" t="s">
        <v>8760</v>
      </c>
    </row>
    <row r="505" spans="1:2">
      <c r="A505">
        <v>34211059</v>
      </c>
      <c r="B505" t="s">
        <v>8760</v>
      </c>
    </row>
    <row r="506" spans="1:2">
      <c r="A506">
        <v>37136091</v>
      </c>
      <c r="B506" t="s">
        <v>8760</v>
      </c>
    </row>
    <row r="507" spans="1:2">
      <c r="A507">
        <v>34216838</v>
      </c>
      <c r="B507" t="s">
        <v>8761</v>
      </c>
    </row>
    <row r="508" spans="1:2">
      <c r="A508">
        <v>37225299</v>
      </c>
      <c r="B508" t="s">
        <v>8761</v>
      </c>
    </row>
    <row r="509" spans="1:2">
      <c r="A509">
        <v>34608132</v>
      </c>
      <c r="B509" t="s">
        <v>8762</v>
      </c>
    </row>
    <row r="510" spans="1:2">
      <c r="A510">
        <v>34222725</v>
      </c>
      <c r="B510" t="s">
        <v>8762</v>
      </c>
    </row>
    <row r="511" spans="1:2">
      <c r="A511">
        <v>34221666</v>
      </c>
      <c r="B511" t="s">
        <v>15219</v>
      </c>
    </row>
    <row r="512" spans="1:2">
      <c r="A512">
        <v>34226501</v>
      </c>
      <c r="B512" t="s">
        <v>15219</v>
      </c>
    </row>
    <row r="513" spans="1:2">
      <c r="A513">
        <v>36927543</v>
      </c>
      <c r="B513" t="s">
        <v>15219</v>
      </c>
    </row>
    <row r="514" spans="1:2">
      <c r="A514">
        <v>36743099</v>
      </c>
      <c r="B514" t="s">
        <v>9855</v>
      </c>
    </row>
    <row r="515" spans="1:2">
      <c r="A515">
        <v>38590909</v>
      </c>
      <c r="B515" t="s">
        <v>11322</v>
      </c>
    </row>
    <row r="516" spans="1:2">
      <c r="A516">
        <v>34221645</v>
      </c>
      <c r="B516" t="s">
        <v>11323</v>
      </c>
    </row>
    <row r="517" spans="1:2">
      <c r="A517">
        <v>34224020</v>
      </c>
      <c r="B517" t="s">
        <v>11323</v>
      </c>
    </row>
    <row r="518" spans="1:2">
      <c r="A518">
        <v>34229528</v>
      </c>
      <c r="B518" t="s">
        <v>10197</v>
      </c>
    </row>
    <row r="519" spans="1:2">
      <c r="A519">
        <v>38535851</v>
      </c>
      <c r="B519" t="s">
        <v>10197</v>
      </c>
    </row>
    <row r="520" spans="1:2">
      <c r="A520">
        <v>34141525</v>
      </c>
      <c r="B520" t="s">
        <v>9443</v>
      </c>
    </row>
    <row r="521" spans="1:2">
      <c r="A521">
        <v>34312556</v>
      </c>
      <c r="B521" t="s">
        <v>11324</v>
      </c>
    </row>
    <row r="522" spans="1:2">
      <c r="A522">
        <v>38354480</v>
      </c>
      <c r="B522" t="s">
        <v>11324</v>
      </c>
    </row>
    <row r="523" spans="1:2">
      <c r="A523">
        <v>34136834</v>
      </c>
      <c r="B523" t="s">
        <v>11325</v>
      </c>
    </row>
    <row r="524" spans="1:2">
      <c r="A524">
        <v>34599174</v>
      </c>
      <c r="B524" t="s">
        <v>11325</v>
      </c>
    </row>
    <row r="525" spans="1:2">
      <c r="A525">
        <v>37843157</v>
      </c>
      <c r="B525" t="s">
        <v>11325</v>
      </c>
    </row>
    <row r="526" spans="1:2">
      <c r="A526">
        <v>34136849</v>
      </c>
      <c r="B526" t="s">
        <v>10237</v>
      </c>
    </row>
    <row r="527" spans="1:2">
      <c r="A527">
        <v>37729364</v>
      </c>
      <c r="B527" t="s">
        <v>10237</v>
      </c>
    </row>
    <row r="528" spans="1:2">
      <c r="A528">
        <v>36960303</v>
      </c>
      <c r="B528" t="s">
        <v>11326</v>
      </c>
    </row>
    <row r="529" spans="1:2">
      <c r="A529">
        <v>36946616</v>
      </c>
      <c r="B529" t="s">
        <v>11327</v>
      </c>
    </row>
    <row r="530" spans="1:2">
      <c r="A530">
        <v>38568042</v>
      </c>
      <c r="B530" t="s">
        <v>14822</v>
      </c>
    </row>
    <row r="531" spans="1:2">
      <c r="A531">
        <v>36906606</v>
      </c>
      <c r="B531" t="s">
        <v>14823</v>
      </c>
    </row>
    <row r="532" spans="1:2">
      <c r="A532">
        <v>36783903</v>
      </c>
      <c r="B532" t="s">
        <v>14823</v>
      </c>
    </row>
    <row r="533" spans="1:2">
      <c r="A533">
        <v>34637481</v>
      </c>
      <c r="B533" t="s">
        <v>14823</v>
      </c>
    </row>
    <row r="534" spans="1:2">
      <c r="A534">
        <v>36781330</v>
      </c>
      <c r="B534" t="s">
        <v>14823</v>
      </c>
    </row>
    <row r="535" spans="1:2">
      <c r="A535">
        <v>38587540</v>
      </c>
      <c r="B535" t="s">
        <v>14823</v>
      </c>
    </row>
    <row r="536" spans="1:2">
      <c r="A536">
        <v>36781336</v>
      </c>
      <c r="B536" t="s">
        <v>14823</v>
      </c>
    </row>
    <row r="537" spans="1:2">
      <c r="A537">
        <v>34233681</v>
      </c>
      <c r="B537" t="s">
        <v>14823</v>
      </c>
    </row>
    <row r="538" spans="1:2">
      <c r="A538">
        <v>34142923</v>
      </c>
      <c r="B538" t="s">
        <v>8763</v>
      </c>
    </row>
    <row r="539" spans="1:2">
      <c r="A539">
        <v>37763832</v>
      </c>
      <c r="B539" t="s">
        <v>8764</v>
      </c>
    </row>
    <row r="540" spans="1:2">
      <c r="A540">
        <v>36981460</v>
      </c>
      <c r="B540" t="s">
        <v>11328</v>
      </c>
    </row>
    <row r="541" spans="1:2">
      <c r="A541">
        <v>37006261</v>
      </c>
      <c r="B541" t="s">
        <v>11328</v>
      </c>
    </row>
    <row r="542" spans="1:2">
      <c r="A542">
        <v>37779063</v>
      </c>
      <c r="B542" t="s">
        <v>9875</v>
      </c>
    </row>
    <row r="543" spans="1:2">
      <c r="A543">
        <v>34136873</v>
      </c>
      <c r="B543" t="s">
        <v>9875</v>
      </c>
    </row>
    <row r="544" spans="1:2">
      <c r="A544">
        <v>34136878</v>
      </c>
      <c r="B544" t="s">
        <v>9875</v>
      </c>
    </row>
    <row r="545" spans="1:2">
      <c r="A545">
        <v>36868253</v>
      </c>
      <c r="B545" t="s">
        <v>9875</v>
      </c>
    </row>
    <row r="546" spans="1:2">
      <c r="A546">
        <v>37627437</v>
      </c>
      <c r="B546" t="s">
        <v>9876</v>
      </c>
    </row>
    <row r="547" spans="1:2">
      <c r="A547">
        <v>37772456</v>
      </c>
      <c r="B547" t="s">
        <v>9876</v>
      </c>
    </row>
    <row r="548" spans="1:2">
      <c r="A548">
        <v>34151295</v>
      </c>
      <c r="B548" t="s">
        <v>10363</v>
      </c>
    </row>
    <row r="549" spans="1:2">
      <c r="A549">
        <v>37618729</v>
      </c>
      <c r="B549" t="s">
        <v>11329</v>
      </c>
    </row>
    <row r="550" spans="1:2">
      <c r="A550">
        <v>34136935</v>
      </c>
      <c r="B550" t="s">
        <v>11329</v>
      </c>
    </row>
    <row r="551" spans="1:2">
      <c r="A551">
        <v>38682920</v>
      </c>
      <c r="B551" t="s">
        <v>11329</v>
      </c>
    </row>
    <row r="552" spans="1:2">
      <c r="A552">
        <v>38679576</v>
      </c>
      <c r="B552" t="s">
        <v>13197</v>
      </c>
    </row>
    <row r="553" spans="1:2">
      <c r="A553">
        <v>38679572</v>
      </c>
      <c r="B553" t="s">
        <v>13197</v>
      </c>
    </row>
    <row r="554" spans="1:2">
      <c r="A554">
        <v>37602678</v>
      </c>
      <c r="B554" t="s">
        <v>13197</v>
      </c>
    </row>
    <row r="555" spans="1:2">
      <c r="A555">
        <v>34212763</v>
      </c>
      <c r="B555" t="s">
        <v>13197</v>
      </c>
    </row>
    <row r="556" spans="1:2">
      <c r="A556">
        <v>37132503</v>
      </c>
      <c r="B556" t="s">
        <v>11330</v>
      </c>
    </row>
    <row r="557" spans="1:2">
      <c r="A557">
        <v>37098159</v>
      </c>
      <c r="B557" t="s">
        <v>11330</v>
      </c>
    </row>
    <row r="558" spans="1:2">
      <c r="A558">
        <v>38423756</v>
      </c>
      <c r="B558" t="s">
        <v>11331</v>
      </c>
    </row>
    <row r="559" spans="1:2">
      <c r="A559">
        <v>37075809</v>
      </c>
      <c r="B559" t="s">
        <v>11331</v>
      </c>
    </row>
    <row r="560" spans="1:2">
      <c r="A560">
        <v>37742148</v>
      </c>
      <c r="B560" t="s">
        <v>8770</v>
      </c>
    </row>
    <row r="561" spans="1:2">
      <c r="A561">
        <v>37789564</v>
      </c>
      <c r="B561" t="s">
        <v>8770</v>
      </c>
    </row>
    <row r="562" spans="1:2">
      <c r="A562">
        <v>36945249</v>
      </c>
      <c r="B562" t="s">
        <v>8770</v>
      </c>
    </row>
    <row r="563" spans="1:2">
      <c r="A563">
        <v>37093303</v>
      </c>
      <c r="B563" t="s">
        <v>11333</v>
      </c>
    </row>
    <row r="564" spans="1:2">
      <c r="A564">
        <v>34422130</v>
      </c>
      <c r="B564" t="s">
        <v>11333</v>
      </c>
    </row>
    <row r="565" spans="1:2">
      <c r="A565">
        <v>34136952</v>
      </c>
      <c r="B565" t="s">
        <v>11333</v>
      </c>
    </row>
    <row r="566" spans="1:2">
      <c r="A566">
        <v>34136970</v>
      </c>
      <c r="B566" t="s">
        <v>9127</v>
      </c>
    </row>
    <row r="567" spans="1:2">
      <c r="A567">
        <v>34178783</v>
      </c>
      <c r="B567" t="s">
        <v>11334</v>
      </c>
    </row>
    <row r="568" spans="1:2">
      <c r="A568">
        <v>34234976</v>
      </c>
      <c r="B568" t="s">
        <v>11334</v>
      </c>
    </row>
    <row r="569" spans="1:2">
      <c r="A569">
        <v>34136983</v>
      </c>
      <c r="B569" t="s">
        <v>8771</v>
      </c>
    </row>
    <row r="570" spans="1:2">
      <c r="A570">
        <v>34136989</v>
      </c>
      <c r="B570" t="s">
        <v>8774</v>
      </c>
    </row>
    <row r="571" spans="1:2">
      <c r="A571">
        <v>34136988</v>
      </c>
      <c r="B571" t="s">
        <v>8774</v>
      </c>
    </row>
    <row r="572" spans="1:2">
      <c r="A572">
        <v>36937312</v>
      </c>
      <c r="B572" t="s">
        <v>8774</v>
      </c>
    </row>
    <row r="573" spans="1:2">
      <c r="A573">
        <v>34136995</v>
      </c>
      <c r="B573" t="s">
        <v>8903</v>
      </c>
    </row>
    <row r="574" spans="1:2">
      <c r="A574">
        <v>34378161</v>
      </c>
      <c r="B574" t="s">
        <v>8777</v>
      </c>
    </row>
    <row r="575" spans="1:2">
      <c r="A575">
        <v>34397689</v>
      </c>
      <c r="B575" t="s">
        <v>8777</v>
      </c>
    </row>
    <row r="576" spans="1:2">
      <c r="A576">
        <v>34373941</v>
      </c>
      <c r="B576" t="s">
        <v>8777</v>
      </c>
    </row>
    <row r="577" spans="1:2">
      <c r="A577">
        <v>34378151</v>
      </c>
      <c r="B577" t="s">
        <v>8777</v>
      </c>
    </row>
    <row r="578" spans="1:2">
      <c r="A578">
        <v>34148781</v>
      </c>
      <c r="B578" t="s">
        <v>16520</v>
      </c>
    </row>
    <row r="579" spans="1:2">
      <c r="A579">
        <v>34459841</v>
      </c>
      <c r="B579" t="s">
        <v>17124</v>
      </c>
    </row>
    <row r="580" spans="1:2">
      <c r="A580">
        <v>34187517</v>
      </c>
      <c r="B580" t="s">
        <v>8778</v>
      </c>
    </row>
    <row r="581" spans="1:2">
      <c r="A581">
        <v>38367611</v>
      </c>
      <c r="B581" t="s">
        <v>8779</v>
      </c>
    </row>
    <row r="582" spans="1:2">
      <c r="A582">
        <v>37137677</v>
      </c>
      <c r="B582" t="s">
        <v>8779</v>
      </c>
    </row>
    <row r="583" spans="1:2">
      <c r="A583">
        <v>37929716</v>
      </c>
      <c r="B583" t="s">
        <v>8779</v>
      </c>
    </row>
    <row r="584" spans="1:2">
      <c r="A584">
        <v>37852612</v>
      </c>
      <c r="B584" t="s">
        <v>8780</v>
      </c>
    </row>
    <row r="585" spans="1:2">
      <c r="A585">
        <v>36852766</v>
      </c>
      <c r="B585" t="s">
        <v>8780</v>
      </c>
    </row>
    <row r="586" spans="1:2">
      <c r="A586">
        <v>34192623</v>
      </c>
      <c r="B586" t="s">
        <v>16237</v>
      </c>
    </row>
    <row r="587" spans="1:2">
      <c r="A587">
        <v>34231559</v>
      </c>
      <c r="B587" t="s">
        <v>8781</v>
      </c>
    </row>
    <row r="588" spans="1:2">
      <c r="A588">
        <v>37166914</v>
      </c>
      <c r="B588" t="s">
        <v>8782</v>
      </c>
    </row>
    <row r="589" spans="1:2">
      <c r="A589">
        <v>37783836</v>
      </c>
      <c r="B589" t="s">
        <v>8782</v>
      </c>
    </row>
    <row r="590" spans="1:2">
      <c r="A590">
        <v>36937092</v>
      </c>
      <c r="B590" t="s">
        <v>8783</v>
      </c>
    </row>
    <row r="591" spans="1:2">
      <c r="A591">
        <v>34142758</v>
      </c>
      <c r="B591" t="s">
        <v>8783</v>
      </c>
    </row>
    <row r="592" spans="1:2">
      <c r="A592">
        <v>34239810</v>
      </c>
      <c r="B592" t="s">
        <v>8783</v>
      </c>
    </row>
    <row r="593" spans="1:2">
      <c r="A593">
        <v>36790469</v>
      </c>
      <c r="B593" t="s">
        <v>8784</v>
      </c>
    </row>
    <row r="594" spans="1:2">
      <c r="A594">
        <v>34330133</v>
      </c>
      <c r="B594" t="s">
        <v>8784</v>
      </c>
    </row>
    <row r="595" spans="1:2">
      <c r="A595">
        <v>34224531</v>
      </c>
      <c r="B595" t="s">
        <v>8785</v>
      </c>
    </row>
    <row r="596" spans="1:2">
      <c r="A596">
        <v>34210904</v>
      </c>
      <c r="B596" t="s">
        <v>8786</v>
      </c>
    </row>
    <row r="597" spans="1:2">
      <c r="A597">
        <v>37294065</v>
      </c>
      <c r="B597" t="s">
        <v>8786</v>
      </c>
    </row>
    <row r="598" spans="1:2">
      <c r="A598">
        <v>37117130</v>
      </c>
      <c r="B598" t="s">
        <v>15941</v>
      </c>
    </row>
    <row r="599" spans="1:2">
      <c r="A599">
        <v>37852575</v>
      </c>
      <c r="B599" t="s">
        <v>15220</v>
      </c>
    </row>
    <row r="600" spans="1:2">
      <c r="A600">
        <v>37275812</v>
      </c>
      <c r="B600" t="s">
        <v>15220</v>
      </c>
    </row>
    <row r="601" spans="1:2">
      <c r="A601">
        <v>34226016</v>
      </c>
      <c r="B601" t="s">
        <v>15220</v>
      </c>
    </row>
    <row r="602" spans="1:2">
      <c r="A602">
        <v>37757679</v>
      </c>
      <c r="B602" t="s">
        <v>15220</v>
      </c>
    </row>
    <row r="603" spans="1:2">
      <c r="A603">
        <v>34153168</v>
      </c>
      <c r="B603" t="s">
        <v>15220</v>
      </c>
    </row>
    <row r="604" spans="1:2">
      <c r="A604">
        <v>37233266</v>
      </c>
      <c r="B604" t="s">
        <v>8787</v>
      </c>
    </row>
    <row r="605" spans="1:2">
      <c r="A605">
        <v>34231371</v>
      </c>
      <c r="B605" t="s">
        <v>8787</v>
      </c>
    </row>
    <row r="606" spans="1:2">
      <c r="A606">
        <v>37852598</v>
      </c>
      <c r="B606" t="s">
        <v>8787</v>
      </c>
    </row>
    <row r="607" spans="1:2">
      <c r="A607">
        <v>38348011</v>
      </c>
      <c r="B607" t="s">
        <v>8787</v>
      </c>
    </row>
    <row r="608" spans="1:2">
      <c r="A608">
        <v>36856608</v>
      </c>
      <c r="B608" t="s">
        <v>16764</v>
      </c>
    </row>
    <row r="609" spans="1:2">
      <c r="A609">
        <v>37275814</v>
      </c>
      <c r="B609" t="s">
        <v>8788</v>
      </c>
    </row>
    <row r="610" spans="1:2">
      <c r="A610">
        <v>37764855</v>
      </c>
      <c r="B610" t="s">
        <v>8788</v>
      </c>
    </row>
    <row r="611" spans="1:2">
      <c r="A611">
        <v>34227763</v>
      </c>
      <c r="B611" t="s">
        <v>8788</v>
      </c>
    </row>
    <row r="612" spans="1:2">
      <c r="A612">
        <v>36836796</v>
      </c>
      <c r="B612" t="s">
        <v>8788</v>
      </c>
    </row>
    <row r="613" spans="1:2">
      <c r="A613">
        <v>37852591</v>
      </c>
      <c r="B613" t="s">
        <v>8788</v>
      </c>
    </row>
    <row r="614" spans="1:2">
      <c r="A614">
        <v>36884173</v>
      </c>
      <c r="B614" t="s">
        <v>8788</v>
      </c>
    </row>
    <row r="615" spans="1:2">
      <c r="A615">
        <v>37852586</v>
      </c>
      <c r="B615" t="s">
        <v>8789</v>
      </c>
    </row>
    <row r="616" spans="1:2">
      <c r="A616">
        <v>37275813</v>
      </c>
      <c r="B616" t="s">
        <v>8789</v>
      </c>
    </row>
    <row r="617" spans="1:2">
      <c r="A617">
        <v>34213797</v>
      </c>
      <c r="B617" t="s">
        <v>8789</v>
      </c>
    </row>
    <row r="618" spans="1:2">
      <c r="A618">
        <v>37764834</v>
      </c>
      <c r="B618" t="s">
        <v>8789</v>
      </c>
    </row>
    <row r="619" spans="1:2">
      <c r="A619">
        <v>36852533</v>
      </c>
      <c r="B619" t="s">
        <v>8790</v>
      </c>
    </row>
    <row r="620" spans="1:2">
      <c r="A620">
        <v>34426677</v>
      </c>
      <c r="B620" t="s">
        <v>11336</v>
      </c>
    </row>
    <row r="621" spans="1:2">
      <c r="A621">
        <v>37912333</v>
      </c>
      <c r="B621" t="s">
        <v>8791</v>
      </c>
    </row>
    <row r="622" spans="1:2">
      <c r="A622">
        <v>37762486</v>
      </c>
      <c r="B622" t="s">
        <v>8791</v>
      </c>
    </row>
    <row r="623" spans="1:2">
      <c r="A623">
        <v>37916230</v>
      </c>
      <c r="B623" t="s">
        <v>8791</v>
      </c>
    </row>
    <row r="624" spans="1:2">
      <c r="A624">
        <v>34235123</v>
      </c>
      <c r="B624" t="s">
        <v>8791</v>
      </c>
    </row>
    <row r="625" spans="1:2">
      <c r="A625">
        <v>38505151</v>
      </c>
      <c r="B625" t="s">
        <v>16328</v>
      </c>
    </row>
    <row r="626" spans="1:2">
      <c r="A626">
        <v>34216340</v>
      </c>
      <c r="B626" t="s">
        <v>11337</v>
      </c>
    </row>
    <row r="627" spans="1:2">
      <c r="A627">
        <v>34264701</v>
      </c>
      <c r="B627" t="s">
        <v>11337</v>
      </c>
    </row>
    <row r="628" spans="1:2">
      <c r="A628">
        <v>37091889</v>
      </c>
      <c r="B628" t="s">
        <v>11338</v>
      </c>
    </row>
    <row r="629" spans="1:2">
      <c r="A629">
        <v>37811286</v>
      </c>
      <c r="B629" t="s">
        <v>14736</v>
      </c>
    </row>
    <row r="630" spans="1:2">
      <c r="A630">
        <v>36906514</v>
      </c>
      <c r="B630" t="s">
        <v>14736</v>
      </c>
    </row>
    <row r="631" spans="1:2">
      <c r="A631">
        <v>36780934</v>
      </c>
      <c r="B631" t="s">
        <v>14736</v>
      </c>
    </row>
    <row r="632" spans="1:2">
      <c r="A632">
        <v>38811157</v>
      </c>
      <c r="B632" t="s">
        <v>11339</v>
      </c>
    </row>
    <row r="633" spans="1:2">
      <c r="A633">
        <v>34141315</v>
      </c>
      <c r="B633" t="s">
        <v>10002</v>
      </c>
    </row>
    <row r="634" spans="1:2">
      <c r="A634">
        <v>34150448</v>
      </c>
      <c r="B634" t="s">
        <v>10002</v>
      </c>
    </row>
    <row r="635" spans="1:2">
      <c r="A635">
        <v>38398285</v>
      </c>
      <c r="B635" t="s">
        <v>8797</v>
      </c>
    </row>
    <row r="636" spans="1:2">
      <c r="A636">
        <v>37221808</v>
      </c>
      <c r="B636" t="s">
        <v>8797</v>
      </c>
    </row>
    <row r="637" spans="1:2">
      <c r="A637">
        <v>34331650</v>
      </c>
      <c r="B637" t="s">
        <v>8798</v>
      </c>
    </row>
    <row r="638" spans="1:2">
      <c r="A638">
        <v>34143439</v>
      </c>
      <c r="B638" t="s">
        <v>8799</v>
      </c>
    </row>
    <row r="639" spans="1:2">
      <c r="A639">
        <v>36913310</v>
      </c>
      <c r="B639" t="s">
        <v>8799</v>
      </c>
    </row>
    <row r="640" spans="1:2">
      <c r="A640">
        <v>34212710</v>
      </c>
      <c r="B640" t="s">
        <v>8800</v>
      </c>
    </row>
    <row r="641" spans="1:2">
      <c r="A641">
        <v>37297754</v>
      </c>
      <c r="B641" t="s">
        <v>8800</v>
      </c>
    </row>
    <row r="642" spans="1:2">
      <c r="A642">
        <v>34653267</v>
      </c>
      <c r="B642" t="s">
        <v>8801</v>
      </c>
    </row>
    <row r="643" spans="1:2">
      <c r="A643">
        <v>37577739</v>
      </c>
      <c r="B643" t="s">
        <v>8802</v>
      </c>
    </row>
    <row r="644" spans="1:2">
      <c r="A644">
        <v>34151428</v>
      </c>
      <c r="B644" t="s">
        <v>8802</v>
      </c>
    </row>
    <row r="645" spans="1:2">
      <c r="A645">
        <v>34152294</v>
      </c>
      <c r="B645" t="s">
        <v>8803</v>
      </c>
    </row>
    <row r="646" spans="1:2">
      <c r="A646">
        <v>37266217</v>
      </c>
      <c r="B646" t="s">
        <v>8804</v>
      </c>
    </row>
    <row r="647" spans="1:2">
      <c r="A647">
        <v>34155347</v>
      </c>
      <c r="B647" t="s">
        <v>8804</v>
      </c>
    </row>
    <row r="648" spans="1:2">
      <c r="A648">
        <v>36858705</v>
      </c>
      <c r="B648" t="s">
        <v>15221</v>
      </c>
    </row>
    <row r="649" spans="1:2">
      <c r="A649">
        <v>37774763</v>
      </c>
      <c r="B649" t="s">
        <v>15221</v>
      </c>
    </row>
    <row r="650" spans="1:2">
      <c r="A650">
        <v>38811464</v>
      </c>
      <c r="B650" t="s">
        <v>15221</v>
      </c>
    </row>
    <row r="651" spans="1:2">
      <c r="A651">
        <v>37142124</v>
      </c>
      <c r="B651" t="s">
        <v>15221</v>
      </c>
    </row>
    <row r="652" spans="1:2">
      <c r="A652">
        <v>34292507</v>
      </c>
      <c r="B652" t="s">
        <v>15221</v>
      </c>
    </row>
    <row r="653" spans="1:2">
      <c r="A653">
        <v>34209749</v>
      </c>
      <c r="B653" t="s">
        <v>15221</v>
      </c>
    </row>
    <row r="654" spans="1:2">
      <c r="A654">
        <v>37715440</v>
      </c>
      <c r="B654" t="s">
        <v>15221</v>
      </c>
    </row>
    <row r="655" spans="1:2">
      <c r="A655">
        <v>34277967</v>
      </c>
      <c r="B655" t="s">
        <v>8805</v>
      </c>
    </row>
    <row r="656" spans="1:2">
      <c r="A656">
        <v>34225486</v>
      </c>
      <c r="B656" t="s">
        <v>8805</v>
      </c>
    </row>
    <row r="657" spans="1:2">
      <c r="A657">
        <v>37206599</v>
      </c>
      <c r="B657" t="s">
        <v>8806</v>
      </c>
    </row>
    <row r="658" spans="1:2">
      <c r="A658">
        <v>34235010</v>
      </c>
      <c r="B658" t="s">
        <v>8806</v>
      </c>
    </row>
    <row r="659" spans="1:2">
      <c r="A659">
        <v>34223475</v>
      </c>
      <c r="B659" t="s">
        <v>8807</v>
      </c>
    </row>
    <row r="660" spans="1:2">
      <c r="A660">
        <v>38710205</v>
      </c>
      <c r="B660" t="s">
        <v>8807</v>
      </c>
    </row>
    <row r="661" spans="1:2">
      <c r="A661">
        <v>37255064</v>
      </c>
      <c r="B661" t="s">
        <v>8807</v>
      </c>
    </row>
    <row r="662" spans="1:2">
      <c r="A662">
        <v>34223735</v>
      </c>
      <c r="B662" t="s">
        <v>8808</v>
      </c>
    </row>
    <row r="663" spans="1:2">
      <c r="A663">
        <v>37697245</v>
      </c>
      <c r="B663" t="s">
        <v>8808</v>
      </c>
    </row>
    <row r="664" spans="1:2">
      <c r="A664">
        <v>34223807</v>
      </c>
      <c r="B664" t="s">
        <v>8809</v>
      </c>
    </row>
    <row r="665" spans="1:2">
      <c r="A665">
        <v>34225911</v>
      </c>
      <c r="B665" t="s">
        <v>8810</v>
      </c>
    </row>
    <row r="666" spans="1:2">
      <c r="A666">
        <v>36957660</v>
      </c>
      <c r="B666" t="s">
        <v>8811</v>
      </c>
    </row>
    <row r="667" spans="1:2">
      <c r="A667">
        <v>37853298</v>
      </c>
      <c r="B667" t="s">
        <v>8811</v>
      </c>
    </row>
    <row r="668" spans="1:2">
      <c r="A668">
        <v>34226414</v>
      </c>
      <c r="B668" t="s">
        <v>8811</v>
      </c>
    </row>
    <row r="669" spans="1:2">
      <c r="A669">
        <v>38453894</v>
      </c>
      <c r="B669" t="s">
        <v>8811</v>
      </c>
    </row>
    <row r="670" spans="1:2">
      <c r="A670">
        <v>34404271</v>
      </c>
      <c r="B670" t="s">
        <v>8812</v>
      </c>
    </row>
    <row r="671" spans="1:2">
      <c r="A671">
        <v>34211306</v>
      </c>
      <c r="B671" t="s">
        <v>8813</v>
      </c>
    </row>
    <row r="672" spans="1:2">
      <c r="A672">
        <v>37605487</v>
      </c>
      <c r="B672" t="s">
        <v>9128</v>
      </c>
    </row>
    <row r="673" spans="1:2">
      <c r="A673">
        <v>34138722</v>
      </c>
      <c r="B673" t="s">
        <v>9128</v>
      </c>
    </row>
    <row r="674" spans="1:2">
      <c r="A674">
        <v>37729238</v>
      </c>
      <c r="B674" t="s">
        <v>9128</v>
      </c>
    </row>
    <row r="675" spans="1:2">
      <c r="A675">
        <v>38680774</v>
      </c>
      <c r="B675" t="s">
        <v>14158</v>
      </c>
    </row>
    <row r="676" spans="1:2">
      <c r="A676">
        <v>38682190</v>
      </c>
      <c r="B676" t="s">
        <v>14158</v>
      </c>
    </row>
    <row r="677" spans="1:2">
      <c r="A677">
        <v>36752504</v>
      </c>
      <c r="B677" t="s">
        <v>11340</v>
      </c>
    </row>
    <row r="678" spans="1:2">
      <c r="A678">
        <v>38668085</v>
      </c>
      <c r="B678" t="s">
        <v>11340</v>
      </c>
    </row>
    <row r="679" spans="1:2">
      <c r="A679">
        <v>34209249</v>
      </c>
      <c r="B679" t="s">
        <v>11340</v>
      </c>
    </row>
    <row r="680" spans="1:2">
      <c r="A680">
        <v>34412528</v>
      </c>
      <c r="B680" t="s">
        <v>11341</v>
      </c>
    </row>
    <row r="681" spans="1:2">
      <c r="A681">
        <v>34137101</v>
      </c>
      <c r="B681" t="s">
        <v>8831</v>
      </c>
    </row>
    <row r="682" spans="1:2">
      <c r="A682">
        <v>36948247</v>
      </c>
      <c r="B682" t="s">
        <v>8617</v>
      </c>
    </row>
    <row r="683" spans="1:2">
      <c r="A683">
        <v>36943815</v>
      </c>
      <c r="B683" t="s">
        <v>8617</v>
      </c>
    </row>
    <row r="684" spans="1:2">
      <c r="A684">
        <v>34148068</v>
      </c>
      <c r="B684" t="s">
        <v>11342</v>
      </c>
    </row>
    <row r="685" spans="1:2">
      <c r="A685">
        <v>36901304</v>
      </c>
      <c r="B685" t="s">
        <v>15305</v>
      </c>
    </row>
    <row r="686" spans="1:2">
      <c r="A686">
        <v>37727676</v>
      </c>
      <c r="B686" t="s">
        <v>15305</v>
      </c>
    </row>
    <row r="687" spans="1:2">
      <c r="A687">
        <v>37036985</v>
      </c>
      <c r="B687" t="s">
        <v>15305</v>
      </c>
    </row>
    <row r="688" spans="1:2">
      <c r="A688">
        <v>37811986</v>
      </c>
      <c r="B688" t="s">
        <v>15305</v>
      </c>
    </row>
    <row r="689" spans="1:2">
      <c r="A689">
        <v>34137185</v>
      </c>
      <c r="B689" t="s">
        <v>11343</v>
      </c>
    </row>
    <row r="690" spans="1:2">
      <c r="A690">
        <v>34413585</v>
      </c>
      <c r="B690" t="s">
        <v>14804</v>
      </c>
    </row>
    <row r="691" spans="1:2">
      <c r="A691">
        <v>34233646</v>
      </c>
      <c r="B691" t="s">
        <v>14804</v>
      </c>
    </row>
    <row r="692" spans="1:2">
      <c r="A692">
        <v>36781304</v>
      </c>
      <c r="B692" t="s">
        <v>14804</v>
      </c>
    </row>
    <row r="693" spans="1:2">
      <c r="A693">
        <v>36906473</v>
      </c>
      <c r="B693" t="s">
        <v>14804</v>
      </c>
    </row>
    <row r="694" spans="1:2">
      <c r="A694">
        <v>34233498</v>
      </c>
      <c r="B694" t="s">
        <v>8832</v>
      </c>
    </row>
    <row r="695" spans="1:2">
      <c r="A695">
        <v>34212273</v>
      </c>
      <c r="B695" t="s">
        <v>8832</v>
      </c>
    </row>
    <row r="696" spans="1:2">
      <c r="A696">
        <v>34229106</v>
      </c>
      <c r="B696" t="s">
        <v>8832</v>
      </c>
    </row>
    <row r="697" spans="1:2">
      <c r="A697">
        <v>36798571</v>
      </c>
      <c r="B697" t="s">
        <v>15793</v>
      </c>
    </row>
    <row r="698" spans="1:2">
      <c r="A698">
        <v>37064920</v>
      </c>
      <c r="B698" t="s">
        <v>8833</v>
      </c>
    </row>
    <row r="699" spans="1:2">
      <c r="A699">
        <v>37082875</v>
      </c>
      <c r="B699" t="s">
        <v>8833</v>
      </c>
    </row>
    <row r="700" spans="1:2">
      <c r="A700">
        <v>38385721</v>
      </c>
      <c r="B700" t="s">
        <v>15044</v>
      </c>
    </row>
    <row r="701" spans="1:2">
      <c r="A701">
        <v>38385758</v>
      </c>
      <c r="B701" t="s">
        <v>15044</v>
      </c>
    </row>
    <row r="702" spans="1:2">
      <c r="A702">
        <v>37899028</v>
      </c>
      <c r="B702" t="s">
        <v>15044</v>
      </c>
    </row>
    <row r="703" spans="1:2">
      <c r="A703">
        <v>38663922</v>
      </c>
      <c r="B703" t="s">
        <v>8834</v>
      </c>
    </row>
    <row r="704" spans="1:2">
      <c r="A704">
        <v>34142316</v>
      </c>
      <c r="B704" t="s">
        <v>8834</v>
      </c>
    </row>
    <row r="705" spans="1:2">
      <c r="A705">
        <v>37064926</v>
      </c>
      <c r="B705" t="s">
        <v>8835</v>
      </c>
    </row>
    <row r="706" spans="1:2">
      <c r="A706">
        <v>34228383</v>
      </c>
      <c r="B706" t="s">
        <v>8836</v>
      </c>
    </row>
    <row r="707" spans="1:2">
      <c r="A707">
        <v>36979523</v>
      </c>
      <c r="B707" t="s">
        <v>8836</v>
      </c>
    </row>
    <row r="708" spans="1:2">
      <c r="A708">
        <v>37723628</v>
      </c>
      <c r="B708" t="s">
        <v>8836</v>
      </c>
    </row>
    <row r="709" spans="1:2">
      <c r="A709">
        <v>36962615</v>
      </c>
      <c r="B709" t="s">
        <v>8837</v>
      </c>
    </row>
    <row r="710" spans="1:2">
      <c r="A710">
        <v>36801238</v>
      </c>
      <c r="B710" t="s">
        <v>8837</v>
      </c>
    </row>
    <row r="711" spans="1:2">
      <c r="A711">
        <v>37723696</v>
      </c>
      <c r="B711" t="s">
        <v>8837</v>
      </c>
    </row>
    <row r="712" spans="1:2">
      <c r="A712">
        <v>37035104</v>
      </c>
      <c r="B712" t="s">
        <v>8837</v>
      </c>
    </row>
    <row r="713" spans="1:2">
      <c r="A713">
        <v>36918737</v>
      </c>
      <c r="B713" t="s">
        <v>8837</v>
      </c>
    </row>
    <row r="714" spans="1:2">
      <c r="A714">
        <v>38636123</v>
      </c>
      <c r="B714" t="s">
        <v>8838</v>
      </c>
    </row>
    <row r="715" spans="1:2">
      <c r="A715">
        <v>38636146</v>
      </c>
      <c r="B715" t="s">
        <v>8838</v>
      </c>
    </row>
    <row r="716" spans="1:2">
      <c r="A716">
        <v>38324103</v>
      </c>
      <c r="B716" t="s">
        <v>8838</v>
      </c>
    </row>
    <row r="717" spans="1:2">
      <c r="A717">
        <v>38465106</v>
      </c>
      <c r="B717" t="s">
        <v>8839</v>
      </c>
    </row>
    <row r="718" spans="1:2">
      <c r="A718">
        <v>36978624</v>
      </c>
      <c r="B718" t="s">
        <v>8839</v>
      </c>
    </row>
    <row r="719" spans="1:2">
      <c r="A719">
        <v>37723680</v>
      </c>
      <c r="B719" t="s">
        <v>8839</v>
      </c>
    </row>
    <row r="720" spans="1:2">
      <c r="A720">
        <v>37740326</v>
      </c>
      <c r="B720" t="s">
        <v>8840</v>
      </c>
    </row>
    <row r="721" spans="1:2">
      <c r="A721">
        <v>37869314</v>
      </c>
      <c r="B721" t="s">
        <v>8841</v>
      </c>
    </row>
    <row r="722" spans="1:2">
      <c r="A722">
        <v>34150745</v>
      </c>
      <c r="B722" t="s">
        <v>8841</v>
      </c>
    </row>
    <row r="723" spans="1:2">
      <c r="A723">
        <v>38478989</v>
      </c>
      <c r="B723" t="s">
        <v>8842</v>
      </c>
    </row>
    <row r="724" spans="1:2">
      <c r="A724">
        <v>34220376</v>
      </c>
      <c r="B724" t="s">
        <v>8842</v>
      </c>
    </row>
    <row r="725" spans="1:2">
      <c r="A725">
        <v>34277527</v>
      </c>
      <c r="B725" t="s">
        <v>8843</v>
      </c>
    </row>
    <row r="726" spans="1:2">
      <c r="A726">
        <v>34136603</v>
      </c>
      <c r="B726" t="s">
        <v>8843</v>
      </c>
    </row>
    <row r="727" spans="1:2">
      <c r="A727">
        <v>37812294</v>
      </c>
      <c r="B727" t="s">
        <v>8844</v>
      </c>
    </row>
    <row r="728" spans="1:2">
      <c r="A728">
        <v>34139240</v>
      </c>
      <c r="B728" t="s">
        <v>8844</v>
      </c>
    </row>
    <row r="729" spans="1:2">
      <c r="A729">
        <v>36814143</v>
      </c>
      <c r="B729" t="s">
        <v>15222</v>
      </c>
    </row>
    <row r="730" spans="1:2">
      <c r="A730">
        <v>37933741</v>
      </c>
      <c r="B730" t="s">
        <v>15222</v>
      </c>
    </row>
    <row r="731" spans="1:2">
      <c r="A731">
        <v>34406209</v>
      </c>
      <c r="B731" t="s">
        <v>15222</v>
      </c>
    </row>
    <row r="732" spans="1:2">
      <c r="A732">
        <v>37709155</v>
      </c>
      <c r="B732" t="s">
        <v>15222</v>
      </c>
    </row>
    <row r="733" spans="1:2">
      <c r="A733">
        <v>34208752</v>
      </c>
      <c r="B733" t="s">
        <v>15222</v>
      </c>
    </row>
    <row r="734" spans="1:2">
      <c r="A734">
        <v>36874833</v>
      </c>
      <c r="B734" t="s">
        <v>14958</v>
      </c>
    </row>
    <row r="735" spans="1:2">
      <c r="A735">
        <v>37723661</v>
      </c>
      <c r="B735" t="s">
        <v>8845</v>
      </c>
    </row>
    <row r="736" spans="1:2">
      <c r="A736">
        <v>37695132</v>
      </c>
      <c r="B736" t="s">
        <v>8845</v>
      </c>
    </row>
    <row r="737" spans="1:2">
      <c r="A737">
        <v>38551375</v>
      </c>
      <c r="B737" t="s">
        <v>8845</v>
      </c>
    </row>
    <row r="738" spans="1:2">
      <c r="A738">
        <v>37160891</v>
      </c>
      <c r="B738" t="s">
        <v>8845</v>
      </c>
    </row>
    <row r="739" spans="1:2">
      <c r="A739">
        <v>37611076</v>
      </c>
      <c r="B739" t="s">
        <v>8846</v>
      </c>
    </row>
    <row r="740" spans="1:2">
      <c r="A740">
        <v>34192726</v>
      </c>
      <c r="B740" t="s">
        <v>8846</v>
      </c>
    </row>
    <row r="741" spans="1:2">
      <c r="A741">
        <v>34150362</v>
      </c>
      <c r="B741" t="s">
        <v>15162</v>
      </c>
    </row>
    <row r="742" spans="1:2">
      <c r="A742">
        <v>37723643</v>
      </c>
      <c r="B742" t="s">
        <v>15162</v>
      </c>
    </row>
    <row r="743" spans="1:2">
      <c r="A743">
        <v>37076847</v>
      </c>
      <c r="B743" t="s">
        <v>15162</v>
      </c>
    </row>
    <row r="744" spans="1:2">
      <c r="A744">
        <v>34150553</v>
      </c>
      <c r="B744" t="s">
        <v>15223</v>
      </c>
    </row>
    <row r="745" spans="1:2">
      <c r="A745">
        <v>34414008</v>
      </c>
      <c r="B745" t="s">
        <v>15223</v>
      </c>
    </row>
    <row r="746" spans="1:2">
      <c r="A746">
        <v>38393622</v>
      </c>
      <c r="B746" t="s">
        <v>15223</v>
      </c>
    </row>
    <row r="747" spans="1:2">
      <c r="A747">
        <v>37723597</v>
      </c>
      <c r="B747" t="s">
        <v>15223</v>
      </c>
    </row>
    <row r="748" spans="1:2">
      <c r="A748">
        <v>34403161</v>
      </c>
      <c r="B748" t="s">
        <v>15224</v>
      </c>
    </row>
    <row r="749" spans="1:2">
      <c r="A749">
        <v>34229260</v>
      </c>
      <c r="B749" t="s">
        <v>15224</v>
      </c>
    </row>
    <row r="750" spans="1:2">
      <c r="A750">
        <v>36900600</v>
      </c>
      <c r="B750" t="s">
        <v>15224</v>
      </c>
    </row>
    <row r="751" spans="1:2">
      <c r="A751">
        <v>36856053</v>
      </c>
      <c r="B751" t="s">
        <v>15224</v>
      </c>
    </row>
    <row r="752" spans="1:2">
      <c r="A752">
        <v>34229263</v>
      </c>
      <c r="B752" t="s">
        <v>15224</v>
      </c>
    </row>
    <row r="753" spans="1:2">
      <c r="A753">
        <v>34229261</v>
      </c>
      <c r="B753" t="s">
        <v>15224</v>
      </c>
    </row>
    <row r="754" spans="1:2">
      <c r="A754">
        <v>34212270</v>
      </c>
      <c r="B754" t="s">
        <v>15224</v>
      </c>
    </row>
    <row r="755" spans="1:2">
      <c r="A755">
        <v>37009705</v>
      </c>
      <c r="B755" t="s">
        <v>15224</v>
      </c>
    </row>
    <row r="756" spans="1:2">
      <c r="A756">
        <v>34232575</v>
      </c>
      <c r="B756" t="s">
        <v>15224</v>
      </c>
    </row>
    <row r="757" spans="1:2">
      <c r="A757">
        <v>37771428</v>
      </c>
      <c r="B757" t="s">
        <v>15224</v>
      </c>
    </row>
    <row r="758" spans="1:2">
      <c r="A758">
        <v>37160039</v>
      </c>
      <c r="B758" t="s">
        <v>13080</v>
      </c>
    </row>
    <row r="759" spans="1:2">
      <c r="A759">
        <v>38682070</v>
      </c>
      <c r="B759" t="s">
        <v>13080</v>
      </c>
    </row>
    <row r="760" spans="1:2">
      <c r="A760">
        <v>37241385</v>
      </c>
      <c r="B760" t="s">
        <v>13080</v>
      </c>
    </row>
    <row r="761" spans="1:2">
      <c r="A761">
        <v>34147856</v>
      </c>
      <c r="B761" t="s">
        <v>13080</v>
      </c>
    </row>
    <row r="762" spans="1:2">
      <c r="A762">
        <v>38503185</v>
      </c>
      <c r="B762" t="s">
        <v>14041</v>
      </c>
    </row>
    <row r="763" spans="1:2">
      <c r="A763">
        <v>38533672</v>
      </c>
      <c r="B763" t="s">
        <v>14042</v>
      </c>
    </row>
    <row r="764" spans="1:2">
      <c r="A764">
        <v>38533670</v>
      </c>
      <c r="B764" t="s">
        <v>14043</v>
      </c>
    </row>
    <row r="765" spans="1:2">
      <c r="A765">
        <v>38533669</v>
      </c>
      <c r="B765" t="s">
        <v>11344</v>
      </c>
    </row>
    <row r="766" spans="1:2">
      <c r="A766">
        <v>38533668</v>
      </c>
      <c r="B766" t="s">
        <v>14044</v>
      </c>
    </row>
    <row r="767" spans="1:2">
      <c r="A767">
        <v>34142671</v>
      </c>
      <c r="B767" t="s">
        <v>8857</v>
      </c>
    </row>
    <row r="768" spans="1:2">
      <c r="A768">
        <v>37769924</v>
      </c>
      <c r="B768" t="s">
        <v>8857</v>
      </c>
    </row>
    <row r="769" spans="1:2">
      <c r="A769">
        <v>36883136</v>
      </c>
      <c r="B769" t="s">
        <v>8874</v>
      </c>
    </row>
    <row r="770" spans="1:2">
      <c r="A770">
        <v>34228309</v>
      </c>
      <c r="B770" t="s">
        <v>8874</v>
      </c>
    </row>
    <row r="771" spans="1:2">
      <c r="A771">
        <v>37762283</v>
      </c>
      <c r="B771" t="s">
        <v>8874</v>
      </c>
    </row>
    <row r="772" spans="1:2">
      <c r="A772">
        <v>34211093</v>
      </c>
      <c r="B772" t="s">
        <v>8875</v>
      </c>
    </row>
    <row r="773" spans="1:2">
      <c r="A773">
        <v>34231437</v>
      </c>
      <c r="B773" t="s">
        <v>8876</v>
      </c>
    </row>
    <row r="774" spans="1:2">
      <c r="A774">
        <v>37826976</v>
      </c>
      <c r="B774" t="s">
        <v>8876</v>
      </c>
    </row>
    <row r="775" spans="1:2">
      <c r="A775">
        <v>37826959</v>
      </c>
      <c r="B775" t="s">
        <v>8876</v>
      </c>
    </row>
    <row r="776" spans="1:2">
      <c r="A776">
        <v>36988533</v>
      </c>
      <c r="B776" t="s">
        <v>15230</v>
      </c>
    </row>
    <row r="777" spans="1:2">
      <c r="A777">
        <v>34141408</v>
      </c>
      <c r="B777" t="s">
        <v>15230</v>
      </c>
    </row>
    <row r="778" spans="1:2">
      <c r="A778">
        <v>37217540</v>
      </c>
      <c r="B778" t="s">
        <v>15230</v>
      </c>
    </row>
    <row r="779" spans="1:2">
      <c r="A779">
        <v>37774854</v>
      </c>
      <c r="B779" t="s">
        <v>15230</v>
      </c>
    </row>
    <row r="780" spans="1:2">
      <c r="A780">
        <v>37745026</v>
      </c>
      <c r="B780" t="s">
        <v>15230</v>
      </c>
    </row>
    <row r="781" spans="1:2">
      <c r="A781">
        <v>34156075</v>
      </c>
      <c r="B781" t="s">
        <v>8877</v>
      </c>
    </row>
    <row r="782" spans="1:2">
      <c r="A782">
        <v>36868478</v>
      </c>
      <c r="B782" t="s">
        <v>8877</v>
      </c>
    </row>
    <row r="783" spans="1:2">
      <c r="A783">
        <v>37757967</v>
      </c>
      <c r="B783" t="s">
        <v>8877</v>
      </c>
    </row>
    <row r="784" spans="1:2">
      <c r="A784">
        <v>37925629</v>
      </c>
      <c r="B784" t="s">
        <v>8877</v>
      </c>
    </row>
    <row r="785" spans="1:2">
      <c r="A785">
        <v>37233009</v>
      </c>
      <c r="B785" t="s">
        <v>8858</v>
      </c>
    </row>
    <row r="786" spans="1:2">
      <c r="A786">
        <v>34329710</v>
      </c>
      <c r="B786" t="s">
        <v>8858</v>
      </c>
    </row>
    <row r="787" spans="1:2">
      <c r="A787">
        <v>38618877</v>
      </c>
      <c r="B787" t="s">
        <v>8859</v>
      </c>
    </row>
    <row r="788" spans="1:2">
      <c r="A788">
        <v>38527873</v>
      </c>
      <c r="B788" t="s">
        <v>8860</v>
      </c>
    </row>
    <row r="789" spans="1:2">
      <c r="A789">
        <v>38518545</v>
      </c>
      <c r="B789" t="s">
        <v>8860</v>
      </c>
    </row>
    <row r="790" spans="1:2">
      <c r="A790">
        <v>34157133</v>
      </c>
      <c r="B790" t="s">
        <v>8860</v>
      </c>
    </row>
    <row r="791" spans="1:2">
      <c r="A791">
        <v>37701870</v>
      </c>
      <c r="B791" t="s">
        <v>15225</v>
      </c>
    </row>
    <row r="792" spans="1:2">
      <c r="A792">
        <v>34137289</v>
      </c>
      <c r="B792" t="s">
        <v>15225</v>
      </c>
    </row>
    <row r="793" spans="1:2">
      <c r="A793">
        <v>37715478</v>
      </c>
      <c r="B793" t="s">
        <v>15225</v>
      </c>
    </row>
    <row r="794" spans="1:2">
      <c r="A794">
        <v>34136613</v>
      </c>
      <c r="B794" t="s">
        <v>8861</v>
      </c>
    </row>
    <row r="795" spans="1:2">
      <c r="A795">
        <v>34211030</v>
      </c>
      <c r="B795" t="s">
        <v>8861</v>
      </c>
    </row>
    <row r="796" spans="1:2">
      <c r="A796">
        <v>34229399</v>
      </c>
      <c r="B796" t="s">
        <v>8862</v>
      </c>
    </row>
    <row r="797" spans="1:2">
      <c r="A797">
        <v>37233098</v>
      </c>
      <c r="B797" t="s">
        <v>8862</v>
      </c>
    </row>
    <row r="798" spans="1:2">
      <c r="A798">
        <v>37836791</v>
      </c>
      <c r="B798" t="s">
        <v>8862</v>
      </c>
    </row>
    <row r="799" spans="1:2">
      <c r="A799">
        <v>34235187</v>
      </c>
      <c r="B799" t="s">
        <v>15231</v>
      </c>
    </row>
    <row r="800" spans="1:2">
      <c r="A800">
        <v>37862595</v>
      </c>
      <c r="B800" t="s">
        <v>15231</v>
      </c>
    </row>
    <row r="801" spans="1:2">
      <c r="A801">
        <v>38542600</v>
      </c>
      <c r="B801" t="s">
        <v>15231</v>
      </c>
    </row>
    <row r="802" spans="1:2">
      <c r="A802">
        <v>37955559</v>
      </c>
      <c r="B802" t="s">
        <v>16221</v>
      </c>
    </row>
    <row r="803" spans="1:2">
      <c r="A803">
        <v>36927001</v>
      </c>
      <c r="B803" t="s">
        <v>8878</v>
      </c>
    </row>
    <row r="804" spans="1:2">
      <c r="A804">
        <v>34219271</v>
      </c>
      <c r="B804" t="s">
        <v>8878</v>
      </c>
    </row>
    <row r="805" spans="1:2">
      <c r="A805">
        <v>38628481</v>
      </c>
      <c r="B805" t="s">
        <v>8878</v>
      </c>
    </row>
    <row r="806" spans="1:2">
      <c r="A806">
        <v>37162143</v>
      </c>
      <c r="B806" t="s">
        <v>15524</v>
      </c>
    </row>
    <row r="807" spans="1:2">
      <c r="A807">
        <v>34226327</v>
      </c>
      <c r="B807" t="s">
        <v>15524</v>
      </c>
    </row>
    <row r="808" spans="1:2">
      <c r="A808">
        <v>34137305</v>
      </c>
      <c r="B808" t="s">
        <v>14999</v>
      </c>
    </row>
    <row r="809" spans="1:2">
      <c r="A809">
        <v>37164357</v>
      </c>
      <c r="B809" t="s">
        <v>10380</v>
      </c>
    </row>
    <row r="810" spans="1:2">
      <c r="A810">
        <v>34151627</v>
      </c>
      <c r="B810" t="s">
        <v>10380</v>
      </c>
    </row>
    <row r="811" spans="1:2">
      <c r="A811">
        <v>37836377</v>
      </c>
      <c r="B811" t="s">
        <v>10380</v>
      </c>
    </row>
    <row r="812" spans="1:2">
      <c r="A812">
        <v>36806151</v>
      </c>
      <c r="B812" t="s">
        <v>14960</v>
      </c>
    </row>
    <row r="813" spans="1:2">
      <c r="A813">
        <v>34666330</v>
      </c>
      <c r="B813" t="s">
        <v>14960</v>
      </c>
    </row>
    <row r="814" spans="1:2">
      <c r="A814">
        <v>37727463</v>
      </c>
      <c r="B814" t="s">
        <v>14960</v>
      </c>
    </row>
    <row r="815" spans="1:2">
      <c r="A815">
        <v>36952169</v>
      </c>
      <c r="B815" t="s">
        <v>14960</v>
      </c>
    </row>
    <row r="816" spans="1:2">
      <c r="A816">
        <v>34137243</v>
      </c>
      <c r="B816" t="s">
        <v>15163</v>
      </c>
    </row>
    <row r="817" spans="1:2">
      <c r="A817">
        <v>34137238</v>
      </c>
      <c r="B817" t="s">
        <v>15227</v>
      </c>
    </row>
    <row r="818" spans="1:2">
      <c r="A818">
        <v>37162660</v>
      </c>
      <c r="B818" t="s">
        <v>15227</v>
      </c>
    </row>
    <row r="819" spans="1:2">
      <c r="A819">
        <v>37013844</v>
      </c>
      <c r="B819" t="s">
        <v>15227</v>
      </c>
    </row>
    <row r="820" spans="1:2">
      <c r="A820">
        <v>34137239</v>
      </c>
      <c r="B820" t="s">
        <v>15227</v>
      </c>
    </row>
    <row r="821" spans="1:2">
      <c r="A821">
        <v>34137233</v>
      </c>
      <c r="B821" t="s">
        <v>9560</v>
      </c>
    </row>
    <row r="822" spans="1:2">
      <c r="A822">
        <v>36866804</v>
      </c>
      <c r="B822" t="s">
        <v>9560</v>
      </c>
    </row>
    <row r="823" spans="1:2">
      <c r="A823">
        <v>37223974</v>
      </c>
      <c r="B823" t="s">
        <v>9560</v>
      </c>
    </row>
    <row r="824" spans="1:2">
      <c r="A824">
        <v>34137670</v>
      </c>
      <c r="B824" t="s">
        <v>9560</v>
      </c>
    </row>
    <row r="825" spans="1:2">
      <c r="A825">
        <v>37778838</v>
      </c>
      <c r="B825" t="s">
        <v>9560</v>
      </c>
    </row>
    <row r="826" spans="1:2">
      <c r="A826">
        <v>34376940</v>
      </c>
      <c r="B826" t="s">
        <v>8866</v>
      </c>
    </row>
    <row r="827" spans="1:2">
      <c r="A827">
        <v>37137991</v>
      </c>
      <c r="B827" t="s">
        <v>8866</v>
      </c>
    </row>
    <row r="828" spans="1:2">
      <c r="A828">
        <v>34137250</v>
      </c>
      <c r="B828" t="s">
        <v>8867</v>
      </c>
    </row>
    <row r="829" spans="1:2">
      <c r="A829">
        <v>37769453</v>
      </c>
      <c r="B829" t="s">
        <v>8867</v>
      </c>
    </row>
    <row r="830" spans="1:2">
      <c r="A830">
        <v>37115531</v>
      </c>
      <c r="B830" t="s">
        <v>8867</v>
      </c>
    </row>
    <row r="831" spans="1:2">
      <c r="A831">
        <v>34137252</v>
      </c>
      <c r="B831" t="s">
        <v>8867</v>
      </c>
    </row>
    <row r="832" spans="1:2">
      <c r="A832">
        <v>34158225</v>
      </c>
      <c r="B832" t="s">
        <v>8863</v>
      </c>
    </row>
    <row r="833" spans="1:2">
      <c r="A833">
        <v>38802761</v>
      </c>
      <c r="B833" t="s">
        <v>8864</v>
      </c>
    </row>
    <row r="834" spans="1:2">
      <c r="A834">
        <v>36947346</v>
      </c>
      <c r="B834" t="s">
        <v>8864</v>
      </c>
    </row>
    <row r="835" spans="1:2">
      <c r="A835">
        <v>34137307</v>
      </c>
      <c r="B835" t="s">
        <v>15000</v>
      </c>
    </row>
    <row r="836" spans="1:2">
      <c r="A836">
        <v>34137619</v>
      </c>
      <c r="B836" t="s">
        <v>14961</v>
      </c>
    </row>
    <row r="837" spans="1:2">
      <c r="A837">
        <v>34232652</v>
      </c>
      <c r="B837" t="s">
        <v>14973</v>
      </c>
    </row>
    <row r="838" spans="1:2">
      <c r="A838">
        <v>34208616</v>
      </c>
      <c r="B838" t="s">
        <v>14973</v>
      </c>
    </row>
    <row r="839" spans="1:2">
      <c r="A839">
        <v>36946410</v>
      </c>
      <c r="B839" t="s">
        <v>14973</v>
      </c>
    </row>
    <row r="840" spans="1:2">
      <c r="A840">
        <v>38454738</v>
      </c>
      <c r="B840" t="s">
        <v>14973</v>
      </c>
    </row>
    <row r="841" spans="1:2">
      <c r="A841">
        <v>38386999</v>
      </c>
      <c r="B841" t="s">
        <v>8882</v>
      </c>
    </row>
    <row r="842" spans="1:2">
      <c r="A842">
        <v>37302327</v>
      </c>
      <c r="B842" t="s">
        <v>8882</v>
      </c>
    </row>
    <row r="843" spans="1:2">
      <c r="A843">
        <v>38417776</v>
      </c>
      <c r="B843" t="s">
        <v>8882</v>
      </c>
    </row>
    <row r="844" spans="1:2">
      <c r="A844">
        <v>34213432</v>
      </c>
      <c r="B844" t="s">
        <v>15353</v>
      </c>
    </row>
    <row r="845" spans="1:2">
      <c r="A845">
        <v>36918937</v>
      </c>
      <c r="B845" t="s">
        <v>15353</v>
      </c>
    </row>
    <row r="846" spans="1:2">
      <c r="A846">
        <v>38543613</v>
      </c>
      <c r="B846" t="s">
        <v>15353</v>
      </c>
    </row>
    <row r="847" spans="1:2">
      <c r="A847">
        <v>34178948</v>
      </c>
      <c r="B847" t="s">
        <v>8883</v>
      </c>
    </row>
    <row r="848" spans="1:2">
      <c r="A848">
        <v>34380215</v>
      </c>
      <c r="B848" t="s">
        <v>8868</v>
      </c>
    </row>
    <row r="849" spans="1:2">
      <c r="A849">
        <v>34215665</v>
      </c>
      <c r="B849" t="s">
        <v>8884</v>
      </c>
    </row>
    <row r="850" spans="1:2">
      <c r="A850">
        <v>34154337</v>
      </c>
      <c r="B850" t="s">
        <v>8885</v>
      </c>
    </row>
    <row r="851" spans="1:2">
      <c r="A851">
        <v>38820057</v>
      </c>
      <c r="B851" t="s">
        <v>8886</v>
      </c>
    </row>
    <row r="852" spans="1:2">
      <c r="A852">
        <v>37208376</v>
      </c>
      <c r="B852" t="s">
        <v>8886</v>
      </c>
    </row>
    <row r="853" spans="1:2">
      <c r="A853">
        <v>37766561</v>
      </c>
      <c r="B853" t="s">
        <v>15232</v>
      </c>
    </row>
    <row r="854" spans="1:2">
      <c r="A854">
        <v>37089066</v>
      </c>
      <c r="B854" t="s">
        <v>15232</v>
      </c>
    </row>
    <row r="855" spans="1:2">
      <c r="A855">
        <v>34141112</v>
      </c>
      <c r="B855" t="s">
        <v>15232</v>
      </c>
    </row>
    <row r="856" spans="1:2">
      <c r="A856">
        <v>34141111</v>
      </c>
      <c r="B856" t="s">
        <v>15232</v>
      </c>
    </row>
    <row r="857" spans="1:2">
      <c r="A857">
        <v>37083779</v>
      </c>
      <c r="B857" t="s">
        <v>15232</v>
      </c>
    </row>
    <row r="858" spans="1:2">
      <c r="A858">
        <v>38570683</v>
      </c>
      <c r="B858" t="s">
        <v>15232</v>
      </c>
    </row>
    <row r="859" spans="1:2">
      <c r="A859">
        <v>34364426</v>
      </c>
      <c r="B859" t="s">
        <v>15233</v>
      </c>
    </row>
    <row r="860" spans="1:2">
      <c r="A860">
        <v>34401502</v>
      </c>
      <c r="B860" t="s">
        <v>15233</v>
      </c>
    </row>
    <row r="861" spans="1:2">
      <c r="A861">
        <v>37087900</v>
      </c>
      <c r="B861" t="s">
        <v>15234</v>
      </c>
    </row>
    <row r="862" spans="1:2">
      <c r="A862">
        <v>34208341</v>
      </c>
      <c r="B862" t="s">
        <v>15234</v>
      </c>
    </row>
    <row r="863" spans="1:2">
      <c r="A863">
        <v>37728405</v>
      </c>
      <c r="B863" t="s">
        <v>15234</v>
      </c>
    </row>
    <row r="864" spans="1:2">
      <c r="A864">
        <v>34141110</v>
      </c>
      <c r="B864" t="s">
        <v>8887</v>
      </c>
    </row>
    <row r="865" spans="1:2">
      <c r="A865">
        <v>38770918</v>
      </c>
      <c r="B865" t="s">
        <v>15235</v>
      </c>
    </row>
    <row r="866" spans="1:2">
      <c r="A866">
        <v>38774201</v>
      </c>
      <c r="B866" t="s">
        <v>15235</v>
      </c>
    </row>
    <row r="867" spans="1:2">
      <c r="A867">
        <v>34137291</v>
      </c>
      <c r="B867" t="s">
        <v>15235</v>
      </c>
    </row>
    <row r="868" spans="1:2">
      <c r="A868">
        <v>34137293</v>
      </c>
      <c r="B868" t="s">
        <v>15235</v>
      </c>
    </row>
    <row r="869" spans="1:2">
      <c r="A869">
        <v>34137294</v>
      </c>
      <c r="B869" t="s">
        <v>15235</v>
      </c>
    </row>
    <row r="870" spans="1:2">
      <c r="A870">
        <v>36853373</v>
      </c>
      <c r="B870" t="s">
        <v>15235</v>
      </c>
    </row>
    <row r="871" spans="1:2">
      <c r="A871">
        <v>37089065</v>
      </c>
      <c r="B871" t="s">
        <v>15236</v>
      </c>
    </row>
    <row r="872" spans="1:2">
      <c r="A872">
        <v>37728420</v>
      </c>
      <c r="B872" t="s">
        <v>15236</v>
      </c>
    </row>
    <row r="873" spans="1:2">
      <c r="A873">
        <v>34218452</v>
      </c>
      <c r="B873" t="s">
        <v>15236</v>
      </c>
    </row>
    <row r="874" spans="1:2">
      <c r="A874">
        <v>34230402</v>
      </c>
      <c r="B874" t="s">
        <v>8888</v>
      </c>
    </row>
    <row r="875" spans="1:2">
      <c r="A875">
        <v>37077089</v>
      </c>
      <c r="B875" t="s">
        <v>8888</v>
      </c>
    </row>
    <row r="876" spans="1:2">
      <c r="A876">
        <v>37726194</v>
      </c>
      <c r="B876" t="s">
        <v>8888</v>
      </c>
    </row>
    <row r="877" spans="1:2">
      <c r="A877">
        <v>38770902</v>
      </c>
      <c r="B877" t="s">
        <v>8889</v>
      </c>
    </row>
    <row r="878" spans="1:2">
      <c r="A878">
        <v>34216337</v>
      </c>
      <c r="B878" t="s">
        <v>8889</v>
      </c>
    </row>
    <row r="879" spans="1:2">
      <c r="A879">
        <v>34400445</v>
      </c>
      <c r="B879" t="s">
        <v>8889</v>
      </c>
    </row>
    <row r="880" spans="1:2">
      <c r="A880">
        <v>38777294</v>
      </c>
      <c r="B880" t="s">
        <v>8889</v>
      </c>
    </row>
    <row r="881" spans="1:2">
      <c r="A881">
        <v>34227704</v>
      </c>
      <c r="B881" t="s">
        <v>8890</v>
      </c>
    </row>
    <row r="882" spans="1:2">
      <c r="A882">
        <v>37095973</v>
      </c>
      <c r="B882" t="s">
        <v>8890</v>
      </c>
    </row>
    <row r="883" spans="1:2">
      <c r="A883">
        <v>37728470</v>
      </c>
      <c r="B883" t="s">
        <v>8890</v>
      </c>
    </row>
    <row r="884" spans="1:2">
      <c r="A884">
        <v>38300548</v>
      </c>
      <c r="B884" t="s">
        <v>17642</v>
      </c>
    </row>
    <row r="885" spans="1:2">
      <c r="A885">
        <v>38551222</v>
      </c>
      <c r="B885" t="s">
        <v>8865</v>
      </c>
    </row>
    <row r="886" spans="1:2">
      <c r="A886">
        <v>34137316</v>
      </c>
      <c r="B886" t="s">
        <v>14595</v>
      </c>
    </row>
    <row r="887" spans="1:2">
      <c r="A887">
        <v>37282143</v>
      </c>
      <c r="B887" t="s">
        <v>14595</v>
      </c>
    </row>
    <row r="888" spans="1:2">
      <c r="A888">
        <v>36928524</v>
      </c>
      <c r="B888" t="s">
        <v>10990</v>
      </c>
    </row>
    <row r="889" spans="1:2">
      <c r="A889">
        <v>37784212</v>
      </c>
      <c r="B889" t="s">
        <v>10990</v>
      </c>
    </row>
    <row r="890" spans="1:2">
      <c r="A890">
        <v>36817973</v>
      </c>
      <c r="B890" t="s">
        <v>8898</v>
      </c>
    </row>
    <row r="891" spans="1:2">
      <c r="A891">
        <v>34137340</v>
      </c>
      <c r="B891" t="s">
        <v>8899</v>
      </c>
    </row>
    <row r="892" spans="1:2">
      <c r="A892">
        <v>37875847</v>
      </c>
      <c r="B892" t="s">
        <v>8900</v>
      </c>
    </row>
    <row r="893" spans="1:2">
      <c r="A893">
        <v>37771635</v>
      </c>
      <c r="B893" t="s">
        <v>15047</v>
      </c>
    </row>
    <row r="894" spans="1:2">
      <c r="A894">
        <v>37110448</v>
      </c>
      <c r="B894" t="s">
        <v>15047</v>
      </c>
    </row>
    <row r="895" spans="1:2">
      <c r="A895">
        <v>34137348</v>
      </c>
      <c r="B895" t="s">
        <v>15047</v>
      </c>
    </row>
    <row r="896" spans="1:2">
      <c r="A896">
        <v>34137349</v>
      </c>
      <c r="B896" t="s">
        <v>15047</v>
      </c>
    </row>
    <row r="897" spans="1:2">
      <c r="A897">
        <v>34137350</v>
      </c>
      <c r="B897" t="s">
        <v>15047</v>
      </c>
    </row>
    <row r="898" spans="1:2">
      <c r="A898">
        <v>34137354</v>
      </c>
      <c r="B898" t="s">
        <v>15047</v>
      </c>
    </row>
    <row r="899" spans="1:2">
      <c r="A899">
        <v>38722206</v>
      </c>
      <c r="B899" t="s">
        <v>15047</v>
      </c>
    </row>
    <row r="900" spans="1:2">
      <c r="A900">
        <v>34228825</v>
      </c>
      <c r="B900" t="s">
        <v>15245</v>
      </c>
    </row>
    <row r="901" spans="1:2">
      <c r="A901">
        <v>36851887</v>
      </c>
      <c r="B901" t="s">
        <v>15245</v>
      </c>
    </row>
    <row r="902" spans="1:2">
      <c r="A902">
        <v>34148824</v>
      </c>
      <c r="B902" t="s">
        <v>9003</v>
      </c>
    </row>
    <row r="903" spans="1:2">
      <c r="A903">
        <v>34137359</v>
      </c>
      <c r="B903" t="s">
        <v>11348</v>
      </c>
    </row>
    <row r="904" spans="1:2">
      <c r="A904">
        <v>34137364</v>
      </c>
      <c r="B904" t="s">
        <v>14159</v>
      </c>
    </row>
    <row r="905" spans="1:2">
      <c r="A905">
        <v>38444635</v>
      </c>
      <c r="B905" t="s">
        <v>14159</v>
      </c>
    </row>
    <row r="906" spans="1:2">
      <c r="A906">
        <v>34137382</v>
      </c>
      <c r="B906" t="s">
        <v>10198</v>
      </c>
    </row>
    <row r="907" spans="1:2">
      <c r="A907">
        <v>34235621</v>
      </c>
      <c r="B907" t="s">
        <v>13363</v>
      </c>
    </row>
    <row r="908" spans="1:2">
      <c r="A908">
        <v>34251992</v>
      </c>
      <c r="B908" t="s">
        <v>13363</v>
      </c>
    </row>
    <row r="909" spans="1:2">
      <c r="A909">
        <v>38538500</v>
      </c>
      <c r="B909" t="s">
        <v>13363</v>
      </c>
    </row>
    <row r="910" spans="1:2">
      <c r="A910">
        <v>34137387</v>
      </c>
      <c r="B910" t="s">
        <v>13364</v>
      </c>
    </row>
    <row r="911" spans="1:2">
      <c r="A911">
        <v>38538440</v>
      </c>
      <c r="B911" t="s">
        <v>13364</v>
      </c>
    </row>
    <row r="912" spans="1:2">
      <c r="A912">
        <v>34223657</v>
      </c>
      <c r="B912" t="s">
        <v>11349</v>
      </c>
    </row>
    <row r="913" spans="1:2">
      <c r="A913">
        <v>37782718</v>
      </c>
      <c r="B913" t="s">
        <v>11349</v>
      </c>
    </row>
    <row r="914" spans="1:2">
      <c r="A914">
        <v>37044753</v>
      </c>
      <c r="B914" t="s">
        <v>11349</v>
      </c>
    </row>
    <row r="915" spans="1:2">
      <c r="A915">
        <v>34137399</v>
      </c>
      <c r="B915" t="s">
        <v>8901</v>
      </c>
    </row>
    <row r="916" spans="1:2">
      <c r="A916">
        <v>37954599</v>
      </c>
      <c r="B916" t="s">
        <v>8901</v>
      </c>
    </row>
    <row r="917" spans="1:2">
      <c r="A917">
        <v>37596207</v>
      </c>
      <c r="B917" t="s">
        <v>8901</v>
      </c>
    </row>
    <row r="918" spans="1:2">
      <c r="A918">
        <v>34137403</v>
      </c>
      <c r="B918" t="s">
        <v>8913</v>
      </c>
    </row>
    <row r="919" spans="1:2">
      <c r="A919">
        <v>34137402</v>
      </c>
      <c r="B919" t="s">
        <v>8913</v>
      </c>
    </row>
    <row r="920" spans="1:2">
      <c r="A920">
        <v>34640915</v>
      </c>
      <c r="B920" t="s">
        <v>14524</v>
      </c>
    </row>
    <row r="921" spans="1:2">
      <c r="A921">
        <v>34379043</v>
      </c>
      <c r="B921" t="s">
        <v>10438</v>
      </c>
    </row>
    <row r="922" spans="1:2">
      <c r="A922">
        <v>36979657</v>
      </c>
      <c r="B922" t="s">
        <v>14273</v>
      </c>
    </row>
    <row r="923" spans="1:2">
      <c r="A923">
        <v>38466462</v>
      </c>
      <c r="B923" t="s">
        <v>14273</v>
      </c>
    </row>
    <row r="924" spans="1:2">
      <c r="A924">
        <v>34232156</v>
      </c>
      <c r="B924" t="s">
        <v>14273</v>
      </c>
    </row>
    <row r="925" spans="1:2">
      <c r="A925">
        <v>34232154</v>
      </c>
      <c r="B925" t="s">
        <v>14273</v>
      </c>
    </row>
    <row r="926" spans="1:2">
      <c r="A926">
        <v>34146734</v>
      </c>
      <c r="B926" t="s">
        <v>8904</v>
      </c>
    </row>
    <row r="927" spans="1:2">
      <c r="A927">
        <v>37906291</v>
      </c>
      <c r="B927" t="s">
        <v>8904</v>
      </c>
    </row>
    <row r="928" spans="1:2">
      <c r="A928">
        <v>34143426</v>
      </c>
      <c r="B928" t="s">
        <v>8905</v>
      </c>
    </row>
    <row r="929" spans="1:2">
      <c r="A929">
        <v>34137420</v>
      </c>
      <c r="B929" t="s">
        <v>8906</v>
      </c>
    </row>
    <row r="930" spans="1:2">
      <c r="A930">
        <v>38678327</v>
      </c>
      <c r="B930" t="s">
        <v>8906</v>
      </c>
    </row>
    <row r="931" spans="1:2">
      <c r="A931">
        <v>34137427</v>
      </c>
      <c r="B931" t="s">
        <v>8908</v>
      </c>
    </row>
    <row r="932" spans="1:2">
      <c r="A932">
        <v>34558343</v>
      </c>
      <c r="B932" t="s">
        <v>9082</v>
      </c>
    </row>
    <row r="933" spans="1:2">
      <c r="A933">
        <v>34143555</v>
      </c>
      <c r="B933" t="s">
        <v>9082</v>
      </c>
    </row>
    <row r="934" spans="1:2">
      <c r="A934">
        <v>38002436</v>
      </c>
      <c r="B934" t="s">
        <v>9082</v>
      </c>
    </row>
    <row r="935" spans="1:2">
      <c r="A935">
        <v>34233836</v>
      </c>
      <c r="B935" t="s">
        <v>14754</v>
      </c>
    </row>
    <row r="936" spans="1:2">
      <c r="A936">
        <v>36729538</v>
      </c>
      <c r="B936" t="s">
        <v>14754</v>
      </c>
    </row>
    <row r="937" spans="1:2">
      <c r="A937">
        <v>36781029</v>
      </c>
      <c r="B937" t="s">
        <v>14754</v>
      </c>
    </row>
    <row r="938" spans="1:2">
      <c r="A938">
        <v>36908933</v>
      </c>
      <c r="B938" t="s">
        <v>14754</v>
      </c>
    </row>
    <row r="939" spans="1:2">
      <c r="A939">
        <v>37765713</v>
      </c>
      <c r="B939" t="s">
        <v>8910</v>
      </c>
    </row>
    <row r="940" spans="1:2">
      <c r="A940">
        <v>34137439</v>
      </c>
      <c r="B940" t="s">
        <v>8909</v>
      </c>
    </row>
    <row r="941" spans="1:2">
      <c r="A941">
        <v>36977332</v>
      </c>
      <c r="B941" t="s">
        <v>8909</v>
      </c>
    </row>
    <row r="942" spans="1:2">
      <c r="A942">
        <v>37765692</v>
      </c>
      <c r="B942" t="s">
        <v>8909</v>
      </c>
    </row>
    <row r="943" spans="1:2">
      <c r="A943">
        <v>36967508</v>
      </c>
      <c r="B943" t="s">
        <v>8910</v>
      </c>
    </row>
    <row r="944" spans="1:2">
      <c r="A944">
        <v>34137436</v>
      </c>
      <c r="B944" t="s">
        <v>8909</v>
      </c>
    </row>
    <row r="945" spans="1:2">
      <c r="A945">
        <v>34224480</v>
      </c>
      <c r="B945" t="s">
        <v>11350</v>
      </c>
    </row>
    <row r="946" spans="1:2">
      <c r="A946">
        <v>34233936</v>
      </c>
      <c r="B946" t="s">
        <v>14699</v>
      </c>
    </row>
    <row r="947" spans="1:2">
      <c r="A947">
        <v>36732787</v>
      </c>
      <c r="B947" t="s">
        <v>14699</v>
      </c>
    </row>
    <row r="948" spans="1:2">
      <c r="A948">
        <v>36780771</v>
      </c>
      <c r="B948" t="s">
        <v>14699</v>
      </c>
    </row>
    <row r="949" spans="1:2">
      <c r="A949">
        <v>36780769</v>
      </c>
      <c r="B949" t="s">
        <v>14699</v>
      </c>
    </row>
    <row r="950" spans="1:2">
      <c r="A950">
        <v>34359821</v>
      </c>
      <c r="B950" t="s">
        <v>11351</v>
      </c>
    </row>
    <row r="951" spans="1:2">
      <c r="A951">
        <v>34137454</v>
      </c>
      <c r="B951" t="s">
        <v>9268</v>
      </c>
    </row>
    <row r="952" spans="1:2">
      <c r="A952">
        <v>34137460</v>
      </c>
      <c r="B952" t="s">
        <v>8911</v>
      </c>
    </row>
    <row r="953" spans="1:2">
      <c r="A953">
        <v>37581091</v>
      </c>
      <c r="B953" t="s">
        <v>11352</v>
      </c>
    </row>
    <row r="954" spans="1:2">
      <c r="A954">
        <v>34137542</v>
      </c>
      <c r="B954" t="s">
        <v>11352</v>
      </c>
    </row>
    <row r="955" spans="1:2">
      <c r="A955">
        <v>36770549</v>
      </c>
      <c r="B955" t="s">
        <v>11353</v>
      </c>
    </row>
    <row r="956" spans="1:2">
      <c r="A956">
        <v>34209193</v>
      </c>
      <c r="B956" t="s">
        <v>11354</v>
      </c>
    </row>
    <row r="957" spans="1:2">
      <c r="A957">
        <v>37908616</v>
      </c>
      <c r="B957" t="s">
        <v>11355</v>
      </c>
    </row>
    <row r="958" spans="1:2">
      <c r="A958">
        <v>36858571</v>
      </c>
      <c r="B958" t="s">
        <v>15079</v>
      </c>
    </row>
    <row r="959" spans="1:2">
      <c r="A959">
        <v>34211351</v>
      </c>
      <c r="B959" t="s">
        <v>8912</v>
      </c>
    </row>
    <row r="960" spans="1:2">
      <c r="A960">
        <v>34211352</v>
      </c>
      <c r="B960" t="s">
        <v>8912</v>
      </c>
    </row>
    <row r="961" spans="1:2">
      <c r="A961">
        <v>38863090</v>
      </c>
      <c r="B961" t="s">
        <v>13265</v>
      </c>
    </row>
    <row r="962" spans="1:2">
      <c r="A962">
        <v>38829232</v>
      </c>
      <c r="B962" t="s">
        <v>13265</v>
      </c>
    </row>
    <row r="963" spans="1:2">
      <c r="A963">
        <v>34383090</v>
      </c>
      <c r="B963" t="s">
        <v>13265</v>
      </c>
    </row>
    <row r="964" spans="1:2">
      <c r="A964">
        <v>34233838</v>
      </c>
      <c r="B964" t="s">
        <v>14833</v>
      </c>
    </row>
    <row r="965" spans="1:2">
      <c r="A965">
        <v>36785556</v>
      </c>
      <c r="B965" t="s">
        <v>14833</v>
      </c>
    </row>
    <row r="966" spans="1:2">
      <c r="A966">
        <v>36907260</v>
      </c>
      <c r="B966" t="s">
        <v>14833</v>
      </c>
    </row>
    <row r="967" spans="1:2">
      <c r="A967">
        <v>36785502</v>
      </c>
      <c r="B967" t="s">
        <v>14833</v>
      </c>
    </row>
    <row r="968" spans="1:2">
      <c r="A968">
        <v>36075340</v>
      </c>
      <c r="B968" t="s">
        <v>14833</v>
      </c>
    </row>
    <row r="969" spans="1:2">
      <c r="A969">
        <v>36880702</v>
      </c>
      <c r="B969" t="s">
        <v>9444</v>
      </c>
    </row>
    <row r="970" spans="1:2">
      <c r="A970">
        <v>34153712</v>
      </c>
      <c r="B970" t="s">
        <v>9444</v>
      </c>
    </row>
    <row r="971" spans="1:2">
      <c r="A971">
        <v>34337688</v>
      </c>
      <c r="B971" t="s">
        <v>9445</v>
      </c>
    </row>
    <row r="972" spans="1:2">
      <c r="A972">
        <v>36817252</v>
      </c>
      <c r="B972" t="s">
        <v>14938</v>
      </c>
    </row>
    <row r="973" spans="1:2">
      <c r="A973">
        <v>34139093</v>
      </c>
      <c r="B973" t="s">
        <v>9446</v>
      </c>
    </row>
    <row r="974" spans="1:2">
      <c r="A974">
        <v>34140763</v>
      </c>
      <c r="B974" t="s">
        <v>9447</v>
      </c>
    </row>
    <row r="975" spans="1:2">
      <c r="A975">
        <v>34137549</v>
      </c>
      <c r="B975" t="s">
        <v>15286</v>
      </c>
    </row>
    <row r="976" spans="1:2">
      <c r="A976">
        <v>37121373</v>
      </c>
      <c r="B976" t="s">
        <v>8927</v>
      </c>
    </row>
    <row r="977" spans="1:2">
      <c r="A977">
        <v>34173857</v>
      </c>
      <c r="B977" t="s">
        <v>8927</v>
      </c>
    </row>
    <row r="978" spans="1:2">
      <c r="A978">
        <v>37815246</v>
      </c>
      <c r="B978" t="s">
        <v>8927</v>
      </c>
    </row>
    <row r="979" spans="1:2">
      <c r="A979">
        <v>34242205</v>
      </c>
      <c r="B979" t="s">
        <v>8928</v>
      </c>
    </row>
    <row r="980" spans="1:2">
      <c r="A980">
        <v>37070304</v>
      </c>
      <c r="B980" t="s">
        <v>11356</v>
      </c>
    </row>
    <row r="981" spans="1:2">
      <c r="A981">
        <v>34444908</v>
      </c>
      <c r="B981" t="s">
        <v>11357</v>
      </c>
    </row>
    <row r="982" spans="1:2">
      <c r="A982">
        <v>34641972</v>
      </c>
      <c r="B982" t="s">
        <v>11357</v>
      </c>
    </row>
    <row r="983" spans="1:2">
      <c r="A983">
        <v>34227666</v>
      </c>
      <c r="B983" t="s">
        <v>8929</v>
      </c>
    </row>
    <row r="984" spans="1:2">
      <c r="A984">
        <v>34137592</v>
      </c>
      <c r="B984" t="s">
        <v>13699</v>
      </c>
    </row>
    <row r="985" spans="1:2">
      <c r="A985">
        <v>34137587</v>
      </c>
      <c r="B985" t="s">
        <v>13699</v>
      </c>
    </row>
    <row r="986" spans="1:2">
      <c r="A986">
        <v>37140496</v>
      </c>
      <c r="B986" t="s">
        <v>13700</v>
      </c>
    </row>
    <row r="987" spans="1:2">
      <c r="A987">
        <v>34407631</v>
      </c>
      <c r="B987" t="s">
        <v>8930</v>
      </c>
    </row>
    <row r="988" spans="1:2">
      <c r="A988">
        <v>37000031</v>
      </c>
      <c r="B988" t="s">
        <v>8930</v>
      </c>
    </row>
    <row r="989" spans="1:2">
      <c r="A989">
        <v>37764029</v>
      </c>
      <c r="B989" t="s">
        <v>8931</v>
      </c>
    </row>
    <row r="990" spans="1:2">
      <c r="A990">
        <v>37764010</v>
      </c>
      <c r="B990" t="s">
        <v>8931</v>
      </c>
    </row>
    <row r="991" spans="1:2">
      <c r="A991">
        <v>34231401</v>
      </c>
      <c r="B991" t="s">
        <v>8931</v>
      </c>
    </row>
    <row r="992" spans="1:2">
      <c r="A992">
        <v>34640067</v>
      </c>
      <c r="B992" t="s">
        <v>8932</v>
      </c>
    </row>
    <row r="993" spans="1:2">
      <c r="A993">
        <v>37596131</v>
      </c>
      <c r="B993" t="s">
        <v>8933</v>
      </c>
    </row>
    <row r="994" spans="1:2">
      <c r="A994">
        <v>36759808</v>
      </c>
      <c r="B994" t="s">
        <v>8934</v>
      </c>
    </row>
    <row r="995" spans="1:2">
      <c r="A995">
        <v>34227819</v>
      </c>
      <c r="B995" t="s">
        <v>8935</v>
      </c>
    </row>
    <row r="996" spans="1:2">
      <c r="A996">
        <v>37141853</v>
      </c>
      <c r="B996" t="s">
        <v>8936</v>
      </c>
    </row>
    <row r="997" spans="1:2">
      <c r="A997">
        <v>34151070</v>
      </c>
      <c r="B997" t="s">
        <v>8937</v>
      </c>
    </row>
    <row r="998" spans="1:2">
      <c r="A998">
        <v>37073153</v>
      </c>
      <c r="B998" t="s">
        <v>13701</v>
      </c>
    </row>
    <row r="999" spans="1:2">
      <c r="A999">
        <v>37156031</v>
      </c>
      <c r="B999" t="s">
        <v>8938</v>
      </c>
    </row>
    <row r="1000" spans="1:2">
      <c r="A1000">
        <v>36735959</v>
      </c>
      <c r="B1000" t="s">
        <v>8938</v>
      </c>
    </row>
    <row r="1001" spans="1:2">
      <c r="A1001">
        <v>34134512</v>
      </c>
      <c r="B1001" t="s">
        <v>8938</v>
      </c>
    </row>
    <row r="1002" spans="1:2">
      <c r="A1002">
        <v>36806545</v>
      </c>
      <c r="B1002" t="s">
        <v>8938</v>
      </c>
    </row>
    <row r="1003" spans="1:2">
      <c r="A1003">
        <v>37763777</v>
      </c>
      <c r="B1003" t="s">
        <v>8938</v>
      </c>
    </row>
    <row r="1004" spans="1:2">
      <c r="A1004">
        <v>37296335</v>
      </c>
      <c r="B1004" t="s">
        <v>8939</v>
      </c>
    </row>
    <row r="1005" spans="1:2">
      <c r="A1005">
        <v>38626624</v>
      </c>
      <c r="B1005" t="s">
        <v>8939</v>
      </c>
    </row>
    <row r="1006" spans="1:2">
      <c r="A1006">
        <v>37165064</v>
      </c>
      <c r="B1006" t="s">
        <v>8940</v>
      </c>
    </row>
    <row r="1007" spans="1:2">
      <c r="A1007">
        <v>36982168</v>
      </c>
      <c r="B1007" t="s">
        <v>8940</v>
      </c>
    </row>
    <row r="1008" spans="1:2">
      <c r="A1008">
        <v>34161085</v>
      </c>
      <c r="B1008" t="s">
        <v>8942</v>
      </c>
    </row>
    <row r="1009" spans="1:2">
      <c r="A1009">
        <v>34161086</v>
      </c>
      <c r="B1009" t="s">
        <v>8942</v>
      </c>
    </row>
    <row r="1010" spans="1:2">
      <c r="A1010">
        <v>37153693</v>
      </c>
      <c r="B1010" t="s">
        <v>8942</v>
      </c>
    </row>
    <row r="1011" spans="1:2">
      <c r="A1011">
        <v>37763875</v>
      </c>
      <c r="B1011" t="s">
        <v>8942</v>
      </c>
    </row>
    <row r="1012" spans="1:2">
      <c r="A1012">
        <v>34212994</v>
      </c>
      <c r="B1012" t="s">
        <v>8943</v>
      </c>
    </row>
    <row r="1013" spans="1:2">
      <c r="A1013">
        <v>37762423</v>
      </c>
      <c r="B1013" t="s">
        <v>15009</v>
      </c>
    </row>
    <row r="1014" spans="1:2">
      <c r="A1014">
        <v>34211432</v>
      </c>
      <c r="B1014" t="s">
        <v>8944</v>
      </c>
    </row>
    <row r="1015" spans="1:2">
      <c r="A1015">
        <v>34187696</v>
      </c>
      <c r="B1015" t="s">
        <v>8945</v>
      </c>
    </row>
    <row r="1016" spans="1:2">
      <c r="A1016">
        <v>38413013</v>
      </c>
      <c r="B1016" t="s">
        <v>8946</v>
      </c>
    </row>
    <row r="1017" spans="1:2">
      <c r="A1017">
        <v>36806618</v>
      </c>
      <c r="B1017" t="s">
        <v>8947</v>
      </c>
    </row>
    <row r="1018" spans="1:2">
      <c r="A1018">
        <v>37115130</v>
      </c>
      <c r="B1018" t="s">
        <v>8948</v>
      </c>
    </row>
    <row r="1019" spans="1:2">
      <c r="A1019">
        <v>34229930</v>
      </c>
      <c r="B1019" t="s">
        <v>8949</v>
      </c>
    </row>
    <row r="1020" spans="1:2">
      <c r="A1020">
        <v>34147291</v>
      </c>
      <c r="B1020" t="s">
        <v>8950</v>
      </c>
    </row>
    <row r="1021" spans="1:2">
      <c r="A1021">
        <v>34258136</v>
      </c>
      <c r="B1021" t="s">
        <v>8951</v>
      </c>
    </row>
    <row r="1022" spans="1:2">
      <c r="A1022">
        <v>37227275</v>
      </c>
      <c r="B1022" t="s">
        <v>8951</v>
      </c>
    </row>
    <row r="1023" spans="1:2">
      <c r="A1023">
        <v>36752591</v>
      </c>
      <c r="B1023" t="s">
        <v>14045</v>
      </c>
    </row>
    <row r="1024" spans="1:2">
      <c r="A1024">
        <v>36747427</v>
      </c>
      <c r="B1024" t="s">
        <v>14045</v>
      </c>
    </row>
    <row r="1025" spans="1:2">
      <c r="A1025">
        <v>34137593</v>
      </c>
      <c r="B1025" t="s">
        <v>8953</v>
      </c>
    </row>
    <row r="1026" spans="1:2">
      <c r="A1026">
        <v>36738625</v>
      </c>
      <c r="B1026" t="s">
        <v>8953</v>
      </c>
    </row>
    <row r="1027" spans="1:2">
      <c r="A1027">
        <v>37762442</v>
      </c>
      <c r="B1027" t="s">
        <v>8953</v>
      </c>
    </row>
    <row r="1028" spans="1:2">
      <c r="A1028">
        <v>34137588</v>
      </c>
      <c r="B1028" t="s">
        <v>8953</v>
      </c>
    </row>
    <row r="1029" spans="1:2">
      <c r="A1029">
        <v>37182944</v>
      </c>
      <c r="B1029" t="s">
        <v>8953</v>
      </c>
    </row>
    <row r="1030" spans="1:2">
      <c r="A1030">
        <v>34137591</v>
      </c>
      <c r="B1030" t="s">
        <v>8953</v>
      </c>
    </row>
    <row r="1031" spans="1:2">
      <c r="A1031">
        <v>34232111</v>
      </c>
      <c r="B1031" t="s">
        <v>14233</v>
      </c>
    </row>
    <row r="1032" spans="1:2">
      <c r="A1032">
        <v>34232189</v>
      </c>
      <c r="B1032" t="s">
        <v>14233</v>
      </c>
    </row>
    <row r="1033" spans="1:2">
      <c r="A1033">
        <v>36860622</v>
      </c>
      <c r="B1033" t="s">
        <v>14233</v>
      </c>
    </row>
    <row r="1034" spans="1:2">
      <c r="A1034">
        <v>38620494</v>
      </c>
      <c r="B1034" t="s">
        <v>14233</v>
      </c>
    </row>
    <row r="1035" spans="1:2">
      <c r="A1035">
        <v>37031689</v>
      </c>
      <c r="B1035" t="s">
        <v>9079</v>
      </c>
    </row>
    <row r="1036" spans="1:2">
      <c r="A1036">
        <v>36915895</v>
      </c>
      <c r="B1036" t="s">
        <v>11358</v>
      </c>
    </row>
    <row r="1037" spans="1:2">
      <c r="A1037">
        <v>34137564</v>
      </c>
      <c r="B1037" t="s">
        <v>9959</v>
      </c>
    </row>
    <row r="1038" spans="1:2">
      <c r="A1038">
        <v>34219120</v>
      </c>
      <c r="B1038" t="s">
        <v>10003</v>
      </c>
    </row>
    <row r="1039" spans="1:2">
      <c r="A1039">
        <v>37092836</v>
      </c>
      <c r="B1039" t="s">
        <v>8961</v>
      </c>
    </row>
    <row r="1040" spans="1:2">
      <c r="A1040">
        <v>34149549</v>
      </c>
      <c r="B1040" t="s">
        <v>8961</v>
      </c>
    </row>
    <row r="1041" spans="1:2">
      <c r="A1041">
        <v>37098149</v>
      </c>
      <c r="B1041" t="s">
        <v>8961</v>
      </c>
    </row>
    <row r="1042" spans="1:2">
      <c r="A1042">
        <v>37807527</v>
      </c>
      <c r="B1042" t="s">
        <v>8961</v>
      </c>
    </row>
    <row r="1043" spans="1:2">
      <c r="A1043">
        <v>36863891</v>
      </c>
      <c r="B1043" t="s">
        <v>8962</v>
      </c>
    </row>
    <row r="1044" spans="1:2">
      <c r="A1044">
        <v>37147910</v>
      </c>
      <c r="B1044" t="s">
        <v>8962</v>
      </c>
    </row>
    <row r="1045" spans="1:2">
      <c r="A1045">
        <v>34228780</v>
      </c>
      <c r="B1045" t="s">
        <v>8962</v>
      </c>
    </row>
    <row r="1046" spans="1:2">
      <c r="A1046">
        <v>37142483</v>
      </c>
      <c r="B1046" t="s">
        <v>8962</v>
      </c>
    </row>
    <row r="1047" spans="1:2">
      <c r="A1047">
        <v>37778672</v>
      </c>
      <c r="B1047" t="s">
        <v>8962</v>
      </c>
    </row>
    <row r="1048" spans="1:2">
      <c r="A1048">
        <v>34190605</v>
      </c>
      <c r="B1048" t="s">
        <v>8963</v>
      </c>
    </row>
    <row r="1049" spans="1:2">
      <c r="A1049">
        <v>37792471</v>
      </c>
      <c r="B1049" t="s">
        <v>8963</v>
      </c>
    </row>
    <row r="1050" spans="1:2">
      <c r="A1050">
        <v>34231412</v>
      </c>
      <c r="B1050" t="s">
        <v>8964</v>
      </c>
    </row>
    <row r="1051" spans="1:2">
      <c r="A1051">
        <v>37691094</v>
      </c>
      <c r="B1051" t="s">
        <v>15239</v>
      </c>
    </row>
    <row r="1052" spans="1:2">
      <c r="A1052">
        <v>37691105</v>
      </c>
      <c r="B1052" t="s">
        <v>15239</v>
      </c>
    </row>
    <row r="1053" spans="1:2">
      <c r="A1053">
        <v>34211353</v>
      </c>
      <c r="B1053" t="s">
        <v>15239</v>
      </c>
    </row>
    <row r="1054" spans="1:2">
      <c r="A1054">
        <v>34215340</v>
      </c>
      <c r="B1054" t="s">
        <v>11360</v>
      </c>
    </row>
    <row r="1055" spans="1:2">
      <c r="A1055">
        <v>34235656</v>
      </c>
      <c r="B1055" t="s">
        <v>8965</v>
      </c>
    </row>
    <row r="1056" spans="1:2">
      <c r="A1056">
        <v>37735576</v>
      </c>
      <c r="B1056" t="s">
        <v>14462</v>
      </c>
    </row>
    <row r="1057" spans="1:2">
      <c r="A1057">
        <v>34137626</v>
      </c>
      <c r="B1057" t="s">
        <v>11361</v>
      </c>
    </row>
    <row r="1058" spans="1:2">
      <c r="A1058">
        <v>34138126</v>
      </c>
      <c r="B1058" t="s">
        <v>11362</v>
      </c>
    </row>
    <row r="1059" spans="1:2">
      <c r="A1059">
        <v>34140979</v>
      </c>
      <c r="B1059" t="s">
        <v>8994</v>
      </c>
    </row>
    <row r="1060" spans="1:2">
      <c r="A1060">
        <v>38729556</v>
      </c>
      <c r="B1060" t="s">
        <v>8994</v>
      </c>
    </row>
    <row r="1061" spans="1:2">
      <c r="A1061">
        <v>38859875</v>
      </c>
      <c r="B1061" t="s">
        <v>8967</v>
      </c>
    </row>
    <row r="1062" spans="1:2">
      <c r="A1062">
        <v>34211584</v>
      </c>
      <c r="B1062" t="s">
        <v>8967</v>
      </c>
    </row>
    <row r="1063" spans="1:2">
      <c r="A1063">
        <v>34137633</v>
      </c>
      <c r="B1063" t="s">
        <v>15241</v>
      </c>
    </row>
    <row r="1064" spans="1:2">
      <c r="A1064">
        <v>36993343</v>
      </c>
      <c r="B1064" t="s">
        <v>15241</v>
      </c>
    </row>
    <row r="1065" spans="1:2">
      <c r="A1065">
        <v>37872687</v>
      </c>
      <c r="B1065" t="s">
        <v>8969</v>
      </c>
    </row>
    <row r="1066" spans="1:2">
      <c r="A1066">
        <v>36929801</v>
      </c>
      <c r="B1066" t="s">
        <v>8970</v>
      </c>
    </row>
    <row r="1067" spans="1:2">
      <c r="A1067">
        <v>37784214</v>
      </c>
      <c r="B1067" t="s">
        <v>8970</v>
      </c>
    </row>
    <row r="1068" spans="1:2">
      <c r="A1068">
        <v>34216298</v>
      </c>
      <c r="B1068" t="s">
        <v>8970</v>
      </c>
    </row>
    <row r="1069" spans="1:2">
      <c r="A1069">
        <v>34216296</v>
      </c>
      <c r="B1069" t="s">
        <v>8970</v>
      </c>
    </row>
    <row r="1070" spans="1:2">
      <c r="A1070">
        <v>38356389</v>
      </c>
      <c r="B1070" t="s">
        <v>8971</v>
      </c>
    </row>
    <row r="1071" spans="1:2">
      <c r="A1071">
        <v>34138711</v>
      </c>
      <c r="B1071" t="s">
        <v>8971</v>
      </c>
    </row>
    <row r="1072" spans="1:2">
      <c r="A1072">
        <v>38362186</v>
      </c>
      <c r="B1072" t="s">
        <v>8971</v>
      </c>
    </row>
    <row r="1073" spans="1:2">
      <c r="A1073">
        <v>34138581</v>
      </c>
      <c r="B1073" t="s">
        <v>8972</v>
      </c>
    </row>
    <row r="1074" spans="1:2">
      <c r="A1074">
        <v>38715731</v>
      </c>
      <c r="B1074" t="s">
        <v>8972</v>
      </c>
    </row>
    <row r="1075" spans="1:2">
      <c r="A1075">
        <v>37270690</v>
      </c>
      <c r="B1075" t="s">
        <v>8972</v>
      </c>
    </row>
    <row r="1076" spans="1:2">
      <c r="A1076">
        <v>34136439</v>
      </c>
      <c r="B1076" t="s">
        <v>8973</v>
      </c>
    </row>
    <row r="1077" spans="1:2">
      <c r="A1077">
        <v>37071103</v>
      </c>
      <c r="B1077" t="s">
        <v>8973</v>
      </c>
    </row>
    <row r="1078" spans="1:2">
      <c r="A1078">
        <v>37783439</v>
      </c>
      <c r="B1078" t="s">
        <v>8973</v>
      </c>
    </row>
    <row r="1079" spans="1:2">
      <c r="A1079">
        <v>38724728</v>
      </c>
      <c r="B1079" t="s">
        <v>8974</v>
      </c>
    </row>
    <row r="1080" spans="1:2">
      <c r="A1080">
        <v>38763694</v>
      </c>
      <c r="B1080" t="s">
        <v>8974</v>
      </c>
    </row>
    <row r="1081" spans="1:2">
      <c r="A1081">
        <v>34137663</v>
      </c>
      <c r="B1081" t="s">
        <v>8974</v>
      </c>
    </row>
    <row r="1082" spans="1:2">
      <c r="A1082">
        <v>38814984</v>
      </c>
      <c r="B1082" t="s">
        <v>8974</v>
      </c>
    </row>
    <row r="1083" spans="1:2">
      <c r="A1083">
        <v>38808869</v>
      </c>
      <c r="B1083" t="s">
        <v>8975</v>
      </c>
    </row>
    <row r="1084" spans="1:2">
      <c r="A1084">
        <v>38783252</v>
      </c>
      <c r="B1084" t="s">
        <v>8975</v>
      </c>
    </row>
    <row r="1085" spans="1:2">
      <c r="A1085">
        <v>34153667</v>
      </c>
      <c r="B1085" t="s">
        <v>8975</v>
      </c>
    </row>
    <row r="1086" spans="1:2">
      <c r="A1086">
        <v>36778211</v>
      </c>
      <c r="B1086" t="s">
        <v>8976</v>
      </c>
    </row>
    <row r="1087" spans="1:2">
      <c r="A1087">
        <v>34227522</v>
      </c>
      <c r="B1087" t="s">
        <v>8976</v>
      </c>
    </row>
    <row r="1088" spans="1:2">
      <c r="A1088">
        <v>34137664</v>
      </c>
      <c r="B1088" t="s">
        <v>8977</v>
      </c>
    </row>
    <row r="1089" spans="1:2">
      <c r="A1089">
        <v>34137656</v>
      </c>
      <c r="B1089" t="s">
        <v>8977</v>
      </c>
    </row>
    <row r="1090" spans="1:2">
      <c r="A1090">
        <v>34137681</v>
      </c>
      <c r="B1090" t="s">
        <v>8978</v>
      </c>
    </row>
    <row r="1091" spans="1:2">
      <c r="A1091">
        <v>34137683</v>
      </c>
      <c r="B1091" t="s">
        <v>11363</v>
      </c>
    </row>
    <row r="1092" spans="1:2">
      <c r="A1092">
        <v>34137695</v>
      </c>
      <c r="B1092" t="s">
        <v>11364</v>
      </c>
    </row>
    <row r="1093" spans="1:2">
      <c r="A1093">
        <v>37720755</v>
      </c>
      <c r="B1093" t="s">
        <v>8603</v>
      </c>
    </row>
    <row r="1094" spans="1:2">
      <c r="A1094">
        <v>37157857</v>
      </c>
      <c r="B1094" t="s">
        <v>8603</v>
      </c>
    </row>
    <row r="1095" spans="1:2">
      <c r="A1095">
        <v>34233943</v>
      </c>
      <c r="B1095" t="s">
        <v>14805</v>
      </c>
    </row>
    <row r="1096" spans="1:2">
      <c r="A1096">
        <v>36906685</v>
      </c>
      <c r="B1096" t="s">
        <v>14805</v>
      </c>
    </row>
    <row r="1097" spans="1:2">
      <c r="A1097">
        <v>36780976</v>
      </c>
      <c r="B1097" t="s">
        <v>14805</v>
      </c>
    </row>
    <row r="1098" spans="1:2">
      <c r="A1098">
        <v>34137720</v>
      </c>
      <c r="B1098" t="s">
        <v>9247</v>
      </c>
    </row>
    <row r="1099" spans="1:2">
      <c r="A1099">
        <v>34137730</v>
      </c>
      <c r="B1099" t="s">
        <v>8979</v>
      </c>
    </row>
    <row r="1100" spans="1:2">
      <c r="A1100">
        <v>36770316</v>
      </c>
      <c r="B1100" t="s">
        <v>8980</v>
      </c>
    </row>
    <row r="1101" spans="1:2">
      <c r="A1101">
        <v>37161985</v>
      </c>
      <c r="B1101" t="s">
        <v>17227</v>
      </c>
    </row>
    <row r="1102" spans="1:2">
      <c r="A1102">
        <v>38436122</v>
      </c>
      <c r="B1102" t="s">
        <v>17458</v>
      </c>
    </row>
    <row r="1103" spans="1:2">
      <c r="A1103">
        <v>38568498</v>
      </c>
      <c r="B1103" t="s">
        <v>17438</v>
      </c>
    </row>
    <row r="1104" spans="1:2">
      <c r="A1104">
        <v>38339339</v>
      </c>
      <c r="B1104" t="s">
        <v>10831</v>
      </c>
    </row>
    <row r="1105" spans="1:2">
      <c r="A1105">
        <v>37031143</v>
      </c>
      <c r="B1105" t="s">
        <v>10831</v>
      </c>
    </row>
    <row r="1106" spans="1:2">
      <c r="A1106">
        <v>34137763</v>
      </c>
      <c r="B1106" t="s">
        <v>10831</v>
      </c>
    </row>
    <row r="1107" spans="1:2">
      <c r="A1107">
        <v>37121263</v>
      </c>
      <c r="B1107" t="s">
        <v>14155</v>
      </c>
    </row>
    <row r="1108" spans="1:2">
      <c r="A1108">
        <v>37824230</v>
      </c>
      <c r="B1108" t="s">
        <v>14155</v>
      </c>
    </row>
    <row r="1109" spans="1:2">
      <c r="A1109">
        <v>37612310</v>
      </c>
      <c r="B1109" t="s">
        <v>8981</v>
      </c>
    </row>
    <row r="1110" spans="1:2">
      <c r="A1110">
        <v>38377512</v>
      </c>
      <c r="B1110" t="s">
        <v>8981</v>
      </c>
    </row>
    <row r="1111" spans="1:2">
      <c r="A1111">
        <v>36783150</v>
      </c>
      <c r="B1111" t="s">
        <v>8982</v>
      </c>
    </row>
    <row r="1112" spans="1:2">
      <c r="A1112">
        <v>34137784</v>
      </c>
      <c r="B1112" t="s">
        <v>8982</v>
      </c>
    </row>
    <row r="1113" spans="1:2">
      <c r="A1113">
        <v>36855949</v>
      </c>
      <c r="B1113" t="s">
        <v>16404</v>
      </c>
    </row>
    <row r="1114" spans="1:2">
      <c r="A1114">
        <v>34142381</v>
      </c>
      <c r="B1114" t="s">
        <v>14908</v>
      </c>
    </row>
    <row r="1115" spans="1:2">
      <c r="A1115">
        <v>37780352</v>
      </c>
      <c r="B1115" t="s">
        <v>14908</v>
      </c>
    </row>
    <row r="1116" spans="1:2">
      <c r="A1116">
        <v>34137799</v>
      </c>
      <c r="B1116" t="s">
        <v>8983</v>
      </c>
    </row>
    <row r="1117" spans="1:2">
      <c r="A1117">
        <v>34222293</v>
      </c>
      <c r="B1117" t="s">
        <v>10004</v>
      </c>
    </row>
    <row r="1118" spans="1:2">
      <c r="A1118">
        <v>34229835</v>
      </c>
      <c r="B1118" t="s">
        <v>15328</v>
      </c>
    </row>
    <row r="1119" spans="1:2">
      <c r="A1119">
        <v>37774229</v>
      </c>
      <c r="B1119" t="s">
        <v>15328</v>
      </c>
    </row>
    <row r="1120" spans="1:2">
      <c r="A1120">
        <v>36850222</v>
      </c>
      <c r="B1120" t="s">
        <v>15328</v>
      </c>
    </row>
    <row r="1121" spans="1:2">
      <c r="A1121">
        <v>37177013</v>
      </c>
      <c r="B1121" t="s">
        <v>15242</v>
      </c>
    </row>
    <row r="1122" spans="1:2">
      <c r="A1122">
        <v>37269517</v>
      </c>
      <c r="B1122" t="s">
        <v>15242</v>
      </c>
    </row>
    <row r="1123" spans="1:2">
      <c r="A1123">
        <v>34143122</v>
      </c>
      <c r="B1123" t="s">
        <v>8984</v>
      </c>
    </row>
    <row r="1124" spans="1:2">
      <c r="A1124">
        <v>34229963</v>
      </c>
      <c r="B1124" t="s">
        <v>11365</v>
      </c>
    </row>
    <row r="1125" spans="1:2">
      <c r="A1125">
        <v>34137831</v>
      </c>
      <c r="B1125" t="s">
        <v>13365</v>
      </c>
    </row>
    <row r="1126" spans="1:2">
      <c r="A1126">
        <v>34223720</v>
      </c>
      <c r="B1126" t="s">
        <v>11367</v>
      </c>
    </row>
    <row r="1127" spans="1:2">
      <c r="A1127">
        <v>36868068</v>
      </c>
      <c r="B1127" t="s">
        <v>11367</v>
      </c>
    </row>
    <row r="1128" spans="1:2">
      <c r="A1128">
        <v>34137857</v>
      </c>
      <c r="B1128" t="s">
        <v>11368</v>
      </c>
    </row>
    <row r="1129" spans="1:2">
      <c r="A1129">
        <v>37208713</v>
      </c>
      <c r="B1129" t="s">
        <v>8985</v>
      </c>
    </row>
    <row r="1130" spans="1:2">
      <c r="A1130">
        <v>37786794</v>
      </c>
      <c r="B1130" t="s">
        <v>8985</v>
      </c>
    </row>
    <row r="1131" spans="1:2">
      <c r="A1131">
        <v>34137920</v>
      </c>
      <c r="B1131" t="s">
        <v>8985</v>
      </c>
    </row>
    <row r="1132" spans="1:2">
      <c r="A1132">
        <v>34142391</v>
      </c>
      <c r="B1132" t="s">
        <v>14893</v>
      </c>
    </row>
    <row r="1133" spans="1:2">
      <c r="A1133">
        <v>37718400</v>
      </c>
      <c r="B1133" t="s">
        <v>14893</v>
      </c>
    </row>
    <row r="1134" spans="1:2">
      <c r="A1134">
        <v>37692594</v>
      </c>
      <c r="B1134" t="s">
        <v>14893</v>
      </c>
    </row>
    <row r="1135" spans="1:2">
      <c r="A1135">
        <v>37004483</v>
      </c>
      <c r="B1135" t="s">
        <v>14893</v>
      </c>
    </row>
    <row r="1136" spans="1:2">
      <c r="A1136">
        <v>37896231</v>
      </c>
      <c r="B1136" t="s">
        <v>15046</v>
      </c>
    </row>
    <row r="1137" spans="1:2">
      <c r="A1137">
        <v>37772547</v>
      </c>
      <c r="B1137" t="s">
        <v>15046</v>
      </c>
    </row>
    <row r="1138" spans="1:2">
      <c r="A1138">
        <v>37142370</v>
      </c>
      <c r="B1138" t="s">
        <v>15046</v>
      </c>
    </row>
    <row r="1139" spans="1:2">
      <c r="A1139">
        <v>37902776</v>
      </c>
      <c r="B1139" t="s">
        <v>15046</v>
      </c>
    </row>
    <row r="1140" spans="1:2">
      <c r="A1140">
        <v>34137942</v>
      </c>
      <c r="B1140" t="s">
        <v>15046</v>
      </c>
    </row>
    <row r="1141" spans="1:2">
      <c r="A1141">
        <v>34137949</v>
      </c>
      <c r="B1141" t="s">
        <v>14182</v>
      </c>
    </row>
    <row r="1142" spans="1:2">
      <c r="A1142">
        <v>34137951</v>
      </c>
      <c r="B1142" t="s">
        <v>14182</v>
      </c>
    </row>
    <row r="1143" spans="1:2">
      <c r="A1143">
        <v>37691219</v>
      </c>
      <c r="B1143" t="s">
        <v>14182</v>
      </c>
    </row>
    <row r="1144" spans="1:2">
      <c r="A1144">
        <v>37286240</v>
      </c>
      <c r="B1144" t="s">
        <v>14182</v>
      </c>
    </row>
    <row r="1145" spans="1:2">
      <c r="A1145">
        <v>36959026</v>
      </c>
      <c r="B1145" t="s">
        <v>11369</v>
      </c>
    </row>
    <row r="1146" spans="1:2">
      <c r="A1146">
        <v>34137980</v>
      </c>
      <c r="B1146" t="s">
        <v>9448</v>
      </c>
    </row>
    <row r="1147" spans="1:2">
      <c r="A1147">
        <v>34213013</v>
      </c>
      <c r="B1147" t="s">
        <v>8987</v>
      </c>
    </row>
    <row r="1148" spans="1:2">
      <c r="A1148">
        <v>37046192</v>
      </c>
      <c r="B1148" t="s">
        <v>8987</v>
      </c>
    </row>
    <row r="1149" spans="1:2">
      <c r="A1149">
        <v>37964593</v>
      </c>
      <c r="B1149" t="s">
        <v>8988</v>
      </c>
    </row>
    <row r="1150" spans="1:2">
      <c r="A1150">
        <v>38408638</v>
      </c>
      <c r="B1150" t="s">
        <v>8988</v>
      </c>
    </row>
    <row r="1151" spans="1:2">
      <c r="A1151">
        <v>34150417</v>
      </c>
      <c r="B1151" t="s">
        <v>8988</v>
      </c>
    </row>
    <row r="1152" spans="1:2">
      <c r="A1152">
        <v>34167360</v>
      </c>
      <c r="B1152" t="s">
        <v>8989</v>
      </c>
    </row>
    <row r="1153" spans="1:2">
      <c r="A1153">
        <v>37142914</v>
      </c>
      <c r="B1153" t="s">
        <v>8989</v>
      </c>
    </row>
    <row r="1154" spans="1:2">
      <c r="A1154">
        <v>36110441</v>
      </c>
      <c r="B1154" t="s">
        <v>8989</v>
      </c>
    </row>
    <row r="1155" spans="1:2">
      <c r="A1155">
        <v>37081919</v>
      </c>
      <c r="B1155" t="s">
        <v>15243</v>
      </c>
    </row>
    <row r="1156" spans="1:2">
      <c r="A1156">
        <v>37785763</v>
      </c>
      <c r="B1156" t="s">
        <v>15243</v>
      </c>
    </row>
    <row r="1157" spans="1:2">
      <c r="A1157">
        <v>37121269</v>
      </c>
      <c r="B1157" t="s">
        <v>15243</v>
      </c>
    </row>
    <row r="1158" spans="1:2">
      <c r="A1158">
        <v>37715726</v>
      </c>
      <c r="B1158" t="s">
        <v>15243</v>
      </c>
    </row>
    <row r="1159" spans="1:2">
      <c r="A1159">
        <v>36988031</v>
      </c>
      <c r="B1159" t="s">
        <v>15243</v>
      </c>
    </row>
    <row r="1160" spans="1:2">
      <c r="A1160">
        <v>34138000</v>
      </c>
      <c r="B1160" t="s">
        <v>8990</v>
      </c>
    </row>
    <row r="1161" spans="1:2">
      <c r="A1161">
        <v>36774883</v>
      </c>
      <c r="B1161" t="s">
        <v>8990</v>
      </c>
    </row>
    <row r="1162" spans="1:2">
      <c r="A1162">
        <v>37715730</v>
      </c>
      <c r="B1162" t="s">
        <v>8990</v>
      </c>
    </row>
    <row r="1163" spans="1:2">
      <c r="A1163">
        <v>37253716</v>
      </c>
      <c r="B1163" t="s">
        <v>8990</v>
      </c>
    </row>
    <row r="1164" spans="1:2">
      <c r="A1164">
        <v>37121268</v>
      </c>
      <c r="B1164" t="s">
        <v>8990</v>
      </c>
    </row>
    <row r="1165" spans="1:2">
      <c r="A1165">
        <v>37715489</v>
      </c>
      <c r="B1165" t="s">
        <v>8990</v>
      </c>
    </row>
    <row r="1166" spans="1:2">
      <c r="A1166">
        <v>37778773</v>
      </c>
      <c r="B1166" t="s">
        <v>8992</v>
      </c>
    </row>
    <row r="1167" spans="1:2">
      <c r="A1167">
        <v>34221457</v>
      </c>
      <c r="B1167" t="s">
        <v>8992</v>
      </c>
    </row>
    <row r="1168" spans="1:2">
      <c r="A1168">
        <v>37670382</v>
      </c>
      <c r="B1168" t="s">
        <v>8992</v>
      </c>
    </row>
    <row r="1169" spans="1:2">
      <c r="A1169">
        <v>34138078</v>
      </c>
      <c r="B1169" t="s">
        <v>8992</v>
      </c>
    </row>
    <row r="1170" spans="1:2">
      <c r="A1170">
        <v>36865120</v>
      </c>
      <c r="B1170" t="s">
        <v>8992</v>
      </c>
    </row>
    <row r="1171" spans="1:2">
      <c r="A1171">
        <v>37673437</v>
      </c>
      <c r="B1171" t="s">
        <v>8992</v>
      </c>
    </row>
    <row r="1172" spans="1:2">
      <c r="A1172">
        <v>38623392</v>
      </c>
      <c r="B1172" t="s">
        <v>8993</v>
      </c>
    </row>
    <row r="1173" spans="1:2">
      <c r="A1173">
        <v>38678971</v>
      </c>
      <c r="B1173" t="s">
        <v>8993</v>
      </c>
    </row>
    <row r="1174" spans="1:2">
      <c r="A1174">
        <v>34138068</v>
      </c>
      <c r="B1174" t="s">
        <v>15548</v>
      </c>
    </row>
    <row r="1175" spans="1:2">
      <c r="A1175">
        <v>34139620</v>
      </c>
      <c r="B1175" t="s">
        <v>15548</v>
      </c>
    </row>
    <row r="1176" spans="1:2">
      <c r="A1176">
        <v>34569814</v>
      </c>
      <c r="B1176" t="s">
        <v>15548</v>
      </c>
    </row>
    <row r="1177" spans="1:2">
      <c r="A1177">
        <v>34138056</v>
      </c>
      <c r="B1177" t="s">
        <v>15548</v>
      </c>
    </row>
    <row r="1178" spans="1:2">
      <c r="A1178">
        <v>34340083</v>
      </c>
      <c r="B1178" t="s">
        <v>15548</v>
      </c>
    </row>
    <row r="1179" spans="1:2">
      <c r="A1179">
        <v>37058540</v>
      </c>
      <c r="B1179" t="s">
        <v>11372</v>
      </c>
    </row>
    <row r="1180" spans="1:2">
      <c r="A1180">
        <v>34138086</v>
      </c>
      <c r="B1180" t="s">
        <v>11372</v>
      </c>
    </row>
    <row r="1181" spans="1:2">
      <c r="A1181">
        <v>37745749</v>
      </c>
      <c r="B1181" t="s">
        <v>11372</v>
      </c>
    </row>
    <row r="1182" spans="1:2">
      <c r="A1182">
        <v>37227662</v>
      </c>
      <c r="B1182" t="s">
        <v>11373</v>
      </c>
    </row>
    <row r="1183" spans="1:2">
      <c r="A1183">
        <v>34426605</v>
      </c>
      <c r="B1183" t="s">
        <v>14411</v>
      </c>
    </row>
    <row r="1184" spans="1:2">
      <c r="A1184">
        <v>36869118</v>
      </c>
      <c r="B1184" t="s">
        <v>11374</v>
      </c>
    </row>
    <row r="1185" spans="1:2">
      <c r="A1185">
        <v>34397344</v>
      </c>
      <c r="B1185" t="s">
        <v>16667</v>
      </c>
    </row>
    <row r="1186" spans="1:2">
      <c r="A1186">
        <v>37066650</v>
      </c>
      <c r="B1186" t="s">
        <v>11375</v>
      </c>
    </row>
    <row r="1187" spans="1:2">
      <c r="A1187">
        <v>34138121</v>
      </c>
      <c r="B1187" t="s">
        <v>11376</v>
      </c>
    </row>
    <row r="1188" spans="1:2">
      <c r="A1188">
        <v>36815425</v>
      </c>
      <c r="B1188" t="s">
        <v>8561</v>
      </c>
    </row>
    <row r="1189" spans="1:2">
      <c r="A1189">
        <v>34138869</v>
      </c>
      <c r="B1189" t="s">
        <v>13366</v>
      </c>
    </row>
    <row r="1190" spans="1:2">
      <c r="A1190">
        <v>38538416</v>
      </c>
      <c r="B1190" t="s">
        <v>13366</v>
      </c>
    </row>
    <row r="1191" spans="1:2">
      <c r="A1191">
        <v>34138128</v>
      </c>
      <c r="B1191" t="s">
        <v>11377</v>
      </c>
    </row>
    <row r="1192" spans="1:2">
      <c r="A1192">
        <v>34138130</v>
      </c>
      <c r="B1192" t="s">
        <v>11378</v>
      </c>
    </row>
    <row r="1193" spans="1:2">
      <c r="A1193">
        <v>38538489</v>
      </c>
      <c r="B1193" t="s">
        <v>13367</v>
      </c>
    </row>
    <row r="1194" spans="1:2">
      <c r="A1194">
        <v>34209081</v>
      </c>
      <c r="B1194" t="s">
        <v>13367</v>
      </c>
    </row>
    <row r="1195" spans="1:2">
      <c r="A1195">
        <v>34362126</v>
      </c>
      <c r="B1195" t="s">
        <v>11379</v>
      </c>
    </row>
    <row r="1196" spans="1:2">
      <c r="A1196">
        <v>34138136</v>
      </c>
      <c r="B1196" t="s">
        <v>8995</v>
      </c>
    </row>
    <row r="1197" spans="1:2">
      <c r="A1197">
        <v>38510982</v>
      </c>
      <c r="B1197" t="s">
        <v>8995</v>
      </c>
    </row>
    <row r="1198" spans="1:2">
      <c r="A1198">
        <v>37577393</v>
      </c>
      <c r="B1198" t="s">
        <v>8995</v>
      </c>
    </row>
    <row r="1199" spans="1:2">
      <c r="A1199">
        <v>36857558</v>
      </c>
      <c r="B1199" t="s">
        <v>8995</v>
      </c>
    </row>
    <row r="1200" spans="1:2">
      <c r="A1200">
        <v>37726615</v>
      </c>
      <c r="B1200" t="s">
        <v>11380</v>
      </c>
    </row>
    <row r="1201" spans="1:2">
      <c r="A1201">
        <v>37775438</v>
      </c>
      <c r="B1201" t="s">
        <v>11381</v>
      </c>
    </row>
    <row r="1202" spans="1:2">
      <c r="A1202">
        <v>37808569</v>
      </c>
      <c r="B1202" t="s">
        <v>11382</v>
      </c>
    </row>
    <row r="1203" spans="1:2">
      <c r="A1203">
        <v>36781066</v>
      </c>
      <c r="B1203" t="s">
        <v>14824</v>
      </c>
    </row>
    <row r="1204" spans="1:2">
      <c r="A1204">
        <v>34233952</v>
      </c>
      <c r="B1204" t="s">
        <v>14824</v>
      </c>
    </row>
    <row r="1205" spans="1:2">
      <c r="A1205">
        <v>36907285</v>
      </c>
      <c r="B1205" t="s">
        <v>14824</v>
      </c>
    </row>
    <row r="1206" spans="1:2">
      <c r="A1206">
        <v>34664998</v>
      </c>
      <c r="B1206" t="s">
        <v>14824</v>
      </c>
    </row>
    <row r="1207" spans="1:2">
      <c r="A1207">
        <v>34141091</v>
      </c>
      <c r="B1207" t="s">
        <v>11383</v>
      </c>
    </row>
    <row r="1208" spans="1:2">
      <c r="A1208">
        <v>37597665</v>
      </c>
      <c r="B1208" t="s">
        <v>11384</v>
      </c>
    </row>
    <row r="1209" spans="1:2">
      <c r="A1209">
        <v>34138309</v>
      </c>
      <c r="B1209" t="s">
        <v>11385</v>
      </c>
    </row>
    <row r="1210" spans="1:2">
      <c r="A1210">
        <v>34232380</v>
      </c>
      <c r="B1210" t="s">
        <v>10294</v>
      </c>
    </row>
    <row r="1211" spans="1:2">
      <c r="A1211">
        <v>36909940</v>
      </c>
      <c r="B1211" t="s">
        <v>10294</v>
      </c>
    </row>
    <row r="1212" spans="1:2">
      <c r="A1212">
        <v>38768963</v>
      </c>
      <c r="B1212" t="s">
        <v>10294</v>
      </c>
    </row>
    <row r="1213" spans="1:2">
      <c r="A1213">
        <v>38631128</v>
      </c>
      <c r="B1213" t="s">
        <v>11066</v>
      </c>
    </row>
    <row r="1214" spans="1:2">
      <c r="A1214">
        <v>34138311</v>
      </c>
      <c r="B1214" t="s">
        <v>11066</v>
      </c>
    </row>
    <row r="1215" spans="1:2">
      <c r="A1215">
        <v>37052358</v>
      </c>
      <c r="B1215" t="s">
        <v>9067</v>
      </c>
    </row>
    <row r="1216" spans="1:2">
      <c r="A1216">
        <v>37280101</v>
      </c>
      <c r="B1216" t="s">
        <v>9067</v>
      </c>
    </row>
    <row r="1217" spans="1:2">
      <c r="A1217">
        <v>34138334</v>
      </c>
      <c r="B1217" t="s">
        <v>10005</v>
      </c>
    </row>
    <row r="1218" spans="1:2">
      <c r="A1218">
        <v>37094479</v>
      </c>
      <c r="B1218" t="s">
        <v>10005</v>
      </c>
    </row>
    <row r="1219" spans="1:2">
      <c r="A1219">
        <v>34138350</v>
      </c>
      <c r="B1219" t="s">
        <v>13039</v>
      </c>
    </row>
    <row r="1220" spans="1:2">
      <c r="A1220">
        <v>34232072</v>
      </c>
      <c r="B1220" t="s">
        <v>14234</v>
      </c>
    </row>
    <row r="1221" spans="1:2">
      <c r="A1221">
        <v>34232113</v>
      </c>
      <c r="B1221" t="s">
        <v>14234</v>
      </c>
    </row>
    <row r="1222" spans="1:2">
      <c r="A1222">
        <v>34325813</v>
      </c>
      <c r="B1222" t="s">
        <v>14234</v>
      </c>
    </row>
    <row r="1223" spans="1:2">
      <c r="A1223">
        <v>34669958</v>
      </c>
      <c r="B1223" t="s">
        <v>14234</v>
      </c>
    </row>
    <row r="1224" spans="1:2">
      <c r="A1224">
        <v>37566631</v>
      </c>
      <c r="B1224" t="s">
        <v>14033</v>
      </c>
    </row>
    <row r="1225" spans="1:2">
      <c r="A1225">
        <v>34138353</v>
      </c>
      <c r="B1225" t="s">
        <v>14033</v>
      </c>
    </row>
    <row r="1226" spans="1:2">
      <c r="A1226">
        <v>38657890</v>
      </c>
      <c r="B1226" t="s">
        <v>9017</v>
      </c>
    </row>
    <row r="1227" spans="1:2">
      <c r="A1227">
        <v>34159279</v>
      </c>
      <c r="B1227" t="s">
        <v>9017</v>
      </c>
    </row>
    <row r="1228" spans="1:2">
      <c r="A1228">
        <v>34138355</v>
      </c>
      <c r="B1228" t="s">
        <v>9018</v>
      </c>
    </row>
    <row r="1229" spans="1:2">
      <c r="A1229">
        <v>34138420</v>
      </c>
      <c r="B1229" t="s">
        <v>15248</v>
      </c>
    </row>
    <row r="1230" spans="1:2">
      <c r="A1230">
        <v>34138419</v>
      </c>
      <c r="B1230" t="s">
        <v>15248</v>
      </c>
    </row>
    <row r="1231" spans="1:2">
      <c r="A1231">
        <v>38334339</v>
      </c>
      <c r="B1231" t="s">
        <v>15248</v>
      </c>
    </row>
    <row r="1232" spans="1:2">
      <c r="A1232">
        <v>34138430</v>
      </c>
      <c r="B1232" t="s">
        <v>9733</v>
      </c>
    </row>
    <row r="1233" spans="1:2">
      <c r="A1233">
        <v>37253018</v>
      </c>
      <c r="B1233" t="s">
        <v>9733</v>
      </c>
    </row>
    <row r="1234" spans="1:2">
      <c r="A1234">
        <v>37875867</v>
      </c>
      <c r="B1234" t="s">
        <v>11388</v>
      </c>
    </row>
    <row r="1235" spans="1:2">
      <c r="A1235">
        <v>37875875</v>
      </c>
      <c r="B1235" t="s">
        <v>11388</v>
      </c>
    </row>
    <row r="1236" spans="1:2">
      <c r="A1236">
        <v>34150429</v>
      </c>
      <c r="B1236" t="s">
        <v>11388</v>
      </c>
    </row>
    <row r="1237" spans="1:2">
      <c r="A1237">
        <v>37107460</v>
      </c>
      <c r="B1237" t="s">
        <v>11389</v>
      </c>
    </row>
    <row r="1238" spans="1:2">
      <c r="A1238">
        <v>37251729</v>
      </c>
      <c r="B1238" t="s">
        <v>11389</v>
      </c>
    </row>
    <row r="1239" spans="1:2">
      <c r="A1239">
        <v>37102514</v>
      </c>
      <c r="B1239" t="s">
        <v>11389</v>
      </c>
    </row>
    <row r="1240" spans="1:2">
      <c r="A1240">
        <v>34138432</v>
      </c>
      <c r="B1240" t="s">
        <v>10199</v>
      </c>
    </row>
    <row r="1241" spans="1:2">
      <c r="A1241">
        <v>36907335</v>
      </c>
      <c r="B1241" t="s">
        <v>9094</v>
      </c>
    </row>
    <row r="1242" spans="1:2">
      <c r="A1242">
        <v>34150820</v>
      </c>
      <c r="B1242" t="s">
        <v>9094</v>
      </c>
    </row>
    <row r="1243" spans="1:2">
      <c r="A1243">
        <v>37786960</v>
      </c>
      <c r="B1243" t="s">
        <v>9094</v>
      </c>
    </row>
    <row r="1244" spans="1:2">
      <c r="A1244">
        <v>34423428</v>
      </c>
      <c r="B1244" t="s">
        <v>11390</v>
      </c>
    </row>
    <row r="1245" spans="1:2">
      <c r="A1245">
        <v>34228812</v>
      </c>
      <c r="B1245" t="s">
        <v>11154</v>
      </c>
    </row>
    <row r="1246" spans="1:2">
      <c r="A1246">
        <v>38426669</v>
      </c>
      <c r="B1246" t="s">
        <v>11154</v>
      </c>
    </row>
    <row r="1247" spans="1:2">
      <c r="A1247">
        <v>37785615</v>
      </c>
      <c r="B1247" t="s">
        <v>11154</v>
      </c>
    </row>
    <row r="1248" spans="1:2">
      <c r="A1248">
        <v>37178818</v>
      </c>
      <c r="B1248" t="s">
        <v>9449</v>
      </c>
    </row>
    <row r="1249" spans="1:2">
      <c r="A1249">
        <v>35672688</v>
      </c>
      <c r="B1249" t="s">
        <v>10832</v>
      </c>
    </row>
    <row r="1250" spans="1:2">
      <c r="A1250">
        <v>34217737</v>
      </c>
      <c r="B1250" t="s">
        <v>9450</v>
      </c>
    </row>
    <row r="1251" spans="1:2">
      <c r="A1251">
        <v>37962420</v>
      </c>
      <c r="B1251" t="s">
        <v>9450</v>
      </c>
    </row>
    <row r="1252" spans="1:2">
      <c r="A1252">
        <v>34138512</v>
      </c>
      <c r="B1252" t="s">
        <v>11391</v>
      </c>
    </row>
    <row r="1253" spans="1:2">
      <c r="A1253">
        <v>38430410</v>
      </c>
      <c r="B1253" t="s">
        <v>8891</v>
      </c>
    </row>
    <row r="1254" spans="1:2">
      <c r="A1254">
        <v>38016689</v>
      </c>
      <c r="B1254" t="s">
        <v>8891</v>
      </c>
    </row>
    <row r="1255" spans="1:2">
      <c r="A1255">
        <v>34166883</v>
      </c>
      <c r="B1255" t="s">
        <v>8891</v>
      </c>
    </row>
    <row r="1256" spans="1:2">
      <c r="A1256">
        <v>38414090</v>
      </c>
      <c r="B1256" t="s">
        <v>8891</v>
      </c>
    </row>
    <row r="1257" spans="1:2">
      <c r="A1257">
        <v>37216404</v>
      </c>
      <c r="B1257" t="s">
        <v>9019</v>
      </c>
    </row>
    <row r="1258" spans="1:2">
      <c r="A1258">
        <v>37139989</v>
      </c>
      <c r="B1258" t="s">
        <v>9019</v>
      </c>
    </row>
    <row r="1259" spans="1:2">
      <c r="A1259">
        <v>34138154</v>
      </c>
      <c r="B1259" t="s">
        <v>9019</v>
      </c>
    </row>
    <row r="1260" spans="1:2">
      <c r="A1260">
        <v>38558524</v>
      </c>
      <c r="B1260" t="s">
        <v>13159</v>
      </c>
    </row>
    <row r="1261" spans="1:2">
      <c r="A1261">
        <v>38556412</v>
      </c>
      <c r="B1261" t="s">
        <v>13159</v>
      </c>
    </row>
    <row r="1262" spans="1:2">
      <c r="A1262">
        <v>34399671</v>
      </c>
      <c r="B1262" t="s">
        <v>13159</v>
      </c>
    </row>
    <row r="1263" spans="1:2">
      <c r="A1263">
        <v>38809116</v>
      </c>
      <c r="B1263" t="s">
        <v>13159</v>
      </c>
    </row>
    <row r="1264" spans="1:2">
      <c r="A1264">
        <v>34146227</v>
      </c>
      <c r="B1264" t="s">
        <v>11392</v>
      </c>
    </row>
    <row r="1265" spans="1:2">
      <c r="A1265">
        <v>34151011</v>
      </c>
      <c r="B1265" t="s">
        <v>9129</v>
      </c>
    </row>
    <row r="1266" spans="1:2">
      <c r="A1266">
        <v>34606686</v>
      </c>
      <c r="B1266" t="s">
        <v>9021</v>
      </c>
    </row>
    <row r="1267" spans="1:2">
      <c r="A1267">
        <v>34214880</v>
      </c>
      <c r="B1267" t="s">
        <v>9021</v>
      </c>
    </row>
    <row r="1268" spans="1:2">
      <c r="A1268">
        <v>34145887</v>
      </c>
      <c r="B1268" t="s">
        <v>9021</v>
      </c>
    </row>
    <row r="1269" spans="1:2">
      <c r="A1269">
        <v>36906702</v>
      </c>
      <c r="B1269" t="s">
        <v>14758</v>
      </c>
    </row>
    <row r="1270" spans="1:2">
      <c r="A1270">
        <v>36726728</v>
      </c>
      <c r="B1270" t="s">
        <v>14758</v>
      </c>
    </row>
    <row r="1271" spans="1:2">
      <c r="A1271">
        <v>36781441</v>
      </c>
      <c r="B1271" t="s">
        <v>14758</v>
      </c>
    </row>
    <row r="1272" spans="1:2">
      <c r="A1272">
        <v>34233959</v>
      </c>
      <c r="B1272" t="s">
        <v>14758</v>
      </c>
    </row>
    <row r="1273" spans="1:2">
      <c r="A1273">
        <v>36781440</v>
      </c>
      <c r="B1273" t="s">
        <v>14758</v>
      </c>
    </row>
    <row r="1274" spans="1:2">
      <c r="A1274">
        <v>34138549</v>
      </c>
      <c r="B1274" t="s">
        <v>14889</v>
      </c>
    </row>
    <row r="1275" spans="1:2">
      <c r="A1275">
        <v>34147866</v>
      </c>
      <c r="B1275" t="s">
        <v>10833</v>
      </c>
    </row>
    <row r="1276" spans="1:2">
      <c r="A1276">
        <v>34138567</v>
      </c>
      <c r="B1276" t="s">
        <v>9022</v>
      </c>
    </row>
    <row r="1277" spans="1:2">
      <c r="A1277">
        <v>38394348</v>
      </c>
      <c r="B1277" t="s">
        <v>9022</v>
      </c>
    </row>
    <row r="1278" spans="1:2">
      <c r="A1278">
        <v>36865636</v>
      </c>
      <c r="B1278" t="s">
        <v>9022</v>
      </c>
    </row>
    <row r="1279" spans="1:2">
      <c r="A1279">
        <v>37022650</v>
      </c>
      <c r="B1279" t="s">
        <v>9023</v>
      </c>
    </row>
    <row r="1280" spans="1:2">
      <c r="A1280">
        <v>37774220</v>
      </c>
      <c r="B1280" t="s">
        <v>9023</v>
      </c>
    </row>
    <row r="1281" spans="1:2">
      <c r="A1281">
        <v>34224148</v>
      </c>
      <c r="B1281" t="s">
        <v>9023</v>
      </c>
    </row>
    <row r="1282" spans="1:2">
      <c r="A1282">
        <v>34146508</v>
      </c>
      <c r="B1282" t="s">
        <v>15049</v>
      </c>
    </row>
    <row r="1283" spans="1:2">
      <c r="A1283">
        <v>37098063</v>
      </c>
      <c r="B1283" t="s">
        <v>15050</v>
      </c>
    </row>
    <row r="1284" spans="1:2">
      <c r="A1284">
        <v>37728475</v>
      </c>
      <c r="B1284" t="s">
        <v>15050</v>
      </c>
    </row>
    <row r="1285" spans="1:2">
      <c r="A1285">
        <v>34209409</v>
      </c>
      <c r="B1285" t="s">
        <v>15050</v>
      </c>
    </row>
    <row r="1286" spans="1:2">
      <c r="A1286">
        <v>34208909</v>
      </c>
      <c r="B1286" t="s">
        <v>14959</v>
      </c>
    </row>
    <row r="1287" spans="1:2">
      <c r="A1287">
        <v>37727484</v>
      </c>
      <c r="B1287" t="s">
        <v>9024</v>
      </c>
    </row>
    <row r="1288" spans="1:2">
      <c r="A1288">
        <v>34222520</v>
      </c>
      <c r="B1288" t="s">
        <v>9024</v>
      </c>
    </row>
    <row r="1289" spans="1:2">
      <c r="A1289">
        <v>36874875</v>
      </c>
      <c r="B1289" t="s">
        <v>9024</v>
      </c>
    </row>
    <row r="1290" spans="1:2">
      <c r="A1290">
        <v>36837613</v>
      </c>
      <c r="B1290" t="s">
        <v>15051</v>
      </c>
    </row>
    <row r="1291" spans="1:2">
      <c r="A1291">
        <v>34226429</v>
      </c>
      <c r="B1291" t="s">
        <v>9025</v>
      </c>
    </row>
    <row r="1292" spans="1:2">
      <c r="A1292">
        <v>34138558</v>
      </c>
      <c r="B1292" t="s">
        <v>13915</v>
      </c>
    </row>
    <row r="1293" spans="1:2">
      <c r="A1293">
        <v>37729266</v>
      </c>
      <c r="B1293" t="s">
        <v>13915</v>
      </c>
    </row>
    <row r="1294" spans="1:2">
      <c r="A1294">
        <v>37670987</v>
      </c>
      <c r="B1294" t="s">
        <v>13915</v>
      </c>
    </row>
    <row r="1295" spans="1:2">
      <c r="A1295">
        <v>34301315</v>
      </c>
      <c r="B1295" t="s">
        <v>11393</v>
      </c>
    </row>
    <row r="1296" spans="1:2">
      <c r="A1296">
        <v>38794481</v>
      </c>
      <c r="B1296" t="s">
        <v>11394</v>
      </c>
    </row>
    <row r="1297" spans="1:2">
      <c r="A1297">
        <v>34138566</v>
      </c>
      <c r="B1297" t="s">
        <v>11394</v>
      </c>
    </row>
    <row r="1298" spans="1:2">
      <c r="A1298">
        <v>37649706</v>
      </c>
      <c r="B1298" t="s">
        <v>11395</v>
      </c>
    </row>
    <row r="1299" spans="1:2">
      <c r="A1299">
        <v>34138594</v>
      </c>
      <c r="B1299" t="s">
        <v>11395</v>
      </c>
    </row>
    <row r="1300" spans="1:2">
      <c r="A1300">
        <v>37206595</v>
      </c>
      <c r="B1300" t="s">
        <v>13368</v>
      </c>
    </row>
    <row r="1301" spans="1:2">
      <c r="A1301">
        <v>34138597</v>
      </c>
      <c r="B1301" t="s">
        <v>13368</v>
      </c>
    </row>
    <row r="1302" spans="1:2">
      <c r="A1302">
        <v>34138600</v>
      </c>
      <c r="B1302" t="s">
        <v>11396</v>
      </c>
    </row>
    <row r="1303" spans="1:2">
      <c r="A1303">
        <v>34138599</v>
      </c>
      <c r="B1303" t="s">
        <v>9004</v>
      </c>
    </row>
    <row r="1304" spans="1:2">
      <c r="A1304">
        <v>34138602</v>
      </c>
      <c r="B1304" t="s">
        <v>11397</v>
      </c>
    </row>
    <row r="1305" spans="1:2">
      <c r="A1305">
        <v>37725210</v>
      </c>
      <c r="B1305" t="s">
        <v>11397</v>
      </c>
    </row>
    <row r="1306" spans="1:2">
      <c r="A1306">
        <v>34138647</v>
      </c>
      <c r="B1306" t="s">
        <v>8645</v>
      </c>
    </row>
    <row r="1307" spans="1:2">
      <c r="A1307">
        <v>34138653</v>
      </c>
      <c r="B1307" t="s">
        <v>8645</v>
      </c>
    </row>
    <row r="1308" spans="1:2">
      <c r="A1308">
        <v>34197905</v>
      </c>
      <c r="B1308" t="s">
        <v>8646</v>
      </c>
    </row>
    <row r="1309" spans="1:2">
      <c r="A1309">
        <v>37701880</v>
      </c>
      <c r="B1309" t="s">
        <v>8646</v>
      </c>
    </row>
    <row r="1310" spans="1:2">
      <c r="A1310">
        <v>34220222</v>
      </c>
      <c r="B1310" t="s">
        <v>8647</v>
      </c>
    </row>
    <row r="1311" spans="1:2">
      <c r="A1311">
        <v>38447503</v>
      </c>
      <c r="B1311" t="s">
        <v>9032</v>
      </c>
    </row>
    <row r="1312" spans="1:2">
      <c r="A1312">
        <v>34142146</v>
      </c>
      <c r="B1312" t="s">
        <v>15249</v>
      </c>
    </row>
    <row r="1313" spans="1:2">
      <c r="A1313">
        <v>34466238</v>
      </c>
      <c r="B1313" t="s">
        <v>15249</v>
      </c>
    </row>
    <row r="1314" spans="1:2">
      <c r="A1314">
        <v>37779135</v>
      </c>
      <c r="B1314" t="s">
        <v>15249</v>
      </c>
    </row>
    <row r="1315" spans="1:2">
      <c r="A1315">
        <v>37146519</v>
      </c>
      <c r="B1315" t="s">
        <v>15249</v>
      </c>
    </row>
    <row r="1316" spans="1:2">
      <c r="A1316">
        <v>37634759</v>
      </c>
      <c r="B1316" t="s">
        <v>9034</v>
      </c>
    </row>
    <row r="1317" spans="1:2">
      <c r="A1317">
        <v>34138664</v>
      </c>
      <c r="B1317" t="s">
        <v>9034</v>
      </c>
    </row>
    <row r="1318" spans="1:2">
      <c r="A1318">
        <v>37778589</v>
      </c>
      <c r="B1318" t="s">
        <v>9034</v>
      </c>
    </row>
    <row r="1319" spans="1:2">
      <c r="A1319">
        <v>34138665</v>
      </c>
      <c r="B1319" t="s">
        <v>9034</v>
      </c>
    </row>
    <row r="1320" spans="1:2">
      <c r="A1320">
        <v>37778293</v>
      </c>
      <c r="B1320" t="s">
        <v>11398</v>
      </c>
    </row>
    <row r="1321" spans="1:2">
      <c r="A1321">
        <v>34209483</v>
      </c>
      <c r="B1321" t="s">
        <v>11398</v>
      </c>
    </row>
    <row r="1322" spans="1:2">
      <c r="A1322">
        <v>37778765</v>
      </c>
      <c r="B1322" t="s">
        <v>9035</v>
      </c>
    </row>
    <row r="1323" spans="1:2">
      <c r="A1323">
        <v>37073270</v>
      </c>
      <c r="B1323" t="s">
        <v>9035</v>
      </c>
    </row>
    <row r="1324" spans="1:2">
      <c r="A1324">
        <v>34138707</v>
      </c>
      <c r="B1324" t="s">
        <v>11399</v>
      </c>
    </row>
    <row r="1325" spans="1:2">
      <c r="A1325">
        <v>34138716</v>
      </c>
      <c r="B1325" t="s">
        <v>11401</v>
      </c>
    </row>
    <row r="1326" spans="1:2">
      <c r="A1326">
        <v>38780569</v>
      </c>
      <c r="B1326" t="s">
        <v>9036</v>
      </c>
    </row>
    <row r="1327" spans="1:2">
      <c r="A1327">
        <v>34370903</v>
      </c>
      <c r="B1327" t="s">
        <v>9037</v>
      </c>
    </row>
    <row r="1328" spans="1:2">
      <c r="A1328">
        <v>34138718</v>
      </c>
      <c r="B1328" t="s">
        <v>9037</v>
      </c>
    </row>
    <row r="1329" spans="1:2">
      <c r="A1329">
        <v>37961824</v>
      </c>
      <c r="B1329" t="s">
        <v>11402</v>
      </c>
    </row>
    <row r="1330" spans="1:2">
      <c r="A1330">
        <v>34414512</v>
      </c>
      <c r="B1330" t="s">
        <v>11402</v>
      </c>
    </row>
    <row r="1331" spans="1:2">
      <c r="A1331">
        <v>34138729</v>
      </c>
      <c r="B1331" t="s">
        <v>10834</v>
      </c>
    </row>
    <row r="1332" spans="1:2">
      <c r="A1332">
        <v>34138741</v>
      </c>
      <c r="B1332" t="s">
        <v>11403</v>
      </c>
    </row>
    <row r="1333" spans="1:2">
      <c r="A1333">
        <v>36950452</v>
      </c>
      <c r="B1333" t="s">
        <v>16862</v>
      </c>
    </row>
    <row r="1334" spans="1:2">
      <c r="A1334">
        <v>34138756</v>
      </c>
      <c r="B1334" t="s">
        <v>9039</v>
      </c>
    </row>
    <row r="1335" spans="1:2">
      <c r="A1335">
        <v>37278587</v>
      </c>
      <c r="B1335" t="s">
        <v>9819</v>
      </c>
    </row>
    <row r="1336" spans="1:2">
      <c r="A1336">
        <v>36925203</v>
      </c>
      <c r="B1336" t="s">
        <v>9819</v>
      </c>
    </row>
    <row r="1337" spans="1:2">
      <c r="A1337">
        <v>37771263</v>
      </c>
      <c r="B1337" t="s">
        <v>9819</v>
      </c>
    </row>
    <row r="1338" spans="1:2">
      <c r="A1338">
        <v>34138760</v>
      </c>
      <c r="B1338" t="s">
        <v>9819</v>
      </c>
    </row>
    <row r="1339" spans="1:2">
      <c r="A1339">
        <v>34138761</v>
      </c>
      <c r="B1339" t="s">
        <v>9040</v>
      </c>
    </row>
    <row r="1340" spans="1:2">
      <c r="A1340">
        <v>36905963</v>
      </c>
      <c r="B1340" t="s">
        <v>14593</v>
      </c>
    </row>
    <row r="1341" spans="1:2">
      <c r="A1341">
        <v>38382028</v>
      </c>
      <c r="B1341" t="s">
        <v>14593</v>
      </c>
    </row>
    <row r="1342" spans="1:2">
      <c r="A1342">
        <v>34138778</v>
      </c>
      <c r="B1342" t="s">
        <v>14593</v>
      </c>
    </row>
    <row r="1343" spans="1:2">
      <c r="A1343">
        <v>34138788</v>
      </c>
      <c r="B1343" t="s">
        <v>11405</v>
      </c>
    </row>
    <row r="1344" spans="1:2">
      <c r="A1344">
        <v>34138809</v>
      </c>
      <c r="B1344" t="s">
        <v>15080</v>
      </c>
    </row>
    <row r="1345" spans="1:2">
      <c r="A1345">
        <v>35049990</v>
      </c>
      <c r="B1345" t="s">
        <v>15080</v>
      </c>
    </row>
    <row r="1346" spans="1:2">
      <c r="A1346">
        <v>38008083</v>
      </c>
      <c r="B1346" t="s">
        <v>9651</v>
      </c>
    </row>
    <row r="1347" spans="1:2">
      <c r="A1347">
        <v>34138817</v>
      </c>
      <c r="B1347" t="s">
        <v>9651</v>
      </c>
    </row>
    <row r="1348" spans="1:2">
      <c r="A1348">
        <v>37990040</v>
      </c>
      <c r="B1348" t="s">
        <v>9651</v>
      </c>
    </row>
    <row r="1349" spans="1:2">
      <c r="A1349">
        <v>34138820</v>
      </c>
      <c r="B1349" t="s">
        <v>11406</v>
      </c>
    </row>
    <row r="1350" spans="1:2">
      <c r="A1350">
        <v>34265344</v>
      </c>
      <c r="B1350" t="s">
        <v>11211</v>
      </c>
    </row>
    <row r="1351" spans="1:2">
      <c r="A1351">
        <v>38363575</v>
      </c>
      <c r="B1351" t="s">
        <v>11407</v>
      </c>
    </row>
    <row r="1352" spans="1:2">
      <c r="A1352">
        <v>34138841</v>
      </c>
      <c r="B1352" t="s">
        <v>11407</v>
      </c>
    </row>
    <row r="1353" spans="1:2">
      <c r="A1353">
        <v>36777670</v>
      </c>
      <c r="B1353" t="s">
        <v>14412</v>
      </c>
    </row>
    <row r="1354" spans="1:2">
      <c r="A1354">
        <v>34151879</v>
      </c>
      <c r="B1354" t="s">
        <v>11409</v>
      </c>
    </row>
    <row r="1355" spans="1:2">
      <c r="A1355">
        <v>37726836</v>
      </c>
      <c r="B1355" t="s">
        <v>10652</v>
      </c>
    </row>
    <row r="1356" spans="1:2">
      <c r="A1356">
        <v>38315538</v>
      </c>
      <c r="B1356" t="s">
        <v>11410</v>
      </c>
    </row>
    <row r="1357" spans="1:2">
      <c r="A1357">
        <v>37726460</v>
      </c>
      <c r="B1357" t="s">
        <v>11410</v>
      </c>
    </row>
    <row r="1358" spans="1:2">
      <c r="A1358">
        <v>34218879</v>
      </c>
      <c r="B1358" t="s">
        <v>14924</v>
      </c>
    </row>
    <row r="1359" spans="1:2">
      <c r="A1359">
        <v>36957949</v>
      </c>
      <c r="B1359" t="s">
        <v>14924</v>
      </c>
    </row>
    <row r="1360" spans="1:2">
      <c r="A1360">
        <v>34138893</v>
      </c>
      <c r="B1360" t="s">
        <v>14924</v>
      </c>
    </row>
    <row r="1361" spans="1:2">
      <c r="A1361">
        <v>37780149</v>
      </c>
      <c r="B1361" t="s">
        <v>14924</v>
      </c>
    </row>
    <row r="1362" spans="1:2">
      <c r="A1362">
        <v>38659807</v>
      </c>
      <c r="B1362" t="s">
        <v>11411</v>
      </c>
    </row>
    <row r="1363" spans="1:2">
      <c r="A1363">
        <v>37176188</v>
      </c>
      <c r="B1363" t="s">
        <v>9258</v>
      </c>
    </row>
    <row r="1364" spans="1:2">
      <c r="A1364">
        <v>34215609</v>
      </c>
      <c r="B1364" t="s">
        <v>9258</v>
      </c>
    </row>
    <row r="1365" spans="1:2">
      <c r="A1365">
        <v>34138908</v>
      </c>
      <c r="B1365" t="s">
        <v>13091</v>
      </c>
    </row>
    <row r="1366" spans="1:2">
      <c r="A1366">
        <v>36999248</v>
      </c>
      <c r="B1366" t="s">
        <v>13091</v>
      </c>
    </row>
    <row r="1367" spans="1:2">
      <c r="A1367">
        <v>34354147</v>
      </c>
      <c r="B1367" t="s">
        <v>13091</v>
      </c>
    </row>
    <row r="1368" spans="1:2">
      <c r="A1368">
        <v>36858491</v>
      </c>
      <c r="B1368" t="s">
        <v>13092</v>
      </c>
    </row>
    <row r="1369" spans="1:2">
      <c r="A1369">
        <v>34138943</v>
      </c>
      <c r="B1369" t="s">
        <v>10006</v>
      </c>
    </row>
    <row r="1370" spans="1:2">
      <c r="A1370">
        <v>34134416</v>
      </c>
      <c r="B1370" t="s">
        <v>10295</v>
      </c>
    </row>
    <row r="1371" spans="1:2">
      <c r="A1371">
        <v>37089544</v>
      </c>
      <c r="B1371" t="s">
        <v>11412</v>
      </c>
    </row>
    <row r="1372" spans="1:2">
      <c r="A1372">
        <v>34138967</v>
      </c>
      <c r="B1372" t="s">
        <v>11412</v>
      </c>
    </row>
    <row r="1373" spans="1:2">
      <c r="A1373">
        <v>37049009</v>
      </c>
      <c r="B1373" t="s">
        <v>11412</v>
      </c>
    </row>
    <row r="1374" spans="1:2">
      <c r="A1374">
        <v>37122820</v>
      </c>
      <c r="B1374" t="s">
        <v>9041</v>
      </c>
    </row>
    <row r="1375" spans="1:2">
      <c r="A1375">
        <v>34235471</v>
      </c>
      <c r="B1375" t="s">
        <v>11413</v>
      </c>
    </row>
    <row r="1376" spans="1:2">
      <c r="A1376">
        <v>34138990</v>
      </c>
      <c r="B1376" t="s">
        <v>9660</v>
      </c>
    </row>
    <row r="1377" spans="1:2">
      <c r="A1377">
        <v>37067064</v>
      </c>
      <c r="B1377" t="s">
        <v>11414</v>
      </c>
    </row>
    <row r="1378" spans="1:2">
      <c r="A1378">
        <v>34138992</v>
      </c>
      <c r="B1378" t="s">
        <v>11414</v>
      </c>
    </row>
    <row r="1379" spans="1:2">
      <c r="A1379">
        <v>34246037</v>
      </c>
      <c r="B1379" t="s">
        <v>11414</v>
      </c>
    </row>
    <row r="1380" spans="1:2">
      <c r="A1380">
        <v>37778060</v>
      </c>
      <c r="B1380" t="s">
        <v>11414</v>
      </c>
    </row>
    <row r="1381" spans="1:2">
      <c r="A1381">
        <v>37761690</v>
      </c>
      <c r="B1381" t="s">
        <v>11415</v>
      </c>
    </row>
    <row r="1382" spans="1:2">
      <c r="A1382">
        <v>34139026</v>
      </c>
      <c r="B1382" t="s">
        <v>11415</v>
      </c>
    </row>
    <row r="1383" spans="1:2">
      <c r="A1383">
        <v>36913709</v>
      </c>
      <c r="B1383" t="s">
        <v>9042</v>
      </c>
    </row>
    <row r="1384" spans="1:2">
      <c r="A1384">
        <v>37779396</v>
      </c>
      <c r="B1384" t="s">
        <v>9042</v>
      </c>
    </row>
    <row r="1385" spans="1:2">
      <c r="A1385">
        <v>34143494</v>
      </c>
      <c r="B1385" t="s">
        <v>9042</v>
      </c>
    </row>
    <row r="1386" spans="1:2">
      <c r="A1386">
        <v>34545879</v>
      </c>
      <c r="B1386" t="s">
        <v>9043</v>
      </c>
    </row>
    <row r="1387" spans="1:2">
      <c r="A1387">
        <v>34186819</v>
      </c>
      <c r="B1387" t="s">
        <v>9044</v>
      </c>
    </row>
    <row r="1388" spans="1:2">
      <c r="A1388">
        <v>37584890</v>
      </c>
      <c r="B1388" t="s">
        <v>9044</v>
      </c>
    </row>
    <row r="1389" spans="1:2">
      <c r="A1389">
        <v>36874872</v>
      </c>
      <c r="B1389" t="s">
        <v>9045</v>
      </c>
    </row>
    <row r="1390" spans="1:2">
      <c r="A1390">
        <v>36805845</v>
      </c>
      <c r="B1390" t="s">
        <v>9045</v>
      </c>
    </row>
    <row r="1391" spans="1:2">
      <c r="A1391">
        <v>37782615</v>
      </c>
      <c r="B1391" t="s">
        <v>9045</v>
      </c>
    </row>
    <row r="1392" spans="1:2">
      <c r="A1392">
        <v>34139035</v>
      </c>
      <c r="B1392" t="s">
        <v>9045</v>
      </c>
    </row>
    <row r="1393" spans="1:2">
      <c r="A1393">
        <v>36874877</v>
      </c>
      <c r="B1393" t="s">
        <v>9045</v>
      </c>
    </row>
    <row r="1394" spans="1:2">
      <c r="A1394">
        <v>37782622</v>
      </c>
      <c r="B1394" t="s">
        <v>9045</v>
      </c>
    </row>
    <row r="1395" spans="1:2">
      <c r="A1395">
        <v>34216357</v>
      </c>
      <c r="B1395" t="s">
        <v>9045</v>
      </c>
    </row>
    <row r="1396" spans="1:2">
      <c r="A1396">
        <v>34139040</v>
      </c>
      <c r="B1396" t="s">
        <v>9048</v>
      </c>
    </row>
    <row r="1397" spans="1:2">
      <c r="A1397">
        <v>36943490</v>
      </c>
      <c r="B1397" t="s">
        <v>9048</v>
      </c>
    </row>
    <row r="1398" spans="1:2">
      <c r="A1398">
        <v>37752449</v>
      </c>
      <c r="B1398" t="s">
        <v>9047</v>
      </c>
    </row>
    <row r="1399" spans="1:2">
      <c r="A1399">
        <v>34654889</v>
      </c>
      <c r="B1399" t="s">
        <v>15969</v>
      </c>
    </row>
    <row r="1400" spans="1:2">
      <c r="A1400">
        <v>34137969</v>
      </c>
      <c r="B1400" t="s">
        <v>15429</v>
      </c>
    </row>
    <row r="1401" spans="1:2">
      <c r="A1401">
        <v>34145511</v>
      </c>
      <c r="B1401" t="s">
        <v>15429</v>
      </c>
    </row>
    <row r="1402" spans="1:2">
      <c r="A1402">
        <v>36866395</v>
      </c>
      <c r="B1402" t="s">
        <v>15429</v>
      </c>
    </row>
    <row r="1403" spans="1:2">
      <c r="A1403">
        <v>34137992</v>
      </c>
      <c r="B1403" t="s">
        <v>15429</v>
      </c>
    </row>
    <row r="1404" spans="1:2">
      <c r="A1404">
        <v>37778811</v>
      </c>
      <c r="B1404" t="s">
        <v>15429</v>
      </c>
    </row>
    <row r="1405" spans="1:2">
      <c r="A1405">
        <v>34139069</v>
      </c>
      <c r="B1405" t="s">
        <v>9232</v>
      </c>
    </row>
    <row r="1406" spans="1:2">
      <c r="A1406">
        <v>34139079</v>
      </c>
      <c r="B1406" t="s">
        <v>9049</v>
      </c>
    </row>
    <row r="1407" spans="1:2">
      <c r="A1407">
        <v>34139101</v>
      </c>
      <c r="B1407" t="s">
        <v>8613</v>
      </c>
    </row>
    <row r="1408" spans="1:2">
      <c r="A1408">
        <v>34139104</v>
      </c>
      <c r="B1408" t="s">
        <v>11416</v>
      </c>
    </row>
    <row r="1409" spans="1:2">
      <c r="A1409">
        <v>34472512</v>
      </c>
      <c r="B1409" t="s">
        <v>16201</v>
      </c>
    </row>
    <row r="1410" spans="1:2">
      <c r="A1410">
        <v>36725198</v>
      </c>
      <c r="B1410" t="s">
        <v>16201</v>
      </c>
    </row>
    <row r="1411" spans="1:2">
      <c r="A1411">
        <v>34139114</v>
      </c>
      <c r="B1411" t="s">
        <v>14046</v>
      </c>
    </row>
    <row r="1412" spans="1:2">
      <c r="A1412">
        <v>38613865</v>
      </c>
      <c r="B1412" t="s">
        <v>14046</v>
      </c>
    </row>
    <row r="1413" spans="1:2">
      <c r="A1413">
        <v>34569067</v>
      </c>
      <c r="B1413" t="s">
        <v>14046</v>
      </c>
    </row>
    <row r="1414" spans="1:2">
      <c r="A1414">
        <v>34139130</v>
      </c>
      <c r="B1414" t="s">
        <v>11417</v>
      </c>
    </row>
    <row r="1415" spans="1:2">
      <c r="A1415">
        <v>37092921</v>
      </c>
      <c r="B1415" t="s">
        <v>12928</v>
      </c>
    </row>
    <row r="1416" spans="1:2">
      <c r="A1416">
        <v>34145172</v>
      </c>
      <c r="B1416" t="s">
        <v>12928</v>
      </c>
    </row>
    <row r="1417" spans="1:2">
      <c r="A1417">
        <v>37758662</v>
      </c>
      <c r="B1417" t="s">
        <v>12928</v>
      </c>
    </row>
    <row r="1418" spans="1:2">
      <c r="A1418">
        <v>34159574</v>
      </c>
      <c r="B1418" t="s">
        <v>12929</v>
      </c>
    </row>
    <row r="1419" spans="1:2">
      <c r="A1419">
        <v>34139137</v>
      </c>
      <c r="B1419" t="s">
        <v>12930</v>
      </c>
    </row>
    <row r="1420" spans="1:2">
      <c r="A1420">
        <v>37762069</v>
      </c>
      <c r="B1420" t="s">
        <v>12930</v>
      </c>
    </row>
    <row r="1421" spans="1:2">
      <c r="A1421">
        <v>36865437</v>
      </c>
      <c r="B1421" t="s">
        <v>12930</v>
      </c>
    </row>
    <row r="1422" spans="1:2">
      <c r="A1422">
        <v>34215467</v>
      </c>
      <c r="B1422" t="s">
        <v>12930</v>
      </c>
    </row>
    <row r="1423" spans="1:2">
      <c r="A1423">
        <v>37926492</v>
      </c>
      <c r="B1423" t="s">
        <v>11418</v>
      </c>
    </row>
    <row r="1424" spans="1:2">
      <c r="A1424">
        <v>34139147</v>
      </c>
      <c r="B1424" t="s">
        <v>11418</v>
      </c>
    </row>
    <row r="1425" spans="1:2">
      <c r="A1425">
        <v>34139173</v>
      </c>
      <c r="B1425" t="s">
        <v>9451</v>
      </c>
    </row>
    <row r="1426" spans="1:2">
      <c r="A1426">
        <v>36904737</v>
      </c>
      <c r="B1426" t="s">
        <v>14947</v>
      </c>
    </row>
    <row r="1427" spans="1:2">
      <c r="A1427">
        <v>34139257</v>
      </c>
      <c r="B1427" t="s">
        <v>15164</v>
      </c>
    </row>
    <row r="1428" spans="1:2">
      <c r="A1428">
        <v>34203452</v>
      </c>
      <c r="B1428" t="s">
        <v>9050</v>
      </c>
    </row>
    <row r="1429" spans="1:2">
      <c r="A1429">
        <v>34134219</v>
      </c>
      <c r="B1429" t="s">
        <v>11419</v>
      </c>
    </row>
    <row r="1430" spans="1:2">
      <c r="A1430">
        <v>36757388</v>
      </c>
      <c r="B1430" t="s">
        <v>11420</v>
      </c>
    </row>
    <row r="1431" spans="1:2">
      <c r="A1431">
        <v>38715447</v>
      </c>
      <c r="B1431" t="s">
        <v>10924</v>
      </c>
    </row>
    <row r="1432" spans="1:2">
      <c r="A1432">
        <v>34139276</v>
      </c>
      <c r="B1432" t="s">
        <v>10924</v>
      </c>
    </row>
    <row r="1433" spans="1:2">
      <c r="A1433">
        <v>34230483</v>
      </c>
      <c r="B1433" t="s">
        <v>10924</v>
      </c>
    </row>
    <row r="1434" spans="1:2">
      <c r="A1434">
        <v>34146046</v>
      </c>
      <c r="B1434" t="s">
        <v>10925</v>
      </c>
    </row>
    <row r="1435" spans="1:2">
      <c r="A1435">
        <v>34153976</v>
      </c>
      <c r="B1435" t="s">
        <v>15204</v>
      </c>
    </row>
    <row r="1436" spans="1:2">
      <c r="A1436">
        <v>36982119</v>
      </c>
      <c r="B1436" t="s">
        <v>15204</v>
      </c>
    </row>
    <row r="1437" spans="1:2">
      <c r="A1437">
        <v>34219594</v>
      </c>
      <c r="B1437" t="s">
        <v>11421</v>
      </c>
    </row>
    <row r="1438" spans="1:2">
      <c r="A1438">
        <v>34139313</v>
      </c>
      <c r="B1438" t="s">
        <v>11422</v>
      </c>
    </row>
    <row r="1439" spans="1:2">
      <c r="A1439">
        <v>34480039</v>
      </c>
      <c r="B1439" t="s">
        <v>11423</v>
      </c>
    </row>
    <row r="1440" spans="1:2">
      <c r="A1440">
        <v>37174997</v>
      </c>
      <c r="B1440" t="s">
        <v>14160</v>
      </c>
    </row>
    <row r="1441" spans="1:2">
      <c r="A1441">
        <v>34586933</v>
      </c>
      <c r="B1441" t="s">
        <v>14160</v>
      </c>
    </row>
    <row r="1442" spans="1:2">
      <c r="A1442">
        <v>34139328</v>
      </c>
      <c r="B1442" t="s">
        <v>14383</v>
      </c>
    </row>
    <row r="1443" spans="1:2">
      <c r="A1443">
        <v>37179479</v>
      </c>
      <c r="B1443" t="s">
        <v>14383</v>
      </c>
    </row>
    <row r="1444" spans="1:2">
      <c r="A1444">
        <v>34140784</v>
      </c>
      <c r="B1444" t="s">
        <v>15089</v>
      </c>
    </row>
    <row r="1445" spans="1:2">
      <c r="A1445">
        <v>36943247</v>
      </c>
      <c r="B1445" t="s">
        <v>15089</v>
      </c>
    </row>
    <row r="1446" spans="1:2">
      <c r="A1446">
        <v>36843785</v>
      </c>
      <c r="B1446" t="s">
        <v>15089</v>
      </c>
    </row>
    <row r="1447" spans="1:2">
      <c r="A1447">
        <v>34139343</v>
      </c>
      <c r="B1447" t="s">
        <v>15089</v>
      </c>
    </row>
    <row r="1448" spans="1:2">
      <c r="A1448">
        <v>37786896</v>
      </c>
      <c r="B1448" t="s">
        <v>15089</v>
      </c>
    </row>
    <row r="1449" spans="1:2">
      <c r="A1449">
        <v>38306596</v>
      </c>
      <c r="B1449" t="s">
        <v>8565</v>
      </c>
    </row>
    <row r="1450" spans="1:2">
      <c r="A1450">
        <v>34139374</v>
      </c>
      <c r="B1450" t="s">
        <v>8565</v>
      </c>
    </row>
    <row r="1451" spans="1:2">
      <c r="A1451">
        <v>36854060</v>
      </c>
      <c r="B1451" t="s">
        <v>11425</v>
      </c>
    </row>
    <row r="1452" spans="1:2">
      <c r="A1452">
        <v>37252986</v>
      </c>
      <c r="B1452" t="s">
        <v>11426</v>
      </c>
    </row>
    <row r="1453" spans="1:2">
      <c r="A1453">
        <v>34139673</v>
      </c>
      <c r="B1453" t="s">
        <v>11426</v>
      </c>
    </row>
    <row r="1454" spans="1:2">
      <c r="A1454">
        <v>34140006</v>
      </c>
      <c r="B1454" t="s">
        <v>9052</v>
      </c>
    </row>
    <row r="1455" spans="1:2">
      <c r="A1455">
        <v>38012953</v>
      </c>
      <c r="B1455" t="s">
        <v>9052</v>
      </c>
    </row>
    <row r="1456" spans="1:2">
      <c r="A1456">
        <v>37244193</v>
      </c>
      <c r="B1456" t="s">
        <v>9052</v>
      </c>
    </row>
    <row r="1457" spans="1:2">
      <c r="A1457">
        <v>36752638</v>
      </c>
      <c r="B1457" t="s">
        <v>11427</v>
      </c>
    </row>
    <row r="1458" spans="1:2">
      <c r="A1458">
        <v>34140036</v>
      </c>
      <c r="B1458" t="s">
        <v>11428</v>
      </c>
    </row>
    <row r="1459" spans="1:2">
      <c r="A1459">
        <v>34143474</v>
      </c>
      <c r="B1459" t="s">
        <v>10200</v>
      </c>
    </row>
    <row r="1460" spans="1:2">
      <c r="A1460">
        <v>38606114</v>
      </c>
      <c r="B1460" t="s">
        <v>10200</v>
      </c>
    </row>
    <row r="1461" spans="1:2">
      <c r="A1461">
        <v>38469534</v>
      </c>
      <c r="B1461" t="s">
        <v>11429</v>
      </c>
    </row>
    <row r="1462" spans="1:2">
      <c r="A1462">
        <v>34220674</v>
      </c>
      <c r="B1462" t="s">
        <v>11429</v>
      </c>
    </row>
    <row r="1463" spans="1:2">
      <c r="A1463">
        <v>34140545</v>
      </c>
      <c r="B1463" t="s">
        <v>9074</v>
      </c>
    </row>
    <row r="1464" spans="1:2">
      <c r="A1464">
        <v>34140539</v>
      </c>
      <c r="B1464" t="s">
        <v>9053</v>
      </c>
    </row>
    <row r="1465" spans="1:2">
      <c r="A1465">
        <v>37724350</v>
      </c>
      <c r="B1465" t="s">
        <v>9054</v>
      </c>
    </row>
    <row r="1466" spans="1:2">
      <c r="A1466">
        <v>37050834</v>
      </c>
      <c r="B1466" t="s">
        <v>9054</v>
      </c>
    </row>
    <row r="1467" spans="1:2">
      <c r="A1467">
        <v>34140659</v>
      </c>
      <c r="B1467" t="s">
        <v>9054</v>
      </c>
    </row>
    <row r="1468" spans="1:2">
      <c r="A1468">
        <v>37634438</v>
      </c>
      <c r="B1468" t="s">
        <v>11430</v>
      </c>
    </row>
    <row r="1469" spans="1:2">
      <c r="A1469">
        <v>34224363</v>
      </c>
      <c r="B1469" t="s">
        <v>11430</v>
      </c>
    </row>
    <row r="1470" spans="1:2">
      <c r="A1470">
        <v>37986106</v>
      </c>
      <c r="B1470" t="s">
        <v>10007</v>
      </c>
    </row>
    <row r="1471" spans="1:2">
      <c r="A1471">
        <v>34343515</v>
      </c>
      <c r="B1471" t="s">
        <v>10007</v>
      </c>
    </row>
    <row r="1472" spans="1:2">
      <c r="A1472">
        <v>34139340</v>
      </c>
      <c r="B1472" t="s">
        <v>10007</v>
      </c>
    </row>
    <row r="1473" spans="1:2">
      <c r="A1473">
        <v>38746074</v>
      </c>
      <c r="B1473" t="s">
        <v>10007</v>
      </c>
    </row>
    <row r="1474" spans="1:2">
      <c r="A1474">
        <v>34148750</v>
      </c>
      <c r="B1474" t="s">
        <v>13550</v>
      </c>
    </row>
    <row r="1475" spans="1:2">
      <c r="A1475">
        <v>34148751</v>
      </c>
      <c r="B1475" t="s">
        <v>13550</v>
      </c>
    </row>
    <row r="1476" spans="1:2">
      <c r="A1476">
        <v>34140672</v>
      </c>
      <c r="B1476" t="s">
        <v>13369</v>
      </c>
    </row>
    <row r="1477" spans="1:2">
      <c r="A1477">
        <v>37589767</v>
      </c>
      <c r="B1477" t="s">
        <v>13369</v>
      </c>
    </row>
    <row r="1478" spans="1:2">
      <c r="A1478">
        <v>34235163</v>
      </c>
      <c r="B1478" t="s">
        <v>11431</v>
      </c>
    </row>
    <row r="1479" spans="1:2">
      <c r="A1479">
        <v>34140676</v>
      </c>
      <c r="B1479" t="s">
        <v>13370</v>
      </c>
    </row>
    <row r="1480" spans="1:2">
      <c r="A1480">
        <v>34140681</v>
      </c>
      <c r="B1480" t="s">
        <v>14359</v>
      </c>
    </row>
    <row r="1481" spans="1:2">
      <c r="A1481">
        <v>34140685</v>
      </c>
      <c r="B1481" t="s">
        <v>14360</v>
      </c>
    </row>
    <row r="1482" spans="1:2">
      <c r="A1482">
        <v>34140719</v>
      </c>
      <c r="B1482" t="s">
        <v>11432</v>
      </c>
    </row>
    <row r="1483" spans="1:2">
      <c r="A1483">
        <v>37216294</v>
      </c>
      <c r="B1483" t="s">
        <v>11432</v>
      </c>
    </row>
    <row r="1484" spans="1:2">
      <c r="A1484">
        <v>36970356</v>
      </c>
      <c r="B1484" t="s">
        <v>9676</v>
      </c>
    </row>
    <row r="1485" spans="1:2">
      <c r="A1485">
        <v>36866747</v>
      </c>
      <c r="B1485" t="s">
        <v>9676</v>
      </c>
    </row>
    <row r="1486" spans="1:2">
      <c r="A1486">
        <v>34140728</v>
      </c>
      <c r="B1486" t="s">
        <v>9676</v>
      </c>
    </row>
    <row r="1487" spans="1:2">
      <c r="A1487">
        <v>37727192</v>
      </c>
      <c r="B1487" t="s">
        <v>9676</v>
      </c>
    </row>
    <row r="1488" spans="1:2">
      <c r="A1488">
        <v>34140740</v>
      </c>
      <c r="B1488" t="s">
        <v>11434</v>
      </c>
    </row>
    <row r="1489" spans="1:2">
      <c r="A1489">
        <v>37107092</v>
      </c>
      <c r="B1489" t="s">
        <v>13998</v>
      </c>
    </row>
    <row r="1490" spans="1:2">
      <c r="A1490">
        <v>38642637</v>
      </c>
      <c r="B1490" t="s">
        <v>13998</v>
      </c>
    </row>
    <row r="1491" spans="1:2">
      <c r="A1491">
        <v>37783449</v>
      </c>
      <c r="B1491" t="s">
        <v>13998</v>
      </c>
    </row>
    <row r="1492" spans="1:2">
      <c r="A1492">
        <v>38571071</v>
      </c>
      <c r="B1492" t="s">
        <v>13999</v>
      </c>
    </row>
    <row r="1493" spans="1:2">
      <c r="A1493">
        <v>38555326</v>
      </c>
      <c r="B1493" t="s">
        <v>13999</v>
      </c>
    </row>
    <row r="1494" spans="1:2">
      <c r="A1494">
        <v>38785978</v>
      </c>
      <c r="B1494" t="s">
        <v>13999</v>
      </c>
    </row>
    <row r="1495" spans="1:2">
      <c r="A1495">
        <v>37986761</v>
      </c>
      <c r="B1495" t="s">
        <v>14000</v>
      </c>
    </row>
    <row r="1496" spans="1:2">
      <c r="A1496">
        <v>37107093</v>
      </c>
      <c r="B1496" t="s">
        <v>14000</v>
      </c>
    </row>
    <row r="1497" spans="1:2">
      <c r="A1497">
        <v>34142120</v>
      </c>
      <c r="B1497" t="s">
        <v>14000</v>
      </c>
    </row>
    <row r="1498" spans="1:2">
      <c r="A1498">
        <v>34220827</v>
      </c>
      <c r="B1498" t="s">
        <v>14000</v>
      </c>
    </row>
    <row r="1499" spans="1:2">
      <c r="A1499">
        <v>34380151</v>
      </c>
      <c r="B1499" t="s">
        <v>14000</v>
      </c>
    </row>
    <row r="1500" spans="1:2">
      <c r="A1500">
        <v>36869070</v>
      </c>
      <c r="B1500" t="s">
        <v>11435</v>
      </c>
    </row>
    <row r="1501" spans="1:2">
      <c r="A1501">
        <v>38581036</v>
      </c>
      <c r="B1501" t="s">
        <v>17818</v>
      </c>
    </row>
    <row r="1502" spans="1:2">
      <c r="A1502">
        <v>38582457</v>
      </c>
      <c r="B1502" t="s">
        <v>17818</v>
      </c>
    </row>
    <row r="1503" spans="1:2">
      <c r="A1503">
        <v>37157940</v>
      </c>
      <c r="B1503" t="s">
        <v>9130</v>
      </c>
    </row>
    <row r="1504" spans="1:2">
      <c r="A1504">
        <v>34213950</v>
      </c>
      <c r="B1504" t="s">
        <v>9130</v>
      </c>
    </row>
    <row r="1505" spans="1:2">
      <c r="A1505">
        <v>37690608</v>
      </c>
      <c r="B1505" t="s">
        <v>9130</v>
      </c>
    </row>
    <row r="1506" spans="1:2">
      <c r="A1506">
        <v>34140759</v>
      </c>
      <c r="B1506" t="s">
        <v>8648</v>
      </c>
    </row>
    <row r="1507" spans="1:2">
      <c r="A1507">
        <v>34157210</v>
      </c>
      <c r="B1507" t="s">
        <v>8616</v>
      </c>
    </row>
    <row r="1508" spans="1:2">
      <c r="A1508">
        <v>38433820</v>
      </c>
      <c r="B1508" t="s">
        <v>9055</v>
      </c>
    </row>
    <row r="1509" spans="1:2">
      <c r="A1509">
        <v>34140771</v>
      </c>
      <c r="B1509" t="s">
        <v>9055</v>
      </c>
    </row>
    <row r="1510" spans="1:2">
      <c r="A1510">
        <v>38433906</v>
      </c>
      <c r="B1510" t="s">
        <v>9055</v>
      </c>
    </row>
    <row r="1511" spans="1:2">
      <c r="A1511">
        <v>37770809</v>
      </c>
      <c r="B1511" t="s">
        <v>9056</v>
      </c>
    </row>
    <row r="1512" spans="1:2">
      <c r="A1512">
        <v>34235406</v>
      </c>
      <c r="B1512" t="s">
        <v>9056</v>
      </c>
    </row>
    <row r="1513" spans="1:2">
      <c r="A1513">
        <v>34414810</v>
      </c>
      <c r="B1513" t="s">
        <v>9056</v>
      </c>
    </row>
    <row r="1514" spans="1:2">
      <c r="A1514">
        <v>37729259</v>
      </c>
      <c r="B1514" t="s">
        <v>8566</v>
      </c>
    </row>
    <row r="1515" spans="1:2">
      <c r="A1515">
        <v>37666203</v>
      </c>
      <c r="B1515" t="s">
        <v>8566</v>
      </c>
    </row>
    <row r="1516" spans="1:2">
      <c r="A1516">
        <v>34229221</v>
      </c>
      <c r="B1516" t="s">
        <v>8566</v>
      </c>
    </row>
    <row r="1517" spans="1:2">
      <c r="A1517">
        <v>34140785</v>
      </c>
      <c r="B1517" t="s">
        <v>10201</v>
      </c>
    </row>
    <row r="1518" spans="1:2">
      <c r="A1518">
        <v>34211370</v>
      </c>
      <c r="B1518" t="s">
        <v>15011</v>
      </c>
    </row>
    <row r="1519" spans="1:2">
      <c r="A1519">
        <v>36868494</v>
      </c>
      <c r="B1519" t="s">
        <v>15011</v>
      </c>
    </row>
    <row r="1520" spans="1:2">
      <c r="A1520">
        <v>37021814</v>
      </c>
      <c r="B1520" t="s">
        <v>15011</v>
      </c>
    </row>
    <row r="1521" spans="1:2">
      <c r="A1521">
        <v>38314016</v>
      </c>
      <c r="B1521" t="s">
        <v>15011</v>
      </c>
    </row>
    <row r="1522" spans="1:2">
      <c r="A1522">
        <v>36865222</v>
      </c>
      <c r="B1522" t="s">
        <v>15250</v>
      </c>
    </row>
    <row r="1523" spans="1:2">
      <c r="A1523">
        <v>36795997</v>
      </c>
      <c r="B1523" t="s">
        <v>15250</v>
      </c>
    </row>
    <row r="1524" spans="1:2">
      <c r="A1524">
        <v>38314035</v>
      </c>
      <c r="B1524" t="s">
        <v>15012</v>
      </c>
    </row>
    <row r="1525" spans="1:2">
      <c r="A1525">
        <v>36944537</v>
      </c>
      <c r="B1525" t="s">
        <v>15012</v>
      </c>
    </row>
    <row r="1526" spans="1:2">
      <c r="A1526">
        <v>37868616</v>
      </c>
      <c r="B1526" t="s">
        <v>15157</v>
      </c>
    </row>
    <row r="1527" spans="1:2">
      <c r="A1527">
        <v>34353238</v>
      </c>
      <c r="B1527" t="s">
        <v>15157</v>
      </c>
    </row>
    <row r="1528" spans="1:2">
      <c r="A1528">
        <v>34140804</v>
      </c>
      <c r="B1528" t="s">
        <v>15157</v>
      </c>
    </row>
    <row r="1529" spans="1:2">
      <c r="A1529">
        <v>38476961</v>
      </c>
      <c r="B1529" t="s">
        <v>15157</v>
      </c>
    </row>
    <row r="1530" spans="1:2">
      <c r="A1530">
        <v>34137864</v>
      </c>
      <c r="B1530" t="s">
        <v>14890</v>
      </c>
    </row>
    <row r="1531" spans="1:2">
      <c r="A1531">
        <v>38316095</v>
      </c>
      <c r="B1531" t="s">
        <v>10900</v>
      </c>
    </row>
    <row r="1532" spans="1:2">
      <c r="A1532">
        <v>34140821</v>
      </c>
      <c r="B1532" t="s">
        <v>9059</v>
      </c>
    </row>
    <row r="1533" spans="1:2">
      <c r="A1533">
        <v>37033694</v>
      </c>
      <c r="B1533" t="s">
        <v>9059</v>
      </c>
    </row>
    <row r="1534" spans="1:2">
      <c r="A1534">
        <v>37287481</v>
      </c>
      <c r="B1534" t="s">
        <v>9059</v>
      </c>
    </row>
    <row r="1535" spans="1:2">
      <c r="A1535">
        <v>34140813</v>
      </c>
      <c r="B1535" t="s">
        <v>9060</v>
      </c>
    </row>
    <row r="1536" spans="1:2">
      <c r="A1536">
        <v>34168306</v>
      </c>
      <c r="B1536" t="s">
        <v>10439</v>
      </c>
    </row>
    <row r="1537" spans="1:2">
      <c r="A1537">
        <v>34140864</v>
      </c>
      <c r="B1537" t="s">
        <v>9061</v>
      </c>
    </row>
    <row r="1538" spans="1:2">
      <c r="A1538">
        <v>38724735</v>
      </c>
      <c r="B1538" t="s">
        <v>9061</v>
      </c>
    </row>
    <row r="1539" spans="1:2">
      <c r="A1539">
        <v>38448922</v>
      </c>
      <c r="B1539" t="s">
        <v>11437</v>
      </c>
    </row>
    <row r="1540" spans="1:2">
      <c r="A1540">
        <v>34140873</v>
      </c>
      <c r="B1540" t="s">
        <v>11437</v>
      </c>
    </row>
    <row r="1541" spans="1:2">
      <c r="A1541">
        <v>36781082</v>
      </c>
      <c r="B1541" t="s">
        <v>14755</v>
      </c>
    </row>
    <row r="1542" spans="1:2">
      <c r="A1542">
        <v>34233990</v>
      </c>
      <c r="B1542" t="s">
        <v>14755</v>
      </c>
    </row>
    <row r="1543" spans="1:2">
      <c r="A1543">
        <v>36729539</v>
      </c>
      <c r="B1543" t="s">
        <v>14755</v>
      </c>
    </row>
    <row r="1544" spans="1:2">
      <c r="A1544">
        <v>36781089</v>
      </c>
      <c r="B1544" t="s">
        <v>14755</v>
      </c>
    </row>
    <row r="1545" spans="1:2">
      <c r="A1545">
        <v>36891187</v>
      </c>
      <c r="B1545" t="s">
        <v>9062</v>
      </c>
    </row>
    <row r="1546" spans="1:2">
      <c r="A1546">
        <v>37077663</v>
      </c>
      <c r="B1546" t="s">
        <v>9063</v>
      </c>
    </row>
    <row r="1547" spans="1:2">
      <c r="A1547">
        <v>37205068</v>
      </c>
      <c r="B1547" t="s">
        <v>9064</v>
      </c>
    </row>
    <row r="1548" spans="1:2">
      <c r="A1548">
        <v>34213850</v>
      </c>
      <c r="B1548" t="s">
        <v>15251</v>
      </c>
    </row>
    <row r="1549" spans="1:2">
      <c r="A1549">
        <v>38545459</v>
      </c>
      <c r="B1549" t="s">
        <v>15251</v>
      </c>
    </row>
    <row r="1550" spans="1:2">
      <c r="A1550">
        <v>34140877</v>
      </c>
      <c r="B1550" t="s">
        <v>11438</v>
      </c>
    </row>
    <row r="1551" spans="1:2">
      <c r="A1551">
        <v>34229283</v>
      </c>
      <c r="B1551" t="s">
        <v>8649</v>
      </c>
    </row>
    <row r="1552" spans="1:2">
      <c r="A1552">
        <v>34140911</v>
      </c>
      <c r="B1552" t="s">
        <v>8554</v>
      </c>
    </row>
    <row r="1553" spans="1:2">
      <c r="A1553">
        <v>37754584</v>
      </c>
      <c r="B1553" t="s">
        <v>8554</v>
      </c>
    </row>
    <row r="1554" spans="1:2">
      <c r="A1554">
        <v>37593296</v>
      </c>
      <c r="B1554" t="s">
        <v>8554</v>
      </c>
    </row>
    <row r="1555" spans="1:2">
      <c r="A1555">
        <v>37591459</v>
      </c>
      <c r="B1555" t="s">
        <v>14302</v>
      </c>
    </row>
    <row r="1556" spans="1:2">
      <c r="A1556">
        <v>37087981</v>
      </c>
      <c r="B1556" t="s">
        <v>13605</v>
      </c>
    </row>
    <row r="1557" spans="1:2">
      <c r="A1557">
        <v>38302606</v>
      </c>
      <c r="B1557" t="s">
        <v>13605</v>
      </c>
    </row>
    <row r="1558" spans="1:2">
      <c r="A1558">
        <v>37778260</v>
      </c>
      <c r="B1558" t="s">
        <v>13605</v>
      </c>
    </row>
    <row r="1559" spans="1:2">
      <c r="A1559">
        <v>34220671</v>
      </c>
      <c r="B1559" t="s">
        <v>13605</v>
      </c>
    </row>
    <row r="1560" spans="1:2">
      <c r="A1560">
        <v>38870339</v>
      </c>
      <c r="B1560" t="s">
        <v>13497</v>
      </c>
    </row>
    <row r="1561" spans="1:2">
      <c r="A1561">
        <v>37290881</v>
      </c>
      <c r="B1561" t="s">
        <v>13497</v>
      </c>
    </row>
    <row r="1562" spans="1:2">
      <c r="A1562">
        <v>34137265</v>
      </c>
      <c r="B1562" t="s">
        <v>13497</v>
      </c>
    </row>
    <row r="1563" spans="1:2">
      <c r="A1563">
        <v>34140925</v>
      </c>
      <c r="B1563" t="s">
        <v>10165</v>
      </c>
    </row>
    <row r="1564" spans="1:2">
      <c r="A1564">
        <v>38003611</v>
      </c>
      <c r="B1564" t="s">
        <v>9065</v>
      </c>
    </row>
    <row r="1565" spans="1:2">
      <c r="A1565">
        <v>38003545</v>
      </c>
      <c r="B1565" t="s">
        <v>9065</v>
      </c>
    </row>
    <row r="1566" spans="1:2">
      <c r="A1566">
        <v>37859379</v>
      </c>
      <c r="B1566" t="s">
        <v>9065</v>
      </c>
    </row>
    <row r="1567" spans="1:2">
      <c r="A1567">
        <v>38485432</v>
      </c>
      <c r="B1567" t="s">
        <v>10781</v>
      </c>
    </row>
    <row r="1568" spans="1:2">
      <c r="A1568">
        <v>34145610</v>
      </c>
      <c r="B1568" t="s">
        <v>10781</v>
      </c>
    </row>
    <row r="1569" spans="1:2">
      <c r="A1569">
        <v>36867845</v>
      </c>
      <c r="B1569" t="s">
        <v>10781</v>
      </c>
    </row>
    <row r="1570" spans="1:2">
      <c r="A1570">
        <v>38869534</v>
      </c>
      <c r="B1570" t="s">
        <v>9068</v>
      </c>
    </row>
    <row r="1571" spans="1:2">
      <c r="A1571">
        <v>37722170</v>
      </c>
      <c r="B1571" t="s">
        <v>9068</v>
      </c>
    </row>
    <row r="1572" spans="1:2">
      <c r="A1572">
        <v>36861946</v>
      </c>
      <c r="B1572" t="s">
        <v>15165</v>
      </c>
    </row>
    <row r="1573" spans="1:2">
      <c r="A1573">
        <v>37725343</v>
      </c>
      <c r="B1573" t="s">
        <v>15165</v>
      </c>
    </row>
    <row r="1574" spans="1:2">
      <c r="A1574">
        <v>34139984</v>
      </c>
      <c r="B1574" t="s">
        <v>13129</v>
      </c>
    </row>
    <row r="1575" spans="1:2">
      <c r="A1575">
        <v>34211661</v>
      </c>
      <c r="B1575" t="s">
        <v>9071</v>
      </c>
    </row>
    <row r="1576" spans="1:2">
      <c r="A1576">
        <v>37758655</v>
      </c>
      <c r="B1576" t="s">
        <v>9071</v>
      </c>
    </row>
    <row r="1577" spans="1:2">
      <c r="A1577">
        <v>37293251</v>
      </c>
      <c r="B1577" t="s">
        <v>9071</v>
      </c>
    </row>
    <row r="1578" spans="1:2">
      <c r="A1578">
        <v>34149761</v>
      </c>
      <c r="B1578" t="s">
        <v>9072</v>
      </c>
    </row>
    <row r="1579" spans="1:2">
      <c r="A1579">
        <v>37986845</v>
      </c>
      <c r="B1579" t="s">
        <v>9072</v>
      </c>
    </row>
    <row r="1580" spans="1:2">
      <c r="A1580">
        <v>37703133</v>
      </c>
      <c r="B1580" t="s">
        <v>9072</v>
      </c>
    </row>
    <row r="1581" spans="1:2">
      <c r="A1581">
        <v>36898588</v>
      </c>
      <c r="B1581" t="s">
        <v>13498</v>
      </c>
    </row>
    <row r="1582" spans="1:2">
      <c r="A1582">
        <v>34138283</v>
      </c>
      <c r="B1582" t="s">
        <v>13498</v>
      </c>
    </row>
    <row r="1583" spans="1:2">
      <c r="A1583">
        <v>34210857</v>
      </c>
      <c r="B1583" t="s">
        <v>14533</v>
      </c>
    </row>
    <row r="1584" spans="1:2">
      <c r="A1584">
        <v>34140964</v>
      </c>
      <c r="B1584" t="s">
        <v>15081</v>
      </c>
    </row>
    <row r="1585" spans="1:2">
      <c r="A1585">
        <v>37159450</v>
      </c>
      <c r="B1585" t="s">
        <v>15081</v>
      </c>
    </row>
    <row r="1586" spans="1:2">
      <c r="A1586">
        <v>36781013</v>
      </c>
      <c r="B1586" t="s">
        <v>14707</v>
      </c>
    </row>
    <row r="1587" spans="1:2">
      <c r="A1587">
        <v>38793679</v>
      </c>
      <c r="B1587" t="s">
        <v>14707</v>
      </c>
    </row>
    <row r="1588" spans="1:2">
      <c r="A1588">
        <v>34234038</v>
      </c>
      <c r="B1588" t="s">
        <v>14707</v>
      </c>
    </row>
    <row r="1589" spans="1:2">
      <c r="A1589">
        <v>36907344</v>
      </c>
      <c r="B1589" t="s">
        <v>14707</v>
      </c>
    </row>
    <row r="1590" spans="1:2">
      <c r="A1590">
        <v>36745028</v>
      </c>
      <c r="B1590" t="s">
        <v>14707</v>
      </c>
    </row>
    <row r="1591" spans="1:2">
      <c r="A1591">
        <v>34414695</v>
      </c>
      <c r="B1591" t="s">
        <v>16209</v>
      </c>
    </row>
    <row r="1592" spans="1:2">
      <c r="A1592">
        <v>38495006</v>
      </c>
      <c r="B1592" t="s">
        <v>11442</v>
      </c>
    </row>
    <row r="1593" spans="1:2">
      <c r="A1593">
        <v>37174054</v>
      </c>
      <c r="B1593" t="s">
        <v>11443</v>
      </c>
    </row>
    <row r="1594" spans="1:2">
      <c r="A1594">
        <v>37787997</v>
      </c>
      <c r="B1594" t="s">
        <v>9077</v>
      </c>
    </row>
    <row r="1595" spans="1:2">
      <c r="A1595">
        <v>36816869</v>
      </c>
      <c r="B1595" t="s">
        <v>9078</v>
      </c>
    </row>
    <row r="1596" spans="1:2">
      <c r="A1596">
        <v>37083745</v>
      </c>
      <c r="B1596" t="s">
        <v>9078</v>
      </c>
    </row>
    <row r="1597" spans="1:2">
      <c r="A1597">
        <v>37766471</v>
      </c>
      <c r="B1597" t="s">
        <v>11445</v>
      </c>
    </row>
    <row r="1598" spans="1:2">
      <c r="A1598">
        <v>37961873</v>
      </c>
      <c r="B1598" t="s">
        <v>11446</v>
      </c>
    </row>
    <row r="1599" spans="1:2">
      <c r="A1599">
        <v>34141028</v>
      </c>
      <c r="B1599" t="s">
        <v>11446</v>
      </c>
    </row>
    <row r="1600" spans="1:2">
      <c r="A1600">
        <v>34251005</v>
      </c>
      <c r="B1600" t="s">
        <v>9083</v>
      </c>
    </row>
    <row r="1601" spans="1:2">
      <c r="A1601">
        <v>37183269</v>
      </c>
      <c r="B1601" t="s">
        <v>9084</v>
      </c>
    </row>
    <row r="1602" spans="1:2">
      <c r="A1602">
        <v>34150268</v>
      </c>
      <c r="B1602" t="s">
        <v>9084</v>
      </c>
    </row>
    <row r="1603" spans="1:2">
      <c r="A1603">
        <v>36860587</v>
      </c>
      <c r="B1603" t="s">
        <v>9085</v>
      </c>
    </row>
    <row r="1604" spans="1:2">
      <c r="A1604">
        <v>37229833</v>
      </c>
      <c r="B1604" t="s">
        <v>9085</v>
      </c>
    </row>
    <row r="1605" spans="1:2">
      <c r="A1605">
        <v>34221419</v>
      </c>
      <c r="B1605" t="s">
        <v>9086</v>
      </c>
    </row>
    <row r="1606" spans="1:2">
      <c r="A1606">
        <v>34145691</v>
      </c>
      <c r="B1606" t="s">
        <v>9087</v>
      </c>
    </row>
    <row r="1607" spans="1:2">
      <c r="A1607">
        <v>34222756</v>
      </c>
      <c r="B1607" t="s">
        <v>9088</v>
      </c>
    </row>
    <row r="1608" spans="1:2">
      <c r="A1608">
        <v>37080362</v>
      </c>
      <c r="B1608" t="s">
        <v>9088</v>
      </c>
    </row>
    <row r="1609" spans="1:2">
      <c r="A1609">
        <v>37287202</v>
      </c>
      <c r="B1609" t="s">
        <v>9088</v>
      </c>
    </row>
    <row r="1610" spans="1:2">
      <c r="A1610">
        <v>37727874</v>
      </c>
      <c r="B1610" t="s">
        <v>9088</v>
      </c>
    </row>
    <row r="1611" spans="1:2">
      <c r="A1611">
        <v>37004477</v>
      </c>
      <c r="B1611" t="s">
        <v>9088</v>
      </c>
    </row>
    <row r="1612" spans="1:2">
      <c r="A1612">
        <v>34162174</v>
      </c>
      <c r="B1612" t="s">
        <v>9089</v>
      </c>
    </row>
    <row r="1613" spans="1:2">
      <c r="A1613">
        <v>37208846</v>
      </c>
      <c r="B1613" t="s">
        <v>9089</v>
      </c>
    </row>
    <row r="1614" spans="1:2">
      <c r="A1614">
        <v>34229859</v>
      </c>
      <c r="B1614" t="s">
        <v>9090</v>
      </c>
    </row>
    <row r="1615" spans="1:2">
      <c r="A1615">
        <v>34232096</v>
      </c>
      <c r="B1615" t="s">
        <v>14235</v>
      </c>
    </row>
    <row r="1616" spans="1:2">
      <c r="A1616">
        <v>34232336</v>
      </c>
      <c r="B1616" t="s">
        <v>14235</v>
      </c>
    </row>
    <row r="1617" spans="1:2">
      <c r="A1617">
        <v>37226952</v>
      </c>
      <c r="B1617" t="s">
        <v>14235</v>
      </c>
    </row>
    <row r="1618" spans="1:2">
      <c r="A1618">
        <v>37993550</v>
      </c>
      <c r="B1618" t="s">
        <v>14235</v>
      </c>
    </row>
    <row r="1619" spans="1:2">
      <c r="A1619">
        <v>34232095</v>
      </c>
      <c r="B1619" t="s">
        <v>14235</v>
      </c>
    </row>
    <row r="1620" spans="1:2">
      <c r="A1620">
        <v>37187573</v>
      </c>
      <c r="B1620" t="s">
        <v>14235</v>
      </c>
    </row>
    <row r="1621" spans="1:2">
      <c r="A1621">
        <v>36781416</v>
      </c>
      <c r="B1621" t="s">
        <v>14825</v>
      </c>
    </row>
    <row r="1622" spans="1:2">
      <c r="A1622">
        <v>36907803</v>
      </c>
      <c r="B1622" t="s">
        <v>14825</v>
      </c>
    </row>
    <row r="1623" spans="1:2">
      <c r="A1623">
        <v>34234043</v>
      </c>
      <c r="B1623" t="s">
        <v>14825</v>
      </c>
    </row>
    <row r="1624" spans="1:2">
      <c r="A1624">
        <v>38793669</v>
      </c>
      <c r="B1624" t="s">
        <v>14825</v>
      </c>
    </row>
    <row r="1625" spans="1:2">
      <c r="A1625">
        <v>37792470</v>
      </c>
      <c r="B1625" t="s">
        <v>15143</v>
      </c>
    </row>
    <row r="1626" spans="1:2">
      <c r="A1626">
        <v>37997513</v>
      </c>
      <c r="B1626" t="s">
        <v>15143</v>
      </c>
    </row>
    <row r="1627" spans="1:2">
      <c r="A1627">
        <v>34141034</v>
      </c>
      <c r="B1627" t="s">
        <v>15143</v>
      </c>
    </row>
    <row r="1628" spans="1:2">
      <c r="A1628">
        <v>34155849</v>
      </c>
      <c r="B1628" t="s">
        <v>14134</v>
      </c>
    </row>
    <row r="1629" spans="1:2">
      <c r="A1629">
        <v>38747594</v>
      </c>
      <c r="B1629" t="s">
        <v>14134</v>
      </c>
    </row>
    <row r="1630" spans="1:2">
      <c r="A1630">
        <v>34222510</v>
      </c>
      <c r="B1630" t="s">
        <v>14135</v>
      </c>
    </row>
    <row r="1631" spans="1:2">
      <c r="A1631">
        <v>34141040</v>
      </c>
      <c r="B1631" t="s">
        <v>10202</v>
      </c>
    </row>
    <row r="1632" spans="1:2">
      <c r="A1632">
        <v>34151661</v>
      </c>
      <c r="B1632" t="s">
        <v>9452</v>
      </c>
    </row>
    <row r="1633" spans="1:2">
      <c r="A1633">
        <v>37762611</v>
      </c>
      <c r="B1633" t="s">
        <v>10440</v>
      </c>
    </row>
    <row r="1634" spans="1:2">
      <c r="A1634">
        <v>34466894</v>
      </c>
      <c r="B1634" t="s">
        <v>11448</v>
      </c>
    </row>
    <row r="1635" spans="1:2">
      <c r="A1635">
        <v>38551118</v>
      </c>
      <c r="B1635" t="s">
        <v>16095</v>
      </c>
    </row>
    <row r="1636" spans="1:2">
      <c r="A1636">
        <v>38022424</v>
      </c>
      <c r="B1636" t="s">
        <v>11449</v>
      </c>
    </row>
    <row r="1637" spans="1:2">
      <c r="A1637">
        <v>34141075</v>
      </c>
      <c r="B1637" t="s">
        <v>11449</v>
      </c>
    </row>
    <row r="1638" spans="1:2">
      <c r="A1638">
        <v>37226629</v>
      </c>
      <c r="B1638" t="s">
        <v>11450</v>
      </c>
    </row>
    <row r="1639" spans="1:2">
      <c r="A1639">
        <v>34140583</v>
      </c>
      <c r="B1639" t="s">
        <v>13499</v>
      </c>
    </row>
    <row r="1640" spans="1:2">
      <c r="A1640">
        <v>37786784</v>
      </c>
      <c r="B1640" t="s">
        <v>17576</v>
      </c>
    </row>
    <row r="1641" spans="1:2">
      <c r="A1641">
        <v>37250695</v>
      </c>
      <c r="B1641" t="s">
        <v>9091</v>
      </c>
    </row>
    <row r="1642" spans="1:2">
      <c r="A1642">
        <v>34145489</v>
      </c>
      <c r="B1642" t="s">
        <v>9091</v>
      </c>
    </row>
    <row r="1643" spans="1:2">
      <c r="A1643">
        <v>34223174</v>
      </c>
      <c r="B1643" t="s">
        <v>9095</v>
      </c>
    </row>
    <row r="1644" spans="1:2">
      <c r="A1644">
        <v>38600310</v>
      </c>
      <c r="B1644" t="s">
        <v>9095</v>
      </c>
    </row>
    <row r="1645" spans="1:2">
      <c r="A1645">
        <v>36019438</v>
      </c>
      <c r="B1645" t="s">
        <v>9096</v>
      </c>
    </row>
    <row r="1646" spans="1:2">
      <c r="A1646">
        <v>38591665</v>
      </c>
      <c r="B1646" t="s">
        <v>9561</v>
      </c>
    </row>
    <row r="1647" spans="1:2">
      <c r="A1647">
        <v>38547400</v>
      </c>
      <c r="B1647" t="s">
        <v>9561</v>
      </c>
    </row>
    <row r="1648" spans="1:2">
      <c r="A1648">
        <v>34136451</v>
      </c>
      <c r="B1648" t="s">
        <v>9097</v>
      </c>
    </row>
    <row r="1649" spans="1:2">
      <c r="A1649">
        <v>37129954</v>
      </c>
      <c r="B1649" t="s">
        <v>9098</v>
      </c>
    </row>
    <row r="1650" spans="1:2">
      <c r="A1650">
        <v>37786952</v>
      </c>
      <c r="B1650" t="s">
        <v>9098</v>
      </c>
    </row>
    <row r="1651" spans="1:2">
      <c r="A1651">
        <v>34142697</v>
      </c>
      <c r="B1651" t="s">
        <v>9098</v>
      </c>
    </row>
    <row r="1652" spans="1:2">
      <c r="A1652">
        <v>37163273</v>
      </c>
      <c r="B1652" t="s">
        <v>9098</v>
      </c>
    </row>
    <row r="1653" spans="1:2">
      <c r="A1653">
        <v>34179221</v>
      </c>
      <c r="B1653" t="s">
        <v>9099</v>
      </c>
    </row>
    <row r="1654" spans="1:2">
      <c r="A1654">
        <v>37789677</v>
      </c>
      <c r="B1654" t="s">
        <v>9100</v>
      </c>
    </row>
    <row r="1655" spans="1:2">
      <c r="A1655">
        <v>37237665</v>
      </c>
      <c r="B1655" t="s">
        <v>9100</v>
      </c>
    </row>
    <row r="1656" spans="1:2">
      <c r="A1656">
        <v>34203240</v>
      </c>
      <c r="B1656" t="s">
        <v>9100</v>
      </c>
    </row>
    <row r="1657" spans="1:2">
      <c r="A1657">
        <v>37165584</v>
      </c>
      <c r="B1657" t="s">
        <v>9100</v>
      </c>
    </row>
    <row r="1658" spans="1:2">
      <c r="A1658">
        <v>34211836</v>
      </c>
      <c r="B1658" t="s">
        <v>9101</v>
      </c>
    </row>
    <row r="1659" spans="1:2">
      <c r="A1659">
        <v>37786971</v>
      </c>
      <c r="B1659" t="s">
        <v>9102</v>
      </c>
    </row>
    <row r="1660" spans="1:2">
      <c r="A1660">
        <v>37628120</v>
      </c>
      <c r="B1660" t="s">
        <v>9102</v>
      </c>
    </row>
    <row r="1661" spans="1:2">
      <c r="A1661">
        <v>34143959</v>
      </c>
      <c r="B1661" t="s">
        <v>9102</v>
      </c>
    </row>
    <row r="1662" spans="1:2">
      <c r="A1662">
        <v>34232589</v>
      </c>
      <c r="B1662" t="s">
        <v>9102</v>
      </c>
    </row>
    <row r="1663" spans="1:2">
      <c r="A1663">
        <v>34651181</v>
      </c>
      <c r="B1663" t="s">
        <v>15287</v>
      </c>
    </row>
    <row r="1664" spans="1:2">
      <c r="A1664">
        <v>34139179</v>
      </c>
      <c r="B1664" t="s">
        <v>15287</v>
      </c>
    </row>
    <row r="1665" spans="1:2">
      <c r="A1665">
        <v>34213926</v>
      </c>
      <c r="B1665" t="s">
        <v>9453</v>
      </c>
    </row>
    <row r="1666" spans="1:2">
      <c r="A1666">
        <v>34141786</v>
      </c>
      <c r="B1666" t="s">
        <v>15253</v>
      </c>
    </row>
    <row r="1667" spans="1:2">
      <c r="A1667">
        <v>37885423</v>
      </c>
      <c r="B1667" t="s">
        <v>15253</v>
      </c>
    </row>
    <row r="1668" spans="1:2">
      <c r="A1668">
        <v>36867014</v>
      </c>
      <c r="B1668" t="s">
        <v>15253</v>
      </c>
    </row>
    <row r="1669" spans="1:2">
      <c r="A1669">
        <v>38458089</v>
      </c>
      <c r="B1669" t="s">
        <v>9103</v>
      </c>
    </row>
    <row r="1670" spans="1:2">
      <c r="A1670">
        <v>34211832</v>
      </c>
      <c r="B1670" t="s">
        <v>9103</v>
      </c>
    </row>
    <row r="1671" spans="1:2">
      <c r="A1671">
        <v>34140656</v>
      </c>
      <c r="B1671" t="s">
        <v>9104</v>
      </c>
    </row>
    <row r="1672" spans="1:2">
      <c r="A1672">
        <v>37712091</v>
      </c>
      <c r="B1672" t="s">
        <v>9104</v>
      </c>
    </row>
    <row r="1673" spans="1:2">
      <c r="A1673">
        <v>37786789</v>
      </c>
      <c r="B1673" t="s">
        <v>9104</v>
      </c>
    </row>
    <row r="1674" spans="1:2">
      <c r="A1674">
        <v>34388956</v>
      </c>
      <c r="B1674" t="s">
        <v>9105</v>
      </c>
    </row>
    <row r="1675" spans="1:2">
      <c r="A1675">
        <v>34149955</v>
      </c>
      <c r="B1675" t="s">
        <v>15256</v>
      </c>
    </row>
    <row r="1676" spans="1:2">
      <c r="A1676">
        <v>37779016</v>
      </c>
      <c r="B1676" t="s">
        <v>15256</v>
      </c>
    </row>
    <row r="1677" spans="1:2">
      <c r="A1677">
        <v>36867394</v>
      </c>
      <c r="B1677" t="s">
        <v>15256</v>
      </c>
    </row>
    <row r="1678" spans="1:2">
      <c r="A1678">
        <v>34208669</v>
      </c>
      <c r="B1678" t="s">
        <v>14047</v>
      </c>
    </row>
    <row r="1679" spans="1:2">
      <c r="A1679">
        <v>34225499</v>
      </c>
      <c r="B1679" t="s">
        <v>14048</v>
      </c>
    </row>
    <row r="1680" spans="1:2">
      <c r="A1680">
        <v>34225644</v>
      </c>
      <c r="B1680" t="s">
        <v>15525</v>
      </c>
    </row>
    <row r="1681" spans="1:2">
      <c r="A1681">
        <v>34225645</v>
      </c>
      <c r="B1681" t="s">
        <v>15525</v>
      </c>
    </row>
    <row r="1682" spans="1:2">
      <c r="A1682">
        <v>34226487</v>
      </c>
      <c r="B1682" t="s">
        <v>14049</v>
      </c>
    </row>
    <row r="1683" spans="1:2">
      <c r="A1683">
        <v>34226488</v>
      </c>
      <c r="B1683" t="s">
        <v>14049</v>
      </c>
    </row>
    <row r="1684" spans="1:2">
      <c r="A1684">
        <v>36792315</v>
      </c>
      <c r="B1684" t="s">
        <v>11451</v>
      </c>
    </row>
    <row r="1685" spans="1:2">
      <c r="A1685">
        <v>34141081</v>
      </c>
      <c r="B1685" t="s">
        <v>11451</v>
      </c>
    </row>
    <row r="1686" spans="1:2">
      <c r="A1686">
        <v>38505170</v>
      </c>
      <c r="B1686" t="s">
        <v>11451</v>
      </c>
    </row>
    <row r="1687" spans="1:2">
      <c r="A1687">
        <v>38565241</v>
      </c>
      <c r="B1687" t="s">
        <v>11452</v>
      </c>
    </row>
    <row r="1688" spans="1:2">
      <c r="A1688">
        <v>36969869</v>
      </c>
      <c r="B1688" t="s">
        <v>11452</v>
      </c>
    </row>
    <row r="1689" spans="1:2">
      <c r="A1689">
        <v>34141084</v>
      </c>
      <c r="B1689" t="s">
        <v>11453</v>
      </c>
    </row>
    <row r="1690" spans="1:2">
      <c r="A1690">
        <v>38584597</v>
      </c>
      <c r="B1690" t="s">
        <v>11453</v>
      </c>
    </row>
    <row r="1691" spans="1:2">
      <c r="A1691">
        <v>34141114</v>
      </c>
      <c r="B1691" t="s">
        <v>10802</v>
      </c>
    </row>
    <row r="1692" spans="1:2">
      <c r="A1692">
        <v>34141115</v>
      </c>
      <c r="B1692" t="s">
        <v>10802</v>
      </c>
    </row>
    <row r="1693" spans="1:2">
      <c r="A1693">
        <v>37039747</v>
      </c>
      <c r="B1693" t="s">
        <v>11454</v>
      </c>
    </row>
    <row r="1694" spans="1:2">
      <c r="A1694">
        <v>37052465</v>
      </c>
      <c r="B1694" t="s">
        <v>9120</v>
      </c>
    </row>
    <row r="1695" spans="1:2">
      <c r="A1695">
        <v>34221796</v>
      </c>
      <c r="B1695" t="s">
        <v>9121</v>
      </c>
    </row>
    <row r="1696" spans="1:2">
      <c r="A1696">
        <v>36815400</v>
      </c>
      <c r="B1696" t="s">
        <v>9122</v>
      </c>
    </row>
    <row r="1697" spans="1:2">
      <c r="A1697">
        <v>34141186</v>
      </c>
      <c r="B1697" t="s">
        <v>9123</v>
      </c>
    </row>
    <row r="1698" spans="1:2">
      <c r="A1698">
        <v>34157624</v>
      </c>
      <c r="B1698" t="s">
        <v>10008</v>
      </c>
    </row>
    <row r="1699" spans="1:2">
      <c r="A1699">
        <v>38853671</v>
      </c>
      <c r="B1699" t="s">
        <v>11455</v>
      </c>
    </row>
    <row r="1700" spans="1:2">
      <c r="A1700">
        <v>34141190</v>
      </c>
      <c r="B1700" t="s">
        <v>11455</v>
      </c>
    </row>
    <row r="1701" spans="1:2">
      <c r="A1701">
        <v>34141202</v>
      </c>
      <c r="B1701" t="s">
        <v>13371</v>
      </c>
    </row>
    <row r="1702" spans="1:2">
      <c r="A1702">
        <v>36818418</v>
      </c>
      <c r="B1702" t="s">
        <v>11456</v>
      </c>
    </row>
    <row r="1703" spans="1:2">
      <c r="A1703">
        <v>34141215</v>
      </c>
      <c r="B1703" t="s">
        <v>11456</v>
      </c>
    </row>
    <row r="1704" spans="1:2">
      <c r="A1704">
        <v>37173656</v>
      </c>
      <c r="B1704" t="s">
        <v>11457</v>
      </c>
    </row>
    <row r="1705" spans="1:2">
      <c r="A1705">
        <v>34402441</v>
      </c>
      <c r="B1705" t="s">
        <v>11458</v>
      </c>
    </row>
    <row r="1706" spans="1:2">
      <c r="A1706">
        <v>34550283</v>
      </c>
      <c r="B1706" t="s">
        <v>11459</v>
      </c>
    </row>
    <row r="1707" spans="1:2">
      <c r="A1707">
        <v>34136919</v>
      </c>
      <c r="B1707" t="s">
        <v>9125</v>
      </c>
    </row>
    <row r="1708" spans="1:2">
      <c r="A1708">
        <v>37575254</v>
      </c>
      <c r="B1708" t="s">
        <v>9125</v>
      </c>
    </row>
    <row r="1709" spans="1:2">
      <c r="A1709">
        <v>34232381</v>
      </c>
      <c r="B1709" t="s">
        <v>10296</v>
      </c>
    </row>
    <row r="1710" spans="1:2">
      <c r="A1710">
        <v>36806289</v>
      </c>
      <c r="B1710" t="s">
        <v>10296</v>
      </c>
    </row>
    <row r="1711" spans="1:2">
      <c r="A1711">
        <v>34141230</v>
      </c>
      <c r="B1711" t="s">
        <v>10009</v>
      </c>
    </row>
    <row r="1712" spans="1:2">
      <c r="A1712">
        <v>37573124</v>
      </c>
      <c r="B1712" t="s">
        <v>10009</v>
      </c>
    </row>
    <row r="1713" spans="1:2">
      <c r="A1713">
        <v>34245437</v>
      </c>
      <c r="B1713" t="s">
        <v>10009</v>
      </c>
    </row>
    <row r="1714" spans="1:2">
      <c r="A1714">
        <v>37838626</v>
      </c>
      <c r="B1714" t="s">
        <v>10391</v>
      </c>
    </row>
    <row r="1715" spans="1:2">
      <c r="A1715">
        <v>34141232</v>
      </c>
      <c r="B1715" t="s">
        <v>10391</v>
      </c>
    </row>
    <row r="1716" spans="1:2">
      <c r="A1716">
        <v>34141251</v>
      </c>
      <c r="B1716" t="s">
        <v>8489</v>
      </c>
    </row>
    <row r="1717" spans="1:2">
      <c r="A1717">
        <v>37288746</v>
      </c>
      <c r="B1717" t="s">
        <v>8489</v>
      </c>
    </row>
    <row r="1718" spans="1:2">
      <c r="A1718">
        <v>37718687</v>
      </c>
      <c r="B1718" t="s">
        <v>8489</v>
      </c>
    </row>
    <row r="1719" spans="1:2">
      <c r="A1719">
        <v>36916526</v>
      </c>
      <c r="B1719" t="s">
        <v>8489</v>
      </c>
    </row>
    <row r="1720" spans="1:2">
      <c r="A1720">
        <v>37744921</v>
      </c>
      <c r="B1720" t="s">
        <v>9131</v>
      </c>
    </row>
    <row r="1721" spans="1:2">
      <c r="A1721">
        <v>34140980</v>
      </c>
      <c r="B1721" t="s">
        <v>10835</v>
      </c>
    </row>
    <row r="1722" spans="1:2">
      <c r="A1722">
        <v>37882322</v>
      </c>
      <c r="B1722" t="s">
        <v>11460</v>
      </c>
    </row>
    <row r="1723" spans="1:2">
      <c r="A1723">
        <v>34220306</v>
      </c>
      <c r="B1723" t="s">
        <v>11460</v>
      </c>
    </row>
    <row r="1724" spans="1:2">
      <c r="A1724">
        <v>36919983</v>
      </c>
      <c r="B1724" t="s">
        <v>11460</v>
      </c>
    </row>
    <row r="1725" spans="1:2">
      <c r="A1725">
        <v>34141271</v>
      </c>
      <c r="B1725" t="s">
        <v>14935</v>
      </c>
    </row>
    <row r="1726" spans="1:2">
      <c r="A1726">
        <v>36864310</v>
      </c>
      <c r="B1726" t="s">
        <v>14935</v>
      </c>
    </row>
    <row r="1727" spans="1:2">
      <c r="A1727">
        <v>37725518</v>
      </c>
      <c r="B1727" t="s">
        <v>14935</v>
      </c>
    </row>
    <row r="1728" spans="1:2">
      <c r="A1728">
        <v>34216129</v>
      </c>
      <c r="B1728" t="s">
        <v>15057</v>
      </c>
    </row>
    <row r="1729" spans="1:2">
      <c r="A1729">
        <v>37736059</v>
      </c>
      <c r="B1729" t="s">
        <v>9939</v>
      </c>
    </row>
    <row r="1730" spans="1:2">
      <c r="A1730">
        <v>36750697</v>
      </c>
      <c r="B1730" t="s">
        <v>9939</v>
      </c>
    </row>
    <row r="1731" spans="1:2">
      <c r="A1731">
        <v>38651721</v>
      </c>
      <c r="B1731" t="s">
        <v>9939</v>
      </c>
    </row>
    <row r="1732" spans="1:2">
      <c r="A1732">
        <v>34143358</v>
      </c>
      <c r="B1732" t="s">
        <v>9939</v>
      </c>
    </row>
    <row r="1733" spans="1:2">
      <c r="A1733">
        <v>36988524</v>
      </c>
      <c r="B1733" t="s">
        <v>9939</v>
      </c>
    </row>
    <row r="1734" spans="1:2">
      <c r="A1734">
        <v>38426680</v>
      </c>
      <c r="B1734" t="s">
        <v>11461</v>
      </c>
    </row>
    <row r="1735" spans="1:2">
      <c r="A1735">
        <v>34141306</v>
      </c>
      <c r="B1735" t="s">
        <v>11462</v>
      </c>
    </row>
    <row r="1736" spans="1:2">
      <c r="A1736">
        <v>38634839</v>
      </c>
      <c r="B1736" t="s">
        <v>9239</v>
      </c>
    </row>
    <row r="1737" spans="1:2">
      <c r="A1737">
        <v>34230845</v>
      </c>
      <c r="B1737" t="s">
        <v>9239</v>
      </c>
    </row>
    <row r="1738" spans="1:2">
      <c r="A1738">
        <v>38514346</v>
      </c>
      <c r="B1738" t="s">
        <v>9239</v>
      </c>
    </row>
    <row r="1739" spans="1:2">
      <c r="A1739">
        <v>38480710</v>
      </c>
      <c r="B1739" t="s">
        <v>10392</v>
      </c>
    </row>
    <row r="1740" spans="1:2">
      <c r="A1740">
        <v>34233510</v>
      </c>
      <c r="B1740" t="s">
        <v>10392</v>
      </c>
    </row>
    <row r="1741" spans="1:2">
      <c r="A1741">
        <v>37649736</v>
      </c>
      <c r="B1741" t="s">
        <v>10392</v>
      </c>
    </row>
    <row r="1742" spans="1:2">
      <c r="A1742">
        <v>37084230</v>
      </c>
      <c r="B1742" t="s">
        <v>10392</v>
      </c>
    </row>
    <row r="1743" spans="1:2">
      <c r="A1743">
        <v>34141317</v>
      </c>
      <c r="B1743" t="s">
        <v>11464</v>
      </c>
    </row>
    <row r="1744" spans="1:2">
      <c r="A1744">
        <v>37206397</v>
      </c>
      <c r="B1744" t="s">
        <v>11464</v>
      </c>
    </row>
    <row r="1745" spans="1:2">
      <c r="A1745">
        <v>37095396</v>
      </c>
      <c r="B1745" t="s">
        <v>11465</v>
      </c>
    </row>
    <row r="1746" spans="1:2">
      <c r="A1746">
        <v>37012650</v>
      </c>
      <c r="B1746" t="s">
        <v>9454</v>
      </c>
    </row>
    <row r="1747" spans="1:2">
      <c r="A1747">
        <v>37596837</v>
      </c>
      <c r="B1747" t="s">
        <v>9454</v>
      </c>
    </row>
    <row r="1748" spans="1:2">
      <c r="A1748">
        <v>37030758</v>
      </c>
      <c r="B1748" t="s">
        <v>9454</v>
      </c>
    </row>
    <row r="1749" spans="1:2">
      <c r="A1749">
        <v>36826874</v>
      </c>
      <c r="B1749" t="s">
        <v>15260</v>
      </c>
    </row>
    <row r="1750" spans="1:2">
      <c r="A1750">
        <v>34240233</v>
      </c>
      <c r="B1750" t="s">
        <v>15260</v>
      </c>
    </row>
    <row r="1751" spans="1:2">
      <c r="A1751">
        <v>34141371</v>
      </c>
      <c r="B1751" t="s">
        <v>15260</v>
      </c>
    </row>
    <row r="1752" spans="1:2">
      <c r="A1752">
        <v>36821185</v>
      </c>
      <c r="B1752" t="s">
        <v>15260</v>
      </c>
    </row>
    <row r="1753" spans="1:2">
      <c r="A1753">
        <v>34268617</v>
      </c>
      <c r="B1753" t="s">
        <v>15260</v>
      </c>
    </row>
    <row r="1754" spans="1:2">
      <c r="A1754">
        <v>37715721</v>
      </c>
      <c r="B1754" t="s">
        <v>15260</v>
      </c>
    </row>
    <row r="1755" spans="1:2">
      <c r="A1755">
        <v>36737924</v>
      </c>
      <c r="B1755" t="s">
        <v>15260</v>
      </c>
    </row>
    <row r="1756" spans="1:2">
      <c r="A1756">
        <v>36983924</v>
      </c>
      <c r="B1756" t="s">
        <v>15260</v>
      </c>
    </row>
    <row r="1757" spans="1:2">
      <c r="A1757">
        <v>34141363</v>
      </c>
      <c r="B1757" t="s">
        <v>15260</v>
      </c>
    </row>
    <row r="1758" spans="1:2">
      <c r="A1758">
        <v>38834202</v>
      </c>
      <c r="B1758" t="s">
        <v>9241</v>
      </c>
    </row>
    <row r="1759" spans="1:2">
      <c r="A1759">
        <v>34141362</v>
      </c>
      <c r="B1759" t="s">
        <v>9242</v>
      </c>
    </row>
    <row r="1760" spans="1:2">
      <c r="A1760">
        <v>37794865</v>
      </c>
      <c r="B1760" t="s">
        <v>11467</v>
      </c>
    </row>
    <row r="1761" spans="1:2">
      <c r="A1761">
        <v>34144277</v>
      </c>
      <c r="B1761" t="s">
        <v>9244</v>
      </c>
    </row>
    <row r="1762" spans="1:2">
      <c r="A1762">
        <v>34209725</v>
      </c>
      <c r="B1762" t="s">
        <v>9244</v>
      </c>
    </row>
    <row r="1763" spans="1:2">
      <c r="A1763">
        <v>34211449</v>
      </c>
      <c r="B1763" t="s">
        <v>9245</v>
      </c>
    </row>
    <row r="1764" spans="1:2">
      <c r="A1764">
        <v>38598934</v>
      </c>
      <c r="B1764" t="s">
        <v>9246</v>
      </c>
    </row>
    <row r="1765" spans="1:2">
      <c r="A1765">
        <v>37004086</v>
      </c>
      <c r="B1765" t="s">
        <v>14413</v>
      </c>
    </row>
    <row r="1766" spans="1:2">
      <c r="A1766">
        <v>36999658</v>
      </c>
      <c r="B1766" t="s">
        <v>14413</v>
      </c>
    </row>
    <row r="1767" spans="1:2">
      <c r="A1767">
        <v>38617438</v>
      </c>
      <c r="B1767" t="s">
        <v>11469</v>
      </c>
    </row>
    <row r="1768" spans="1:2">
      <c r="A1768">
        <v>36823029</v>
      </c>
      <c r="B1768" t="s">
        <v>11469</v>
      </c>
    </row>
    <row r="1769" spans="1:2">
      <c r="A1769">
        <v>34159670</v>
      </c>
      <c r="B1769" t="s">
        <v>10010</v>
      </c>
    </row>
    <row r="1770" spans="1:2">
      <c r="A1770">
        <v>36731522</v>
      </c>
      <c r="B1770" t="s">
        <v>10010</v>
      </c>
    </row>
    <row r="1771" spans="1:2">
      <c r="A1771">
        <v>36976370</v>
      </c>
      <c r="B1771" t="s">
        <v>10010</v>
      </c>
    </row>
    <row r="1772" spans="1:2">
      <c r="A1772">
        <v>38533475</v>
      </c>
      <c r="B1772" t="s">
        <v>15736</v>
      </c>
    </row>
    <row r="1773" spans="1:2">
      <c r="A1773">
        <v>36861088</v>
      </c>
      <c r="B1773" t="s">
        <v>15736</v>
      </c>
    </row>
    <row r="1774" spans="1:2">
      <c r="A1774">
        <v>34441897</v>
      </c>
      <c r="B1774" t="s">
        <v>16422</v>
      </c>
    </row>
    <row r="1775" spans="1:2">
      <c r="A1775">
        <v>36812155</v>
      </c>
      <c r="B1775" t="s">
        <v>13222</v>
      </c>
    </row>
    <row r="1776" spans="1:2">
      <c r="A1776">
        <v>37013025</v>
      </c>
      <c r="B1776" t="s">
        <v>13222</v>
      </c>
    </row>
    <row r="1777" spans="1:2">
      <c r="A1777">
        <v>37280928</v>
      </c>
      <c r="B1777" t="s">
        <v>9248</v>
      </c>
    </row>
    <row r="1778" spans="1:2">
      <c r="A1778">
        <v>34228509</v>
      </c>
      <c r="B1778" t="s">
        <v>9248</v>
      </c>
    </row>
    <row r="1779" spans="1:2">
      <c r="A1779">
        <v>37620382</v>
      </c>
      <c r="B1779" t="s">
        <v>9249</v>
      </c>
    </row>
    <row r="1780" spans="1:2">
      <c r="A1780">
        <v>37563160</v>
      </c>
      <c r="B1780" t="s">
        <v>9249</v>
      </c>
    </row>
    <row r="1781" spans="1:2">
      <c r="A1781">
        <v>34181934</v>
      </c>
      <c r="B1781" t="s">
        <v>9249</v>
      </c>
    </row>
    <row r="1782" spans="1:2">
      <c r="A1782">
        <v>37724344</v>
      </c>
      <c r="B1782" t="s">
        <v>9250</v>
      </c>
    </row>
    <row r="1783" spans="1:2">
      <c r="A1783">
        <v>37636464</v>
      </c>
      <c r="B1783" t="s">
        <v>9250</v>
      </c>
    </row>
    <row r="1784" spans="1:2">
      <c r="A1784">
        <v>36727712</v>
      </c>
      <c r="B1784" t="s">
        <v>9251</v>
      </c>
    </row>
    <row r="1785" spans="1:2">
      <c r="A1785">
        <v>37233619</v>
      </c>
      <c r="B1785" t="s">
        <v>9252</v>
      </c>
    </row>
    <row r="1786" spans="1:2">
      <c r="A1786">
        <v>34208038</v>
      </c>
      <c r="B1786" t="s">
        <v>9253</v>
      </c>
    </row>
    <row r="1787" spans="1:2">
      <c r="A1787">
        <v>37226818</v>
      </c>
      <c r="B1787" t="s">
        <v>9253</v>
      </c>
    </row>
    <row r="1788" spans="1:2">
      <c r="A1788">
        <v>34226566</v>
      </c>
      <c r="B1788" t="s">
        <v>9254</v>
      </c>
    </row>
    <row r="1789" spans="1:2">
      <c r="A1789">
        <v>37845572</v>
      </c>
      <c r="B1789" t="s">
        <v>9254</v>
      </c>
    </row>
    <row r="1790" spans="1:2">
      <c r="A1790">
        <v>37713166</v>
      </c>
      <c r="B1790" t="s">
        <v>9254</v>
      </c>
    </row>
    <row r="1791" spans="1:2">
      <c r="A1791">
        <v>37271655</v>
      </c>
      <c r="B1791" t="s">
        <v>9255</v>
      </c>
    </row>
    <row r="1792" spans="1:2">
      <c r="A1792">
        <v>34210800</v>
      </c>
      <c r="B1792" t="s">
        <v>9255</v>
      </c>
    </row>
    <row r="1793" spans="1:2">
      <c r="A1793">
        <v>34233808</v>
      </c>
      <c r="B1793" t="s">
        <v>14826</v>
      </c>
    </row>
    <row r="1794" spans="1:2">
      <c r="A1794">
        <v>36781097</v>
      </c>
      <c r="B1794" t="s">
        <v>14826</v>
      </c>
    </row>
    <row r="1795" spans="1:2">
      <c r="A1795">
        <v>36018796</v>
      </c>
      <c r="B1795" t="s">
        <v>14826</v>
      </c>
    </row>
    <row r="1796" spans="1:2">
      <c r="A1796">
        <v>36906425</v>
      </c>
      <c r="B1796" t="s">
        <v>14827</v>
      </c>
    </row>
    <row r="1797" spans="1:2">
      <c r="A1797">
        <v>36781087</v>
      </c>
      <c r="B1797" t="s">
        <v>14827</v>
      </c>
    </row>
    <row r="1798" spans="1:2">
      <c r="A1798">
        <v>34234181</v>
      </c>
      <c r="B1798" t="s">
        <v>14827</v>
      </c>
    </row>
    <row r="1799" spans="1:2">
      <c r="A1799">
        <v>36018078</v>
      </c>
      <c r="B1799" t="s">
        <v>14827</v>
      </c>
    </row>
    <row r="1800" spans="1:2">
      <c r="A1800">
        <v>36906287</v>
      </c>
      <c r="B1800" t="s">
        <v>14726</v>
      </c>
    </row>
    <row r="1801" spans="1:2">
      <c r="A1801">
        <v>34234135</v>
      </c>
      <c r="B1801" t="s">
        <v>14726</v>
      </c>
    </row>
    <row r="1802" spans="1:2">
      <c r="A1802">
        <v>36785571</v>
      </c>
      <c r="B1802" t="s">
        <v>14726</v>
      </c>
    </row>
    <row r="1803" spans="1:2">
      <c r="A1803">
        <v>34649438</v>
      </c>
      <c r="B1803" t="s">
        <v>14726</v>
      </c>
    </row>
    <row r="1804" spans="1:2">
      <c r="A1804">
        <v>36906343</v>
      </c>
      <c r="B1804" t="s">
        <v>14727</v>
      </c>
    </row>
    <row r="1805" spans="1:2">
      <c r="A1805">
        <v>34234136</v>
      </c>
      <c r="B1805" t="s">
        <v>14727</v>
      </c>
    </row>
    <row r="1806" spans="1:2">
      <c r="A1806">
        <v>34233643</v>
      </c>
      <c r="B1806" t="s">
        <v>14727</v>
      </c>
    </row>
    <row r="1807" spans="1:2">
      <c r="A1807">
        <v>38793632</v>
      </c>
      <c r="B1807" t="s">
        <v>14727</v>
      </c>
    </row>
    <row r="1808" spans="1:2">
      <c r="A1808">
        <v>36784953</v>
      </c>
      <c r="B1808" t="s">
        <v>14727</v>
      </c>
    </row>
    <row r="1809" spans="1:2">
      <c r="A1809">
        <v>36781131</v>
      </c>
      <c r="B1809" t="s">
        <v>14727</v>
      </c>
    </row>
    <row r="1810" spans="1:2">
      <c r="A1810">
        <v>34197548</v>
      </c>
      <c r="B1810" t="s">
        <v>10836</v>
      </c>
    </row>
    <row r="1811" spans="1:2">
      <c r="A1811">
        <v>34141435</v>
      </c>
      <c r="B1811" t="s">
        <v>14303</v>
      </c>
    </row>
    <row r="1812" spans="1:2">
      <c r="A1812">
        <v>37076402</v>
      </c>
      <c r="B1812" t="s">
        <v>14414</v>
      </c>
    </row>
    <row r="1813" spans="1:2">
      <c r="A1813">
        <v>34227567</v>
      </c>
      <c r="B1813" t="s">
        <v>10011</v>
      </c>
    </row>
    <row r="1814" spans="1:2">
      <c r="A1814">
        <v>38527596</v>
      </c>
      <c r="B1814" t="s">
        <v>11470</v>
      </c>
    </row>
    <row r="1815" spans="1:2">
      <c r="A1815">
        <v>37752655</v>
      </c>
      <c r="B1815" t="s">
        <v>11470</v>
      </c>
    </row>
    <row r="1816" spans="1:2">
      <c r="A1816">
        <v>37691356</v>
      </c>
      <c r="B1816" t="s">
        <v>11470</v>
      </c>
    </row>
    <row r="1817" spans="1:2">
      <c r="A1817">
        <v>34138745</v>
      </c>
      <c r="B1817" t="s">
        <v>9562</v>
      </c>
    </row>
    <row r="1818" spans="1:2">
      <c r="A1818">
        <v>38712455</v>
      </c>
      <c r="B1818" t="s">
        <v>9562</v>
      </c>
    </row>
    <row r="1819" spans="1:2">
      <c r="A1819">
        <v>34249151</v>
      </c>
      <c r="B1819" t="s">
        <v>11471</v>
      </c>
    </row>
    <row r="1820" spans="1:2">
      <c r="A1820">
        <v>34141511</v>
      </c>
      <c r="B1820" t="s">
        <v>11472</v>
      </c>
    </row>
    <row r="1821" spans="1:2">
      <c r="A1821">
        <v>37778803</v>
      </c>
      <c r="B1821" t="s">
        <v>9259</v>
      </c>
    </row>
    <row r="1822" spans="1:2">
      <c r="A1822">
        <v>36866338</v>
      </c>
      <c r="B1822" t="s">
        <v>9259</v>
      </c>
    </row>
    <row r="1823" spans="1:2">
      <c r="A1823">
        <v>34141513</v>
      </c>
      <c r="B1823" t="s">
        <v>9259</v>
      </c>
    </row>
    <row r="1824" spans="1:2">
      <c r="A1824">
        <v>34224565</v>
      </c>
      <c r="B1824" t="s">
        <v>13372</v>
      </c>
    </row>
    <row r="1825" spans="1:2">
      <c r="A1825">
        <v>37295175</v>
      </c>
      <c r="B1825" t="s">
        <v>13372</v>
      </c>
    </row>
    <row r="1826" spans="1:2">
      <c r="A1826">
        <v>36897308</v>
      </c>
      <c r="B1826" t="s">
        <v>16288</v>
      </c>
    </row>
    <row r="1827" spans="1:2">
      <c r="A1827">
        <v>34141537</v>
      </c>
      <c r="B1827" t="s">
        <v>9261</v>
      </c>
    </row>
    <row r="1828" spans="1:2">
      <c r="A1828">
        <v>34632221</v>
      </c>
      <c r="B1828" t="s">
        <v>17530</v>
      </c>
    </row>
    <row r="1829" spans="1:2">
      <c r="A1829">
        <v>37055914</v>
      </c>
      <c r="B1829" t="s">
        <v>11473</v>
      </c>
    </row>
    <row r="1830" spans="1:2">
      <c r="A1830">
        <v>34231609</v>
      </c>
      <c r="B1830" t="s">
        <v>11473</v>
      </c>
    </row>
    <row r="1831" spans="1:2">
      <c r="A1831">
        <v>34457212</v>
      </c>
      <c r="B1831" t="s">
        <v>11474</v>
      </c>
    </row>
    <row r="1832" spans="1:2">
      <c r="A1832">
        <v>34153158</v>
      </c>
      <c r="B1832" t="s">
        <v>8448</v>
      </c>
    </row>
    <row r="1833" spans="1:2">
      <c r="A1833">
        <v>36865709</v>
      </c>
      <c r="B1833" t="s">
        <v>8448</v>
      </c>
    </row>
    <row r="1834" spans="1:2">
      <c r="A1834">
        <v>37717516</v>
      </c>
      <c r="B1834" t="s">
        <v>8448</v>
      </c>
    </row>
    <row r="1835" spans="1:2">
      <c r="A1835">
        <v>34334290</v>
      </c>
      <c r="B1835" t="s">
        <v>11475</v>
      </c>
    </row>
    <row r="1836" spans="1:2">
      <c r="A1836">
        <v>36983770</v>
      </c>
      <c r="B1836" t="s">
        <v>10653</v>
      </c>
    </row>
    <row r="1837" spans="1:2">
      <c r="A1837">
        <v>36785352</v>
      </c>
      <c r="B1837" t="s">
        <v>14737</v>
      </c>
    </row>
    <row r="1838" spans="1:2">
      <c r="A1838">
        <v>38793798</v>
      </c>
      <c r="B1838" t="s">
        <v>15193</v>
      </c>
    </row>
    <row r="1839" spans="1:2">
      <c r="A1839">
        <v>36784304</v>
      </c>
      <c r="B1839" t="s">
        <v>15193</v>
      </c>
    </row>
    <row r="1840" spans="1:2">
      <c r="A1840">
        <v>36019094</v>
      </c>
      <c r="B1840" t="s">
        <v>15193</v>
      </c>
    </row>
    <row r="1841" spans="1:2">
      <c r="A1841">
        <v>36906519</v>
      </c>
      <c r="B1841" t="s">
        <v>15193</v>
      </c>
    </row>
    <row r="1842" spans="1:2">
      <c r="A1842">
        <v>34234312</v>
      </c>
      <c r="B1842" t="s">
        <v>15193</v>
      </c>
    </row>
    <row r="1843" spans="1:2">
      <c r="A1843">
        <v>37032820</v>
      </c>
      <c r="B1843" t="s">
        <v>8490</v>
      </c>
    </row>
    <row r="1844" spans="1:2">
      <c r="A1844">
        <v>34223374</v>
      </c>
      <c r="B1844" t="s">
        <v>8490</v>
      </c>
    </row>
    <row r="1845" spans="1:2">
      <c r="A1845">
        <v>37782678</v>
      </c>
      <c r="B1845" t="s">
        <v>8490</v>
      </c>
    </row>
    <row r="1846" spans="1:2">
      <c r="A1846">
        <v>34399104</v>
      </c>
      <c r="B1846" t="s">
        <v>8490</v>
      </c>
    </row>
    <row r="1847" spans="1:2">
      <c r="A1847">
        <v>36840079</v>
      </c>
      <c r="B1847" t="s">
        <v>8490</v>
      </c>
    </row>
    <row r="1848" spans="1:2">
      <c r="A1848">
        <v>34167519</v>
      </c>
      <c r="B1848" t="s">
        <v>11476</v>
      </c>
    </row>
    <row r="1849" spans="1:2">
      <c r="A1849">
        <v>37723340</v>
      </c>
      <c r="B1849" t="s">
        <v>11477</v>
      </c>
    </row>
    <row r="1850" spans="1:2">
      <c r="A1850">
        <v>34137379</v>
      </c>
      <c r="B1850" t="s">
        <v>14553</v>
      </c>
    </row>
    <row r="1851" spans="1:2">
      <c r="A1851">
        <v>37186475</v>
      </c>
      <c r="B1851" t="s">
        <v>14553</v>
      </c>
    </row>
    <row r="1852" spans="1:2">
      <c r="A1852">
        <v>37157891</v>
      </c>
      <c r="B1852" t="s">
        <v>9585</v>
      </c>
    </row>
    <row r="1853" spans="1:2">
      <c r="A1853">
        <v>37786905</v>
      </c>
      <c r="B1853" t="s">
        <v>9585</v>
      </c>
    </row>
    <row r="1854" spans="1:2">
      <c r="A1854">
        <v>34141571</v>
      </c>
      <c r="B1854" t="s">
        <v>9585</v>
      </c>
    </row>
    <row r="1855" spans="1:2">
      <c r="A1855">
        <v>34141574</v>
      </c>
      <c r="B1855" t="s">
        <v>9585</v>
      </c>
    </row>
    <row r="1856" spans="1:2">
      <c r="A1856">
        <v>34149658</v>
      </c>
      <c r="B1856" t="s">
        <v>9262</v>
      </c>
    </row>
    <row r="1857" spans="1:2">
      <c r="A1857">
        <v>38701542</v>
      </c>
      <c r="B1857" t="s">
        <v>9262</v>
      </c>
    </row>
    <row r="1858" spans="1:2">
      <c r="A1858">
        <v>34141606</v>
      </c>
      <c r="B1858" t="s">
        <v>9594</v>
      </c>
    </row>
    <row r="1859" spans="1:2">
      <c r="A1859">
        <v>34143352</v>
      </c>
      <c r="B1859" t="s">
        <v>9263</v>
      </c>
    </row>
    <row r="1860" spans="1:2">
      <c r="A1860">
        <v>37127843</v>
      </c>
      <c r="B1860" t="s">
        <v>9263</v>
      </c>
    </row>
    <row r="1861" spans="1:2">
      <c r="A1861">
        <v>38874837</v>
      </c>
      <c r="B1861" t="s">
        <v>9263</v>
      </c>
    </row>
    <row r="1862" spans="1:2">
      <c r="A1862">
        <v>36926906</v>
      </c>
      <c r="B1862" t="s">
        <v>9057</v>
      </c>
    </row>
    <row r="1863" spans="1:2">
      <c r="A1863">
        <v>34140777</v>
      </c>
      <c r="B1863" t="s">
        <v>9057</v>
      </c>
    </row>
    <row r="1864" spans="1:2">
      <c r="A1864">
        <v>37779455</v>
      </c>
      <c r="B1864" t="s">
        <v>9057</v>
      </c>
    </row>
    <row r="1865" spans="1:2">
      <c r="A1865">
        <v>36843957</v>
      </c>
      <c r="B1865" t="s">
        <v>9057</v>
      </c>
    </row>
    <row r="1866" spans="1:2">
      <c r="A1866">
        <v>38822469</v>
      </c>
      <c r="B1866" t="s">
        <v>13510</v>
      </c>
    </row>
    <row r="1867" spans="1:2">
      <c r="A1867">
        <v>34141619</v>
      </c>
      <c r="B1867" t="s">
        <v>13510</v>
      </c>
    </row>
    <row r="1868" spans="1:2">
      <c r="A1868">
        <v>36743011</v>
      </c>
      <c r="B1868" t="s">
        <v>14695</v>
      </c>
    </row>
    <row r="1869" spans="1:2">
      <c r="A1869">
        <v>34233677</v>
      </c>
      <c r="B1869" t="s">
        <v>14695</v>
      </c>
    </row>
    <row r="1870" spans="1:2">
      <c r="A1870">
        <v>36966358</v>
      </c>
      <c r="B1870" t="s">
        <v>11479</v>
      </c>
    </row>
    <row r="1871" spans="1:2">
      <c r="A1871">
        <v>38481254</v>
      </c>
      <c r="B1871" t="s">
        <v>11479</v>
      </c>
    </row>
    <row r="1872" spans="1:2">
      <c r="A1872">
        <v>38376440</v>
      </c>
      <c r="B1872" t="s">
        <v>11480</v>
      </c>
    </row>
    <row r="1873" spans="1:2">
      <c r="A1873">
        <v>34235962</v>
      </c>
      <c r="B1873" t="s">
        <v>11480</v>
      </c>
    </row>
    <row r="1874" spans="1:2">
      <c r="A1874">
        <v>38684775</v>
      </c>
      <c r="B1874" t="s">
        <v>11480</v>
      </c>
    </row>
    <row r="1875" spans="1:2">
      <c r="A1875">
        <v>37858883</v>
      </c>
      <c r="B1875" t="s">
        <v>11481</v>
      </c>
    </row>
    <row r="1876" spans="1:2">
      <c r="A1876">
        <v>37986358</v>
      </c>
      <c r="B1876" t="s">
        <v>14554</v>
      </c>
    </row>
    <row r="1877" spans="1:2">
      <c r="A1877">
        <v>34586920</v>
      </c>
      <c r="B1877" t="s">
        <v>14554</v>
      </c>
    </row>
    <row r="1878" spans="1:2">
      <c r="A1878">
        <v>38008078</v>
      </c>
      <c r="B1878" t="s">
        <v>14554</v>
      </c>
    </row>
    <row r="1879" spans="1:2">
      <c r="A1879">
        <v>34141649</v>
      </c>
      <c r="B1879" t="s">
        <v>14554</v>
      </c>
    </row>
    <row r="1880" spans="1:2">
      <c r="A1880">
        <v>34235615</v>
      </c>
      <c r="B1880" t="s">
        <v>11482</v>
      </c>
    </row>
    <row r="1881" spans="1:2">
      <c r="A1881">
        <v>37219280</v>
      </c>
      <c r="B1881" t="s">
        <v>10297</v>
      </c>
    </row>
    <row r="1882" spans="1:2">
      <c r="A1882">
        <v>34437507</v>
      </c>
      <c r="B1882" t="s">
        <v>10743</v>
      </c>
    </row>
    <row r="1883" spans="1:2">
      <c r="A1883">
        <v>34141667</v>
      </c>
      <c r="B1883" t="s">
        <v>10743</v>
      </c>
    </row>
    <row r="1884" spans="1:2">
      <c r="A1884">
        <v>34140903</v>
      </c>
      <c r="B1884" t="s">
        <v>8599</v>
      </c>
    </row>
    <row r="1885" spans="1:2">
      <c r="A1885">
        <v>37208625</v>
      </c>
      <c r="B1885" t="s">
        <v>9734</v>
      </c>
    </row>
    <row r="1886" spans="1:2">
      <c r="A1886">
        <v>34355897</v>
      </c>
      <c r="B1886" t="s">
        <v>9734</v>
      </c>
    </row>
    <row r="1887" spans="1:2">
      <c r="A1887">
        <v>36781419</v>
      </c>
      <c r="B1887" t="s">
        <v>14810</v>
      </c>
    </row>
    <row r="1888" spans="1:2">
      <c r="A1888">
        <v>34234219</v>
      </c>
      <c r="B1888" t="s">
        <v>14810</v>
      </c>
    </row>
    <row r="1889" spans="1:2">
      <c r="A1889">
        <v>36906436</v>
      </c>
      <c r="B1889" t="s">
        <v>14810</v>
      </c>
    </row>
    <row r="1890" spans="1:2">
      <c r="A1890">
        <v>34233416</v>
      </c>
      <c r="B1890" t="s">
        <v>14810</v>
      </c>
    </row>
    <row r="1891" spans="1:2">
      <c r="A1891">
        <v>36729616</v>
      </c>
      <c r="B1891" t="s">
        <v>14810</v>
      </c>
    </row>
    <row r="1892" spans="1:2">
      <c r="A1892">
        <v>34141777</v>
      </c>
      <c r="B1892" t="s">
        <v>9269</v>
      </c>
    </row>
    <row r="1893" spans="1:2">
      <c r="A1893">
        <v>37895277</v>
      </c>
      <c r="B1893" t="s">
        <v>9269</v>
      </c>
    </row>
    <row r="1894" spans="1:2">
      <c r="A1894">
        <v>36907450</v>
      </c>
      <c r="B1894" t="s">
        <v>15605</v>
      </c>
    </row>
    <row r="1895" spans="1:2">
      <c r="A1895">
        <v>36785534</v>
      </c>
      <c r="B1895" t="s">
        <v>15605</v>
      </c>
    </row>
    <row r="1896" spans="1:2">
      <c r="A1896">
        <v>36781327</v>
      </c>
      <c r="B1896" t="s">
        <v>15605</v>
      </c>
    </row>
    <row r="1897" spans="1:2">
      <c r="A1897">
        <v>34233931</v>
      </c>
      <c r="B1897" t="s">
        <v>15605</v>
      </c>
    </row>
    <row r="1898" spans="1:2">
      <c r="A1898">
        <v>38793667</v>
      </c>
      <c r="B1898" t="s">
        <v>15605</v>
      </c>
    </row>
    <row r="1899" spans="1:2">
      <c r="A1899">
        <v>36785546</v>
      </c>
      <c r="B1899" t="s">
        <v>14828</v>
      </c>
    </row>
    <row r="1900" spans="1:2">
      <c r="A1900">
        <v>37135065</v>
      </c>
      <c r="B1900" t="s">
        <v>14811</v>
      </c>
    </row>
    <row r="1901" spans="1:2">
      <c r="A1901">
        <v>34141783</v>
      </c>
      <c r="B1901" t="s">
        <v>9264</v>
      </c>
    </row>
    <row r="1902" spans="1:2">
      <c r="A1902">
        <v>38638513</v>
      </c>
      <c r="B1902" t="s">
        <v>14812</v>
      </c>
    </row>
    <row r="1903" spans="1:2">
      <c r="A1903">
        <v>38793721</v>
      </c>
      <c r="B1903" t="s">
        <v>14812</v>
      </c>
    </row>
    <row r="1904" spans="1:2">
      <c r="A1904">
        <v>38529973</v>
      </c>
      <c r="B1904" t="s">
        <v>14812</v>
      </c>
    </row>
    <row r="1905" spans="1:2">
      <c r="A1905">
        <v>36963807</v>
      </c>
      <c r="B1905" t="s">
        <v>9106</v>
      </c>
    </row>
    <row r="1906" spans="1:2">
      <c r="A1906">
        <v>37761990</v>
      </c>
      <c r="B1906" t="s">
        <v>9106</v>
      </c>
    </row>
    <row r="1907" spans="1:2">
      <c r="A1907">
        <v>34231672</v>
      </c>
      <c r="B1907" t="s">
        <v>9106</v>
      </c>
    </row>
    <row r="1908" spans="1:2">
      <c r="A1908">
        <v>34231644</v>
      </c>
      <c r="B1908" t="s">
        <v>13881</v>
      </c>
    </row>
    <row r="1909" spans="1:2">
      <c r="A1909">
        <v>34231645</v>
      </c>
      <c r="B1909" t="s">
        <v>13881</v>
      </c>
    </row>
    <row r="1910" spans="1:2">
      <c r="A1910">
        <v>34141802</v>
      </c>
      <c r="B1910" t="s">
        <v>11483</v>
      </c>
    </row>
    <row r="1911" spans="1:2">
      <c r="A1911">
        <v>37758903</v>
      </c>
      <c r="B1911" t="s">
        <v>11483</v>
      </c>
    </row>
    <row r="1912" spans="1:2">
      <c r="A1912">
        <v>38008087</v>
      </c>
      <c r="B1912" t="s">
        <v>11483</v>
      </c>
    </row>
    <row r="1913" spans="1:2">
      <c r="A1913">
        <v>34141810</v>
      </c>
      <c r="B1913" t="s">
        <v>14361</v>
      </c>
    </row>
    <row r="1914" spans="1:2">
      <c r="A1914">
        <v>34230953</v>
      </c>
      <c r="B1914" t="s">
        <v>14369</v>
      </c>
    </row>
    <row r="1915" spans="1:2">
      <c r="A1915">
        <v>37932046</v>
      </c>
      <c r="B1915" t="s">
        <v>14369</v>
      </c>
    </row>
    <row r="1916" spans="1:2">
      <c r="A1916">
        <v>36950211</v>
      </c>
      <c r="B1916" t="s">
        <v>10012</v>
      </c>
    </row>
    <row r="1917" spans="1:2">
      <c r="A1917">
        <v>34215829</v>
      </c>
      <c r="B1917" t="s">
        <v>10012</v>
      </c>
    </row>
    <row r="1918" spans="1:2">
      <c r="A1918">
        <v>34149875</v>
      </c>
      <c r="B1918" t="s">
        <v>10013</v>
      </c>
    </row>
    <row r="1919" spans="1:2">
      <c r="A1919">
        <v>34141218</v>
      </c>
      <c r="B1919" t="s">
        <v>11484</v>
      </c>
    </row>
    <row r="1920" spans="1:2">
      <c r="A1920">
        <v>34186346</v>
      </c>
      <c r="B1920" t="s">
        <v>11485</v>
      </c>
    </row>
    <row r="1921" spans="1:2">
      <c r="A1921">
        <v>38736182</v>
      </c>
      <c r="B1921" t="s">
        <v>10298</v>
      </c>
    </row>
    <row r="1922" spans="1:2">
      <c r="A1922">
        <v>36782466</v>
      </c>
      <c r="B1922" t="s">
        <v>10298</v>
      </c>
    </row>
    <row r="1923" spans="1:2">
      <c r="A1923">
        <v>34147887</v>
      </c>
      <c r="B1923" t="s">
        <v>10298</v>
      </c>
    </row>
    <row r="1924" spans="1:2">
      <c r="A1924">
        <v>38538597</v>
      </c>
      <c r="B1924" t="s">
        <v>13373</v>
      </c>
    </row>
    <row r="1925" spans="1:2">
      <c r="A1925">
        <v>34141833</v>
      </c>
      <c r="B1925" t="s">
        <v>13373</v>
      </c>
    </row>
    <row r="1926" spans="1:2">
      <c r="A1926">
        <v>34540080</v>
      </c>
      <c r="B1926" t="s">
        <v>16143</v>
      </c>
    </row>
    <row r="1927" spans="1:2">
      <c r="A1927">
        <v>37076416</v>
      </c>
      <c r="B1927" t="s">
        <v>11486</v>
      </c>
    </row>
    <row r="1928" spans="1:2">
      <c r="A1928">
        <v>37917328</v>
      </c>
      <c r="B1928" t="s">
        <v>11486</v>
      </c>
    </row>
    <row r="1929" spans="1:2">
      <c r="A1929">
        <v>36814777</v>
      </c>
      <c r="B1929" t="s">
        <v>10299</v>
      </c>
    </row>
    <row r="1930" spans="1:2">
      <c r="A1930">
        <v>36782390</v>
      </c>
      <c r="B1930" t="s">
        <v>10299</v>
      </c>
    </row>
    <row r="1931" spans="1:2">
      <c r="A1931">
        <v>36909890</v>
      </c>
      <c r="B1931" t="s">
        <v>10299</v>
      </c>
    </row>
    <row r="1932" spans="1:2">
      <c r="A1932">
        <v>34220045</v>
      </c>
      <c r="B1932" t="s">
        <v>10299</v>
      </c>
    </row>
    <row r="1933" spans="1:2">
      <c r="A1933">
        <v>37893380</v>
      </c>
      <c r="B1933" t="s">
        <v>11487</v>
      </c>
    </row>
    <row r="1934" spans="1:2">
      <c r="A1934">
        <v>34227084</v>
      </c>
      <c r="B1934" t="s">
        <v>11487</v>
      </c>
    </row>
    <row r="1935" spans="1:2">
      <c r="A1935">
        <v>34141845</v>
      </c>
      <c r="B1935" t="s">
        <v>11488</v>
      </c>
    </row>
    <row r="1936" spans="1:2">
      <c r="A1936">
        <v>34141848</v>
      </c>
      <c r="B1936" t="s">
        <v>15270</v>
      </c>
    </row>
    <row r="1937" spans="1:2">
      <c r="A1937">
        <v>34632658</v>
      </c>
      <c r="B1937" t="s">
        <v>16880</v>
      </c>
    </row>
    <row r="1938" spans="1:2">
      <c r="A1938">
        <v>34141878</v>
      </c>
      <c r="B1938" t="s">
        <v>9455</v>
      </c>
    </row>
    <row r="1939" spans="1:2">
      <c r="A1939">
        <v>36811475</v>
      </c>
      <c r="B1939" t="s">
        <v>9455</v>
      </c>
    </row>
    <row r="1940" spans="1:2">
      <c r="A1940">
        <v>34141928</v>
      </c>
      <c r="B1940" t="s">
        <v>9456</v>
      </c>
    </row>
    <row r="1941" spans="1:2">
      <c r="A1941">
        <v>36908003</v>
      </c>
      <c r="B1941" t="s">
        <v>14748</v>
      </c>
    </row>
    <row r="1942" spans="1:2">
      <c r="A1942">
        <v>34233849</v>
      </c>
      <c r="B1942" t="s">
        <v>14748</v>
      </c>
    </row>
    <row r="1943" spans="1:2">
      <c r="A1943">
        <v>36745030</v>
      </c>
      <c r="B1943" t="s">
        <v>14748</v>
      </c>
    </row>
    <row r="1944" spans="1:2">
      <c r="A1944">
        <v>36780993</v>
      </c>
      <c r="B1944" t="s">
        <v>14748</v>
      </c>
    </row>
    <row r="1945" spans="1:2">
      <c r="A1945">
        <v>36900737</v>
      </c>
      <c r="B1945" t="s">
        <v>9601</v>
      </c>
    </row>
    <row r="1946" spans="1:2">
      <c r="A1946">
        <v>34158400</v>
      </c>
      <c r="B1946" t="s">
        <v>8792</v>
      </c>
    </row>
    <row r="1947" spans="1:2">
      <c r="A1947">
        <v>34246070</v>
      </c>
      <c r="B1947" t="s">
        <v>8792</v>
      </c>
    </row>
    <row r="1948" spans="1:2">
      <c r="A1948">
        <v>34150530</v>
      </c>
      <c r="B1948" t="s">
        <v>9132</v>
      </c>
    </row>
    <row r="1949" spans="1:2">
      <c r="A1949">
        <v>34145860</v>
      </c>
      <c r="B1949" t="s">
        <v>9133</v>
      </c>
    </row>
    <row r="1950" spans="1:2">
      <c r="A1950">
        <v>38613980</v>
      </c>
      <c r="B1950" t="s">
        <v>9133</v>
      </c>
    </row>
    <row r="1951" spans="1:2">
      <c r="A1951">
        <v>38619431</v>
      </c>
      <c r="B1951" t="s">
        <v>9133</v>
      </c>
    </row>
    <row r="1952" spans="1:2">
      <c r="A1952">
        <v>34137881</v>
      </c>
      <c r="B1952" t="s">
        <v>9134</v>
      </c>
    </row>
    <row r="1953" spans="1:2">
      <c r="A1953">
        <v>38853787</v>
      </c>
      <c r="B1953" t="s">
        <v>9134</v>
      </c>
    </row>
    <row r="1954" spans="1:2">
      <c r="A1954">
        <v>34137883</v>
      </c>
      <c r="B1954" t="s">
        <v>9134</v>
      </c>
    </row>
    <row r="1955" spans="1:2">
      <c r="A1955">
        <v>34159513</v>
      </c>
      <c r="B1955" t="s">
        <v>9135</v>
      </c>
    </row>
    <row r="1956" spans="1:2">
      <c r="A1956">
        <v>36950766</v>
      </c>
      <c r="B1956" t="s">
        <v>9135</v>
      </c>
    </row>
    <row r="1957" spans="1:2">
      <c r="A1957">
        <v>37780070</v>
      </c>
      <c r="B1957" t="s">
        <v>9135</v>
      </c>
    </row>
    <row r="1958" spans="1:2">
      <c r="A1958">
        <v>37072488</v>
      </c>
      <c r="B1958" t="s">
        <v>15257</v>
      </c>
    </row>
    <row r="1959" spans="1:2">
      <c r="A1959">
        <v>34362106</v>
      </c>
      <c r="B1959" t="s">
        <v>15257</v>
      </c>
    </row>
    <row r="1960" spans="1:2">
      <c r="A1960">
        <v>34223033</v>
      </c>
      <c r="B1960" t="s">
        <v>9136</v>
      </c>
    </row>
    <row r="1961" spans="1:2">
      <c r="A1961">
        <v>37276110</v>
      </c>
      <c r="B1961" t="s">
        <v>9136</v>
      </c>
    </row>
    <row r="1962" spans="1:2">
      <c r="A1962">
        <v>34211878</v>
      </c>
      <c r="B1962" t="s">
        <v>9137</v>
      </c>
    </row>
    <row r="1963" spans="1:2">
      <c r="A1963">
        <v>36919819</v>
      </c>
      <c r="B1963" t="s">
        <v>9137</v>
      </c>
    </row>
    <row r="1964" spans="1:2">
      <c r="A1964">
        <v>36945667</v>
      </c>
      <c r="B1964" t="s">
        <v>9137</v>
      </c>
    </row>
    <row r="1965" spans="1:2">
      <c r="A1965">
        <v>37779845</v>
      </c>
      <c r="B1965" t="s">
        <v>9137</v>
      </c>
    </row>
    <row r="1966" spans="1:2">
      <c r="A1966">
        <v>38595991</v>
      </c>
      <c r="B1966" t="s">
        <v>9137</v>
      </c>
    </row>
    <row r="1967" spans="1:2">
      <c r="A1967">
        <v>34212796</v>
      </c>
      <c r="B1967" t="s">
        <v>9138</v>
      </c>
    </row>
    <row r="1968" spans="1:2">
      <c r="A1968">
        <v>37274742</v>
      </c>
      <c r="B1968" t="s">
        <v>9139</v>
      </c>
    </row>
    <row r="1969" spans="1:2">
      <c r="A1969">
        <v>38703547</v>
      </c>
      <c r="B1969" t="s">
        <v>9139</v>
      </c>
    </row>
    <row r="1970" spans="1:2">
      <c r="A1970">
        <v>34143600</v>
      </c>
      <c r="B1970" t="s">
        <v>9139</v>
      </c>
    </row>
    <row r="1971" spans="1:2">
      <c r="A1971">
        <v>38606260</v>
      </c>
      <c r="B1971" t="s">
        <v>9140</v>
      </c>
    </row>
    <row r="1972" spans="1:2">
      <c r="A1972">
        <v>37712088</v>
      </c>
      <c r="B1972" t="s">
        <v>9140</v>
      </c>
    </row>
    <row r="1973" spans="1:2">
      <c r="A1973">
        <v>37641880</v>
      </c>
      <c r="B1973" t="s">
        <v>9140</v>
      </c>
    </row>
    <row r="1974" spans="1:2">
      <c r="A1974">
        <v>34269968</v>
      </c>
      <c r="B1974" t="s">
        <v>9140</v>
      </c>
    </row>
    <row r="1975" spans="1:2">
      <c r="A1975">
        <v>34607339</v>
      </c>
      <c r="B1975" t="s">
        <v>9141</v>
      </c>
    </row>
    <row r="1976" spans="1:2">
      <c r="A1976">
        <v>34224002</v>
      </c>
      <c r="B1976" t="s">
        <v>9141</v>
      </c>
    </row>
    <row r="1977" spans="1:2">
      <c r="A1977">
        <v>34422482</v>
      </c>
      <c r="B1977" t="s">
        <v>9142</v>
      </c>
    </row>
    <row r="1978" spans="1:2">
      <c r="A1978">
        <v>34224080</v>
      </c>
      <c r="B1978" t="s">
        <v>9142</v>
      </c>
    </row>
    <row r="1979" spans="1:2">
      <c r="A1979">
        <v>38699685</v>
      </c>
      <c r="B1979" t="s">
        <v>9143</v>
      </c>
    </row>
    <row r="1980" spans="1:2">
      <c r="A1980">
        <v>37235883</v>
      </c>
      <c r="B1980" t="s">
        <v>9143</v>
      </c>
    </row>
    <row r="1981" spans="1:2">
      <c r="A1981">
        <v>34226398</v>
      </c>
      <c r="B1981" t="s">
        <v>9143</v>
      </c>
    </row>
    <row r="1982" spans="1:2">
      <c r="A1982">
        <v>34211260</v>
      </c>
      <c r="B1982" t="s">
        <v>9144</v>
      </c>
    </row>
    <row r="1983" spans="1:2">
      <c r="A1983">
        <v>37741480</v>
      </c>
      <c r="B1983" t="s">
        <v>9144</v>
      </c>
    </row>
    <row r="1984" spans="1:2">
      <c r="A1984">
        <v>38603269</v>
      </c>
      <c r="B1984" t="s">
        <v>9144</v>
      </c>
    </row>
    <row r="1985" spans="1:2">
      <c r="A1985">
        <v>36877502</v>
      </c>
      <c r="B1985" t="s">
        <v>9145</v>
      </c>
    </row>
    <row r="1986" spans="1:2">
      <c r="A1986">
        <v>34212157</v>
      </c>
      <c r="B1986" t="s">
        <v>9146</v>
      </c>
    </row>
    <row r="1987" spans="1:2">
      <c r="A1987">
        <v>36723818</v>
      </c>
      <c r="B1987" t="s">
        <v>9147</v>
      </c>
    </row>
    <row r="1988" spans="1:2">
      <c r="A1988">
        <v>34141105</v>
      </c>
      <c r="B1988" t="s">
        <v>9148</v>
      </c>
    </row>
    <row r="1989" spans="1:2">
      <c r="A1989">
        <v>34211903</v>
      </c>
      <c r="B1989" t="s">
        <v>9149</v>
      </c>
    </row>
    <row r="1990" spans="1:2">
      <c r="A1990">
        <v>37832651</v>
      </c>
      <c r="B1990" t="s">
        <v>9150</v>
      </c>
    </row>
    <row r="1991" spans="1:2">
      <c r="A1991">
        <v>34223739</v>
      </c>
      <c r="B1991" t="s">
        <v>9150</v>
      </c>
    </row>
    <row r="1992" spans="1:2">
      <c r="A1992">
        <v>37929763</v>
      </c>
      <c r="B1992" t="s">
        <v>9150</v>
      </c>
    </row>
    <row r="1993" spans="1:2">
      <c r="A1993">
        <v>34246011</v>
      </c>
      <c r="B1993" t="s">
        <v>9151</v>
      </c>
    </row>
    <row r="1994" spans="1:2">
      <c r="A1994">
        <v>34137774</v>
      </c>
      <c r="B1994" t="s">
        <v>9151</v>
      </c>
    </row>
    <row r="1995" spans="1:2">
      <c r="A1995">
        <v>34225896</v>
      </c>
      <c r="B1995" t="s">
        <v>9152</v>
      </c>
    </row>
    <row r="1996" spans="1:2">
      <c r="A1996">
        <v>36816326</v>
      </c>
      <c r="B1996" t="s">
        <v>9152</v>
      </c>
    </row>
    <row r="1997" spans="1:2">
      <c r="A1997">
        <v>34660739</v>
      </c>
      <c r="B1997" t="s">
        <v>9152</v>
      </c>
    </row>
    <row r="1998" spans="1:2">
      <c r="A1998">
        <v>34225898</v>
      </c>
      <c r="B1998" t="s">
        <v>9152</v>
      </c>
    </row>
    <row r="1999" spans="1:2">
      <c r="A1999">
        <v>34225905</v>
      </c>
      <c r="B1999" t="s">
        <v>9152</v>
      </c>
    </row>
    <row r="2000" spans="1:2">
      <c r="A2000">
        <v>34211035</v>
      </c>
      <c r="B2000" t="s">
        <v>9153</v>
      </c>
    </row>
    <row r="2001" spans="1:2">
      <c r="A2001">
        <v>34138830</v>
      </c>
      <c r="B2001" t="s">
        <v>9154</v>
      </c>
    </row>
    <row r="2002" spans="1:2">
      <c r="A2002">
        <v>34139625</v>
      </c>
      <c r="B2002" t="s">
        <v>9154</v>
      </c>
    </row>
    <row r="2003" spans="1:2">
      <c r="A2003">
        <v>34226990</v>
      </c>
      <c r="B2003" t="s">
        <v>9155</v>
      </c>
    </row>
    <row r="2004" spans="1:2">
      <c r="A2004">
        <v>34227011</v>
      </c>
      <c r="B2004" t="s">
        <v>9155</v>
      </c>
    </row>
    <row r="2005" spans="1:2">
      <c r="A2005">
        <v>37835492</v>
      </c>
      <c r="B2005" t="s">
        <v>9156</v>
      </c>
    </row>
    <row r="2006" spans="1:2">
      <c r="A2006">
        <v>34237794</v>
      </c>
      <c r="B2006" t="s">
        <v>9157</v>
      </c>
    </row>
    <row r="2007" spans="1:2">
      <c r="A2007">
        <v>37716502</v>
      </c>
      <c r="B2007" t="s">
        <v>9157</v>
      </c>
    </row>
    <row r="2008" spans="1:2">
      <c r="A2008">
        <v>34224540</v>
      </c>
      <c r="B2008" t="s">
        <v>9157</v>
      </c>
    </row>
    <row r="2009" spans="1:2">
      <c r="A2009">
        <v>37954038</v>
      </c>
      <c r="B2009" t="s">
        <v>17783</v>
      </c>
    </row>
    <row r="2010" spans="1:2">
      <c r="A2010">
        <v>37144275</v>
      </c>
      <c r="B2010" t="s">
        <v>15258</v>
      </c>
    </row>
    <row r="2011" spans="1:2">
      <c r="A2011">
        <v>34226854</v>
      </c>
      <c r="B2011" t="s">
        <v>15258</v>
      </c>
    </row>
    <row r="2012" spans="1:2">
      <c r="A2012">
        <v>38436439</v>
      </c>
      <c r="B2012" t="s">
        <v>15258</v>
      </c>
    </row>
    <row r="2013" spans="1:2">
      <c r="A2013">
        <v>37725492</v>
      </c>
      <c r="B2013" t="s">
        <v>15258</v>
      </c>
    </row>
    <row r="2014" spans="1:2">
      <c r="A2014">
        <v>34223726</v>
      </c>
      <c r="B2014" t="s">
        <v>9158</v>
      </c>
    </row>
    <row r="2015" spans="1:2">
      <c r="A2015">
        <v>34382626</v>
      </c>
      <c r="B2015" t="s">
        <v>9159</v>
      </c>
    </row>
    <row r="2016" spans="1:2">
      <c r="A2016">
        <v>36853272</v>
      </c>
      <c r="B2016" t="s">
        <v>9160</v>
      </c>
    </row>
    <row r="2017" spans="1:2">
      <c r="A2017">
        <v>37740595</v>
      </c>
      <c r="B2017" t="s">
        <v>9160</v>
      </c>
    </row>
    <row r="2018" spans="1:2">
      <c r="A2018">
        <v>37653197</v>
      </c>
      <c r="B2018" t="s">
        <v>9161</v>
      </c>
    </row>
    <row r="2019" spans="1:2">
      <c r="A2019">
        <v>34220439</v>
      </c>
      <c r="B2019" t="s">
        <v>9161</v>
      </c>
    </row>
    <row r="2020" spans="1:2">
      <c r="A2020">
        <v>37729247</v>
      </c>
      <c r="B2020" t="s">
        <v>9161</v>
      </c>
    </row>
    <row r="2021" spans="1:2">
      <c r="A2021">
        <v>38389639</v>
      </c>
      <c r="B2021" t="s">
        <v>17012</v>
      </c>
    </row>
    <row r="2022" spans="1:2">
      <c r="A2022">
        <v>34141917</v>
      </c>
      <c r="B2022" t="s">
        <v>10300</v>
      </c>
    </row>
    <row r="2023" spans="1:2">
      <c r="A2023">
        <v>36909671</v>
      </c>
      <c r="B2023" t="s">
        <v>10300</v>
      </c>
    </row>
    <row r="2024" spans="1:2">
      <c r="A2024">
        <v>36782397</v>
      </c>
      <c r="B2024" t="s">
        <v>10300</v>
      </c>
    </row>
    <row r="2025" spans="1:2">
      <c r="A2025">
        <v>34141984</v>
      </c>
      <c r="B2025" t="s">
        <v>11489</v>
      </c>
    </row>
    <row r="2026" spans="1:2">
      <c r="A2026">
        <v>34373280</v>
      </c>
      <c r="B2026" t="s">
        <v>11490</v>
      </c>
    </row>
    <row r="2027" spans="1:2">
      <c r="A2027">
        <v>37058878</v>
      </c>
      <c r="B2027" t="s">
        <v>9325</v>
      </c>
    </row>
    <row r="2028" spans="1:2">
      <c r="A2028">
        <v>37154843</v>
      </c>
      <c r="B2028" t="s">
        <v>9325</v>
      </c>
    </row>
    <row r="2029" spans="1:2">
      <c r="A2029">
        <v>37909333</v>
      </c>
      <c r="B2029" t="s">
        <v>9325</v>
      </c>
    </row>
    <row r="2030" spans="1:2">
      <c r="A2030">
        <v>38302823</v>
      </c>
      <c r="B2030" t="s">
        <v>9325</v>
      </c>
    </row>
    <row r="2031" spans="1:2">
      <c r="A2031">
        <v>37715744</v>
      </c>
      <c r="B2031" t="s">
        <v>9326</v>
      </c>
    </row>
    <row r="2032" spans="1:2">
      <c r="A2032">
        <v>38535292</v>
      </c>
      <c r="B2032" t="s">
        <v>9326</v>
      </c>
    </row>
    <row r="2033" spans="1:2">
      <c r="A2033">
        <v>38302783</v>
      </c>
      <c r="B2033" t="s">
        <v>9326</v>
      </c>
    </row>
    <row r="2034" spans="1:2">
      <c r="A2034">
        <v>37160773</v>
      </c>
      <c r="B2034" t="s">
        <v>9326</v>
      </c>
    </row>
    <row r="2035" spans="1:2">
      <c r="A2035">
        <v>34142156</v>
      </c>
      <c r="B2035" t="s">
        <v>9326</v>
      </c>
    </row>
    <row r="2036" spans="1:2">
      <c r="A2036">
        <v>34148135</v>
      </c>
      <c r="B2036" t="s">
        <v>15271</v>
      </c>
    </row>
    <row r="2037" spans="1:2">
      <c r="A2037">
        <v>34148139</v>
      </c>
      <c r="B2037" t="s">
        <v>15271</v>
      </c>
    </row>
    <row r="2038" spans="1:2">
      <c r="A2038">
        <v>37716679</v>
      </c>
      <c r="B2038" t="s">
        <v>15271</v>
      </c>
    </row>
    <row r="2039" spans="1:2">
      <c r="A2039">
        <v>37715371</v>
      </c>
      <c r="B2039" t="s">
        <v>15271</v>
      </c>
    </row>
    <row r="2040" spans="1:2">
      <c r="A2040">
        <v>37143269</v>
      </c>
      <c r="B2040" t="s">
        <v>15271</v>
      </c>
    </row>
    <row r="2041" spans="1:2">
      <c r="A2041">
        <v>34669413</v>
      </c>
      <c r="B2041" t="s">
        <v>9328</v>
      </c>
    </row>
    <row r="2042" spans="1:2">
      <c r="A2042">
        <v>38481212</v>
      </c>
      <c r="B2042" t="s">
        <v>9328</v>
      </c>
    </row>
    <row r="2043" spans="1:2">
      <c r="A2043">
        <v>38458264</v>
      </c>
      <c r="B2043" t="s">
        <v>9328</v>
      </c>
    </row>
    <row r="2044" spans="1:2">
      <c r="A2044">
        <v>37716579</v>
      </c>
      <c r="B2044" t="s">
        <v>15272</v>
      </c>
    </row>
    <row r="2045" spans="1:2">
      <c r="A2045">
        <v>37154378</v>
      </c>
      <c r="B2045" t="s">
        <v>15272</v>
      </c>
    </row>
    <row r="2046" spans="1:2">
      <c r="A2046">
        <v>34227478</v>
      </c>
      <c r="B2046" t="s">
        <v>15272</v>
      </c>
    </row>
    <row r="2047" spans="1:2">
      <c r="A2047">
        <v>37154225</v>
      </c>
      <c r="B2047" t="s">
        <v>15209</v>
      </c>
    </row>
    <row r="2048" spans="1:2">
      <c r="A2048">
        <v>34145992</v>
      </c>
      <c r="B2048" t="s">
        <v>15209</v>
      </c>
    </row>
    <row r="2049" spans="1:2">
      <c r="A2049">
        <v>37964636</v>
      </c>
      <c r="B2049" t="s">
        <v>15209</v>
      </c>
    </row>
    <row r="2050" spans="1:2">
      <c r="A2050">
        <v>38793473</v>
      </c>
      <c r="B2050" t="s">
        <v>15209</v>
      </c>
    </row>
    <row r="2051" spans="1:2">
      <c r="A2051">
        <v>37997422</v>
      </c>
      <c r="B2051" t="s">
        <v>15274</v>
      </c>
    </row>
    <row r="2052" spans="1:2">
      <c r="A2052">
        <v>34142168</v>
      </c>
      <c r="B2052" t="s">
        <v>15274</v>
      </c>
    </row>
    <row r="2053" spans="1:2">
      <c r="A2053">
        <v>38303229</v>
      </c>
      <c r="B2053" t="s">
        <v>15274</v>
      </c>
    </row>
    <row r="2054" spans="1:2">
      <c r="A2054">
        <v>37727664</v>
      </c>
      <c r="B2054" t="s">
        <v>9940</v>
      </c>
    </row>
    <row r="2055" spans="1:2">
      <c r="A2055">
        <v>36993109</v>
      </c>
      <c r="B2055" t="s">
        <v>9033</v>
      </c>
    </row>
    <row r="2056" spans="1:2">
      <c r="A2056">
        <v>37730173</v>
      </c>
      <c r="B2056" t="s">
        <v>14486</v>
      </c>
    </row>
    <row r="2057" spans="1:2">
      <c r="A2057">
        <v>36992373</v>
      </c>
      <c r="B2057" t="s">
        <v>15019</v>
      </c>
    </row>
    <row r="2058" spans="1:2">
      <c r="A2058">
        <v>37779437</v>
      </c>
      <c r="B2058" t="s">
        <v>15019</v>
      </c>
    </row>
    <row r="2059" spans="1:2">
      <c r="A2059">
        <v>37178896</v>
      </c>
      <c r="B2059" t="s">
        <v>15019</v>
      </c>
    </row>
    <row r="2060" spans="1:2">
      <c r="A2060">
        <v>34142068</v>
      </c>
      <c r="B2060" t="s">
        <v>15019</v>
      </c>
    </row>
    <row r="2061" spans="1:2">
      <c r="A2061">
        <v>38321679</v>
      </c>
      <c r="B2061" t="s">
        <v>15020</v>
      </c>
    </row>
    <row r="2062" spans="1:2">
      <c r="A2062">
        <v>37818847</v>
      </c>
      <c r="B2062" t="s">
        <v>15020</v>
      </c>
    </row>
    <row r="2063" spans="1:2">
      <c r="A2063">
        <v>38598768</v>
      </c>
      <c r="B2063" t="s">
        <v>15020</v>
      </c>
    </row>
    <row r="2064" spans="1:2">
      <c r="A2064">
        <v>38527354</v>
      </c>
      <c r="B2064" t="s">
        <v>14487</v>
      </c>
    </row>
    <row r="2065" spans="1:2">
      <c r="A2065">
        <v>37158124</v>
      </c>
      <c r="B2065" t="s">
        <v>9334</v>
      </c>
    </row>
    <row r="2066" spans="1:2">
      <c r="A2066">
        <v>36832991</v>
      </c>
      <c r="B2066" t="s">
        <v>9330</v>
      </c>
    </row>
    <row r="2067" spans="1:2">
      <c r="A2067">
        <v>37847981</v>
      </c>
      <c r="B2067" t="s">
        <v>9330</v>
      </c>
    </row>
    <row r="2068" spans="1:2">
      <c r="A2068">
        <v>37847985</v>
      </c>
      <c r="B2068" t="s">
        <v>9330</v>
      </c>
    </row>
    <row r="2069" spans="1:2">
      <c r="A2069">
        <v>34142080</v>
      </c>
      <c r="B2069" t="s">
        <v>9330</v>
      </c>
    </row>
    <row r="2070" spans="1:2">
      <c r="A2070">
        <v>34142079</v>
      </c>
      <c r="B2070" t="s">
        <v>9330</v>
      </c>
    </row>
    <row r="2071" spans="1:2">
      <c r="A2071">
        <v>37721749</v>
      </c>
      <c r="B2071" t="s">
        <v>15060</v>
      </c>
    </row>
    <row r="2072" spans="1:2">
      <c r="A2072">
        <v>34142024</v>
      </c>
      <c r="B2072" t="s">
        <v>15060</v>
      </c>
    </row>
    <row r="2073" spans="1:2">
      <c r="A2073">
        <v>34142023</v>
      </c>
      <c r="B2073" t="s">
        <v>15060</v>
      </c>
    </row>
    <row r="2074" spans="1:2">
      <c r="A2074">
        <v>37169542</v>
      </c>
      <c r="B2074" t="s">
        <v>15060</v>
      </c>
    </row>
    <row r="2075" spans="1:2">
      <c r="A2075">
        <v>38508680</v>
      </c>
      <c r="B2075" t="s">
        <v>11494</v>
      </c>
    </row>
    <row r="2076" spans="1:2">
      <c r="A2076">
        <v>38408513</v>
      </c>
      <c r="B2076" t="s">
        <v>14136</v>
      </c>
    </row>
    <row r="2077" spans="1:2">
      <c r="A2077">
        <v>34230790</v>
      </c>
      <c r="B2077" t="s">
        <v>14564</v>
      </c>
    </row>
    <row r="2078" spans="1:2">
      <c r="A2078">
        <v>37144791</v>
      </c>
      <c r="B2078" t="s">
        <v>15586</v>
      </c>
    </row>
    <row r="2079" spans="1:2">
      <c r="A2079">
        <v>37763277</v>
      </c>
      <c r="B2079" t="s">
        <v>15586</v>
      </c>
    </row>
    <row r="2080" spans="1:2">
      <c r="A2080">
        <v>36732684</v>
      </c>
      <c r="B2080" t="s">
        <v>15586</v>
      </c>
    </row>
    <row r="2081" spans="1:2">
      <c r="A2081">
        <v>34142104</v>
      </c>
      <c r="B2081" t="s">
        <v>15586</v>
      </c>
    </row>
    <row r="2082" spans="1:2">
      <c r="A2082">
        <v>34145995</v>
      </c>
      <c r="B2082" t="s">
        <v>14629</v>
      </c>
    </row>
    <row r="2083" spans="1:2">
      <c r="A2083">
        <v>34227207</v>
      </c>
      <c r="B2083" t="s">
        <v>9337</v>
      </c>
    </row>
    <row r="2084" spans="1:2">
      <c r="A2084">
        <v>38375186</v>
      </c>
      <c r="B2084" t="s">
        <v>9337</v>
      </c>
    </row>
    <row r="2085" spans="1:2">
      <c r="A2085">
        <v>37271656</v>
      </c>
      <c r="B2085" t="s">
        <v>15276</v>
      </c>
    </row>
    <row r="2086" spans="1:2">
      <c r="A2086">
        <v>34178005</v>
      </c>
      <c r="B2086" t="s">
        <v>15276</v>
      </c>
    </row>
    <row r="2087" spans="1:2">
      <c r="A2087">
        <v>37997885</v>
      </c>
      <c r="B2087" t="s">
        <v>15276</v>
      </c>
    </row>
    <row r="2088" spans="1:2">
      <c r="A2088">
        <v>37122946</v>
      </c>
      <c r="B2088" t="s">
        <v>9329</v>
      </c>
    </row>
    <row r="2089" spans="1:2">
      <c r="A2089">
        <v>37147352</v>
      </c>
      <c r="B2089" t="s">
        <v>15273</v>
      </c>
    </row>
    <row r="2090" spans="1:2">
      <c r="A2090">
        <v>34213020</v>
      </c>
      <c r="B2090" t="s">
        <v>15273</v>
      </c>
    </row>
    <row r="2091" spans="1:2">
      <c r="A2091">
        <v>34213023</v>
      </c>
      <c r="B2091" t="s">
        <v>15273</v>
      </c>
    </row>
    <row r="2092" spans="1:2">
      <c r="A2092">
        <v>34142011</v>
      </c>
      <c r="B2092" t="s">
        <v>15432</v>
      </c>
    </row>
    <row r="2093" spans="1:2">
      <c r="A2093">
        <v>37108846</v>
      </c>
      <c r="B2093" t="s">
        <v>15432</v>
      </c>
    </row>
    <row r="2094" spans="1:2">
      <c r="A2094">
        <v>36858515</v>
      </c>
      <c r="B2094" t="s">
        <v>15432</v>
      </c>
    </row>
    <row r="2095" spans="1:2">
      <c r="A2095">
        <v>37144690</v>
      </c>
      <c r="B2095" t="s">
        <v>15432</v>
      </c>
    </row>
    <row r="2096" spans="1:2">
      <c r="A2096">
        <v>37783519</v>
      </c>
      <c r="B2096" t="s">
        <v>15432</v>
      </c>
    </row>
    <row r="2097" spans="1:2">
      <c r="A2097">
        <v>37144664</v>
      </c>
      <c r="B2097" t="s">
        <v>15432</v>
      </c>
    </row>
    <row r="2098" spans="1:2">
      <c r="A2098">
        <v>37710501</v>
      </c>
      <c r="B2098" t="s">
        <v>15432</v>
      </c>
    </row>
    <row r="2099" spans="1:2">
      <c r="A2099">
        <v>37783485</v>
      </c>
      <c r="B2099" t="s">
        <v>15433</v>
      </c>
    </row>
    <row r="2100" spans="1:2">
      <c r="A2100">
        <v>37710515</v>
      </c>
      <c r="B2100" t="s">
        <v>15433</v>
      </c>
    </row>
    <row r="2101" spans="1:2">
      <c r="A2101">
        <v>37783514</v>
      </c>
      <c r="B2101" t="s">
        <v>15433</v>
      </c>
    </row>
    <row r="2102" spans="1:2">
      <c r="A2102">
        <v>34356128</v>
      </c>
      <c r="B2102" t="s">
        <v>15433</v>
      </c>
    </row>
    <row r="2103" spans="1:2">
      <c r="A2103">
        <v>38356227</v>
      </c>
      <c r="B2103" t="s">
        <v>15433</v>
      </c>
    </row>
    <row r="2104" spans="1:2">
      <c r="A2104">
        <v>37779104</v>
      </c>
      <c r="B2104" t="s">
        <v>9832</v>
      </c>
    </row>
    <row r="2105" spans="1:2">
      <c r="A2105">
        <v>37143573</v>
      </c>
      <c r="B2105" t="s">
        <v>9832</v>
      </c>
    </row>
    <row r="2106" spans="1:2">
      <c r="A2106">
        <v>37779385</v>
      </c>
      <c r="B2106" t="s">
        <v>11044</v>
      </c>
    </row>
    <row r="2107" spans="1:2">
      <c r="A2107">
        <v>37112168</v>
      </c>
      <c r="B2107" t="s">
        <v>11044</v>
      </c>
    </row>
    <row r="2108" spans="1:2">
      <c r="A2108">
        <v>36826877</v>
      </c>
      <c r="B2108" t="s">
        <v>14141</v>
      </c>
    </row>
    <row r="2109" spans="1:2">
      <c r="A2109">
        <v>37807743</v>
      </c>
      <c r="B2109" t="s">
        <v>14141</v>
      </c>
    </row>
    <row r="2110" spans="1:2">
      <c r="A2110">
        <v>36895079</v>
      </c>
      <c r="B2110" t="s">
        <v>14141</v>
      </c>
    </row>
    <row r="2111" spans="1:2">
      <c r="A2111">
        <v>37783044</v>
      </c>
      <c r="B2111" t="s">
        <v>15277</v>
      </c>
    </row>
    <row r="2112" spans="1:2">
      <c r="A2112">
        <v>37692476</v>
      </c>
      <c r="B2112" t="s">
        <v>15277</v>
      </c>
    </row>
    <row r="2113" spans="1:2">
      <c r="A2113">
        <v>34142135</v>
      </c>
      <c r="B2113" t="s">
        <v>15277</v>
      </c>
    </row>
    <row r="2114" spans="1:2">
      <c r="A2114">
        <v>37728724</v>
      </c>
      <c r="B2114" t="s">
        <v>9335</v>
      </c>
    </row>
    <row r="2115" spans="1:2">
      <c r="A2115">
        <v>34142032</v>
      </c>
      <c r="B2115" t="s">
        <v>9335</v>
      </c>
    </row>
    <row r="2116" spans="1:2">
      <c r="A2116">
        <v>37137858</v>
      </c>
      <c r="B2116" t="s">
        <v>13572</v>
      </c>
    </row>
    <row r="2117" spans="1:2">
      <c r="A2117">
        <v>34142182</v>
      </c>
      <c r="B2117" t="s">
        <v>16580</v>
      </c>
    </row>
    <row r="2118" spans="1:2">
      <c r="A2118">
        <v>34142180</v>
      </c>
      <c r="B2118" t="s">
        <v>13573</v>
      </c>
    </row>
    <row r="2119" spans="1:2">
      <c r="A2119">
        <v>37776478</v>
      </c>
      <c r="B2119" t="s">
        <v>11500</v>
      </c>
    </row>
    <row r="2120" spans="1:2">
      <c r="A2120">
        <v>34142184</v>
      </c>
      <c r="B2120" t="s">
        <v>11500</v>
      </c>
    </row>
    <row r="2121" spans="1:2">
      <c r="A2121">
        <v>37885437</v>
      </c>
      <c r="B2121" t="s">
        <v>11500</v>
      </c>
    </row>
    <row r="2122" spans="1:2">
      <c r="A2122">
        <v>37286776</v>
      </c>
      <c r="B2122" t="s">
        <v>11500</v>
      </c>
    </row>
    <row r="2123" spans="1:2">
      <c r="A2123">
        <v>37577513</v>
      </c>
      <c r="B2123" t="s">
        <v>11500</v>
      </c>
    </row>
    <row r="2124" spans="1:2">
      <c r="A2124">
        <v>34529974</v>
      </c>
      <c r="B2124" t="s">
        <v>11501</v>
      </c>
    </row>
    <row r="2125" spans="1:2">
      <c r="A2125">
        <v>34142205</v>
      </c>
      <c r="B2125" t="s">
        <v>11501</v>
      </c>
    </row>
    <row r="2126" spans="1:2">
      <c r="A2126">
        <v>37852135</v>
      </c>
      <c r="B2126" t="s">
        <v>8765</v>
      </c>
    </row>
    <row r="2127" spans="1:2">
      <c r="A2127">
        <v>37993536</v>
      </c>
      <c r="B2127" t="s">
        <v>11502</v>
      </c>
    </row>
    <row r="2128" spans="1:2">
      <c r="A2128">
        <v>34142213</v>
      </c>
      <c r="B2128" t="s">
        <v>11502</v>
      </c>
    </row>
    <row r="2129" spans="1:2">
      <c r="A2129">
        <v>36901314</v>
      </c>
      <c r="B2129" t="s">
        <v>11502</v>
      </c>
    </row>
    <row r="2130" spans="1:2">
      <c r="A2130">
        <v>36766810</v>
      </c>
      <c r="B2130" t="s">
        <v>13223</v>
      </c>
    </row>
    <row r="2131" spans="1:2">
      <c r="A2131">
        <v>34142220</v>
      </c>
      <c r="B2131" t="s">
        <v>10014</v>
      </c>
    </row>
    <row r="2132" spans="1:2">
      <c r="A2132">
        <v>34142230</v>
      </c>
      <c r="B2132" t="s">
        <v>11503</v>
      </c>
    </row>
    <row r="2133" spans="1:2">
      <c r="A2133">
        <v>37883378</v>
      </c>
      <c r="B2133" t="s">
        <v>11503</v>
      </c>
    </row>
    <row r="2134" spans="1:2">
      <c r="A2134">
        <v>37586607</v>
      </c>
      <c r="B2134" t="s">
        <v>14596</v>
      </c>
    </row>
    <row r="2135" spans="1:2">
      <c r="A2135">
        <v>34142232</v>
      </c>
      <c r="B2135" t="s">
        <v>14596</v>
      </c>
    </row>
    <row r="2136" spans="1:2">
      <c r="A2136">
        <v>34263923</v>
      </c>
      <c r="B2136" t="s">
        <v>8449</v>
      </c>
    </row>
    <row r="2137" spans="1:2">
      <c r="A2137">
        <v>34632656</v>
      </c>
      <c r="B2137" t="s">
        <v>16882</v>
      </c>
    </row>
    <row r="2138" spans="1:2">
      <c r="A2138">
        <v>37819178</v>
      </c>
      <c r="B2138" t="s">
        <v>15275</v>
      </c>
    </row>
    <row r="2139" spans="1:2">
      <c r="A2139">
        <v>34142016</v>
      </c>
      <c r="B2139" t="s">
        <v>15275</v>
      </c>
    </row>
    <row r="2140" spans="1:2">
      <c r="A2140">
        <v>37901838</v>
      </c>
      <c r="B2140" t="s">
        <v>9333</v>
      </c>
    </row>
    <row r="2141" spans="1:2">
      <c r="A2141">
        <v>37585080</v>
      </c>
      <c r="B2141" t="s">
        <v>13560</v>
      </c>
    </row>
    <row r="2142" spans="1:2">
      <c r="A2142">
        <v>36782478</v>
      </c>
      <c r="B2142" t="s">
        <v>10301</v>
      </c>
    </row>
    <row r="2143" spans="1:2">
      <c r="A2143">
        <v>36909413</v>
      </c>
      <c r="B2143" t="s">
        <v>10301</v>
      </c>
    </row>
    <row r="2144" spans="1:2">
      <c r="A2144">
        <v>36959471</v>
      </c>
      <c r="B2144" t="s">
        <v>10301</v>
      </c>
    </row>
    <row r="2145" spans="1:2">
      <c r="A2145">
        <v>38620783</v>
      </c>
      <c r="B2145" t="s">
        <v>13374</v>
      </c>
    </row>
    <row r="2146" spans="1:2">
      <c r="A2146">
        <v>34211014</v>
      </c>
      <c r="B2146" t="s">
        <v>13374</v>
      </c>
    </row>
    <row r="2147" spans="1:2">
      <c r="A2147">
        <v>36850021</v>
      </c>
      <c r="B2147" t="s">
        <v>10302</v>
      </c>
    </row>
    <row r="2148" spans="1:2">
      <c r="A2148">
        <v>34220050</v>
      </c>
      <c r="B2148" t="s">
        <v>10302</v>
      </c>
    </row>
    <row r="2149" spans="1:2">
      <c r="A2149">
        <v>38342191</v>
      </c>
      <c r="B2149" t="s">
        <v>10302</v>
      </c>
    </row>
    <row r="2150" spans="1:2">
      <c r="A2150">
        <v>37792564</v>
      </c>
      <c r="B2150" t="s">
        <v>11504</v>
      </c>
    </row>
    <row r="2151" spans="1:2">
      <c r="A2151">
        <v>37793764</v>
      </c>
      <c r="B2151" t="s">
        <v>11504</v>
      </c>
    </row>
    <row r="2152" spans="1:2">
      <c r="A2152">
        <v>34414961</v>
      </c>
      <c r="B2152" t="s">
        <v>11504</v>
      </c>
    </row>
    <row r="2153" spans="1:2">
      <c r="A2153">
        <v>38449493</v>
      </c>
      <c r="B2153" t="s">
        <v>14137</v>
      </c>
    </row>
    <row r="2154" spans="1:2">
      <c r="A2154">
        <v>38533500</v>
      </c>
      <c r="B2154" t="s">
        <v>14138</v>
      </c>
    </row>
    <row r="2155" spans="1:2">
      <c r="A2155">
        <v>38378873</v>
      </c>
      <c r="B2155" t="s">
        <v>11505</v>
      </c>
    </row>
    <row r="2156" spans="1:2">
      <c r="A2156">
        <v>37613248</v>
      </c>
      <c r="B2156" t="s">
        <v>9080</v>
      </c>
    </row>
    <row r="2157" spans="1:2">
      <c r="A2157">
        <v>34142291</v>
      </c>
      <c r="B2157" t="s">
        <v>9005</v>
      </c>
    </row>
    <row r="2158" spans="1:2">
      <c r="A2158">
        <v>34142293</v>
      </c>
      <c r="B2158" t="s">
        <v>9005</v>
      </c>
    </row>
    <row r="2159" spans="1:2">
      <c r="A2159">
        <v>34150890</v>
      </c>
      <c r="B2159" t="s">
        <v>11506</v>
      </c>
    </row>
    <row r="2160" spans="1:2">
      <c r="A2160">
        <v>34415071</v>
      </c>
      <c r="B2160" t="s">
        <v>11506</v>
      </c>
    </row>
    <row r="2161" spans="1:2">
      <c r="A2161">
        <v>34235563</v>
      </c>
      <c r="B2161" t="s">
        <v>15278</v>
      </c>
    </row>
    <row r="2162" spans="1:2">
      <c r="A2162">
        <v>38872146</v>
      </c>
      <c r="B2162" t="s">
        <v>15278</v>
      </c>
    </row>
    <row r="2163" spans="1:2">
      <c r="A2163">
        <v>34210407</v>
      </c>
      <c r="B2163" t="s">
        <v>15278</v>
      </c>
    </row>
    <row r="2164" spans="1:2">
      <c r="A2164">
        <v>37094705</v>
      </c>
      <c r="B2164" t="s">
        <v>9336</v>
      </c>
    </row>
    <row r="2165" spans="1:2">
      <c r="A2165">
        <v>34235557</v>
      </c>
      <c r="B2165" t="s">
        <v>9336</v>
      </c>
    </row>
    <row r="2166" spans="1:2">
      <c r="A2166">
        <v>36874685</v>
      </c>
      <c r="B2166" t="s">
        <v>9336</v>
      </c>
    </row>
    <row r="2167" spans="1:2">
      <c r="A2167">
        <v>36732700</v>
      </c>
      <c r="B2167" t="s">
        <v>9338</v>
      </c>
    </row>
    <row r="2168" spans="1:2">
      <c r="A2168">
        <v>38825622</v>
      </c>
      <c r="B2168" t="s">
        <v>9338</v>
      </c>
    </row>
    <row r="2169" spans="1:2">
      <c r="A2169">
        <v>38808584</v>
      </c>
      <c r="B2169" t="s">
        <v>9339</v>
      </c>
    </row>
    <row r="2170" spans="1:2">
      <c r="A2170">
        <v>34651383</v>
      </c>
      <c r="B2170" t="s">
        <v>9340</v>
      </c>
    </row>
    <row r="2171" spans="1:2">
      <c r="A2171">
        <v>34243583</v>
      </c>
      <c r="B2171" t="s">
        <v>9341</v>
      </c>
    </row>
    <row r="2172" spans="1:2">
      <c r="A2172">
        <v>34224035</v>
      </c>
      <c r="B2172" t="s">
        <v>9342</v>
      </c>
    </row>
    <row r="2173" spans="1:2">
      <c r="A2173">
        <v>36931174</v>
      </c>
      <c r="B2173" t="s">
        <v>9342</v>
      </c>
    </row>
    <row r="2174" spans="1:2">
      <c r="A2174">
        <v>37789575</v>
      </c>
      <c r="B2174" t="s">
        <v>9342</v>
      </c>
    </row>
    <row r="2175" spans="1:2">
      <c r="A2175">
        <v>37838628</v>
      </c>
      <c r="B2175" t="s">
        <v>9343</v>
      </c>
    </row>
    <row r="2176" spans="1:2">
      <c r="A2176">
        <v>34157753</v>
      </c>
      <c r="B2176" t="s">
        <v>9343</v>
      </c>
    </row>
    <row r="2177" spans="1:2">
      <c r="A2177">
        <v>34223937</v>
      </c>
      <c r="B2177" t="s">
        <v>9344</v>
      </c>
    </row>
    <row r="2178" spans="1:2">
      <c r="A2178">
        <v>36940047</v>
      </c>
      <c r="B2178" t="s">
        <v>9344</v>
      </c>
    </row>
    <row r="2179" spans="1:2">
      <c r="A2179">
        <v>37012998</v>
      </c>
      <c r="B2179" t="s">
        <v>9344</v>
      </c>
    </row>
    <row r="2180" spans="1:2">
      <c r="A2180">
        <v>34223945</v>
      </c>
      <c r="B2180" t="s">
        <v>9344</v>
      </c>
    </row>
    <row r="2181" spans="1:2">
      <c r="A2181">
        <v>38442120</v>
      </c>
      <c r="B2181" t="s">
        <v>9344</v>
      </c>
    </row>
    <row r="2182" spans="1:2">
      <c r="A2182">
        <v>34144705</v>
      </c>
      <c r="B2182" t="s">
        <v>9345</v>
      </c>
    </row>
    <row r="2183" spans="1:2">
      <c r="A2183">
        <v>38454805</v>
      </c>
      <c r="B2183" t="s">
        <v>9345</v>
      </c>
    </row>
    <row r="2184" spans="1:2">
      <c r="A2184">
        <v>37121808</v>
      </c>
      <c r="B2184" t="s">
        <v>9345</v>
      </c>
    </row>
    <row r="2185" spans="1:2">
      <c r="A2185">
        <v>34226244</v>
      </c>
      <c r="B2185" t="s">
        <v>9345</v>
      </c>
    </row>
    <row r="2186" spans="1:2">
      <c r="A2186">
        <v>36865913</v>
      </c>
      <c r="B2186" t="s">
        <v>9346</v>
      </c>
    </row>
    <row r="2187" spans="1:2">
      <c r="A2187">
        <v>34163091</v>
      </c>
      <c r="B2187" t="s">
        <v>9346</v>
      </c>
    </row>
    <row r="2188" spans="1:2">
      <c r="A2188">
        <v>34163023</v>
      </c>
      <c r="B2188" t="s">
        <v>9346</v>
      </c>
    </row>
    <row r="2189" spans="1:2">
      <c r="A2189">
        <v>34158131</v>
      </c>
      <c r="B2189" t="s">
        <v>9347</v>
      </c>
    </row>
    <row r="2190" spans="1:2">
      <c r="A2190">
        <v>37032752</v>
      </c>
      <c r="B2190" t="s">
        <v>9348</v>
      </c>
    </row>
    <row r="2191" spans="1:2">
      <c r="A2191">
        <v>37228794</v>
      </c>
      <c r="B2191" t="s">
        <v>9348</v>
      </c>
    </row>
    <row r="2192" spans="1:2">
      <c r="A2192">
        <v>36920318</v>
      </c>
      <c r="B2192" t="s">
        <v>9348</v>
      </c>
    </row>
    <row r="2193" spans="1:2">
      <c r="A2193">
        <v>34156056</v>
      </c>
      <c r="B2193" t="s">
        <v>9371</v>
      </c>
    </row>
    <row r="2194" spans="1:2">
      <c r="A2194">
        <v>38715719</v>
      </c>
      <c r="B2194" t="s">
        <v>9371</v>
      </c>
    </row>
    <row r="2195" spans="1:2">
      <c r="A2195">
        <v>37134919</v>
      </c>
      <c r="B2195" t="s">
        <v>9371</v>
      </c>
    </row>
    <row r="2196" spans="1:2">
      <c r="A2196">
        <v>38689569</v>
      </c>
      <c r="B2196" t="s">
        <v>9371</v>
      </c>
    </row>
    <row r="2197" spans="1:2">
      <c r="A2197">
        <v>37783460</v>
      </c>
      <c r="B2197" t="s">
        <v>9371</v>
      </c>
    </row>
    <row r="2198" spans="1:2">
      <c r="A2198">
        <v>34145395</v>
      </c>
      <c r="B2198" t="s">
        <v>9349</v>
      </c>
    </row>
    <row r="2199" spans="1:2">
      <c r="A2199">
        <v>37013002</v>
      </c>
      <c r="B2199" t="s">
        <v>9349</v>
      </c>
    </row>
    <row r="2200" spans="1:2">
      <c r="A2200">
        <v>38442286</v>
      </c>
      <c r="B2200" t="s">
        <v>9349</v>
      </c>
    </row>
    <row r="2201" spans="1:2">
      <c r="A2201">
        <v>38393086</v>
      </c>
      <c r="B2201" t="s">
        <v>9349</v>
      </c>
    </row>
    <row r="2202" spans="1:2">
      <c r="A2202">
        <v>34148226</v>
      </c>
      <c r="B2202" t="s">
        <v>9350</v>
      </c>
    </row>
    <row r="2203" spans="1:2">
      <c r="A2203">
        <v>38692041</v>
      </c>
      <c r="B2203" t="s">
        <v>9350</v>
      </c>
    </row>
    <row r="2204" spans="1:2">
      <c r="A2204">
        <v>34226579</v>
      </c>
      <c r="B2204" t="s">
        <v>9351</v>
      </c>
    </row>
    <row r="2205" spans="1:2">
      <c r="A2205">
        <v>36966767</v>
      </c>
      <c r="B2205" t="s">
        <v>9352</v>
      </c>
    </row>
    <row r="2206" spans="1:2">
      <c r="A2206">
        <v>37990345</v>
      </c>
      <c r="B2206" t="s">
        <v>9352</v>
      </c>
    </row>
    <row r="2207" spans="1:2">
      <c r="A2207">
        <v>38668153</v>
      </c>
      <c r="B2207" t="s">
        <v>9352</v>
      </c>
    </row>
    <row r="2208" spans="1:2">
      <c r="A2208">
        <v>38417046</v>
      </c>
      <c r="B2208" t="s">
        <v>9353</v>
      </c>
    </row>
    <row r="2209" spans="1:2">
      <c r="A2209">
        <v>34226823</v>
      </c>
      <c r="B2209" t="s">
        <v>9353</v>
      </c>
    </row>
    <row r="2210" spans="1:2">
      <c r="A2210">
        <v>37730484</v>
      </c>
      <c r="B2210" t="s">
        <v>9353</v>
      </c>
    </row>
    <row r="2211" spans="1:2">
      <c r="A2211">
        <v>37845164</v>
      </c>
      <c r="B2211" t="s">
        <v>9353</v>
      </c>
    </row>
    <row r="2212" spans="1:2">
      <c r="A2212">
        <v>37292629</v>
      </c>
      <c r="B2212" t="s">
        <v>9354</v>
      </c>
    </row>
    <row r="2213" spans="1:2">
      <c r="A2213">
        <v>37765363</v>
      </c>
      <c r="B2213" t="s">
        <v>14962</v>
      </c>
    </row>
    <row r="2214" spans="1:2">
      <c r="A2214">
        <v>34226665</v>
      </c>
      <c r="B2214" t="s">
        <v>14962</v>
      </c>
    </row>
    <row r="2215" spans="1:2">
      <c r="A2215">
        <v>36953719</v>
      </c>
      <c r="B2215" t="s">
        <v>14962</v>
      </c>
    </row>
    <row r="2216" spans="1:2">
      <c r="A2216">
        <v>36973647</v>
      </c>
      <c r="B2216" t="s">
        <v>14962</v>
      </c>
    </row>
    <row r="2217" spans="1:2">
      <c r="A2217">
        <v>37074947</v>
      </c>
      <c r="B2217" t="s">
        <v>14962</v>
      </c>
    </row>
    <row r="2218" spans="1:2">
      <c r="A2218">
        <v>37013020</v>
      </c>
      <c r="B2218" t="s">
        <v>14962</v>
      </c>
    </row>
    <row r="2219" spans="1:2">
      <c r="A2219">
        <v>34146241</v>
      </c>
      <c r="B2219" t="s">
        <v>14962</v>
      </c>
    </row>
    <row r="2220" spans="1:2">
      <c r="A2220">
        <v>37156034</v>
      </c>
      <c r="B2220" t="s">
        <v>9355</v>
      </c>
    </row>
    <row r="2221" spans="1:2">
      <c r="A2221">
        <v>37023948</v>
      </c>
      <c r="B2221" t="s">
        <v>9355</v>
      </c>
    </row>
    <row r="2222" spans="1:2">
      <c r="A2222">
        <v>37767750</v>
      </c>
      <c r="B2222" t="s">
        <v>9355</v>
      </c>
    </row>
    <row r="2223" spans="1:2">
      <c r="A2223">
        <v>37037338</v>
      </c>
      <c r="B2223" t="s">
        <v>9355</v>
      </c>
    </row>
    <row r="2224" spans="1:2">
      <c r="A2224">
        <v>37762425</v>
      </c>
      <c r="B2224" t="s">
        <v>9356</v>
      </c>
    </row>
    <row r="2225" spans="1:2">
      <c r="A2225">
        <v>37102542</v>
      </c>
      <c r="B2225" t="s">
        <v>9356</v>
      </c>
    </row>
    <row r="2226" spans="1:2">
      <c r="A2226">
        <v>37156103</v>
      </c>
      <c r="B2226" t="s">
        <v>9356</v>
      </c>
    </row>
    <row r="2227" spans="1:2">
      <c r="A2227">
        <v>37789590</v>
      </c>
      <c r="B2227" t="s">
        <v>15279</v>
      </c>
    </row>
    <row r="2228" spans="1:2">
      <c r="A2228">
        <v>34154125</v>
      </c>
      <c r="B2228" t="s">
        <v>15279</v>
      </c>
    </row>
    <row r="2229" spans="1:2">
      <c r="A2229">
        <v>36904885</v>
      </c>
      <c r="B2229" t="s">
        <v>15279</v>
      </c>
    </row>
    <row r="2230" spans="1:2">
      <c r="A2230">
        <v>37789585</v>
      </c>
      <c r="B2230" t="s">
        <v>15279</v>
      </c>
    </row>
    <row r="2231" spans="1:2">
      <c r="A2231">
        <v>38454808</v>
      </c>
      <c r="B2231" t="s">
        <v>9357</v>
      </c>
    </row>
    <row r="2232" spans="1:2">
      <c r="A2232">
        <v>34247735</v>
      </c>
      <c r="B2232" t="s">
        <v>9357</v>
      </c>
    </row>
    <row r="2233" spans="1:2">
      <c r="A2233">
        <v>37691212</v>
      </c>
      <c r="B2233" t="s">
        <v>9357</v>
      </c>
    </row>
    <row r="2234" spans="1:2">
      <c r="A2234">
        <v>36927394</v>
      </c>
      <c r="B2234" t="s">
        <v>9357</v>
      </c>
    </row>
    <row r="2235" spans="1:2">
      <c r="A2235">
        <v>36929642</v>
      </c>
      <c r="B2235" t="s">
        <v>9358</v>
      </c>
    </row>
    <row r="2236" spans="1:2">
      <c r="A2236">
        <v>34143269</v>
      </c>
      <c r="B2236" t="s">
        <v>9358</v>
      </c>
    </row>
    <row r="2237" spans="1:2">
      <c r="A2237">
        <v>34444627</v>
      </c>
      <c r="B2237" t="s">
        <v>9358</v>
      </c>
    </row>
    <row r="2238" spans="1:2">
      <c r="A2238">
        <v>37041612</v>
      </c>
      <c r="B2238" t="s">
        <v>15280</v>
      </c>
    </row>
    <row r="2239" spans="1:2">
      <c r="A2239">
        <v>38459100</v>
      </c>
      <c r="B2239" t="s">
        <v>15280</v>
      </c>
    </row>
    <row r="2240" spans="1:2">
      <c r="A2240">
        <v>37039494</v>
      </c>
      <c r="B2240" t="s">
        <v>15280</v>
      </c>
    </row>
    <row r="2241" spans="1:2">
      <c r="A2241">
        <v>36845998</v>
      </c>
      <c r="B2241" t="s">
        <v>15280</v>
      </c>
    </row>
    <row r="2242" spans="1:2">
      <c r="A2242">
        <v>34210932</v>
      </c>
      <c r="B2242" t="s">
        <v>15280</v>
      </c>
    </row>
    <row r="2243" spans="1:2">
      <c r="A2243">
        <v>37032893</v>
      </c>
      <c r="B2243" t="s">
        <v>15280</v>
      </c>
    </row>
    <row r="2244" spans="1:2">
      <c r="A2244">
        <v>38442114</v>
      </c>
      <c r="B2244" t="s">
        <v>9359</v>
      </c>
    </row>
    <row r="2245" spans="1:2">
      <c r="A2245">
        <v>36867598</v>
      </c>
      <c r="B2245" t="s">
        <v>9359</v>
      </c>
    </row>
    <row r="2246" spans="1:2">
      <c r="A2246">
        <v>34228746</v>
      </c>
      <c r="B2246" t="s">
        <v>9359</v>
      </c>
    </row>
    <row r="2247" spans="1:2">
      <c r="A2247">
        <v>37561440</v>
      </c>
      <c r="B2247" t="s">
        <v>9360</v>
      </c>
    </row>
    <row r="2248" spans="1:2">
      <c r="A2248">
        <v>38442148</v>
      </c>
      <c r="B2248" t="s">
        <v>9360</v>
      </c>
    </row>
    <row r="2249" spans="1:2">
      <c r="A2249">
        <v>34145252</v>
      </c>
      <c r="B2249" t="s">
        <v>9360</v>
      </c>
    </row>
    <row r="2250" spans="1:2">
      <c r="A2250">
        <v>36864307</v>
      </c>
      <c r="B2250" t="s">
        <v>9360</v>
      </c>
    </row>
    <row r="2251" spans="1:2">
      <c r="A2251">
        <v>38619917</v>
      </c>
      <c r="B2251" t="s">
        <v>9361</v>
      </c>
    </row>
    <row r="2252" spans="1:2">
      <c r="A2252">
        <v>37133575</v>
      </c>
      <c r="B2252" t="s">
        <v>9361</v>
      </c>
    </row>
    <row r="2253" spans="1:2">
      <c r="A2253">
        <v>34181123</v>
      </c>
      <c r="B2253" t="s">
        <v>9361</v>
      </c>
    </row>
    <row r="2254" spans="1:2">
      <c r="A2254">
        <v>34208502</v>
      </c>
      <c r="B2254" t="s">
        <v>9362</v>
      </c>
    </row>
    <row r="2255" spans="1:2">
      <c r="A2255">
        <v>37151208</v>
      </c>
      <c r="B2255" t="s">
        <v>9363</v>
      </c>
    </row>
    <row r="2256" spans="1:2">
      <c r="A2256">
        <v>37256541</v>
      </c>
      <c r="B2256" t="s">
        <v>9363</v>
      </c>
    </row>
    <row r="2257" spans="1:2">
      <c r="A2257">
        <v>34142322</v>
      </c>
      <c r="B2257" t="s">
        <v>13375</v>
      </c>
    </row>
    <row r="2258" spans="1:2">
      <c r="A2258">
        <v>34435766</v>
      </c>
      <c r="B2258" t="s">
        <v>11507</v>
      </c>
    </row>
    <row r="2259" spans="1:2">
      <c r="A2259">
        <v>34142330</v>
      </c>
      <c r="B2259" t="s">
        <v>11507</v>
      </c>
    </row>
    <row r="2260" spans="1:2">
      <c r="A2260">
        <v>34142331</v>
      </c>
      <c r="B2260" t="s">
        <v>11507</v>
      </c>
    </row>
    <row r="2261" spans="1:2">
      <c r="A2261">
        <v>37160821</v>
      </c>
      <c r="B2261" t="s">
        <v>15167</v>
      </c>
    </row>
    <row r="2262" spans="1:2">
      <c r="A2262">
        <v>34139645</v>
      </c>
      <c r="B2262" t="s">
        <v>15167</v>
      </c>
    </row>
    <row r="2263" spans="1:2">
      <c r="A2263">
        <v>37103770</v>
      </c>
      <c r="B2263" t="s">
        <v>15167</v>
      </c>
    </row>
    <row r="2264" spans="1:2">
      <c r="A2264">
        <v>34142058</v>
      </c>
      <c r="B2264" t="s">
        <v>15167</v>
      </c>
    </row>
    <row r="2265" spans="1:2">
      <c r="A2265">
        <v>34653796</v>
      </c>
      <c r="B2265" t="s">
        <v>15167</v>
      </c>
    </row>
    <row r="2266" spans="1:2">
      <c r="A2266">
        <v>37716696</v>
      </c>
      <c r="B2266" t="s">
        <v>15167</v>
      </c>
    </row>
    <row r="2267" spans="1:2">
      <c r="A2267">
        <v>34139580</v>
      </c>
      <c r="B2267" t="s">
        <v>15167</v>
      </c>
    </row>
    <row r="2268" spans="1:2">
      <c r="A2268">
        <v>38303924</v>
      </c>
      <c r="B2268" t="s">
        <v>9372</v>
      </c>
    </row>
    <row r="2269" spans="1:2">
      <c r="A2269">
        <v>37168756</v>
      </c>
      <c r="B2269" t="s">
        <v>9372</v>
      </c>
    </row>
    <row r="2270" spans="1:2">
      <c r="A2270">
        <v>34318339</v>
      </c>
      <c r="B2270" t="s">
        <v>16408</v>
      </c>
    </row>
    <row r="2271" spans="1:2">
      <c r="A2271">
        <v>36868034</v>
      </c>
      <c r="B2271" t="s">
        <v>14050</v>
      </c>
    </row>
    <row r="2272" spans="1:2">
      <c r="A2272">
        <v>34142358</v>
      </c>
      <c r="B2272" t="s">
        <v>14050</v>
      </c>
    </row>
    <row r="2273" spans="1:2">
      <c r="A2273">
        <v>34142361</v>
      </c>
      <c r="B2273" t="s">
        <v>11508</v>
      </c>
    </row>
    <row r="2274" spans="1:2">
      <c r="A2274">
        <v>34142359</v>
      </c>
      <c r="B2274" t="s">
        <v>11509</v>
      </c>
    </row>
    <row r="2275" spans="1:2">
      <c r="A2275">
        <v>34226679</v>
      </c>
      <c r="B2275" t="s">
        <v>11510</v>
      </c>
    </row>
    <row r="2276" spans="1:2">
      <c r="A2276">
        <v>36934974</v>
      </c>
      <c r="B2276" t="s">
        <v>9373</v>
      </c>
    </row>
    <row r="2277" spans="1:2">
      <c r="A2277">
        <v>34142360</v>
      </c>
      <c r="B2277" t="s">
        <v>9373</v>
      </c>
    </row>
    <row r="2278" spans="1:2">
      <c r="A2278">
        <v>38476838</v>
      </c>
      <c r="B2278" t="s">
        <v>9373</v>
      </c>
    </row>
    <row r="2279" spans="1:2">
      <c r="A2279">
        <v>34476789</v>
      </c>
      <c r="B2279" t="s">
        <v>11511</v>
      </c>
    </row>
    <row r="2280" spans="1:2">
      <c r="A2280">
        <v>36868480</v>
      </c>
      <c r="B2280" t="s">
        <v>11511</v>
      </c>
    </row>
    <row r="2281" spans="1:2">
      <c r="A2281">
        <v>34142368</v>
      </c>
      <c r="B2281" t="s">
        <v>10015</v>
      </c>
    </row>
    <row r="2282" spans="1:2">
      <c r="A2282">
        <v>34160361</v>
      </c>
      <c r="B2282" t="s">
        <v>9374</v>
      </c>
    </row>
    <row r="2283" spans="1:2">
      <c r="A2283">
        <v>37784307</v>
      </c>
      <c r="B2283" t="s">
        <v>9374</v>
      </c>
    </row>
    <row r="2284" spans="1:2">
      <c r="A2284">
        <v>36975405</v>
      </c>
      <c r="B2284" t="s">
        <v>9374</v>
      </c>
    </row>
    <row r="2285" spans="1:2">
      <c r="A2285">
        <v>36977415</v>
      </c>
      <c r="B2285" t="s">
        <v>15281</v>
      </c>
    </row>
    <row r="2286" spans="1:2">
      <c r="A2286">
        <v>34221342</v>
      </c>
      <c r="B2286" t="s">
        <v>15281</v>
      </c>
    </row>
    <row r="2287" spans="1:2">
      <c r="A2287">
        <v>38317287</v>
      </c>
      <c r="B2287" t="s">
        <v>15281</v>
      </c>
    </row>
    <row r="2288" spans="1:2">
      <c r="A2288">
        <v>34134411</v>
      </c>
      <c r="B2288" t="s">
        <v>8540</v>
      </c>
    </row>
    <row r="2289" spans="1:2">
      <c r="A2289">
        <v>37955729</v>
      </c>
      <c r="B2289" t="s">
        <v>8540</v>
      </c>
    </row>
    <row r="2290" spans="1:2">
      <c r="A2290">
        <v>34246509</v>
      </c>
      <c r="B2290" t="s">
        <v>8540</v>
      </c>
    </row>
    <row r="2291" spans="1:2">
      <c r="A2291">
        <v>34426919</v>
      </c>
      <c r="B2291" t="s">
        <v>9376</v>
      </c>
    </row>
    <row r="2292" spans="1:2">
      <c r="A2292">
        <v>37221009</v>
      </c>
      <c r="B2292" t="s">
        <v>9376</v>
      </c>
    </row>
    <row r="2293" spans="1:2">
      <c r="A2293">
        <v>34220083</v>
      </c>
      <c r="B2293" t="s">
        <v>11512</v>
      </c>
    </row>
    <row r="2294" spans="1:2">
      <c r="A2294">
        <v>37085286</v>
      </c>
      <c r="B2294" t="s">
        <v>9627</v>
      </c>
    </row>
    <row r="2295" spans="1:2">
      <c r="A2295">
        <v>34142502</v>
      </c>
      <c r="B2295" t="s">
        <v>9627</v>
      </c>
    </row>
    <row r="2296" spans="1:2">
      <c r="A2296">
        <v>37778242</v>
      </c>
      <c r="B2296" t="s">
        <v>9627</v>
      </c>
    </row>
    <row r="2297" spans="1:2">
      <c r="A2297">
        <v>34316977</v>
      </c>
      <c r="B2297" t="s">
        <v>11513</v>
      </c>
    </row>
    <row r="2298" spans="1:2">
      <c r="A2298">
        <v>37653450</v>
      </c>
      <c r="B2298" t="s">
        <v>11513</v>
      </c>
    </row>
    <row r="2299" spans="1:2">
      <c r="A2299">
        <v>34155745</v>
      </c>
      <c r="B2299" t="s">
        <v>13376</v>
      </c>
    </row>
    <row r="2300" spans="1:2">
      <c r="A2300">
        <v>34149339</v>
      </c>
      <c r="B2300" t="s">
        <v>9377</v>
      </c>
    </row>
    <row r="2301" spans="1:2">
      <c r="A2301">
        <v>34216798</v>
      </c>
      <c r="B2301" t="s">
        <v>9378</v>
      </c>
    </row>
    <row r="2302" spans="1:2">
      <c r="A2302">
        <v>38459050</v>
      </c>
      <c r="B2302" t="s">
        <v>9378</v>
      </c>
    </row>
    <row r="2303" spans="1:2">
      <c r="A2303">
        <v>34427956</v>
      </c>
      <c r="B2303" t="s">
        <v>9378</v>
      </c>
    </row>
    <row r="2304" spans="1:2">
      <c r="A2304">
        <v>37103546</v>
      </c>
      <c r="B2304" t="s">
        <v>11514</v>
      </c>
    </row>
    <row r="2305" spans="1:2">
      <c r="A2305">
        <v>34154862</v>
      </c>
      <c r="B2305" t="s">
        <v>11514</v>
      </c>
    </row>
    <row r="2306" spans="1:2">
      <c r="A2306">
        <v>34208505</v>
      </c>
      <c r="B2306" t="s">
        <v>13574</v>
      </c>
    </row>
    <row r="2307" spans="1:2">
      <c r="A2307">
        <v>36874642</v>
      </c>
      <c r="B2307" t="s">
        <v>13574</v>
      </c>
    </row>
    <row r="2308" spans="1:2">
      <c r="A2308">
        <v>37208607</v>
      </c>
      <c r="B2308" t="s">
        <v>13574</v>
      </c>
    </row>
    <row r="2309" spans="1:2">
      <c r="A2309">
        <v>37780132</v>
      </c>
      <c r="B2309" t="s">
        <v>13574</v>
      </c>
    </row>
    <row r="2310" spans="1:2">
      <c r="A2310">
        <v>37587871</v>
      </c>
      <c r="B2310" t="s">
        <v>13574</v>
      </c>
    </row>
    <row r="2311" spans="1:2">
      <c r="A2311">
        <v>36909949</v>
      </c>
      <c r="B2311" t="s">
        <v>10303</v>
      </c>
    </row>
    <row r="2312" spans="1:2">
      <c r="A2312">
        <v>36782472</v>
      </c>
      <c r="B2312" t="s">
        <v>10303</v>
      </c>
    </row>
    <row r="2313" spans="1:2">
      <c r="A2313">
        <v>34232386</v>
      </c>
      <c r="B2313" t="s">
        <v>10303</v>
      </c>
    </row>
    <row r="2314" spans="1:2">
      <c r="A2314">
        <v>37226338</v>
      </c>
      <c r="B2314" t="s">
        <v>11004</v>
      </c>
    </row>
    <row r="2315" spans="1:2">
      <c r="A2315">
        <v>37783543</v>
      </c>
      <c r="B2315" t="s">
        <v>11004</v>
      </c>
    </row>
    <row r="2316" spans="1:2">
      <c r="A2316">
        <v>34142567</v>
      </c>
      <c r="B2316" t="s">
        <v>11004</v>
      </c>
    </row>
    <row r="2317" spans="1:2">
      <c r="A2317">
        <v>37950575</v>
      </c>
      <c r="B2317" t="s">
        <v>11515</v>
      </c>
    </row>
    <row r="2318" spans="1:2">
      <c r="A2318">
        <v>34142568</v>
      </c>
      <c r="B2318" t="s">
        <v>11515</v>
      </c>
    </row>
    <row r="2319" spans="1:2">
      <c r="A2319">
        <v>34142572</v>
      </c>
      <c r="B2319" t="s">
        <v>13377</v>
      </c>
    </row>
    <row r="2320" spans="1:2">
      <c r="A2320">
        <v>37059950</v>
      </c>
      <c r="B2320" t="s">
        <v>13377</v>
      </c>
    </row>
    <row r="2321" spans="1:2">
      <c r="A2321">
        <v>36847025</v>
      </c>
      <c r="B2321" t="s">
        <v>14415</v>
      </c>
    </row>
    <row r="2322" spans="1:2">
      <c r="A2322">
        <v>38516612</v>
      </c>
      <c r="B2322" t="s">
        <v>16868</v>
      </c>
    </row>
    <row r="2323" spans="1:2">
      <c r="A2323">
        <v>34142583</v>
      </c>
      <c r="B2323" t="s">
        <v>10837</v>
      </c>
    </row>
    <row r="2324" spans="1:2">
      <c r="A2324">
        <v>37155670</v>
      </c>
      <c r="B2324" t="s">
        <v>10838</v>
      </c>
    </row>
    <row r="2325" spans="1:2">
      <c r="A2325">
        <v>34142588</v>
      </c>
      <c r="B2325" t="s">
        <v>14384</v>
      </c>
    </row>
    <row r="2326" spans="1:2">
      <c r="A2326">
        <v>37681745</v>
      </c>
      <c r="B2326" t="s">
        <v>14384</v>
      </c>
    </row>
    <row r="2327" spans="1:2">
      <c r="A2327">
        <v>34618832</v>
      </c>
      <c r="B2327" t="s">
        <v>11516</v>
      </c>
    </row>
    <row r="2328" spans="1:2">
      <c r="A2328">
        <v>37123890</v>
      </c>
      <c r="B2328" t="s">
        <v>9379</v>
      </c>
    </row>
    <row r="2329" spans="1:2">
      <c r="A2329">
        <v>34137397</v>
      </c>
      <c r="B2329" t="s">
        <v>9379</v>
      </c>
    </row>
    <row r="2330" spans="1:2">
      <c r="A2330">
        <v>37168818</v>
      </c>
      <c r="B2330" t="s">
        <v>9379</v>
      </c>
    </row>
    <row r="2331" spans="1:2">
      <c r="A2331">
        <v>34142629</v>
      </c>
      <c r="B2331" t="s">
        <v>11517</v>
      </c>
    </row>
    <row r="2332" spans="1:2">
      <c r="A2332">
        <v>37798173</v>
      </c>
      <c r="B2332" t="s">
        <v>13916</v>
      </c>
    </row>
    <row r="2333" spans="1:2">
      <c r="A2333">
        <v>34142642</v>
      </c>
      <c r="B2333" t="s">
        <v>13916</v>
      </c>
    </row>
    <row r="2334" spans="1:2">
      <c r="A2334">
        <v>37824196</v>
      </c>
      <c r="B2334" t="s">
        <v>13916</v>
      </c>
    </row>
    <row r="2335" spans="1:2">
      <c r="A2335">
        <v>34142636</v>
      </c>
      <c r="B2335" t="s">
        <v>11518</v>
      </c>
    </row>
    <row r="2336" spans="1:2">
      <c r="A2336">
        <v>38383198</v>
      </c>
      <c r="B2336" t="s">
        <v>12935</v>
      </c>
    </row>
    <row r="2337" spans="1:2">
      <c r="A2337">
        <v>34161487</v>
      </c>
      <c r="B2337" t="s">
        <v>12935</v>
      </c>
    </row>
    <row r="2338" spans="1:2">
      <c r="A2338">
        <v>38449959</v>
      </c>
      <c r="B2338" t="s">
        <v>12935</v>
      </c>
    </row>
    <row r="2339" spans="1:2">
      <c r="A2339">
        <v>37072817</v>
      </c>
      <c r="B2339" t="s">
        <v>11519</v>
      </c>
    </row>
    <row r="2340" spans="1:2">
      <c r="A2340">
        <v>38450182</v>
      </c>
      <c r="B2340" t="s">
        <v>13168</v>
      </c>
    </row>
    <row r="2341" spans="1:2">
      <c r="A2341">
        <v>34142649</v>
      </c>
      <c r="B2341" t="s">
        <v>10016</v>
      </c>
    </row>
    <row r="2342" spans="1:2">
      <c r="A2342">
        <v>34142654</v>
      </c>
      <c r="B2342" t="s">
        <v>10016</v>
      </c>
    </row>
    <row r="2343" spans="1:2">
      <c r="A2343">
        <v>34234653</v>
      </c>
      <c r="B2343" t="s">
        <v>13378</v>
      </c>
    </row>
    <row r="2344" spans="1:2">
      <c r="A2344">
        <v>38538510</v>
      </c>
      <c r="B2344" t="s">
        <v>13378</v>
      </c>
    </row>
    <row r="2345" spans="1:2">
      <c r="A2345">
        <v>38494716</v>
      </c>
      <c r="B2345" t="s">
        <v>17680</v>
      </c>
    </row>
    <row r="2346" spans="1:2">
      <c r="A2346">
        <v>34142669</v>
      </c>
      <c r="B2346" t="s">
        <v>9785</v>
      </c>
    </row>
    <row r="2347" spans="1:2">
      <c r="A2347">
        <v>38383146</v>
      </c>
      <c r="B2347" t="s">
        <v>9785</v>
      </c>
    </row>
    <row r="2348" spans="1:2">
      <c r="A2348">
        <v>37091599</v>
      </c>
      <c r="B2348" t="s">
        <v>11520</v>
      </c>
    </row>
    <row r="2349" spans="1:2">
      <c r="A2349">
        <v>38841301</v>
      </c>
      <c r="B2349" t="s">
        <v>9382</v>
      </c>
    </row>
    <row r="2350" spans="1:2">
      <c r="A2350">
        <v>38841279</v>
      </c>
      <c r="B2350" t="s">
        <v>9382</v>
      </c>
    </row>
    <row r="2351" spans="1:2">
      <c r="A2351">
        <v>34134203</v>
      </c>
      <c r="B2351" t="s">
        <v>9382</v>
      </c>
    </row>
    <row r="2352" spans="1:2">
      <c r="A2352">
        <v>34134419</v>
      </c>
      <c r="B2352" t="s">
        <v>9382</v>
      </c>
    </row>
    <row r="2353" spans="1:2">
      <c r="A2353">
        <v>37037317</v>
      </c>
      <c r="B2353" t="s">
        <v>9383</v>
      </c>
    </row>
    <row r="2354" spans="1:2">
      <c r="A2354">
        <v>34239745</v>
      </c>
      <c r="B2354" t="s">
        <v>9385</v>
      </c>
    </row>
    <row r="2355" spans="1:2">
      <c r="A2355">
        <v>37102013</v>
      </c>
      <c r="B2355" t="s">
        <v>9386</v>
      </c>
    </row>
    <row r="2356" spans="1:2">
      <c r="A2356">
        <v>37917542</v>
      </c>
      <c r="B2356" t="s">
        <v>9387</v>
      </c>
    </row>
    <row r="2357" spans="1:2">
      <c r="A2357">
        <v>34654621</v>
      </c>
      <c r="B2357" t="s">
        <v>9388</v>
      </c>
    </row>
    <row r="2358" spans="1:2">
      <c r="A2358">
        <v>37070839</v>
      </c>
      <c r="B2358" t="s">
        <v>9389</v>
      </c>
    </row>
    <row r="2359" spans="1:2">
      <c r="A2359">
        <v>34230381</v>
      </c>
      <c r="B2359" t="s">
        <v>9390</v>
      </c>
    </row>
    <row r="2360" spans="1:2">
      <c r="A2360">
        <v>37107664</v>
      </c>
      <c r="B2360" t="s">
        <v>9391</v>
      </c>
    </row>
    <row r="2361" spans="1:2">
      <c r="A2361">
        <v>38490145</v>
      </c>
      <c r="B2361" t="s">
        <v>13702</v>
      </c>
    </row>
    <row r="2362" spans="1:2">
      <c r="A2362">
        <v>36956332</v>
      </c>
      <c r="B2362" t="s">
        <v>9392</v>
      </c>
    </row>
    <row r="2363" spans="1:2">
      <c r="A2363">
        <v>34208964</v>
      </c>
      <c r="B2363" t="s">
        <v>9393</v>
      </c>
    </row>
    <row r="2364" spans="1:2">
      <c r="A2364">
        <v>36816881</v>
      </c>
      <c r="B2364" t="s">
        <v>9393</v>
      </c>
    </row>
    <row r="2365" spans="1:2">
      <c r="A2365">
        <v>38479636</v>
      </c>
      <c r="B2365" t="s">
        <v>11522</v>
      </c>
    </row>
    <row r="2366" spans="1:2">
      <c r="A2366">
        <v>36935951</v>
      </c>
      <c r="B2366" t="s">
        <v>11522</v>
      </c>
    </row>
    <row r="2367" spans="1:2">
      <c r="A2367">
        <v>34142710</v>
      </c>
      <c r="B2367" t="s">
        <v>13543</v>
      </c>
    </row>
    <row r="2368" spans="1:2">
      <c r="A2368">
        <v>37782462</v>
      </c>
      <c r="B2368" t="s">
        <v>13543</v>
      </c>
    </row>
    <row r="2369" spans="1:2">
      <c r="A2369">
        <v>37748486</v>
      </c>
      <c r="B2369" t="s">
        <v>13543</v>
      </c>
    </row>
    <row r="2370" spans="1:2">
      <c r="A2370">
        <v>34409384</v>
      </c>
      <c r="B2370" t="s">
        <v>16824</v>
      </c>
    </row>
    <row r="2371" spans="1:2">
      <c r="A2371">
        <v>36743080</v>
      </c>
      <c r="B2371" t="s">
        <v>11523</v>
      </c>
    </row>
    <row r="2372" spans="1:2">
      <c r="A2372">
        <v>34329910</v>
      </c>
      <c r="B2372" t="s">
        <v>13876</v>
      </c>
    </row>
    <row r="2373" spans="1:2">
      <c r="A2373">
        <v>34142716</v>
      </c>
      <c r="B2373" t="s">
        <v>15091</v>
      </c>
    </row>
    <row r="2374" spans="1:2">
      <c r="A2374">
        <v>34399787</v>
      </c>
      <c r="B2374" t="s">
        <v>11524</v>
      </c>
    </row>
    <row r="2375" spans="1:2">
      <c r="A2375">
        <v>34142805</v>
      </c>
      <c r="B2375" t="s">
        <v>14355</v>
      </c>
    </row>
    <row r="2376" spans="1:2">
      <c r="A2376">
        <v>38538548</v>
      </c>
      <c r="B2376" t="s">
        <v>13379</v>
      </c>
    </row>
    <row r="2377" spans="1:2">
      <c r="A2377">
        <v>34206497</v>
      </c>
      <c r="B2377" t="s">
        <v>13379</v>
      </c>
    </row>
    <row r="2378" spans="1:2">
      <c r="A2378">
        <v>37208106</v>
      </c>
      <c r="B2378" t="s">
        <v>13500</v>
      </c>
    </row>
    <row r="2379" spans="1:2">
      <c r="A2379">
        <v>34224479</v>
      </c>
      <c r="B2379" t="s">
        <v>13637</v>
      </c>
    </row>
    <row r="2380" spans="1:2">
      <c r="A2380">
        <v>38606127</v>
      </c>
      <c r="B2380" t="s">
        <v>9107</v>
      </c>
    </row>
    <row r="2381" spans="1:2">
      <c r="A2381">
        <v>34158570</v>
      </c>
      <c r="B2381" t="s">
        <v>11525</v>
      </c>
    </row>
    <row r="2382" spans="1:2">
      <c r="A2382">
        <v>36733729</v>
      </c>
      <c r="B2382" t="s">
        <v>8491</v>
      </c>
    </row>
    <row r="2383" spans="1:2">
      <c r="A2383">
        <v>36979046</v>
      </c>
      <c r="B2383" t="s">
        <v>11526</v>
      </c>
    </row>
    <row r="2384" spans="1:2">
      <c r="A2384">
        <v>34229377</v>
      </c>
      <c r="B2384" t="s">
        <v>8793</v>
      </c>
    </row>
    <row r="2385" spans="1:2">
      <c r="A2385">
        <v>36803270</v>
      </c>
      <c r="B2385" t="s">
        <v>14051</v>
      </c>
    </row>
    <row r="2386" spans="1:2">
      <c r="A2386">
        <v>37708626</v>
      </c>
      <c r="B2386" t="s">
        <v>11528</v>
      </c>
    </row>
    <row r="2387" spans="1:2">
      <c r="A2387">
        <v>37675228</v>
      </c>
      <c r="B2387" t="s">
        <v>11529</v>
      </c>
    </row>
    <row r="2388" spans="1:2">
      <c r="A2388">
        <v>34142842</v>
      </c>
      <c r="B2388" t="s">
        <v>9457</v>
      </c>
    </row>
    <row r="2389" spans="1:2">
      <c r="A2389">
        <v>36780762</v>
      </c>
      <c r="B2389" t="s">
        <v>14794</v>
      </c>
    </row>
    <row r="2390" spans="1:2">
      <c r="A2390">
        <v>36908945</v>
      </c>
      <c r="B2390" t="s">
        <v>14794</v>
      </c>
    </row>
    <row r="2391" spans="1:2">
      <c r="A2391">
        <v>34234015</v>
      </c>
      <c r="B2391" t="s">
        <v>14794</v>
      </c>
    </row>
    <row r="2392" spans="1:2">
      <c r="A2392">
        <v>36743017</v>
      </c>
      <c r="B2392" t="s">
        <v>14794</v>
      </c>
    </row>
    <row r="2393" spans="1:2">
      <c r="A2393">
        <v>38587590</v>
      </c>
      <c r="B2393" t="s">
        <v>11530</v>
      </c>
    </row>
    <row r="2394" spans="1:2">
      <c r="A2394">
        <v>38494452</v>
      </c>
      <c r="B2394" t="s">
        <v>11531</v>
      </c>
    </row>
    <row r="2395" spans="1:2">
      <c r="A2395">
        <v>37715617</v>
      </c>
      <c r="B2395" t="s">
        <v>10203</v>
      </c>
    </row>
    <row r="2396" spans="1:2">
      <c r="A2396">
        <v>34211531</v>
      </c>
      <c r="B2396" t="s">
        <v>10203</v>
      </c>
    </row>
    <row r="2397" spans="1:2">
      <c r="A2397">
        <v>36973694</v>
      </c>
      <c r="B2397" t="s">
        <v>10203</v>
      </c>
    </row>
    <row r="2398" spans="1:2">
      <c r="A2398">
        <v>36984957</v>
      </c>
      <c r="B2398" t="s">
        <v>11533</v>
      </c>
    </row>
    <row r="2399" spans="1:2">
      <c r="A2399">
        <v>37730406</v>
      </c>
      <c r="B2399" t="s">
        <v>11533</v>
      </c>
    </row>
    <row r="2400" spans="1:2">
      <c r="A2400">
        <v>34142874</v>
      </c>
      <c r="B2400" t="s">
        <v>11533</v>
      </c>
    </row>
    <row r="2401" spans="1:2">
      <c r="A2401">
        <v>34142886</v>
      </c>
      <c r="B2401" t="s">
        <v>9411</v>
      </c>
    </row>
    <row r="2402" spans="1:2">
      <c r="A2402">
        <v>34142888</v>
      </c>
      <c r="B2402" t="s">
        <v>13380</v>
      </c>
    </row>
    <row r="2403" spans="1:2">
      <c r="A2403">
        <v>38633265</v>
      </c>
      <c r="B2403" t="s">
        <v>13380</v>
      </c>
    </row>
    <row r="2404" spans="1:2">
      <c r="A2404">
        <v>38633253</v>
      </c>
      <c r="B2404" t="s">
        <v>13380</v>
      </c>
    </row>
    <row r="2405" spans="1:2">
      <c r="A2405">
        <v>37818633</v>
      </c>
      <c r="B2405" t="s">
        <v>15458</v>
      </c>
    </row>
    <row r="2406" spans="1:2">
      <c r="A2406">
        <v>34141703</v>
      </c>
      <c r="B2406" t="s">
        <v>9412</v>
      </c>
    </row>
    <row r="2407" spans="1:2">
      <c r="A2407">
        <v>37180878</v>
      </c>
      <c r="B2407" t="s">
        <v>9412</v>
      </c>
    </row>
    <row r="2408" spans="1:2">
      <c r="A2408">
        <v>36826192</v>
      </c>
      <c r="B2408" t="s">
        <v>9412</v>
      </c>
    </row>
    <row r="2409" spans="1:2">
      <c r="A2409">
        <v>34142746</v>
      </c>
      <c r="B2409" t="s">
        <v>11534</v>
      </c>
    </row>
    <row r="2410" spans="1:2">
      <c r="A2410">
        <v>34142936</v>
      </c>
      <c r="B2410" t="s">
        <v>10017</v>
      </c>
    </row>
    <row r="2411" spans="1:2">
      <c r="A2411">
        <v>34145269</v>
      </c>
      <c r="B2411" t="s">
        <v>11535</v>
      </c>
    </row>
    <row r="2412" spans="1:2">
      <c r="A2412">
        <v>37803912</v>
      </c>
      <c r="B2412" t="s">
        <v>8492</v>
      </c>
    </row>
    <row r="2413" spans="1:2">
      <c r="A2413">
        <v>34139249</v>
      </c>
      <c r="B2413" t="s">
        <v>9458</v>
      </c>
    </row>
    <row r="2414" spans="1:2">
      <c r="A2414">
        <v>37683280</v>
      </c>
      <c r="B2414" t="s">
        <v>10807</v>
      </c>
    </row>
    <row r="2415" spans="1:2">
      <c r="A2415">
        <v>37270708</v>
      </c>
      <c r="B2415" t="s">
        <v>11536</v>
      </c>
    </row>
    <row r="2416" spans="1:2">
      <c r="A2416">
        <v>34228935</v>
      </c>
      <c r="B2416" t="s">
        <v>11537</v>
      </c>
    </row>
    <row r="2417" spans="1:2">
      <c r="A2417">
        <v>34143006</v>
      </c>
      <c r="B2417" t="s">
        <v>11538</v>
      </c>
    </row>
    <row r="2418" spans="1:2">
      <c r="A2418">
        <v>36835480</v>
      </c>
      <c r="B2418" t="s">
        <v>10441</v>
      </c>
    </row>
    <row r="2419" spans="1:2">
      <c r="A2419">
        <v>34375961</v>
      </c>
      <c r="B2419" t="s">
        <v>10443</v>
      </c>
    </row>
    <row r="2420" spans="1:2">
      <c r="A2420">
        <v>34375938</v>
      </c>
      <c r="B2420" t="s">
        <v>10444</v>
      </c>
    </row>
    <row r="2421" spans="1:2">
      <c r="A2421">
        <v>36743919</v>
      </c>
      <c r="B2421" t="s">
        <v>10445</v>
      </c>
    </row>
    <row r="2422" spans="1:2">
      <c r="A2422">
        <v>34375959</v>
      </c>
      <c r="B2422" t="s">
        <v>10447</v>
      </c>
    </row>
    <row r="2423" spans="1:2">
      <c r="A2423">
        <v>34375957</v>
      </c>
      <c r="B2423" t="s">
        <v>10448</v>
      </c>
    </row>
    <row r="2424" spans="1:2">
      <c r="A2424">
        <v>34426930</v>
      </c>
      <c r="B2424" t="s">
        <v>11539</v>
      </c>
    </row>
    <row r="2425" spans="1:2">
      <c r="A2425">
        <v>34144215</v>
      </c>
      <c r="B2425" t="s">
        <v>11539</v>
      </c>
    </row>
    <row r="2426" spans="1:2">
      <c r="A2426">
        <v>34232429</v>
      </c>
      <c r="B2426" t="s">
        <v>10304</v>
      </c>
    </row>
    <row r="2427" spans="1:2">
      <c r="A2427">
        <v>38453296</v>
      </c>
      <c r="B2427" t="s">
        <v>10304</v>
      </c>
    </row>
    <row r="2428" spans="1:2">
      <c r="A2428">
        <v>38745822</v>
      </c>
      <c r="B2428" t="s">
        <v>13381</v>
      </c>
    </row>
    <row r="2429" spans="1:2">
      <c r="A2429">
        <v>38745814</v>
      </c>
      <c r="B2429" t="s">
        <v>13381</v>
      </c>
    </row>
    <row r="2430" spans="1:2">
      <c r="A2430">
        <v>38796288</v>
      </c>
      <c r="B2430" t="s">
        <v>13381</v>
      </c>
    </row>
    <row r="2431" spans="1:2">
      <c r="A2431">
        <v>34150944</v>
      </c>
      <c r="B2431" t="s">
        <v>13381</v>
      </c>
    </row>
    <row r="2432" spans="1:2">
      <c r="A2432">
        <v>36867858</v>
      </c>
      <c r="B2432" t="s">
        <v>9413</v>
      </c>
    </row>
    <row r="2433" spans="1:2">
      <c r="A2433">
        <v>37779034</v>
      </c>
      <c r="B2433" t="s">
        <v>9413</v>
      </c>
    </row>
    <row r="2434" spans="1:2">
      <c r="A2434">
        <v>34233622</v>
      </c>
      <c r="B2434" t="s">
        <v>9413</v>
      </c>
    </row>
    <row r="2435" spans="1:2">
      <c r="A2435">
        <v>34141852</v>
      </c>
      <c r="B2435" t="s">
        <v>10018</v>
      </c>
    </row>
    <row r="2436" spans="1:2">
      <c r="A2436">
        <v>34137000</v>
      </c>
      <c r="B2436" t="s">
        <v>10019</v>
      </c>
    </row>
    <row r="2437" spans="1:2">
      <c r="A2437">
        <v>34143012</v>
      </c>
      <c r="B2437" t="s">
        <v>11540</v>
      </c>
    </row>
    <row r="2438" spans="1:2">
      <c r="A2438">
        <v>34364929</v>
      </c>
      <c r="B2438" t="s">
        <v>11542</v>
      </c>
    </row>
    <row r="2439" spans="1:2">
      <c r="A2439">
        <v>34220064</v>
      </c>
      <c r="B2439" t="s">
        <v>10020</v>
      </c>
    </row>
    <row r="2440" spans="1:2">
      <c r="A2440">
        <v>34220065</v>
      </c>
      <c r="B2440" t="s">
        <v>10020</v>
      </c>
    </row>
    <row r="2441" spans="1:2">
      <c r="A2441">
        <v>34194866</v>
      </c>
      <c r="B2441" t="s">
        <v>10021</v>
      </c>
    </row>
    <row r="2442" spans="1:2">
      <c r="A2442">
        <v>37294193</v>
      </c>
      <c r="B2442" t="s">
        <v>11543</v>
      </c>
    </row>
    <row r="2443" spans="1:2">
      <c r="A2443">
        <v>34226254</v>
      </c>
      <c r="B2443" t="s">
        <v>11543</v>
      </c>
    </row>
    <row r="2444" spans="1:2">
      <c r="A2444">
        <v>34143060</v>
      </c>
      <c r="B2444" t="s">
        <v>9414</v>
      </c>
    </row>
    <row r="2445" spans="1:2">
      <c r="A2445">
        <v>38300636</v>
      </c>
      <c r="B2445" t="s">
        <v>9414</v>
      </c>
    </row>
    <row r="2446" spans="1:2">
      <c r="A2446">
        <v>34210604</v>
      </c>
      <c r="B2446" t="s">
        <v>10022</v>
      </c>
    </row>
    <row r="2447" spans="1:2">
      <c r="A2447">
        <v>36742261</v>
      </c>
      <c r="B2447" t="s">
        <v>11544</v>
      </c>
    </row>
    <row r="2448" spans="1:2">
      <c r="A2448">
        <v>36799839</v>
      </c>
      <c r="B2448" t="s">
        <v>15331</v>
      </c>
    </row>
    <row r="2449" spans="1:2">
      <c r="A2449">
        <v>34209619</v>
      </c>
      <c r="B2449" t="s">
        <v>15331</v>
      </c>
    </row>
    <row r="2450" spans="1:2">
      <c r="A2450">
        <v>37083811</v>
      </c>
      <c r="B2450" t="s">
        <v>8651</v>
      </c>
    </row>
    <row r="2451" spans="1:2">
      <c r="A2451">
        <v>34223635</v>
      </c>
      <c r="B2451" t="s">
        <v>8651</v>
      </c>
    </row>
    <row r="2452" spans="1:2">
      <c r="A2452">
        <v>34143025</v>
      </c>
      <c r="B2452" t="s">
        <v>8652</v>
      </c>
    </row>
    <row r="2453" spans="1:2">
      <c r="A2453">
        <v>34226386</v>
      </c>
      <c r="B2453" t="s">
        <v>15041</v>
      </c>
    </row>
    <row r="2454" spans="1:2">
      <c r="A2454">
        <v>34143026</v>
      </c>
      <c r="B2454" t="s">
        <v>15041</v>
      </c>
    </row>
    <row r="2455" spans="1:2">
      <c r="A2455">
        <v>34141978</v>
      </c>
      <c r="B2455" t="s">
        <v>15041</v>
      </c>
    </row>
    <row r="2456" spans="1:2">
      <c r="A2456">
        <v>38444606</v>
      </c>
      <c r="B2456" t="s">
        <v>15041</v>
      </c>
    </row>
    <row r="2457" spans="1:2">
      <c r="A2457">
        <v>36857631</v>
      </c>
      <c r="B2457" t="s">
        <v>15041</v>
      </c>
    </row>
    <row r="2458" spans="1:2">
      <c r="A2458">
        <v>37225911</v>
      </c>
      <c r="B2458" t="s">
        <v>11245</v>
      </c>
    </row>
    <row r="2459" spans="1:2">
      <c r="A2459">
        <v>37070832</v>
      </c>
      <c r="B2459" t="s">
        <v>11245</v>
      </c>
    </row>
    <row r="2460" spans="1:2">
      <c r="A2460">
        <v>37163998</v>
      </c>
      <c r="B2460" t="s">
        <v>11245</v>
      </c>
    </row>
    <row r="2461" spans="1:2">
      <c r="A2461">
        <v>37660435</v>
      </c>
      <c r="B2461" t="s">
        <v>11245</v>
      </c>
    </row>
    <row r="2462" spans="1:2">
      <c r="A2462">
        <v>36763393</v>
      </c>
      <c r="B2462" t="s">
        <v>11245</v>
      </c>
    </row>
    <row r="2463" spans="1:2">
      <c r="A2463">
        <v>34400425</v>
      </c>
      <c r="B2463" t="s">
        <v>11245</v>
      </c>
    </row>
    <row r="2464" spans="1:2">
      <c r="A2464">
        <v>36918171</v>
      </c>
      <c r="B2464" t="s">
        <v>11245</v>
      </c>
    </row>
    <row r="2465" spans="1:2">
      <c r="A2465">
        <v>35715979</v>
      </c>
      <c r="B2465" t="s">
        <v>11245</v>
      </c>
    </row>
    <row r="2466" spans="1:2">
      <c r="A2466">
        <v>37225915</v>
      </c>
      <c r="B2466" t="s">
        <v>11245</v>
      </c>
    </row>
    <row r="2467" spans="1:2">
      <c r="A2467">
        <v>34235990</v>
      </c>
      <c r="B2467" t="s">
        <v>10023</v>
      </c>
    </row>
    <row r="2468" spans="1:2">
      <c r="A2468">
        <v>34208437</v>
      </c>
      <c r="B2468" t="s">
        <v>9416</v>
      </c>
    </row>
    <row r="2469" spans="1:2">
      <c r="A2469">
        <v>34143148</v>
      </c>
      <c r="B2469" t="s">
        <v>9415</v>
      </c>
    </row>
    <row r="2470" spans="1:2">
      <c r="A2470">
        <v>36905361</v>
      </c>
      <c r="B2470" t="s">
        <v>9415</v>
      </c>
    </row>
    <row r="2471" spans="1:2">
      <c r="A2471">
        <v>37287509</v>
      </c>
      <c r="B2471" t="s">
        <v>13917</v>
      </c>
    </row>
    <row r="2472" spans="1:2">
      <c r="A2472">
        <v>34226271</v>
      </c>
      <c r="B2472" t="s">
        <v>13917</v>
      </c>
    </row>
    <row r="2473" spans="1:2">
      <c r="A2473">
        <v>37167578</v>
      </c>
      <c r="B2473" t="s">
        <v>11545</v>
      </c>
    </row>
    <row r="2474" spans="1:2">
      <c r="A2474">
        <v>38450121</v>
      </c>
      <c r="B2474" t="s">
        <v>11545</v>
      </c>
    </row>
    <row r="2475" spans="1:2">
      <c r="A2475">
        <v>34178954</v>
      </c>
      <c r="B2475" t="s">
        <v>9418</v>
      </c>
    </row>
    <row r="2476" spans="1:2">
      <c r="A2476">
        <v>36808720</v>
      </c>
      <c r="B2476" t="s">
        <v>9108</v>
      </c>
    </row>
    <row r="2477" spans="1:2">
      <c r="A2477">
        <v>34143092</v>
      </c>
      <c r="B2477" t="s">
        <v>9108</v>
      </c>
    </row>
    <row r="2478" spans="1:2">
      <c r="A2478">
        <v>37778174</v>
      </c>
      <c r="B2478" t="s">
        <v>9108</v>
      </c>
    </row>
    <row r="2479" spans="1:2">
      <c r="A2479">
        <v>37581037</v>
      </c>
      <c r="B2479" t="s">
        <v>9417</v>
      </c>
    </row>
    <row r="2480" spans="1:2">
      <c r="A2480">
        <v>37762511</v>
      </c>
      <c r="B2480" t="s">
        <v>9417</v>
      </c>
    </row>
    <row r="2481" spans="1:2">
      <c r="A2481">
        <v>34137389</v>
      </c>
      <c r="B2481" t="s">
        <v>9417</v>
      </c>
    </row>
    <row r="2482" spans="1:2">
      <c r="A2482">
        <v>38777531</v>
      </c>
      <c r="B2482" t="s">
        <v>17870</v>
      </c>
    </row>
    <row r="2483" spans="1:2">
      <c r="A2483">
        <v>37820762</v>
      </c>
      <c r="B2483" t="s">
        <v>11546</v>
      </c>
    </row>
    <row r="2484" spans="1:2">
      <c r="A2484">
        <v>34213040</v>
      </c>
      <c r="B2484" t="s">
        <v>11546</v>
      </c>
    </row>
    <row r="2485" spans="1:2">
      <c r="A2485">
        <v>37786978</v>
      </c>
      <c r="B2485" t="s">
        <v>9420</v>
      </c>
    </row>
    <row r="2486" spans="1:2">
      <c r="A2486">
        <v>34626829</v>
      </c>
      <c r="B2486" t="s">
        <v>9420</v>
      </c>
    </row>
    <row r="2487" spans="1:2">
      <c r="A2487">
        <v>34143159</v>
      </c>
      <c r="B2487" t="s">
        <v>9420</v>
      </c>
    </row>
    <row r="2488" spans="1:2">
      <c r="A2488">
        <v>37858191</v>
      </c>
      <c r="B2488" t="s">
        <v>11548</v>
      </c>
    </row>
    <row r="2489" spans="1:2">
      <c r="A2489">
        <v>36794856</v>
      </c>
      <c r="B2489" t="s">
        <v>9421</v>
      </c>
    </row>
    <row r="2490" spans="1:2">
      <c r="A2490">
        <v>38367554</v>
      </c>
      <c r="B2490" t="s">
        <v>13209</v>
      </c>
    </row>
    <row r="2491" spans="1:2">
      <c r="A2491">
        <v>34161897</v>
      </c>
      <c r="B2491" t="s">
        <v>11549</v>
      </c>
    </row>
    <row r="2492" spans="1:2">
      <c r="A2492">
        <v>36852303</v>
      </c>
      <c r="B2492" t="s">
        <v>11549</v>
      </c>
    </row>
    <row r="2493" spans="1:2">
      <c r="A2493">
        <v>37768680</v>
      </c>
      <c r="B2493" t="s">
        <v>11549</v>
      </c>
    </row>
    <row r="2494" spans="1:2">
      <c r="A2494">
        <v>34216816</v>
      </c>
      <c r="B2494" t="s">
        <v>9459</v>
      </c>
    </row>
    <row r="2495" spans="1:2">
      <c r="A2495">
        <v>38555161</v>
      </c>
      <c r="B2495" t="s">
        <v>10344</v>
      </c>
    </row>
    <row r="2496" spans="1:2">
      <c r="A2496">
        <v>36797689</v>
      </c>
      <c r="B2496" t="s">
        <v>10344</v>
      </c>
    </row>
    <row r="2497" spans="1:2">
      <c r="A2497">
        <v>35460635</v>
      </c>
      <c r="B2497" t="s">
        <v>10344</v>
      </c>
    </row>
    <row r="2498" spans="1:2">
      <c r="A2498">
        <v>34143381</v>
      </c>
      <c r="B2498" t="s">
        <v>11551</v>
      </c>
    </row>
    <row r="2499" spans="1:2">
      <c r="A2499">
        <v>37608858</v>
      </c>
      <c r="B2499" t="s">
        <v>11551</v>
      </c>
    </row>
    <row r="2500" spans="1:2">
      <c r="A2500">
        <v>34143460</v>
      </c>
      <c r="B2500" t="s">
        <v>15284</v>
      </c>
    </row>
    <row r="2501" spans="1:2">
      <c r="A2501">
        <v>34282558</v>
      </c>
      <c r="B2501" t="s">
        <v>15284</v>
      </c>
    </row>
    <row r="2502" spans="1:2">
      <c r="A2502">
        <v>34143464</v>
      </c>
      <c r="B2502" t="s">
        <v>15284</v>
      </c>
    </row>
    <row r="2503" spans="1:2">
      <c r="A2503">
        <v>36852544</v>
      </c>
      <c r="B2503" t="s">
        <v>15284</v>
      </c>
    </row>
    <row r="2504" spans="1:2">
      <c r="A2504">
        <v>34256851</v>
      </c>
      <c r="B2504" t="s">
        <v>10186</v>
      </c>
    </row>
    <row r="2505" spans="1:2">
      <c r="A2505">
        <v>38673734</v>
      </c>
      <c r="B2505" t="s">
        <v>9429</v>
      </c>
    </row>
    <row r="2506" spans="1:2">
      <c r="A2506">
        <v>34143382</v>
      </c>
      <c r="B2506" t="s">
        <v>9429</v>
      </c>
    </row>
    <row r="2507" spans="1:2">
      <c r="A2507">
        <v>38623259</v>
      </c>
      <c r="B2507" t="s">
        <v>9429</v>
      </c>
    </row>
    <row r="2508" spans="1:2">
      <c r="A2508">
        <v>34143455</v>
      </c>
      <c r="B2508" t="s">
        <v>11177</v>
      </c>
    </row>
    <row r="2509" spans="1:2">
      <c r="A2509">
        <v>37771394</v>
      </c>
      <c r="B2509" t="s">
        <v>9430</v>
      </c>
    </row>
    <row r="2510" spans="1:2">
      <c r="A2510">
        <v>37044176</v>
      </c>
      <c r="B2510" t="s">
        <v>9430</v>
      </c>
    </row>
    <row r="2511" spans="1:2">
      <c r="A2511">
        <v>34143484</v>
      </c>
      <c r="B2511" t="s">
        <v>9430</v>
      </c>
    </row>
    <row r="2512" spans="1:2">
      <c r="A2512">
        <v>34606907</v>
      </c>
      <c r="B2512" t="s">
        <v>9430</v>
      </c>
    </row>
    <row r="2513" spans="1:2">
      <c r="A2513">
        <v>34364565</v>
      </c>
      <c r="B2513" t="s">
        <v>11062</v>
      </c>
    </row>
    <row r="2514" spans="1:2">
      <c r="A2514">
        <v>34143368</v>
      </c>
      <c r="B2514" t="s">
        <v>15285</v>
      </c>
    </row>
    <row r="2515" spans="1:2">
      <c r="A2515">
        <v>38662936</v>
      </c>
      <c r="B2515" t="s">
        <v>15285</v>
      </c>
    </row>
    <row r="2516" spans="1:2">
      <c r="A2516">
        <v>38565940</v>
      </c>
      <c r="B2516" t="s">
        <v>15285</v>
      </c>
    </row>
    <row r="2517" spans="1:2">
      <c r="A2517">
        <v>37942128</v>
      </c>
      <c r="B2517" t="s">
        <v>13308</v>
      </c>
    </row>
    <row r="2518" spans="1:2">
      <c r="A2518">
        <v>36924412</v>
      </c>
      <c r="B2518" t="s">
        <v>13308</v>
      </c>
    </row>
    <row r="2519" spans="1:2">
      <c r="A2519">
        <v>34223650</v>
      </c>
      <c r="B2519" t="s">
        <v>13308</v>
      </c>
    </row>
    <row r="2520" spans="1:2">
      <c r="A2520">
        <v>34136150</v>
      </c>
      <c r="B2520" t="s">
        <v>10839</v>
      </c>
    </row>
    <row r="2521" spans="1:2">
      <c r="A2521">
        <v>38448533</v>
      </c>
      <c r="B2521" t="s">
        <v>11552</v>
      </c>
    </row>
    <row r="2522" spans="1:2">
      <c r="A2522">
        <v>34143410</v>
      </c>
      <c r="B2522" t="s">
        <v>11552</v>
      </c>
    </row>
    <row r="2523" spans="1:2">
      <c r="A2523">
        <v>34185965</v>
      </c>
      <c r="B2523" t="s">
        <v>13083</v>
      </c>
    </row>
    <row r="2524" spans="1:2">
      <c r="A2524">
        <v>37597422</v>
      </c>
      <c r="B2524" t="s">
        <v>13083</v>
      </c>
    </row>
    <row r="2525" spans="1:2">
      <c r="A2525">
        <v>34226997</v>
      </c>
      <c r="B2525" t="s">
        <v>9678</v>
      </c>
    </row>
    <row r="2526" spans="1:2">
      <c r="A2526">
        <v>36865985</v>
      </c>
      <c r="B2526" t="s">
        <v>9678</v>
      </c>
    </row>
    <row r="2527" spans="1:2">
      <c r="A2527">
        <v>37726199</v>
      </c>
      <c r="B2527" t="s">
        <v>9678</v>
      </c>
    </row>
    <row r="2528" spans="1:2">
      <c r="A2528">
        <v>34144148</v>
      </c>
      <c r="B2528" t="s">
        <v>11553</v>
      </c>
    </row>
    <row r="2529" spans="1:2">
      <c r="A2529">
        <v>37772555</v>
      </c>
      <c r="B2529" t="s">
        <v>11553</v>
      </c>
    </row>
    <row r="2530" spans="1:2">
      <c r="A2530">
        <v>34143416</v>
      </c>
      <c r="B2530" t="s">
        <v>11554</v>
      </c>
    </row>
    <row r="2531" spans="1:2">
      <c r="A2531">
        <v>34210712</v>
      </c>
      <c r="B2531" t="s">
        <v>9431</v>
      </c>
    </row>
    <row r="2532" spans="1:2">
      <c r="A2532">
        <v>34143449</v>
      </c>
      <c r="B2532" t="s">
        <v>11555</v>
      </c>
    </row>
    <row r="2533" spans="1:2">
      <c r="A2533">
        <v>34140825</v>
      </c>
      <c r="B2533" t="s">
        <v>9574</v>
      </c>
    </row>
    <row r="2534" spans="1:2">
      <c r="A2534">
        <v>37850295</v>
      </c>
      <c r="B2534" t="s">
        <v>15034</v>
      </c>
    </row>
    <row r="2535" spans="1:2">
      <c r="A2535">
        <v>34608133</v>
      </c>
      <c r="B2535" t="s">
        <v>15034</v>
      </c>
    </row>
    <row r="2536" spans="1:2">
      <c r="A2536">
        <v>34142833</v>
      </c>
      <c r="B2536" t="s">
        <v>15034</v>
      </c>
    </row>
    <row r="2537" spans="1:2">
      <c r="A2537">
        <v>37850247</v>
      </c>
      <c r="B2537" t="s">
        <v>15034</v>
      </c>
    </row>
    <row r="2538" spans="1:2">
      <c r="A2538">
        <v>34368449</v>
      </c>
      <c r="B2538" t="s">
        <v>15034</v>
      </c>
    </row>
    <row r="2539" spans="1:2">
      <c r="A2539">
        <v>34403512</v>
      </c>
      <c r="B2539" t="s">
        <v>15034</v>
      </c>
    </row>
    <row r="2540" spans="1:2">
      <c r="A2540">
        <v>36736523</v>
      </c>
      <c r="B2540" t="s">
        <v>15035</v>
      </c>
    </row>
    <row r="2541" spans="1:2">
      <c r="A2541">
        <v>38769755</v>
      </c>
      <c r="B2541" t="s">
        <v>15035</v>
      </c>
    </row>
    <row r="2542" spans="1:2">
      <c r="A2542">
        <v>38769773</v>
      </c>
      <c r="B2542" t="s">
        <v>15035</v>
      </c>
    </row>
    <row r="2543" spans="1:2">
      <c r="A2543">
        <v>34157438</v>
      </c>
      <c r="B2543" t="s">
        <v>9432</v>
      </c>
    </row>
    <row r="2544" spans="1:2">
      <c r="A2544">
        <v>38536394</v>
      </c>
      <c r="B2544" t="s">
        <v>9432</v>
      </c>
    </row>
    <row r="2545" spans="1:2">
      <c r="A2545">
        <v>38555125</v>
      </c>
      <c r="B2545" t="s">
        <v>9432</v>
      </c>
    </row>
    <row r="2546" spans="1:2">
      <c r="A2546">
        <v>34208280</v>
      </c>
      <c r="B2546" t="s">
        <v>9433</v>
      </c>
    </row>
    <row r="2547" spans="1:2">
      <c r="A2547">
        <v>34143635</v>
      </c>
      <c r="B2547" t="s">
        <v>13575</v>
      </c>
    </row>
    <row r="2548" spans="1:2">
      <c r="A2548">
        <v>38436415</v>
      </c>
      <c r="B2548" t="s">
        <v>11557</v>
      </c>
    </row>
    <row r="2549" spans="1:2">
      <c r="A2549">
        <v>34210361</v>
      </c>
      <c r="B2549" t="s">
        <v>11557</v>
      </c>
    </row>
    <row r="2550" spans="1:2">
      <c r="A2550">
        <v>34148853</v>
      </c>
      <c r="B2550" t="s">
        <v>11558</v>
      </c>
    </row>
    <row r="2551" spans="1:2">
      <c r="A2551">
        <v>37978182</v>
      </c>
      <c r="B2551" t="s">
        <v>11558</v>
      </c>
    </row>
    <row r="2552" spans="1:2">
      <c r="A2552">
        <v>37701095</v>
      </c>
      <c r="B2552" t="s">
        <v>15064</v>
      </c>
    </row>
    <row r="2553" spans="1:2">
      <c r="A2553">
        <v>34143508</v>
      </c>
      <c r="B2553" t="s">
        <v>15064</v>
      </c>
    </row>
    <row r="2554" spans="1:2">
      <c r="A2554">
        <v>34143598</v>
      </c>
      <c r="B2554" t="s">
        <v>9577</v>
      </c>
    </row>
    <row r="2555" spans="1:2">
      <c r="A2555">
        <v>38450568</v>
      </c>
      <c r="B2555" t="s">
        <v>9577</v>
      </c>
    </row>
    <row r="2556" spans="1:2">
      <c r="A2556">
        <v>34143614</v>
      </c>
      <c r="B2556" t="s">
        <v>9460</v>
      </c>
    </row>
    <row r="2557" spans="1:2">
      <c r="A2557">
        <v>34143609</v>
      </c>
      <c r="B2557" t="s">
        <v>11559</v>
      </c>
    </row>
    <row r="2558" spans="1:2">
      <c r="A2558">
        <v>37885857</v>
      </c>
      <c r="B2558" t="s">
        <v>11560</v>
      </c>
    </row>
    <row r="2559" spans="1:2">
      <c r="A2559">
        <v>34143628</v>
      </c>
      <c r="B2559" t="s">
        <v>11560</v>
      </c>
    </row>
    <row r="2560" spans="1:2">
      <c r="A2560">
        <v>34143584</v>
      </c>
      <c r="B2560" t="s">
        <v>9579</v>
      </c>
    </row>
    <row r="2561" spans="1:2">
      <c r="A2561">
        <v>34143640</v>
      </c>
      <c r="B2561" t="s">
        <v>9575</v>
      </c>
    </row>
    <row r="2562" spans="1:2">
      <c r="A2562">
        <v>34259557</v>
      </c>
      <c r="B2562" t="s">
        <v>13650</v>
      </c>
    </row>
    <row r="2563" spans="1:2">
      <c r="A2563">
        <v>34143590</v>
      </c>
      <c r="B2563" t="s">
        <v>9580</v>
      </c>
    </row>
    <row r="2564" spans="1:2">
      <c r="A2564">
        <v>38498468</v>
      </c>
      <c r="B2564" t="s">
        <v>9434</v>
      </c>
    </row>
    <row r="2565" spans="1:2">
      <c r="A2565">
        <v>34149715</v>
      </c>
      <c r="B2565" t="s">
        <v>8493</v>
      </c>
    </row>
    <row r="2566" spans="1:2">
      <c r="A2566">
        <v>34385540</v>
      </c>
      <c r="B2566" t="s">
        <v>8493</v>
      </c>
    </row>
    <row r="2567" spans="1:2">
      <c r="A2567">
        <v>37782547</v>
      </c>
      <c r="B2567" t="s">
        <v>8493</v>
      </c>
    </row>
    <row r="2568" spans="1:2">
      <c r="A2568">
        <v>37849224</v>
      </c>
      <c r="B2568" t="s">
        <v>8493</v>
      </c>
    </row>
    <row r="2569" spans="1:2">
      <c r="A2569">
        <v>37741426</v>
      </c>
      <c r="B2569" t="s">
        <v>9435</v>
      </c>
    </row>
    <row r="2570" spans="1:2">
      <c r="A2570">
        <v>34212336</v>
      </c>
      <c r="B2570" t="s">
        <v>15292</v>
      </c>
    </row>
    <row r="2571" spans="1:2">
      <c r="A2571">
        <v>37087359</v>
      </c>
      <c r="B2571" t="s">
        <v>15292</v>
      </c>
    </row>
    <row r="2572" spans="1:2">
      <c r="A2572">
        <v>37771167</v>
      </c>
      <c r="B2572" t="s">
        <v>15292</v>
      </c>
    </row>
    <row r="2573" spans="1:2">
      <c r="A2573">
        <v>36808601</v>
      </c>
      <c r="B2573" t="s">
        <v>11561</v>
      </c>
    </row>
    <row r="2574" spans="1:2">
      <c r="A2574">
        <v>37683345</v>
      </c>
      <c r="B2574" t="s">
        <v>10808</v>
      </c>
    </row>
    <row r="2575" spans="1:2">
      <c r="A2575">
        <v>37683400</v>
      </c>
      <c r="B2575" t="s">
        <v>10809</v>
      </c>
    </row>
    <row r="2576" spans="1:2">
      <c r="A2576">
        <v>38687703</v>
      </c>
      <c r="B2576" t="s">
        <v>11562</v>
      </c>
    </row>
    <row r="2577" spans="1:2">
      <c r="A2577">
        <v>34143665</v>
      </c>
      <c r="B2577" t="s">
        <v>11562</v>
      </c>
    </row>
    <row r="2578" spans="1:2">
      <c r="A2578">
        <v>34143669</v>
      </c>
      <c r="B2578" t="s">
        <v>9073</v>
      </c>
    </row>
    <row r="2579" spans="1:2">
      <c r="A2579">
        <v>34415081</v>
      </c>
      <c r="B2579" t="s">
        <v>9073</v>
      </c>
    </row>
    <row r="2580" spans="1:2">
      <c r="A2580">
        <v>34143731</v>
      </c>
      <c r="B2580" t="s">
        <v>11563</v>
      </c>
    </row>
    <row r="2581" spans="1:2">
      <c r="A2581">
        <v>34143887</v>
      </c>
      <c r="B2581" t="s">
        <v>9584</v>
      </c>
    </row>
    <row r="2582" spans="1:2">
      <c r="A2582">
        <v>38742451</v>
      </c>
      <c r="B2582" t="s">
        <v>9584</v>
      </c>
    </row>
    <row r="2583" spans="1:2">
      <c r="A2583">
        <v>34143910</v>
      </c>
      <c r="B2583" t="s">
        <v>10840</v>
      </c>
    </row>
    <row r="2584" spans="1:2">
      <c r="A2584">
        <v>36852073</v>
      </c>
      <c r="B2584" t="s">
        <v>10840</v>
      </c>
    </row>
    <row r="2585" spans="1:2">
      <c r="A2585">
        <v>34214466</v>
      </c>
      <c r="B2585" t="s">
        <v>10841</v>
      </c>
    </row>
    <row r="2586" spans="1:2">
      <c r="A2586">
        <v>34143929</v>
      </c>
      <c r="B2586" t="s">
        <v>11233</v>
      </c>
    </row>
    <row r="2587" spans="1:2">
      <c r="A2587">
        <v>34422319</v>
      </c>
      <c r="B2587" t="s">
        <v>11233</v>
      </c>
    </row>
    <row r="2588" spans="1:2">
      <c r="A2588">
        <v>37778096</v>
      </c>
      <c r="B2588" t="s">
        <v>11233</v>
      </c>
    </row>
    <row r="2589" spans="1:2">
      <c r="A2589">
        <v>34237406</v>
      </c>
      <c r="B2589" t="s">
        <v>9586</v>
      </c>
    </row>
    <row r="2590" spans="1:2">
      <c r="A2590">
        <v>34192527</v>
      </c>
      <c r="B2590" t="s">
        <v>9586</v>
      </c>
    </row>
    <row r="2591" spans="1:2">
      <c r="A2591">
        <v>34152902</v>
      </c>
      <c r="B2591" t="s">
        <v>11564</v>
      </c>
    </row>
    <row r="2592" spans="1:2">
      <c r="A2592">
        <v>36809350</v>
      </c>
      <c r="B2592" t="s">
        <v>11564</v>
      </c>
    </row>
    <row r="2593" spans="1:2">
      <c r="A2593">
        <v>37175418</v>
      </c>
      <c r="B2593" t="s">
        <v>11564</v>
      </c>
    </row>
    <row r="2594" spans="1:2">
      <c r="A2594">
        <v>34373823</v>
      </c>
      <c r="B2594" t="s">
        <v>11564</v>
      </c>
    </row>
    <row r="2595" spans="1:2">
      <c r="A2595">
        <v>37782834</v>
      </c>
      <c r="B2595" t="s">
        <v>11564</v>
      </c>
    </row>
    <row r="2596" spans="1:2">
      <c r="A2596">
        <v>34144418</v>
      </c>
      <c r="B2596" t="s">
        <v>16498</v>
      </c>
    </row>
    <row r="2597" spans="1:2">
      <c r="A2597">
        <v>34213447</v>
      </c>
      <c r="B2597" t="s">
        <v>10024</v>
      </c>
    </row>
    <row r="2598" spans="1:2">
      <c r="A2598">
        <v>37273547</v>
      </c>
      <c r="B2598" t="s">
        <v>11566</v>
      </c>
    </row>
    <row r="2599" spans="1:2">
      <c r="A2599">
        <v>34368849</v>
      </c>
      <c r="B2599" t="s">
        <v>11566</v>
      </c>
    </row>
    <row r="2600" spans="1:2">
      <c r="A2600">
        <v>38467879</v>
      </c>
      <c r="B2600" t="s">
        <v>9563</v>
      </c>
    </row>
    <row r="2601" spans="1:2">
      <c r="A2601">
        <v>37769445</v>
      </c>
      <c r="B2601" t="s">
        <v>9564</v>
      </c>
    </row>
    <row r="2602" spans="1:2">
      <c r="A2602">
        <v>37611492</v>
      </c>
      <c r="B2602" t="s">
        <v>9162</v>
      </c>
    </row>
    <row r="2603" spans="1:2">
      <c r="A2603">
        <v>37296741</v>
      </c>
      <c r="B2603" t="s">
        <v>11571</v>
      </c>
    </row>
    <row r="2604" spans="1:2">
      <c r="A2604">
        <v>37780337</v>
      </c>
      <c r="B2604" t="s">
        <v>9589</v>
      </c>
    </row>
    <row r="2605" spans="1:2">
      <c r="A2605">
        <v>36984585</v>
      </c>
      <c r="B2605" t="s">
        <v>9589</v>
      </c>
    </row>
    <row r="2606" spans="1:2">
      <c r="A2606">
        <v>34144646</v>
      </c>
      <c r="B2606" t="s">
        <v>9589</v>
      </c>
    </row>
    <row r="2607" spans="1:2">
      <c r="A2607">
        <v>37724988</v>
      </c>
      <c r="B2607" t="s">
        <v>9590</v>
      </c>
    </row>
    <row r="2608" spans="1:2">
      <c r="A2608">
        <v>37226652</v>
      </c>
      <c r="B2608" t="s">
        <v>9590</v>
      </c>
    </row>
    <row r="2609" spans="1:2">
      <c r="A2609">
        <v>34144661</v>
      </c>
      <c r="B2609" t="s">
        <v>9590</v>
      </c>
    </row>
    <row r="2610" spans="1:2">
      <c r="A2610">
        <v>34415517</v>
      </c>
      <c r="B2610" t="s">
        <v>9590</v>
      </c>
    </row>
    <row r="2611" spans="1:2">
      <c r="A2611">
        <v>34144663</v>
      </c>
      <c r="B2611" t="s">
        <v>9591</v>
      </c>
    </row>
    <row r="2612" spans="1:2">
      <c r="A2612">
        <v>38828591</v>
      </c>
      <c r="B2612" t="s">
        <v>9591</v>
      </c>
    </row>
    <row r="2613" spans="1:2">
      <c r="A2613">
        <v>38830345</v>
      </c>
      <c r="B2613" t="s">
        <v>9591</v>
      </c>
    </row>
    <row r="2614" spans="1:2">
      <c r="A2614">
        <v>34149419</v>
      </c>
      <c r="B2614" t="s">
        <v>15295</v>
      </c>
    </row>
    <row r="2615" spans="1:2">
      <c r="A2615">
        <v>34149420</v>
      </c>
      <c r="B2615" t="s">
        <v>15295</v>
      </c>
    </row>
    <row r="2616" spans="1:2">
      <c r="A2616">
        <v>37156964</v>
      </c>
      <c r="B2616" t="s">
        <v>15295</v>
      </c>
    </row>
    <row r="2617" spans="1:2">
      <c r="A2617">
        <v>38500642</v>
      </c>
      <c r="B2617" t="s">
        <v>15295</v>
      </c>
    </row>
    <row r="2618" spans="1:2">
      <c r="A2618">
        <v>36964500</v>
      </c>
      <c r="B2618" t="s">
        <v>9592</v>
      </c>
    </row>
    <row r="2619" spans="1:2">
      <c r="A2619">
        <v>37116856</v>
      </c>
      <c r="B2619" t="s">
        <v>9593</v>
      </c>
    </row>
    <row r="2620" spans="1:2">
      <c r="A2620">
        <v>37617357</v>
      </c>
      <c r="B2620" t="s">
        <v>11572</v>
      </c>
    </row>
    <row r="2621" spans="1:2">
      <c r="A2621">
        <v>34144921</v>
      </c>
      <c r="B2621" t="s">
        <v>9597</v>
      </c>
    </row>
    <row r="2622" spans="1:2">
      <c r="A2622">
        <v>36864882</v>
      </c>
      <c r="B2622" t="s">
        <v>9597</v>
      </c>
    </row>
    <row r="2623" spans="1:2">
      <c r="A2623">
        <v>34144957</v>
      </c>
      <c r="B2623" t="s">
        <v>13093</v>
      </c>
    </row>
    <row r="2624" spans="1:2">
      <c r="A2624">
        <v>38645927</v>
      </c>
      <c r="B2624" t="s">
        <v>13093</v>
      </c>
    </row>
    <row r="2625" spans="1:2">
      <c r="A2625">
        <v>34144998</v>
      </c>
      <c r="B2625" t="s">
        <v>11573</v>
      </c>
    </row>
    <row r="2626" spans="1:2">
      <c r="A2626">
        <v>37268463</v>
      </c>
      <c r="B2626" t="s">
        <v>11573</v>
      </c>
    </row>
    <row r="2627" spans="1:2">
      <c r="A2627">
        <v>34224432</v>
      </c>
      <c r="B2627" t="s">
        <v>11574</v>
      </c>
    </row>
    <row r="2628" spans="1:2">
      <c r="A2628">
        <v>37986754</v>
      </c>
      <c r="B2628" t="s">
        <v>14142</v>
      </c>
    </row>
    <row r="2629" spans="1:2">
      <c r="A2629">
        <v>34253443</v>
      </c>
      <c r="B2629" t="s">
        <v>14142</v>
      </c>
    </row>
    <row r="2630" spans="1:2">
      <c r="A2630">
        <v>36996492</v>
      </c>
      <c r="B2630" t="s">
        <v>14142</v>
      </c>
    </row>
    <row r="2631" spans="1:2">
      <c r="A2631">
        <v>34145067</v>
      </c>
      <c r="B2631" t="s">
        <v>14142</v>
      </c>
    </row>
    <row r="2632" spans="1:2">
      <c r="A2632">
        <v>36841922</v>
      </c>
      <c r="B2632" t="s">
        <v>14142</v>
      </c>
    </row>
    <row r="2633" spans="1:2">
      <c r="A2633">
        <v>35567534</v>
      </c>
      <c r="B2633" t="s">
        <v>11575</v>
      </c>
    </row>
    <row r="2634" spans="1:2">
      <c r="A2634">
        <v>37136062</v>
      </c>
      <c r="B2634" t="s">
        <v>9599</v>
      </c>
    </row>
    <row r="2635" spans="1:2">
      <c r="A2635">
        <v>37099002</v>
      </c>
      <c r="B2635" t="s">
        <v>9599</v>
      </c>
    </row>
    <row r="2636" spans="1:2">
      <c r="A2636">
        <v>34298599</v>
      </c>
      <c r="B2636" t="s">
        <v>9600</v>
      </c>
    </row>
    <row r="2637" spans="1:2">
      <c r="A2637">
        <v>34152524</v>
      </c>
      <c r="B2637" t="s">
        <v>11576</v>
      </c>
    </row>
    <row r="2638" spans="1:2">
      <c r="A2638">
        <v>34145153</v>
      </c>
      <c r="B2638" t="s">
        <v>11577</v>
      </c>
    </row>
    <row r="2639" spans="1:2">
      <c r="A2639">
        <v>37211630</v>
      </c>
      <c r="B2639" t="s">
        <v>11577</v>
      </c>
    </row>
    <row r="2640" spans="1:2">
      <c r="A2640">
        <v>34417627</v>
      </c>
      <c r="B2640" t="s">
        <v>9001</v>
      </c>
    </row>
    <row r="2641" spans="1:2">
      <c r="A2641">
        <v>34145164</v>
      </c>
      <c r="B2641" t="s">
        <v>9001</v>
      </c>
    </row>
    <row r="2642" spans="1:2">
      <c r="A2642">
        <v>34145166</v>
      </c>
      <c r="B2642" t="s">
        <v>11578</v>
      </c>
    </row>
    <row r="2643" spans="1:2">
      <c r="A2643">
        <v>34145167</v>
      </c>
      <c r="B2643" t="s">
        <v>14052</v>
      </c>
    </row>
    <row r="2644" spans="1:2">
      <c r="A2644">
        <v>34146349</v>
      </c>
      <c r="B2644" t="s">
        <v>11579</v>
      </c>
    </row>
    <row r="2645" spans="1:2">
      <c r="A2645">
        <v>36753959</v>
      </c>
      <c r="B2645" t="s">
        <v>11580</v>
      </c>
    </row>
    <row r="2646" spans="1:2">
      <c r="A2646">
        <v>34145179</v>
      </c>
      <c r="B2646" t="s">
        <v>11581</v>
      </c>
    </row>
    <row r="2647" spans="1:2">
      <c r="A2647">
        <v>36906587</v>
      </c>
      <c r="B2647" t="s">
        <v>11582</v>
      </c>
    </row>
    <row r="2648" spans="1:2">
      <c r="A2648">
        <v>38355041</v>
      </c>
      <c r="B2648" t="s">
        <v>11582</v>
      </c>
    </row>
    <row r="2649" spans="1:2">
      <c r="A2649">
        <v>34491668</v>
      </c>
      <c r="B2649" t="s">
        <v>11582</v>
      </c>
    </row>
    <row r="2650" spans="1:2">
      <c r="A2650">
        <v>36912110</v>
      </c>
      <c r="B2650" t="s">
        <v>11582</v>
      </c>
    </row>
    <row r="2651" spans="1:2">
      <c r="A2651">
        <v>37659397</v>
      </c>
      <c r="B2651" t="s">
        <v>9602</v>
      </c>
    </row>
    <row r="2652" spans="1:2">
      <c r="A2652">
        <v>37648504</v>
      </c>
      <c r="B2652" t="s">
        <v>9603</v>
      </c>
    </row>
    <row r="2653" spans="1:2">
      <c r="A2653">
        <v>36887590</v>
      </c>
      <c r="B2653" t="s">
        <v>9604</v>
      </c>
    </row>
    <row r="2654" spans="1:2">
      <c r="A2654">
        <v>37797964</v>
      </c>
      <c r="B2654" t="s">
        <v>9605</v>
      </c>
    </row>
    <row r="2655" spans="1:2">
      <c r="A2655">
        <v>36817400</v>
      </c>
      <c r="B2655" t="s">
        <v>9606</v>
      </c>
    </row>
    <row r="2656" spans="1:2">
      <c r="A2656">
        <v>36996446</v>
      </c>
      <c r="B2656" t="s">
        <v>9607</v>
      </c>
    </row>
    <row r="2657" spans="1:2">
      <c r="A2657">
        <v>37080315</v>
      </c>
      <c r="B2657" t="s">
        <v>9608</v>
      </c>
    </row>
    <row r="2658" spans="1:2">
      <c r="A2658">
        <v>36897491</v>
      </c>
      <c r="B2658" t="s">
        <v>9608</v>
      </c>
    </row>
    <row r="2659" spans="1:2">
      <c r="A2659">
        <v>34235162</v>
      </c>
      <c r="B2659" t="s">
        <v>9608</v>
      </c>
    </row>
    <row r="2660" spans="1:2">
      <c r="A2660">
        <v>34389864</v>
      </c>
      <c r="B2660" t="s">
        <v>9608</v>
      </c>
    </row>
    <row r="2661" spans="1:2">
      <c r="A2661">
        <v>36817494</v>
      </c>
      <c r="B2661" t="s">
        <v>9609</v>
      </c>
    </row>
    <row r="2662" spans="1:2">
      <c r="A2662">
        <v>36947682</v>
      </c>
      <c r="B2662" t="s">
        <v>9610</v>
      </c>
    </row>
    <row r="2663" spans="1:2">
      <c r="A2663">
        <v>37872533</v>
      </c>
      <c r="B2663" t="s">
        <v>9611</v>
      </c>
    </row>
    <row r="2664" spans="1:2">
      <c r="A2664">
        <v>36816880</v>
      </c>
      <c r="B2664" t="s">
        <v>9612</v>
      </c>
    </row>
    <row r="2665" spans="1:2">
      <c r="A2665">
        <v>34645110</v>
      </c>
      <c r="B2665" t="s">
        <v>9613</v>
      </c>
    </row>
    <row r="2666" spans="1:2">
      <c r="A2666">
        <v>36816741</v>
      </c>
      <c r="B2666" t="s">
        <v>9614</v>
      </c>
    </row>
    <row r="2667" spans="1:2">
      <c r="A2667">
        <v>37727659</v>
      </c>
      <c r="B2667" t="s">
        <v>11583</v>
      </c>
    </row>
    <row r="2668" spans="1:2">
      <c r="A2668">
        <v>38021575</v>
      </c>
      <c r="B2668" t="s">
        <v>11583</v>
      </c>
    </row>
    <row r="2669" spans="1:2">
      <c r="A2669">
        <v>34158815</v>
      </c>
      <c r="B2669" t="s">
        <v>11583</v>
      </c>
    </row>
    <row r="2670" spans="1:2">
      <c r="A2670">
        <v>38623144</v>
      </c>
      <c r="B2670" t="s">
        <v>11583</v>
      </c>
    </row>
    <row r="2671" spans="1:2">
      <c r="A2671">
        <v>38021518</v>
      </c>
      <c r="B2671" t="s">
        <v>11583</v>
      </c>
    </row>
    <row r="2672" spans="1:2">
      <c r="A2672">
        <v>34221723</v>
      </c>
      <c r="B2672" t="s">
        <v>14416</v>
      </c>
    </row>
    <row r="2673" spans="1:2">
      <c r="A2673">
        <v>37004300</v>
      </c>
      <c r="B2673" t="s">
        <v>14416</v>
      </c>
    </row>
    <row r="2674" spans="1:2">
      <c r="A2674">
        <v>36734102</v>
      </c>
      <c r="B2674" t="s">
        <v>14417</v>
      </c>
    </row>
    <row r="2675" spans="1:2">
      <c r="A2675">
        <v>36762413</v>
      </c>
      <c r="B2675" t="s">
        <v>14417</v>
      </c>
    </row>
    <row r="2676" spans="1:2">
      <c r="A2676">
        <v>34244818</v>
      </c>
      <c r="B2676" t="s">
        <v>10025</v>
      </c>
    </row>
    <row r="2677" spans="1:2">
      <c r="A2677">
        <v>34244842</v>
      </c>
      <c r="B2677" t="s">
        <v>10026</v>
      </c>
    </row>
    <row r="2678" spans="1:2">
      <c r="A2678">
        <v>34221601</v>
      </c>
      <c r="B2678" t="s">
        <v>10027</v>
      </c>
    </row>
    <row r="2679" spans="1:2">
      <c r="A2679">
        <v>37581846</v>
      </c>
      <c r="B2679" t="s">
        <v>17532</v>
      </c>
    </row>
    <row r="2680" spans="1:2">
      <c r="A2680">
        <v>36831799</v>
      </c>
      <c r="B2680" t="s">
        <v>16647</v>
      </c>
    </row>
    <row r="2681" spans="1:2">
      <c r="A2681">
        <v>34144249</v>
      </c>
      <c r="B2681" t="s">
        <v>11584</v>
      </c>
    </row>
    <row r="2682" spans="1:2">
      <c r="A2682">
        <v>34145250</v>
      </c>
      <c r="B2682" t="s">
        <v>11585</v>
      </c>
    </row>
    <row r="2683" spans="1:2">
      <c r="A2683">
        <v>34145265</v>
      </c>
      <c r="B2683" t="s">
        <v>9621</v>
      </c>
    </row>
    <row r="2684" spans="1:2">
      <c r="A2684">
        <v>37850242</v>
      </c>
      <c r="B2684" t="s">
        <v>9621</v>
      </c>
    </row>
    <row r="2685" spans="1:2">
      <c r="A2685">
        <v>38315097</v>
      </c>
      <c r="B2685" t="s">
        <v>9622</v>
      </c>
    </row>
    <row r="2686" spans="1:2">
      <c r="A2686">
        <v>34145266</v>
      </c>
      <c r="B2686" t="s">
        <v>9622</v>
      </c>
    </row>
    <row r="2687" spans="1:2">
      <c r="A2687">
        <v>34141516</v>
      </c>
      <c r="B2687" t="s">
        <v>13224</v>
      </c>
    </row>
    <row r="2688" spans="1:2">
      <c r="A2688">
        <v>37728994</v>
      </c>
      <c r="B2688" t="s">
        <v>13224</v>
      </c>
    </row>
    <row r="2689" spans="1:2">
      <c r="A2689">
        <v>34145270</v>
      </c>
      <c r="B2689" t="s">
        <v>13224</v>
      </c>
    </row>
    <row r="2690" spans="1:2">
      <c r="A2690">
        <v>37206479</v>
      </c>
      <c r="B2690" t="s">
        <v>13224</v>
      </c>
    </row>
    <row r="2691" spans="1:2">
      <c r="A2691">
        <v>38607509</v>
      </c>
      <c r="B2691" t="s">
        <v>13224</v>
      </c>
    </row>
    <row r="2692" spans="1:2">
      <c r="A2692">
        <v>34419865</v>
      </c>
      <c r="B2692" t="s">
        <v>13224</v>
      </c>
    </row>
    <row r="2693" spans="1:2">
      <c r="A2693">
        <v>34655965</v>
      </c>
      <c r="B2693" t="s">
        <v>11586</v>
      </c>
    </row>
    <row r="2694" spans="1:2">
      <c r="A2694">
        <v>38398702</v>
      </c>
      <c r="B2694" t="s">
        <v>11586</v>
      </c>
    </row>
    <row r="2695" spans="1:2">
      <c r="A2695">
        <v>37302353</v>
      </c>
      <c r="B2695" t="s">
        <v>11587</v>
      </c>
    </row>
    <row r="2696" spans="1:2">
      <c r="A2696">
        <v>37251532</v>
      </c>
      <c r="B2696" t="s">
        <v>9626</v>
      </c>
    </row>
    <row r="2697" spans="1:2">
      <c r="A2697">
        <v>34145285</v>
      </c>
      <c r="B2697" t="s">
        <v>9626</v>
      </c>
    </row>
    <row r="2698" spans="1:2">
      <c r="A2698">
        <v>38796382</v>
      </c>
      <c r="B2698" t="s">
        <v>11588</v>
      </c>
    </row>
    <row r="2699" spans="1:2">
      <c r="A2699">
        <v>34142644</v>
      </c>
      <c r="B2699" t="s">
        <v>11589</v>
      </c>
    </row>
    <row r="2700" spans="1:2">
      <c r="A2700">
        <v>38839476</v>
      </c>
      <c r="B2700" t="s">
        <v>13309</v>
      </c>
    </row>
    <row r="2701" spans="1:2">
      <c r="A2701">
        <v>36730414</v>
      </c>
      <c r="B2701" t="s">
        <v>13309</v>
      </c>
    </row>
    <row r="2702" spans="1:2">
      <c r="A2702">
        <v>36863221</v>
      </c>
      <c r="B2702" t="s">
        <v>9635</v>
      </c>
    </row>
    <row r="2703" spans="1:2">
      <c r="A2703">
        <v>37784276</v>
      </c>
      <c r="B2703" t="s">
        <v>15298</v>
      </c>
    </row>
    <row r="2704" spans="1:2">
      <c r="A2704">
        <v>34223512</v>
      </c>
      <c r="B2704" t="s">
        <v>15298</v>
      </c>
    </row>
    <row r="2705" spans="1:2">
      <c r="A2705">
        <v>37784271</v>
      </c>
      <c r="B2705" t="s">
        <v>9635</v>
      </c>
    </row>
    <row r="2706" spans="1:2">
      <c r="A2706">
        <v>36952199</v>
      </c>
      <c r="B2706" t="s">
        <v>15298</v>
      </c>
    </row>
    <row r="2707" spans="1:2">
      <c r="A2707">
        <v>36947892</v>
      </c>
      <c r="B2707" t="s">
        <v>9635</v>
      </c>
    </row>
    <row r="2708" spans="1:2">
      <c r="A2708">
        <v>36796787</v>
      </c>
      <c r="B2708" t="s">
        <v>9270</v>
      </c>
    </row>
    <row r="2709" spans="1:2">
      <c r="A2709">
        <v>34212372</v>
      </c>
      <c r="B2709" t="s">
        <v>13310</v>
      </c>
    </row>
    <row r="2710" spans="1:2">
      <c r="A2710">
        <v>37268697</v>
      </c>
      <c r="B2710" t="s">
        <v>9271</v>
      </c>
    </row>
    <row r="2711" spans="1:2">
      <c r="A2711">
        <v>34224190</v>
      </c>
      <c r="B2711" t="s">
        <v>9271</v>
      </c>
    </row>
    <row r="2712" spans="1:2">
      <c r="A2712">
        <v>37729088</v>
      </c>
      <c r="B2712" t="s">
        <v>9271</v>
      </c>
    </row>
    <row r="2713" spans="1:2">
      <c r="A2713">
        <v>37269297</v>
      </c>
      <c r="B2713" t="s">
        <v>9271</v>
      </c>
    </row>
    <row r="2714" spans="1:2">
      <c r="A2714">
        <v>36963790</v>
      </c>
      <c r="B2714" t="s">
        <v>13311</v>
      </c>
    </row>
    <row r="2715" spans="1:2">
      <c r="A2715">
        <v>34226360</v>
      </c>
      <c r="B2715" t="s">
        <v>13312</v>
      </c>
    </row>
    <row r="2716" spans="1:2">
      <c r="A2716">
        <v>37612071</v>
      </c>
      <c r="B2716" t="s">
        <v>16402</v>
      </c>
    </row>
    <row r="2717" spans="1:2">
      <c r="A2717">
        <v>34145398</v>
      </c>
      <c r="B2717" t="s">
        <v>13160</v>
      </c>
    </row>
    <row r="2718" spans="1:2">
      <c r="A2718">
        <v>36828044</v>
      </c>
      <c r="B2718" t="s">
        <v>11201</v>
      </c>
    </row>
    <row r="2719" spans="1:2">
      <c r="A2719">
        <v>34246032</v>
      </c>
      <c r="B2719" t="s">
        <v>9637</v>
      </c>
    </row>
    <row r="2720" spans="1:2">
      <c r="A2720">
        <v>34137395</v>
      </c>
      <c r="B2720" t="s">
        <v>9637</v>
      </c>
    </row>
    <row r="2721" spans="1:2">
      <c r="A2721">
        <v>37616621</v>
      </c>
      <c r="B2721" t="s">
        <v>9637</v>
      </c>
    </row>
    <row r="2722" spans="1:2">
      <c r="A2722">
        <v>37728105</v>
      </c>
      <c r="B2722" t="s">
        <v>9638</v>
      </c>
    </row>
    <row r="2723" spans="1:2">
      <c r="A2723">
        <v>37937175</v>
      </c>
      <c r="B2723" t="s">
        <v>9639</v>
      </c>
    </row>
    <row r="2724" spans="1:2">
      <c r="A2724">
        <v>34226762</v>
      </c>
      <c r="B2724" t="s">
        <v>9639</v>
      </c>
    </row>
    <row r="2725" spans="1:2">
      <c r="A2725">
        <v>34228023</v>
      </c>
      <c r="B2725" t="s">
        <v>9640</v>
      </c>
    </row>
    <row r="2726" spans="1:2">
      <c r="A2726">
        <v>38551671</v>
      </c>
      <c r="B2726" t="s">
        <v>9640</v>
      </c>
    </row>
    <row r="2727" spans="1:2">
      <c r="A2727">
        <v>37913962</v>
      </c>
      <c r="B2727" t="s">
        <v>15169</v>
      </c>
    </row>
    <row r="2728" spans="1:2">
      <c r="A2728">
        <v>37870244</v>
      </c>
      <c r="B2728" t="s">
        <v>15169</v>
      </c>
    </row>
    <row r="2729" spans="1:2">
      <c r="A2729">
        <v>36874740</v>
      </c>
      <c r="B2729" t="s">
        <v>15169</v>
      </c>
    </row>
    <row r="2730" spans="1:2">
      <c r="A2730">
        <v>38330084</v>
      </c>
      <c r="B2730" t="s">
        <v>15169</v>
      </c>
    </row>
    <row r="2731" spans="1:2">
      <c r="A2731">
        <v>38592709</v>
      </c>
      <c r="B2731" t="s">
        <v>11591</v>
      </c>
    </row>
    <row r="2732" spans="1:2">
      <c r="A2732">
        <v>34145427</v>
      </c>
      <c r="B2732" t="s">
        <v>11591</v>
      </c>
    </row>
    <row r="2733" spans="1:2">
      <c r="A2733">
        <v>34613823</v>
      </c>
      <c r="B2733" t="s">
        <v>11592</v>
      </c>
    </row>
    <row r="2734" spans="1:2">
      <c r="A2734">
        <v>34145474</v>
      </c>
      <c r="B2734" t="s">
        <v>11593</v>
      </c>
    </row>
    <row r="2735" spans="1:2">
      <c r="A2735">
        <v>37636477</v>
      </c>
      <c r="B2735" t="s">
        <v>11593</v>
      </c>
    </row>
    <row r="2736" spans="1:2">
      <c r="A2736">
        <v>34145545</v>
      </c>
      <c r="B2736" t="s">
        <v>11594</v>
      </c>
    </row>
    <row r="2737" spans="1:2">
      <c r="A2737">
        <v>37298708</v>
      </c>
      <c r="B2737" t="s">
        <v>11594</v>
      </c>
    </row>
    <row r="2738" spans="1:2">
      <c r="A2738">
        <v>37287512</v>
      </c>
      <c r="B2738" t="s">
        <v>13382</v>
      </c>
    </row>
    <row r="2739" spans="1:2">
      <c r="A2739">
        <v>34145623</v>
      </c>
      <c r="B2739" t="s">
        <v>13382</v>
      </c>
    </row>
    <row r="2740" spans="1:2">
      <c r="A2740">
        <v>34216674</v>
      </c>
      <c r="B2740" t="s">
        <v>10305</v>
      </c>
    </row>
    <row r="2741" spans="1:2">
      <c r="A2741">
        <v>36794037</v>
      </c>
      <c r="B2741" t="s">
        <v>10305</v>
      </c>
    </row>
    <row r="2742" spans="1:2">
      <c r="A2742">
        <v>34145934</v>
      </c>
      <c r="B2742" t="s">
        <v>11595</v>
      </c>
    </row>
    <row r="2743" spans="1:2">
      <c r="A2743">
        <v>34145958</v>
      </c>
      <c r="B2743" t="s">
        <v>9461</v>
      </c>
    </row>
    <row r="2744" spans="1:2">
      <c r="A2744">
        <v>37678882</v>
      </c>
      <c r="B2744" t="s">
        <v>9051</v>
      </c>
    </row>
    <row r="2745" spans="1:2">
      <c r="A2745">
        <v>36727293</v>
      </c>
      <c r="B2745" t="s">
        <v>9051</v>
      </c>
    </row>
    <row r="2746" spans="1:2">
      <c r="A2746">
        <v>34145998</v>
      </c>
      <c r="B2746" t="s">
        <v>9641</v>
      </c>
    </row>
    <row r="2747" spans="1:2">
      <c r="A2747">
        <v>36868404</v>
      </c>
      <c r="B2747" t="s">
        <v>9641</v>
      </c>
    </row>
    <row r="2748" spans="1:2">
      <c r="A2748">
        <v>37752360</v>
      </c>
      <c r="B2748" t="s">
        <v>9641</v>
      </c>
    </row>
    <row r="2749" spans="1:2">
      <c r="A2749">
        <v>34146006</v>
      </c>
      <c r="B2749" t="s">
        <v>9642</v>
      </c>
    </row>
    <row r="2750" spans="1:2">
      <c r="A2750">
        <v>38591259</v>
      </c>
      <c r="B2750" t="s">
        <v>11597</v>
      </c>
    </row>
    <row r="2751" spans="1:2">
      <c r="A2751">
        <v>34146027</v>
      </c>
      <c r="B2751" t="s">
        <v>13511</v>
      </c>
    </row>
    <row r="2752" spans="1:2">
      <c r="A2752">
        <v>34146029</v>
      </c>
      <c r="B2752" t="s">
        <v>11598</v>
      </c>
    </row>
    <row r="2753" spans="1:2">
      <c r="A2753">
        <v>37018760</v>
      </c>
      <c r="B2753" t="s">
        <v>11598</v>
      </c>
    </row>
    <row r="2754" spans="1:2">
      <c r="A2754">
        <v>36863331</v>
      </c>
      <c r="B2754" t="s">
        <v>11599</v>
      </c>
    </row>
    <row r="2755" spans="1:2">
      <c r="A2755">
        <v>34148823</v>
      </c>
      <c r="B2755" t="s">
        <v>11599</v>
      </c>
    </row>
    <row r="2756" spans="1:2">
      <c r="A2756">
        <v>37170559</v>
      </c>
      <c r="B2756" t="s">
        <v>17412</v>
      </c>
    </row>
    <row r="2757" spans="1:2">
      <c r="A2757">
        <v>34407851</v>
      </c>
      <c r="B2757" t="s">
        <v>13585</v>
      </c>
    </row>
    <row r="2758" spans="1:2">
      <c r="A2758">
        <v>38538260</v>
      </c>
      <c r="B2758" t="s">
        <v>13383</v>
      </c>
    </row>
    <row r="2759" spans="1:2">
      <c r="A2759">
        <v>34213845</v>
      </c>
      <c r="B2759" t="s">
        <v>13383</v>
      </c>
    </row>
    <row r="2760" spans="1:2">
      <c r="A2760">
        <v>34356269</v>
      </c>
      <c r="B2760" t="s">
        <v>15300</v>
      </c>
    </row>
    <row r="2761" spans="1:2">
      <c r="A2761">
        <v>34232424</v>
      </c>
      <c r="B2761" t="s">
        <v>10306</v>
      </c>
    </row>
    <row r="2762" spans="1:2">
      <c r="A2762">
        <v>36909991</v>
      </c>
      <c r="B2762" t="s">
        <v>10306</v>
      </c>
    </row>
    <row r="2763" spans="1:2">
      <c r="A2763">
        <v>37105057</v>
      </c>
      <c r="B2763" t="s">
        <v>10307</v>
      </c>
    </row>
    <row r="2764" spans="1:2">
      <c r="A2764">
        <v>34146055</v>
      </c>
      <c r="B2764" t="s">
        <v>15481</v>
      </c>
    </row>
    <row r="2765" spans="1:2">
      <c r="A2765">
        <v>34146053</v>
      </c>
      <c r="B2765" t="s">
        <v>15481</v>
      </c>
    </row>
    <row r="2766" spans="1:2">
      <c r="A2766">
        <v>37649675</v>
      </c>
      <c r="B2766" t="s">
        <v>15481</v>
      </c>
    </row>
    <row r="2767" spans="1:2">
      <c r="A2767">
        <v>36856008</v>
      </c>
      <c r="B2767" t="s">
        <v>15481</v>
      </c>
    </row>
    <row r="2768" spans="1:2">
      <c r="A2768">
        <v>37789574</v>
      </c>
      <c r="B2768" t="s">
        <v>13296</v>
      </c>
    </row>
    <row r="2769" spans="1:2">
      <c r="A2769">
        <v>37042609</v>
      </c>
      <c r="B2769" t="s">
        <v>9643</v>
      </c>
    </row>
    <row r="2770" spans="1:2">
      <c r="A2770">
        <v>34230258</v>
      </c>
      <c r="B2770" t="s">
        <v>13857</v>
      </c>
    </row>
    <row r="2771" spans="1:2">
      <c r="A2771">
        <v>34230255</v>
      </c>
      <c r="B2771" t="s">
        <v>13857</v>
      </c>
    </row>
    <row r="2772" spans="1:2">
      <c r="A2772">
        <v>34443686</v>
      </c>
      <c r="B2772" t="s">
        <v>10635</v>
      </c>
    </row>
    <row r="2773" spans="1:2">
      <c r="A2773">
        <v>34146079</v>
      </c>
      <c r="B2773" t="s">
        <v>11600</v>
      </c>
    </row>
    <row r="2774" spans="1:2">
      <c r="A2774">
        <v>34146085</v>
      </c>
      <c r="B2774" t="s">
        <v>11601</v>
      </c>
    </row>
    <row r="2775" spans="1:2">
      <c r="A2775">
        <v>38381422</v>
      </c>
      <c r="B2775" t="s">
        <v>11601</v>
      </c>
    </row>
    <row r="2776" spans="1:2">
      <c r="A2776">
        <v>37268986</v>
      </c>
      <c r="B2776" t="s">
        <v>11601</v>
      </c>
    </row>
    <row r="2777" spans="1:2">
      <c r="A2777">
        <v>34146114</v>
      </c>
      <c r="B2777" t="s">
        <v>14558</v>
      </c>
    </row>
    <row r="2778" spans="1:2">
      <c r="A2778">
        <v>37295436</v>
      </c>
      <c r="B2778" t="s">
        <v>11602</v>
      </c>
    </row>
    <row r="2779" spans="1:2">
      <c r="A2779">
        <v>34146120</v>
      </c>
      <c r="B2779" t="s">
        <v>11602</v>
      </c>
    </row>
    <row r="2780" spans="1:2">
      <c r="A2780">
        <v>34140950</v>
      </c>
      <c r="B2780" t="s">
        <v>9069</v>
      </c>
    </row>
    <row r="2781" spans="1:2">
      <c r="A2781">
        <v>34146121</v>
      </c>
      <c r="B2781" t="s">
        <v>11603</v>
      </c>
    </row>
    <row r="2782" spans="1:2">
      <c r="A2782">
        <v>37788771</v>
      </c>
      <c r="B2782" t="s">
        <v>11603</v>
      </c>
    </row>
    <row r="2783" spans="1:2">
      <c r="A2783">
        <v>34251854</v>
      </c>
      <c r="B2783" t="s">
        <v>14418</v>
      </c>
    </row>
    <row r="2784" spans="1:2">
      <c r="A2784">
        <v>34233381</v>
      </c>
      <c r="B2784" t="s">
        <v>9628</v>
      </c>
    </row>
    <row r="2785" spans="1:2">
      <c r="A2785">
        <v>37939864</v>
      </c>
      <c r="B2785" t="s">
        <v>9628</v>
      </c>
    </row>
    <row r="2786" spans="1:2">
      <c r="A2786">
        <v>37746111</v>
      </c>
      <c r="B2786" t="s">
        <v>13169</v>
      </c>
    </row>
    <row r="2787" spans="1:2">
      <c r="A2787">
        <v>38636015</v>
      </c>
      <c r="B2787" t="s">
        <v>13169</v>
      </c>
    </row>
    <row r="2788" spans="1:2">
      <c r="A2788">
        <v>38646056</v>
      </c>
      <c r="B2788" t="s">
        <v>13169</v>
      </c>
    </row>
    <row r="2789" spans="1:2">
      <c r="A2789">
        <v>38458305</v>
      </c>
      <c r="B2789" t="s">
        <v>13169</v>
      </c>
    </row>
    <row r="2790" spans="1:2">
      <c r="A2790">
        <v>34151912</v>
      </c>
      <c r="B2790" t="s">
        <v>11604</v>
      </c>
    </row>
    <row r="2791" spans="1:2">
      <c r="A2791">
        <v>38639078</v>
      </c>
      <c r="B2791" t="s">
        <v>11604</v>
      </c>
    </row>
    <row r="2792" spans="1:2">
      <c r="A2792">
        <v>34585960</v>
      </c>
      <c r="B2792" t="s">
        <v>11605</v>
      </c>
    </row>
    <row r="2793" spans="1:2">
      <c r="A2793">
        <v>34144131</v>
      </c>
      <c r="B2793" t="s">
        <v>11605</v>
      </c>
    </row>
    <row r="2794" spans="1:2">
      <c r="A2794">
        <v>38639248</v>
      </c>
      <c r="B2794" t="s">
        <v>11605</v>
      </c>
    </row>
    <row r="2795" spans="1:2">
      <c r="A2795">
        <v>38638940</v>
      </c>
      <c r="B2795" t="s">
        <v>11606</v>
      </c>
    </row>
    <row r="2796" spans="1:2">
      <c r="A2796">
        <v>34665528</v>
      </c>
      <c r="B2796" t="s">
        <v>11606</v>
      </c>
    </row>
    <row r="2797" spans="1:2">
      <c r="A2797">
        <v>38639143</v>
      </c>
      <c r="B2797" t="s">
        <v>11606</v>
      </c>
    </row>
    <row r="2798" spans="1:2">
      <c r="A2798">
        <v>36776251</v>
      </c>
      <c r="B2798" t="s">
        <v>11607</v>
      </c>
    </row>
    <row r="2799" spans="1:2">
      <c r="A2799">
        <v>38639083</v>
      </c>
      <c r="B2799" t="s">
        <v>11607</v>
      </c>
    </row>
    <row r="2800" spans="1:2">
      <c r="A2800">
        <v>38691433</v>
      </c>
      <c r="B2800" t="s">
        <v>11607</v>
      </c>
    </row>
    <row r="2801" spans="1:2">
      <c r="A2801">
        <v>34143266</v>
      </c>
      <c r="B2801" t="s">
        <v>11608</v>
      </c>
    </row>
    <row r="2802" spans="1:2">
      <c r="A2802">
        <v>38639098</v>
      </c>
      <c r="B2802" t="s">
        <v>11608</v>
      </c>
    </row>
    <row r="2803" spans="1:2">
      <c r="A2803">
        <v>38639144</v>
      </c>
      <c r="B2803" t="s">
        <v>11608</v>
      </c>
    </row>
    <row r="2804" spans="1:2">
      <c r="A2804">
        <v>38639207</v>
      </c>
      <c r="B2804" t="s">
        <v>11609</v>
      </c>
    </row>
    <row r="2805" spans="1:2">
      <c r="A2805">
        <v>38639224</v>
      </c>
      <c r="B2805" t="s">
        <v>11609</v>
      </c>
    </row>
    <row r="2806" spans="1:2">
      <c r="A2806">
        <v>37010319</v>
      </c>
      <c r="B2806" t="s">
        <v>11609</v>
      </c>
    </row>
    <row r="2807" spans="1:2">
      <c r="A2807">
        <v>38639116</v>
      </c>
      <c r="B2807" t="s">
        <v>11610</v>
      </c>
    </row>
    <row r="2808" spans="1:2">
      <c r="A2808">
        <v>34141887</v>
      </c>
      <c r="B2808" t="s">
        <v>11610</v>
      </c>
    </row>
    <row r="2809" spans="1:2">
      <c r="A2809">
        <v>37650132</v>
      </c>
      <c r="B2809" t="s">
        <v>11610</v>
      </c>
    </row>
    <row r="2810" spans="1:2">
      <c r="A2810">
        <v>36818920</v>
      </c>
      <c r="B2810" t="s">
        <v>11611</v>
      </c>
    </row>
    <row r="2811" spans="1:2">
      <c r="A2811">
        <v>38639123</v>
      </c>
      <c r="B2811" t="s">
        <v>11611</v>
      </c>
    </row>
    <row r="2812" spans="1:2">
      <c r="A2812">
        <v>38639181</v>
      </c>
      <c r="B2812" t="s">
        <v>11612</v>
      </c>
    </row>
    <row r="2813" spans="1:2">
      <c r="A2813">
        <v>38639192</v>
      </c>
      <c r="B2813" t="s">
        <v>11612</v>
      </c>
    </row>
    <row r="2814" spans="1:2">
      <c r="A2814">
        <v>34213880</v>
      </c>
      <c r="B2814" t="s">
        <v>11612</v>
      </c>
    </row>
    <row r="2815" spans="1:2">
      <c r="A2815">
        <v>34217324</v>
      </c>
      <c r="B2815" t="s">
        <v>11613</v>
      </c>
    </row>
    <row r="2816" spans="1:2">
      <c r="A2816">
        <v>38639026</v>
      </c>
      <c r="B2816" t="s">
        <v>11613</v>
      </c>
    </row>
    <row r="2817" spans="1:2">
      <c r="A2817">
        <v>38639036</v>
      </c>
      <c r="B2817" t="s">
        <v>11613</v>
      </c>
    </row>
    <row r="2818" spans="1:2">
      <c r="A2818">
        <v>34222529</v>
      </c>
      <c r="B2818" t="s">
        <v>11613</v>
      </c>
    </row>
    <row r="2819" spans="1:2">
      <c r="A2819">
        <v>36903783</v>
      </c>
      <c r="B2819" t="s">
        <v>11614</v>
      </c>
    </row>
    <row r="2820" spans="1:2">
      <c r="A2820">
        <v>38638926</v>
      </c>
      <c r="B2820" t="s">
        <v>11614</v>
      </c>
    </row>
    <row r="2821" spans="1:2">
      <c r="A2821">
        <v>38638950</v>
      </c>
      <c r="B2821" t="s">
        <v>11614</v>
      </c>
    </row>
    <row r="2822" spans="1:2">
      <c r="A2822">
        <v>34143097</v>
      </c>
      <c r="B2822" t="s">
        <v>11615</v>
      </c>
    </row>
    <row r="2823" spans="1:2">
      <c r="A2823">
        <v>38638909</v>
      </c>
      <c r="B2823" t="s">
        <v>11615</v>
      </c>
    </row>
    <row r="2824" spans="1:2">
      <c r="A2824">
        <v>38638925</v>
      </c>
      <c r="B2824" t="s">
        <v>11615</v>
      </c>
    </row>
    <row r="2825" spans="1:2">
      <c r="A2825">
        <v>38445710</v>
      </c>
      <c r="B2825" t="s">
        <v>9649</v>
      </c>
    </row>
    <row r="2826" spans="1:2">
      <c r="A2826">
        <v>34146130</v>
      </c>
      <c r="B2826" t="s">
        <v>9649</v>
      </c>
    </row>
    <row r="2827" spans="1:2">
      <c r="A2827">
        <v>37611538</v>
      </c>
      <c r="B2827" t="s">
        <v>15744</v>
      </c>
    </row>
    <row r="2828" spans="1:2">
      <c r="A2828">
        <v>37224502</v>
      </c>
      <c r="B2828" t="s">
        <v>11616</v>
      </c>
    </row>
    <row r="2829" spans="1:2">
      <c r="A2829">
        <v>34146159</v>
      </c>
      <c r="B2829" t="s">
        <v>11616</v>
      </c>
    </row>
    <row r="2830" spans="1:2">
      <c r="A2830">
        <v>36877482</v>
      </c>
      <c r="B2830" t="s">
        <v>11616</v>
      </c>
    </row>
    <row r="2831" spans="1:2">
      <c r="A2831">
        <v>36857673</v>
      </c>
      <c r="B2831" t="s">
        <v>16740</v>
      </c>
    </row>
    <row r="2832" spans="1:2">
      <c r="A2832">
        <v>37178369</v>
      </c>
      <c r="B2832" t="s">
        <v>11617</v>
      </c>
    </row>
    <row r="2833" spans="1:2">
      <c r="A2833">
        <v>37183686</v>
      </c>
      <c r="B2833" t="s">
        <v>11617</v>
      </c>
    </row>
    <row r="2834" spans="1:2">
      <c r="A2834">
        <v>38744388</v>
      </c>
      <c r="B2834" t="s">
        <v>11618</v>
      </c>
    </row>
    <row r="2835" spans="1:2">
      <c r="A2835">
        <v>34443674</v>
      </c>
      <c r="B2835" t="s">
        <v>11619</v>
      </c>
    </row>
    <row r="2836" spans="1:2">
      <c r="A2836">
        <v>37142443</v>
      </c>
      <c r="B2836" t="s">
        <v>11620</v>
      </c>
    </row>
    <row r="2837" spans="1:2">
      <c r="A2837">
        <v>34146224</v>
      </c>
      <c r="B2837" t="s">
        <v>11620</v>
      </c>
    </row>
    <row r="2838" spans="1:2">
      <c r="A2838">
        <v>37575220</v>
      </c>
      <c r="B2838" t="s">
        <v>11122</v>
      </c>
    </row>
    <row r="2839" spans="1:2">
      <c r="A2839">
        <v>34146229</v>
      </c>
      <c r="B2839" t="s">
        <v>11122</v>
      </c>
    </row>
    <row r="2840" spans="1:2">
      <c r="A2840">
        <v>36805261</v>
      </c>
      <c r="B2840" t="s">
        <v>11621</v>
      </c>
    </row>
    <row r="2841" spans="1:2">
      <c r="A2841">
        <v>38591451</v>
      </c>
      <c r="B2841" t="s">
        <v>11621</v>
      </c>
    </row>
    <row r="2842" spans="1:2">
      <c r="A2842">
        <v>37650482</v>
      </c>
      <c r="B2842" t="s">
        <v>13225</v>
      </c>
    </row>
    <row r="2843" spans="1:2">
      <c r="A2843">
        <v>38812692</v>
      </c>
      <c r="B2843" t="s">
        <v>13225</v>
      </c>
    </row>
    <row r="2844" spans="1:2">
      <c r="A2844">
        <v>36789143</v>
      </c>
      <c r="B2844" t="s">
        <v>11622</v>
      </c>
    </row>
    <row r="2845" spans="1:2">
      <c r="A2845">
        <v>36845855</v>
      </c>
      <c r="B2845" t="s">
        <v>11622</v>
      </c>
    </row>
    <row r="2846" spans="1:2">
      <c r="A2846">
        <v>34377097</v>
      </c>
      <c r="B2846" t="s">
        <v>13226</v>
      </c>
    </row>
    <row r="2847" spans="1:2">
      <c r="A2847">
        <v>36852497</v>
      </c>
      <c r="B2847" t="s">
        <v>13226</v>
      </c>
    </row>
    <row r="2848" spans="1:2">
      <c r="A2848">
        <v>34141800</v>
      </c>
      <c r="B2848" t="s">
        <v>13226</v>
      </c>
    </row>
    <row r="2849" spans="1:2">
      <c r="A2849">
        <v>35731335</v>
      </c>
      <c r="B2849" t="s">
        <v>13226</v>
      </c>
    </row>
    <row r="2850" spans="1:2">
      <c r="A2850">
        <v>36957431</v>
      </c>
      <c r="B2850" t="s">
        <v>11623</v>
      </c>
    </row>
    <row r="2851" spans="1:2">
      <c r="A2851">
        <v>34146267</v>
      </c>
      <c r="B2851" t="s">
        <v>11623</v>
      </c>
    </row>
    <row r="2852" spans="1:2">
      <c r="A2852">
        <v>37727545</v>
      </c>
      <c r="B2852" t="s">
        <v>11623</v>
      </c>
    </row>
    <row r="2853" spans="1:2">
      <c r="A2853">
        <v>34146271</v>
      </c>
      <c r="B2853" t="s">
        <v>14904</v>
      </c>
    </row>
    <row r="2854" spans="1:2">
      <c r="A2854">
        <v>36852108</v>
      </c>
      <c r="B2854" t="s">
        <v>14904</v>
      </c>
    </row>
    <row r="2855" spans="1:2">
      <c r="A2855">
        <v>34146283</v>
      </c>
      <c r="B2855" t="s">
        <v>8996</v>
      </c>
    </row>
    <row r="2856" spans="1:2">
      <c r="A2856">
        <v>34146328</v>
      </c>
      <c r="B2856" t="s">
        <v>8562</v>
      </c>
    </row>
    <row r="2857" spans="1:2">
      <c r="A2857">
        <v>36867576</v>
      </c>
      <c r="B2857" t="s">
        <v>9652</v>
      </c>
    </row>
    <row r="2858" spans="1:2">
      <c r="A2858">
        <v>37014222</v>
      </c>
      <c r="B2858" t="s">
        <v>9653</v>
      </c>
    </row>
    <row r="2859" spans="1:2">
      <c r="A2859">
        <v>37226197</v>
      </c>
      <c r="B2859" t="s">
        <v>9654</v>
      </c>
    </row>
    <row r="2860" spans="1:2">
      <c r="A2860">
        <v>34154665</v>
      </c>
      <c r="B2860" t="s">
        <v>9654</v>
      </c>
    </row>
    <row r="2861" spans="1:2">
      <c r="A2861">
        <v>34146340</v>
      </c>
      <c r="B2861" t="s">
        <v>10028</v>
      </c>
    </row>
    <row r="2862" spans="1:2">
      <c r="A2862">
        <v>36951699</v>
      </c>
      <c r="B2862" t="s">
        <v>14274</v>
      </c>
    </row>
    <row r="2863" spans="1:2">
      <c r="A2863">
        <v>36761545</v>
      </c>
      <c r="B2863" t="s">
        <v>14274</v>
      </c>
    </row>
    <row r="2864" spans="1:2">
      <c r="A2864">
        <v>34231242</v>
      </c>
      <c r="B2864" t="s">
        <v>14274</v>
      </c>
    </row>
    <row r="2865" spans="1:2">
      <c r="A2865">
        <v>36979654</v>
      </c>
      <c r="B2865" t="s">
        <v>14274</v>
      </c>
    </row>
    <row r="2866" spans="1:2">
      <c r="A2866">
        <v>34275679</v>
      </c>
      <c r="B2866" t="s">
        <v>14274</v>
      </c>
    </row>
    <row r="2867" spans="1:2">
      <c r="A2867">
        <v>34213238</v>
      </c>
      <c r="B2867" t="s">
        <v>14274</v>
      </c>
    </row>
    <row r="2868" spans="1:2">
      <c r="A2868">
        <v>37794484</v>
      </c>
      <c r="B2868" t="s">
        <v>14274</v>
      </c>
    </row>
    <row r="2869" spans="1:2">
      <c r="A2869">
        <v>37790288</v>
      </c>
      <c r="B2869" t="s">
        <v>14854</v>
      </c>
    </row>
    <row r="2870" spans="1:2">
      <c r="A2870">
        <v>38491911</v>
      </c>
      <c r="B2870" t="s">
        <v>13384</v>
      </c>
    </row>
    <row r="2871" spans="1:2">
      <c r="A2871">
        <v>34146360</v>
      </c>
      <c r="B2871" t="s">
        <v>13384</v>
      </c>
    </row>
    <row r="2872" spans="1:2">
      <c r="A2872">
        <v>37914819</v>
      </c>
      <c r="B2872" t="s">
        <v>13384</v>
      </c>
    </row>
    <row r="2873" spans="1:2">
      <c r="A2873">
        <v>34146380</v>
      </c>
      <c r="B2873" t="s">
        <v>14304</v>
      </c>
    </row>
    <row r="2874" spans="1:2">
      <c r="A2874">
        <v>37761729</v>
      </c>
      <c r="B2874" t="s">
        <v>14304</v>
      </c>
    </row>
    <row r="2875" spans="1:2">
      <c r="A2875">
        <v>34146351</v>
      </c>
      <c r="B2875" t="s">
        <v>10276</v>
      </c>
    </row>
    <row r="2876" spans="1:2">
      <c r="A2876">
        <v>34146352</v>
      </c>
      <c r="B2876" t="s">
        <v>10276</v>
      </c>
    </row>
    <row r="2877" spans="1:2">
      <c r="A2877">
        <v>34146397</v>
      </c>
      <c r="B2877" t="s">
        <v>9661</v>
      </c>
    </row>
    <row r="2878" spans="1:2">
      <c r="A2878">
        <v>37778844</v>
      </c>
      <c r="B2878" t="s">
        <v>9661</v>
      </c>
    </row>
    <row r="2879" spans="1:2">
      <c r="A2879">
        <v>36866966</v>
      </c>
      <c r="B2879" t="s">
        <v>9661</v>
      </c>
    </row>
    <row r="2880" spans="1:2">
      <c r="A2880">
        <v>34210320</v>
      </c>
      <c r="B2880" t="s">
        <v>11624</v>
      </c>
    </row>
    <row r="2881" spans="1:2">
      <c r="A2881">
        <v>37176059</v>
      </c>
      <c r="B2881" t="s">
        <v>11624</v>
      </c>
    </row>
    <row r="2882" spans="1:2">
      <c r="A2882">
        <v>37778525</v>
      </c>
      <c r="B2882" t="s">
        <v>9662</v>
      </c>
    </row>
    <row r="2883" spans="1:2">
      <c r="A2883">
        <v>37807517</v>
      </c>
      <c r="B2883" t="s">
        <v>9662</v>
      </c>
    </row>
    <row r="2884" spans="1:2">
      <c r="A2884">
        <v>34146423</v>
      </c>
      <c r="B2884" t="s">
        <v>9662</v>
      </c>
    </row>
    <row r="2885" spans="1:2">
      <c r="A2885">
        <v>34137365</v>
      </c>
      <c r="B2885" t="s">
        <v>15301</v>
      </c>
    </row>
    <row r="2886" spans="1:2">
      <c r="A2886">
        <v>37157150</v>
      </c>
      <c r="B2886" t="s">
        <v>15301</v>
      </c>
    </row>
    <row r="2887" spans="1:2">
      <c r="A2887">
        <v>37791550</v>
      </c>
      <c r="B2887" t="s">
        <v>15301</v>
      </c>
    </row>
    <row r="2888" spans="1:2">
      <c r="A2888">
        <v>38656886</v>
      </c>
      <c r="B2888" t="s">
        <v>9663</v>
      </c>
    </row>
    <row r="2889" spans="1:2">
      <c r="A2889">
        <v>36781141</v>
      </c>
      <c r="B2889" t="s">
        <v>14696</v>
      </c>
    </row>
    <row r="2890" spans="1:2">
      <c r="A2890">
        <v>36724894</v>
      </c>
      <c r="B2890" t="s">
        <v>14696</v>
      </c>
    </row>
    <row r="2891" spans="1:2">
      <c r="A2891">
        <v>36907802</v>
      </c>
      <c r="B2891" t="s">
        <v>14696</v>
      </c>
    </row>
    <row r="2892" spans="1:2">
      <c r="A2892">
        <v>34234025</v>
      </c>
      <c r="B2892" t="s">
        <v>14696</v>
      </c>
    </row>
    <row r="2893" spans="1:2">
      <c r="A2893">
        <v>36781142</v>
      </c>
      <c r="B2893" t="s">
        <v>14696</v>
      </c>
    </row>
    <row r="2894" spans="1:2">
      <c r="A2894">
        <v>37772587</v>
      </c>
      <c r="B2894" t="s">
        <v>9664</v>
      </c>
    </row>
    <row r="2895" spans="1:2">
      <c r="A2895">
        <v>34147654</v>
      </c>
      <c r="B2895" t="s">
        <v>9664</v>
      </c>
    </row>
    <row r="2896" spans="1:2">
      <c r="A2896">
        <v>36816609</v>
      </c>
      <c r="B2896" t="s">
        <v>9664</v>
      </c>
    </row>
    <row r="2897" spans="1:2">
      <c r="A2897">
        <v>36942948</v>
      </c>
      <c r="B2897" t="s">
        <v>9664</v>
      </c>
    </row>
    <row r="2898" spans="1:2">
      <c r="A2898">
        <v>36864205</v>
      </c>
      <c r="B2898" t="s">
        <v>9664</v>
      </c>
    </row>
    <row r="2899" spans="1:2">
      <c r="A2899">
        <v>36875696</v>
      </c>
      <c r="B2899" t="s">
        <v>11626</v>
      </c>
    </row>
    <row r="2900" spans="1:2">
      <c r="A2900">
        <v>34235044</v>
      </c>
      <c r="B2900" t="s">
        <v>9666</v>
      </c>
    </row>
    <row r="2901" spans="1:2">
      <c r="A2901">
        <v>36893313</v>
      </c>
      <c r="B2901" t="s">
        <v>9667</v>
      </c>
    </row>
    <row r="2902" spans="1:2">
      <c r="A2902">
        <v>34221015</v>
      </c>
      <c r="B2902" t="s">
        <v>15303</v>
      </c>
    </row>
    <row r="2903" spans="1:2">
      <c r="A2903">
        <v>34366556</v>
      </c>
      <c r="B2903" t="s">
        <v>15304</v>
      </c>
    </row>
    <row r="2904" spans="1:2">
      <c r="A2904">
        <v>38003407</v>
      </c>
      <c r="B2904" t="s">
        <v>11627</v>
      </c>
    </row>
    <row r="2905" spans="1:2">
      <c r="A2905">
        <v>38480646</v>
      </c>
      <c r="B2905" t="s">
        <v>11627</v>
      </c>
    </row>
    <row r="2906" spans="1:2">
      <c r="A2906">
        <v>37876056</v>
      </c>
      <c r="B2906" t="s">
        <v>11627</v>
      </c>
    </row>
    <row r="2907" spans="1:2">
      <c r="A2907">
        <v>34146576</v>
      </c>
      <c r="B2907" t="s">
        <v>11627</v>
      </c>
    </row>
    <row r="2908" spans="1:2">
      <c r="A2908">
        <v>37282916</v>
      </c>
      <c r="B2908" t="s">
        <v>11628</v>
      </c>
    </row>
    <row r="2909" spans="1:2">
      <c r="A2909">
        <v>34146582</v>
      </c>
      <c r="B2909" t="s">
        <v>11067</v>
      </c>
    </row>
    <row r="2910" spans="1:2">
      <c r="A2910">
        <v>34146589</v>
      </c>
      <c r="B2910" t="s">
        <v>11629</v>
      </c>
    </row>
    <row r="2911" spans="1:2">
      <c r="A2911">
        <v>34146612</v>
      </c>
      <c r="B2911" t="s">
        <v>11630</v>
      </c>
    </row>
    <row r="2912" spans="1:2">
      <c r="A2912">
        <v>34146601</v>
      </c>
      <c r="B2912" t="s">
        <v>11631</v>
      </c>
    </row>
    <row r="2913" spans="1:2">
      <c r="A2913">
        <v>38421682</v>
      </c>
      <c r="B2913" t="s">
        <v>11631</v>
      </c>
    </row>
    <row r="2914" spans="1:2">
      <c r="A2914">
        <v>37178314</v>
      </c>
      <c r="B2914" t="s">
        <v>11632</v>
      </c>
    </row>
    <row r="2915" spans="1:2">
      <c r="A2915">
        <v>34146606</v>
      </c>
      <c r="B2915" t="s">
        <v>11632</v>
      </c>
    </row>
    <row r="2916" spans="1:2">
      <c r="A2916">
        <v>34410336</v>
      </c>
      <c r="B2916" t="s">
        <v>11633</v>
      </c>
    </row>
    <row r="2917" spans="1:2">
      <c r="A2917">
        <v>38691637</v>
      </c>
      <c r="B2917" t="s">
        <v>11633</v>
      </c>
    </row>
    <row r="2918" spans="1:2">
      <c r="A2918">
        <v>34146592</v>
      </c>
      <c r="B2918" t="s">
        <v>11634</v>
      </c>
    </row>
    <row r="2919" spans="1:2">
      <c r="A2919">
        <v>37776901</v>
      </c>
      <c r="B2919" t="s">
        <v>11634</v>
      </c>
    </row>
    <row r="2920" spans="1:2">
      <c r="A2920">
        <v>34146616</v>
      </c>
      <c r="B2920" t="s">
        <v>11635</v>
      </c>
    </row>
    <row r="2921" spans="1:2">
      <c r="A2921">
        <v>37960048</v>
      </c>
      <c r="B2921" t="s">
        <v>11635</v>
      </c>
    </row>
    <row r="2922" spans="1:2">
      <c r="A2922">
        <v>37000615</v>
      </c>
      <c r="B2922" t="s">
        <v>11636</v>
      </c>
    </row>
    <row r="2923" spans="1:2">
      <c r="A2923">
        <v>34230910</v>
      </c>
      <c r="B2923" t="s">
        <v>11636</v>
      </c>
    </row>
    <row r="2924" spans="1:2">
      <c r="A2924">
        <v>37810012</v>
      </c>
      <c r="B2924" t="s">
        <v>11637</v>
      </c>
    </row>
    <row r="2925" spans="1:2">
      <c r="A2925">
        <v>37300059</v>
      </c>
      <c r="B2925" t="s">
        <v>11637</v>
      </c>
    </row>
    <row r="2926" spans="1:2">
      <c r="A2926">
        <v>36943248</v>
      </c>
      <c r="B2926" t="s">
        <v>10636</v>
      </c>
    </row>
    <row r="2927" spans="1:2">
      <c r="A2927">
        <v>37786902</v>
      </c>
      <c r="B2927" t="s">
        <v>10636</v>
      </c>
    </row>
    <row r="2928" spans="1:2">
      <c r="A2928">
        <v>34146626</v>
      </c>
      <c r="B2928" t="s">
        <v>10636</v>
      </c>
    </row>
    <row r="2929" spans="1:2">
      <c r="A2929">
        <v>34146651</v>
      </c>
      <c r="B2929" t="s">
        <v>9669</v>
      </c>
    </row>
    <row r="2930" spans="1:2">
      <c r="A2930">
        <v>37727956</v>
      </c>
      <c r="B2930" t="s">
        <v>9670</v>
      </c>
    </row>
    <row r="2931" spans="1:2">
      <c r="A2931">
        <v>36904188</v>
      </c>
      <c r="B2931" t="s">
        <v>9670</v>
      </c>
    </row>
    <row r="2932" spans="1:2">
      <c r="A2932">
        <v>34146477</v>
      </c>
      <c r="B2932" t="s">
        <v>9670</v>
      </c>
    </row>
    <row r="2933" spans="1:2">
      <c r="A2933">
        <v>37729060</v>
      </c>
      <c r="B2933" t="s">
        <v>9671</v>
      </c>
    </row>
    <row r="2934" spans="1:2">
      <c r="A2934">
        <v>37246090</v>
      </c>
      <c r="B2934" t="s">
        <v>9671</v>
      </c>
    </row>
    <row r="2935" spans="1:2">
      <c r="A2935">
        <v>36877811</v>
      </c>
      <c r="B2935" t="s">
        <v>9671</v>
      </c>
    </row>
    <row r="2936" spans="1:2">
      <c r="A2936">
        <v>34146593</v>
      </c>
      <c r="B2936" t="s">
        <v>9672</v>
      </c>
    </row>
    <row r="2937" spans="1:2">
      <c r="A2937">
        <v>38538610</v>
      </c>
      <c r="B2937" t="s">
        <v>13385</v>
      </c>
    </row>
    <row r="2938" spans="1:2">
      <c r="A2938">
        <v>36916367</v>
      </c>
      <c r="B2938" t="s">
        <v>13385</v>
      </c>
    </row>
    <row r="2939" spans="1:2">
      <c r="A2939">
        <v>34148028</v>
      </c>
      <c r="B2939" t="s">
        <v>15332</v>
      </c>
    </row>
    <row r="2940" spans="1:2">
      <c r="A2940">
        <v>34367993</v>
      </c>
      <c r="B2940" t="s">
        <v>8494</v>
      </c>
    </row>
    <row r="2941" spans="1:2">
      <c r="A2941">
        <v>34146660</v>
      </c>
      <c r="B2941" t="s">
        <v>13297</v>
      </c>
    </row>
    <row r="2942" spans="1:2">
      <c r="A2942">
        <v>37670729</v>
      </c>
      <c r="B2942" t="s">
        <v>13297</v>
      </c>
    </row>
    <row r="2943" spans="1:2">
      <c r="A2943">
        <v>38466200</v>
      </c>
      <c r="B2943" t="s">
        <v>13297</v>
      </c>
    </row>
    <row r="2944" spans="1:2">
      <c r="A2944">
        <v>36978635</v>
      </c>
      <c r="B2944" t="s">
        <v>8653</v>
      </c>
    </row>
    <row r="2945" spans="1:2">
      <c r="A2945">
        <v>37762061</v>
      </c>
      <c r="B2945" t="s">
        <v>8653</v>
      </c>
    </row>
    <row r="2946" spans="1:2">
      <c r="A2946">
        <v>36981477</v>
      </c>
      <c r="B2946" t="s">
        <v>8653</v>
      </c>
    </row>
    <row r="2947" spans="1:2">
      <c r="A2947">
        <v>37168710</v>
      </c>
      <c r="B2947" t="s">
        <v>8653</v>
      </c>
    </row>
    <row r="2948" spans="1:2">
      <c r="A2948">
        <v>37767797</v>
      </c>
      <c r="B2948" t="s">
        <v>8654</v>
      </c>
    </row>
    <row r="2949" spans="1:2">
      <c r="A2949">
        <v>34138765</v>
      </c>
      <c r="B2949" t="s">
        <v>8654</v>
      </c>
    </row>
    <row r="2950" spans="1:2">
      <c r="A2950">
        <v>38727631</v>
      </c>
      <c r="B2950" t="s">
        <v>8654</v>
      </c>
    </row>
    <row r="2951" spans="1:2">
      <c r="A2951">
        <v>36857995</v>
      </c>
      <c r="B2951" t="s">
        <v>8654</v>
      </c>
    </row>
    <row r="2952" spans="1:2">
      <c r="A2952">
        <v>34138768</v>
      </c>
      <c r="B2952" t="s">
        <v>8654</v>
      </c>
    </row>
    <row r="2953" spans="1:2">
      <c r="A2953">
        <v>34146746</v>
      </c>
      <c r="B2953" t="s">
        <v>14053</v>
      </c>
    </row>
    <row r="2954" spans="1:2">
      <c r="A2954">
        <v>34235153</v>
      </c>
      <c r="B2954" t="s">
        <v>10393</v>
      </c>
    </row>
    <row r="2955" spans="1:2">
      <c r="A2955">
        <v>38773956</v>
      </c>
      <c r="B2955" t="s">
        <v>10393</v>
      </c>
    </row>
    <row r="2956" spans="1:2">
      <c r="A2956">
        <v>38499809</v>
      </c>
      <c r="B2956" t="s">
        <v>8495</v>
      </c>
    </row>
    <row r="2957" spans="1:2">
      <c r="A2957">
        <v>38628403</v>
      </c>
      <c r="B2957" t="s">
        <v>8495</v>
      </c>
    </row>
    <row r="2958" spans="1:2">
      <c r="A2958">
        <v>34146766</v>
      </c>
      <c r="B2958" t="s">
        <v>8495</v>
      </c>
    </row>
    <row r="2959" spans="1:2">
      <c r="A2959">
        <v>34300209</v>
      </c>
      <c r="B2959" t="s">
        <v>11638</v>
      </c>
    </row>
    <row r="2960" spans="1:2">
      <c r="A2960">
        <v>34146921</v>
      </c>
      <c r="B2960" t="s">
        <v>11639</v>
      </c>
    </row>
    <row r="2961" spans="1:2">
      <c r="A2961">
        <v>36868033</v>
      </c>
      <c r="B2961" t="s">
        <v>9673</v>
      </c>
    </row>
    <row r="2962" spans="1:2">
      <c r="A2962">
        <v>37766940</v>
      </c>
      <c r="B2962" t="s">
        <v>9673</v>
      </c>
    </row>
    <row r="2963" spans="1:2">
      <c r="A2963">
        <v>34150070</v>
      </c>
      <c r="B2963" t="s">
        <v>9673</v>
      </c>
    </row>
    <row r="2964" spans="1:2">
      <c r="A2964">
        <v>34235251</v>
      </c>
      <c r="B2964" t="s">
        <v>10029</v>
      </c>
    </row>
    <row r="2965" spans="1:2">
      <c r="A2965">
        <v>34146829</v>
      </c>
      <c r="B2965" t="s">
        <v>11640</v>
      </c>
    </row>
    <row r="2966" spans="1:2">
      <c r="A2966">
        <v>36852121</v>
      </c>
      <c r="B2966" t="s">
        <v>9674</v>
      </c>
    </row>
    <row r="2967" spans="1:2">
      <c r="A2967">
        <v>37020560</v>
      </c>
      <c r="B2967" t="s">
        <v>9674</v>
      </c>
    </row>
    <row r="2968" spans="1:2">
      <c r="A2968">
        <v>34146834</v>
      </c>
      <c r="B2968" t="s">
        <v>9674</v>
      </c>
    </row>
    <row r="2969" spans="1:2">
      <c r="A2969">
        <v>37727961</v>
      </c>
      <c r="B2969" t="s">
        <v>9674</v>
      </c>
    </row>
    <row r="2970" spans="1:2">
      <c r="A2970">
        <v>34214424</v>
      </c>
      <c r="B2970" t="s">
        <v>11641</v>
      </c>
    </row>
    <row r="2971" spans="1:2">
      <c r="A2971">
        <v>36846470</v>
      </c>
      <c r="B2971" t="s">
        <v>14766</v>
      </c>
    </row>
    <row r="2972" spans="1:2">
      <c r="A2972">
        <v>34664793</v>
      </c>
      <c r="B2972" t="s">
        <v>14766</v>
      </c>
    </row>
    <row r="2973" spans="1:2">
      <c r="A2973">
        <v>38793755</v>
      </c>
      <c r="B2973" t="s">
        <v>14954</v>
      </c>
    </row>
    <row r="2974" spans="1:2">
      <c r="A2974">
        <v>36781129</v>
      </c>
      <c r="B2974" t="s">
        <v>14954</v>
      </c>
    </row>
    <row r="2975" spans="1:2">
      <c r="A2975">
        <v>34234002</v>
      </c>
      <c r="B2975" t="s">
        <v>14954</v>
      </c>
    </row>
    <row r="2976" spans="1:2">
      <c r="A2976">
        <v>34665206</v>
      </c>
      <c r="B2976" t="s">
        <v>14954</v>
      </c>
    </row>
    <row r="2977" spans="1:2">
      <c r="A2977">
        <v>36908912</v>
      </c>
      <c r="B2977" t="s">
        <v>14954</v>
      </c>
    </row>
    <row r="2978" spans="1:2">
      <c r="A2978">
        <v>34146538</v>
      </c>
      <c r="B2978" t="s">
        <v>11642</v>
      </c>
    </row>
    <row r="2979" spans="1:2">
      <c r="A2979">
        <v>37793530</v>
      </c>
      <c r="B2979" t="s">
        <v>17612</v>
      </c>
    </row>
    <row r="2980" spans="1:2">
      <c r="A2980">
        <v>34146906</v>
      </c>
      <c r="B2980" t="s">
        <v>15526</v>
      </c>
    </row>
    <row r="2981" spans="1:2">
      <c r="A2981">
        <v>34146915</v>
      </c>
      <c r="B2981" t="s">
        <v>14419</v>
      </c>
    </row>
    <row r="2982" spans="1:2">
      <c r="A2982">
        <v>36899482</v>
      </c>
      <c r="B2982" t="s">
        <v>14420</v>
      </c>
    </row>
    <row r="2983" spans="1:2">
      <c r="A2983">
        <v>34414021</v>
      </c>
      <c r="B2983" t="s">
        <v>10943</v>
      </c>
    </row>
    <row r="2984" spans="1:2">
      <c r="A2984">
        <v>37036247</v>
      </c>
      <c r="B2984" t="s">
        <v>11643</v>
      </c>
    </row>
    <row r="2985" spans="1:2">
      <c r="A2985">
        <v>34136534</v>
      </c>
      <c r="B2985" t="s">
        <v>11643</v>
      </c>
    </row>
    <row r="2986" spans="1:2">
      <c r="A2986">
        <v>37782686</v>
      </c>
      <c r="B2986" t="s">
        <v>11643</v>
      </c>
    </row>
    <row r="2987" spans="1:2">
      <c r="A2987">
        <v>36989386</v>
      </c>
      <c r="B2987" t="s">
        <v>10204</v>
      </c>
    </row>
    <row r="2988" spans="1:2">
      <c r="A2988">
        <v>34146877</v>
      </c>
      <c r="B2988" t="s">
        <v>10204</v>
      </c>
    </row>
    <row r="2989" spans="1:2">
      <c r="A2989">
        <v>37780351</v>
      </c>
      <c r="B2989" t="s">
        <v>10204</v>
      </c>
    </row>
    <row r="2990" spans="1:2">
      <c r="A2990">
        <v>36861044</v>
      </c>
      <c r="B2990" t="s">
        <v>16137</v>
      </c>
    </row>
    <row r="2991" spans="1:2">
      <c r="A2991">
        <v>36797534</v>
      </c>
      <c r="B2991" t="s">
        <v>11644</v>
      </c>
    </row>
    <row r="2992" spans="1:2">
      <c r="A2992">
        <v>36945516</v>
      </c>
      <c r="B2992" t="s">
        <v>11645</v>
      </c>
    </row>
    <row r="2993" spans="1:2">
      <c r="A2993">
        <v>37836353</v>
      </c>
      <c r="B2993" t="s">
        <v>11645</v>
      </c>
    </row>
    <row r="2994" spans="1:2">
      <c r="A2994">
        <v>34146077</v>
      </c>
      <c r="B2994" t="s">
        <v>11645</v>
      </c>
    </row>
    <row r="2995" spans="1:2">
      <c r="A2995">
        <v>36885872</v>
      </c>
      <c r="B2995" t="s">
        <v>11647</v>
      </c>
    </row>
    <row r="2996" spans="1:2">
      <c r="A2996">
        <v>34147039</v>
      </c>
      <c r="B2996" t="s">
        <v>11647</v>
      </c>
    </row>
    <row r="2997" spans="1:2">
      <c r="A2997">
        <v>36751762</v>
      </c>
      <c r="B2997" t="s">
        <v>11191</v>
      </c>
    </row>
    <row r="2998" spans="1:2">
      <c r="A2998">
        <v>37567248</v>
      </c>
      <c r="B2998" t="s">
        <v>14597</v>
      </c>
    </row>
    <row r="2999" spans="1:2">
      <c r="A2999">
        <v>34147095</v>
      </c>
      <c r="B2999" t="s">
        <v>14597</v>
      </c>
    </row>
    <row r="3000" spans="1:2">
      <c r="A3000">
        <v>36975381</v>
      </c>
      <c r="B3000" t="s">
        <v>11648</v>
      </c>
    </row>
    <row r="3001" spans="1:2">
      <c r="A3001">
        <v>36876913</v>
      </c>
      <c r="B3001" t="s">
        <v>11649</v>
      </c>
    </row>
    <row r="3002" spans="1:2">
      <c r="A3002">
        <v>38619027</v>
      </c>
      <c r="B3002" t="s">
        <v>11650</v>
      </c>
    </row>
    <row r="3003" spans="1:2">
      <c r="A3003">
        <v>36811731</v>
      </c>
      <c r="B3003" t="s">
        <v>11651</v>
      </c>
    </row>
    <row r="3004" spans="1:2">
      <c r="A3004">
        <v>34674157</v>
      </c>
      <c r="B3004" t="s">
        <v>11651</v>
      </c>
    </row>
    <row r="3005" spans="1:2">
      <c r="A3005">
        <v>37120576</v>
      </c>
      <c r="B3005" t="s">
        <v>11652</v>
      </c>
    </row>
    <row r="3006" spans="1:2">
      <c r="A3006">
        <v>34224006</v>
      </c>
      <c r="B3006" t="s">
        <v>9679</v>
      </c>
    </row>
    <row r="3007" spans="1:2">
      <c r="A3007">
        <v>37728249</v>
      </c>
      <c r="B3007" t="s">
        <v>9679</v>
      </c>
    </row>
    <row r="3008" spans="1:2">
      <c r="A3008">
        <v>34224005</v>
      </c>
      <c r="B3008" t="s">
        <v>9679</v>
      </c>
    </row>
    <row r="3009" spans="1:2">
      <c r="A3009">
        <v>36906061</v>
      </c>
      <c r="B3009" t="s">
        <v>9679</v>
      </c>
    </row>
    <row r="3010" spans="1:2">
      <c r="A3010">
        <v>38008968</v>
      </c>
      <c r="B3010" t="s">
        <v>11653</v>
      </c>
    </row>
    <row r="3011" spans="1:2">
      <c r="A3011">
        <v>36771709</v>
      </c>
      <c r="B3011" t="s">
        <v>14054</v>
      </c>
    </row>
    <row r="3012" spans="1:2">
      <c r="A3012">
        <v>37761719</v>
      </c>
      <c r="B3012" t="s">
        <v>9680</v>
      </c>
    </row>
    <row r="3013" spans="1:2">
      <c r="A3013">
        <v>34143500</v>
      </c>
      <c r="B3013" t="s">
        <v>9680</v>
      </c>
    </row>
    <row r="3014" spans="1:2">
      <c r="A3014">
        <v>38487771</v>
      </c>
      <c r="B3014" t="s">
        <v>9680</v>
      </c>
    </row>
    <row r="3015" spans="1:2">
      <c r="A3015">
        <v>34143501</v>
      </c>
      <c r="B3015" t="s">
        <v>9680</v>
      </c>
    </row>
    <row r="3016" spans="1:2">
      <c r="A3016">
        <v>37029242</v>
      </c>
      <c r="B3016" t="s">
        <v>9680</v>
      </c>
    </row>
    <row r="3017" spans="1:2">
      <c r="A3017">
        <v>38646887</v>
      </c>
      <c r="B3017" t="s">
        <v>17852</v>
      </c>
    </row>
    <row r="3018" spans="1:2">
      <c r="A3018">
        <v>37801335</v>
      </c>
      <c r="B3018" t="s">
        <v>9681</v>
      </c>
    </row>
    <row r="3019" spans="1:2">
      <c r="A3019">
        <v>38780552</v>
      </c>
      <c r="B3019" t="s">
        <v>9682</v>
      </c>
    </row>
    <row r="3020" spans="1:2">
      <c r="A3020">
        <v>38842215</v>
      </c>
      <c r="B3020" t="s">
        <v>9682</v>
      </c>
    </row>
    <row r="3021" spans="1:2">
      <c r="A3021">
        <v>38844917</v>
      </c>
      <c r="B3021" t="s">
        <v>9683</v>
      </c>
    </row>
    <row r="3022" spans="1:2">
      <c r="A3022">
        <v>38780560</v>
      </c>
      <c r="B3022" t="s">
        <v>9683</v>
      </c>
    </row>
    <row r="3023" spans="1:2">
      <c r="A3023">
        <v>38762687</v>
      </c>
      <c r="B3023" t="s">
        <v>9684</v>
      </c>
    </row>
    <row r="3024" spans="1:2">
      <c r="A3024">
        <v>38762690</v>
      </c>
      <c r="B3024" t="s">
        <v>9685</v>
      </c>
    </row>
    <row r="3025" spans="1:2">
      <c r="A3025">
        <v>38762689</v>
      </c>
      <c r="B3025" t="s">
        <v>9686</v>
      </c>
    </row>
    <row r="3026" spans="1:2">
      <c r="A3026">
        <v>37222170</v>
      </c>
      <c r="B3026" t="s">
        <v>9272</v>
      </c>
    </row>
    <row r="3027" spans="1:2">
      <c r="A3027">
        <v>34353650</v>
      </c>
      <c r="B3027" t="s">
        <v>11655</v>
      </c>
    </row>
    <row r="3028" spans="1:2">
      <c r="A3028">
        <v>34665110</v>
      </c>
      <c r="B3028" t="s">
        <v>11656</v>
      </c>
    </row>
    <row r="3029" spans="1:2">
      <c r="A3029">
        <v>34137771</v>
      </c>
      <c r="B3029" t="s">
        <v>11656</v>
      </c>
    </row>
    <row r="3030" spans="1:2">
      <c r="A3030">
        <v>34222445</v>
      </c>
      <c r="B3030" t="s">
        <v>8567</v>
      </c>
    </row>
    <row r="3031" spans="1:2">
      <c r="A3031">
        <v>38548199</v>
      </c>
      <c r="B3031" t="s">
        <v>8567</v>
      </c>
    </row>
    <row r="3032" spans="1:2">
      <c r="A3032">
        <v>38517473</v>
      </c>
      <c r="B3032" t="s">
        <v>8567</v>
      </c>
    </row>
    <row r="3033" spans="1:2">
      <c r="A3033">
        <v>34147196</v>
      </c>
      <c r="B3033" t="s">
        <v>14589</v>
      </c>
    </row>
    <row r="3034" spans="1:2">
      <c r="A3034">
        <v>34147201</v>
      </c>
      <c r="B3034" t="s">
        <v>11657</v>
      </c>
    </row>
    <row r="3035" spans="1:2">
      <c r="A3035">
        <v>38656939</v>
      </c>
      <c r="B3035" t="s">
        <v>11658</v>
      </c>
    </row>
    <row r="3036" spans="1:2">
      <c r="A3036">
        <v>34147226</v>
      </c>
      <c r="B3036" t="s">
        <v>10394</v>
      </c>
    </row>
    <row r="3037" spans="1:2">
      <c r="A3037">
        <v>36745245</v>
      </c>
      <c r="B3037" t="s">
        <v>10394</v>
      </c>
    </row>
    <row r="3038" spans="1:2">
      <c r="A3038">
        <v>35131797</v>
      </c>
      <c r="B3038" t="s">
        <v>10842</v>
      </c>
    </row>
    <row r="3039" spans="1:2">
      <c r="A3039">
        <v>34142077</v>
      </c>
      <c r="B3039" t="s">
        <v>15028</v>
      </c>
    </row>
    <row r="3040" spans="1:2">
      <c r="A3040">
        <v>34146946</v>
      </c>
      <c r="B3040" t="s">
        <v>14055</v>
      </c>
    </row>
    <row r="3041" spans="1:2">
      <c r="A3041">
        <v>37747084</v>
      </c>
      <c r="B3041" t="s">
        <v>14056</v>
      </c>
    </row>
    <row r="3042" spans="1:2">
      <c r="A3042">
        <v>34152660</v>
      </c>
      <c r="B3042" t="s">
        <v>14056</v>
      </c>
    </row>
    <row r="3043" spans="1:2">
      <c r="A3043">
        <v>34213729</v>
      </c>
      <c r="B3043" t="s">
        <v>14058</v>
      </c>
    </row>
    <row r="3044" spans="1:2">
      <c r="A3044">
        <v>37789550</v>
      </c>
      <c r="B3044" t="s">
        <v>14986</v>
      </c>
    </row>
    <row r="3045" spans="1:2">
      <c r="A3045">
        <v>36865587</v>
      </c>
      <c r="B3045" t="s">
        <v>14986</v>
      </c>
    </row>
    <row r="3046" spans="1:2">
      <c r="A3046">
        <v>34216957</v>
      </c>
      <c r="B3046" t="s">
        <v>14986</v>
      </c>
    </row>
    <row r="3047" spans="1:2">
      <c r="A3047">
        <v>34189396</v>
      </c>
      <c r="B3047" t="s">
        <v>11659</v>
      </c>
    </row>
    <row r="3048" spans="1:2">
      <c r="A3048">
        <v>34220905</v>
      </c>
      <c r="B3048" t="s">
        <v>11659</v>
      </c>
    </row>
    <row r="3049" spans="1:2">
      <c r="A3049">
        <v>37724009</v>
      </c>
      <c r="B3049" t="s">
        <v>8871</v>
      </c>
    </row>
    <row r="3050" spans="1:2">
      <c r="A3050">
        <v>37048876</v>
      </c>
      <c r="B3050" t="s">
        <v>8871</v>
      </c>
    </row>
    <row r="3051" spans="1:2">
      <c r="A3051">
        <v>36756932</v>
      </c>
      <c r="B3051" t="s">
        <v>8871</v>
      </c>
    </row>
    <row r="3052" spans="1:2">
      <c r="A3052">
        <v>36748028</v>
      </c>
      <c r="B3052" t="s">
        <v>15308</v>
      </c>
    </row>
    <row r="3053" spans="1:2">
      <c r="A3053">
        <v>34147417</v>
      </c>
      <c r="B3053" t="s">
        <v>15333</v>
      </c>
    </row>
    <row r="3054" spans="1:2">
      <c r="A3054">
        <v>34209148</v>
      </c>
      <c r="B3054" t="s">
        <v>14059</v>
      </c>
    </row>
    <row r="3055" spans="1:2">
      <c r="A3055">
        <v>34147450</v>
      </c>
      <c r="B3055" t="s">
        <v>14980</v>
      </c>
    </row>
    <row r="3056" spans="1:2">
      <c r="A3056">
        <v>34147280</v>
      </c>
      <c r="B3056" t="s">
        <v>14980</v>
      </c>
    </row>
    <row r="3057" spans="1:2">
      <c r="A3057">
        <v>37053604</v>
      </c>
      <c r="B3057" t="s">
        <v>14980</v>
      </c>
    </row>
    <row r="3058" spans="1:2">
      <c r="A3058">
        <v>34568918</v>
      </c>
      <c r="B3058" t="s">
        <v>14980</v>
      </c>
    </row>
    <row r="3059" spans="1:2">
      <c r="A3059">
        <v>37725001</v>
      </c>
      <c r="B3059" t="s">
        <v>14980</v>
      </c>
    </row>
    <row r="3060" spans="1:2">
      <c r="A3060">
        <v>34632312</v>
      </c>
      <c r="B3060" t="s">
        <v>11661</v>
      </c>
    </row>
    <row r="3061" spans="1:2">
      <c r="A3061">
        <v>34208982</v>
      </c>
      <c r="B3061" t="s">
        <v>14060</v>
      </c>
    </row>
    <row r="3062" spans="1:2">
      <c r="A3062">
        <v>34147328</v>
      </c>
      <c r="B3062" t="s">
        <v>14060</v>
      </c>
    </row>
    <row r="3063" spans="1:2">
      <c r="A3063">
        <v>34147464</v>
      </c>
      <c r="B3063" t="s">
        <v>14028</v>
      </c>
    </row>
    <row r="3064" spans="1:2">
      <c r="A3064">
        <v>37301427</v>
      </c>
      <c r="B3064" t="s">
        <v>14028</v>
      </c>
    </row>
    <row r="3065" spans="1:2">
      <c r="A3065">
        <v>37733660</v>
      </c>
      <c r="B3065" t="s">
        <v>11662</v>
      </c>
    </row>
    <row r="3066" spans="1:2">
      <c r="A3066">
        <v>34147481</v>
      </c>
      <c r="B3066" t="s">
        <v>11663</v>
      </c>
    </row>
    <row r="3067" spans="1:2">
      <c r="A3067">
        <v>37562515</v>
      </c>
      <c r="B3067" t="s">
        <v>11663</v>
      </c>
    </row>
    <row r="3068" spans="1:2">
      <c r="A3068">
        <v>34227170</v>
      </c>
      <c r="B3068" t="s">
        <v>9687</v>
      </c>
    </row>
    <row r="3069" spans="1:2">
      <c r="A3069">
        <v>37727819</v>
      </c>
      <c r="B3069" t="s">
        <v>9687</v>
      </c>
    </row>
    <row r="3070" spans="1:2">
      <c r="A3070">
        <v>36984966</v>
      </c>
      <c r="B3070" t="s">
        <v>9687</v>
      </c>
    </row>
    <row r="3071" spans="1:2">
      <c r="A3071">
        <v>34137131</v>
      </c>
      <c r="B3071" t="s">
        <v>15781</v>
      </c>
    </row>
    <row r="3072" spans="1:2">
      <c r="A3072">
        <v>34147499</v>
      </c>
      <c r="B3072" t="s">
        <v>11664</v>
      </c>
    </row>
    <row r="3073" spans="1:2">
      <c r="A3073">
        <v>38520166</v>
      </c>
      <c r="B3073" t="s">
        <v>11664</v>
      </c>
    </row>
    <row r="3074" spans="1:2">
      <c r="A3074">
        <v>34137810</v>
      </c>
      <c r="B3074" t="s">
        <v>13141</v>
      </c>
    </row>
    <row r="3075" spans="1:2">
      <c r="A3075">
        <v>37727651</v>
      </c>
      <c r="B3075" t="s">
        <v>13141</v>
      </c>
    </row>
    <row r="3076" spans="1:2">
      <c r="A3076">
        <v>36894100</v>
      </c>
      <c r="B3076" t="s">
        <v>13141</v>
      </c>
    </row>
    <row r="3077" spans="1:2">
      <c r="A3077">
        <v>34147556</v>
      </c>
      <c r="B3077" t="s">
        <v>11666</v>
      </c>
    </row>
    <row r="3078" spans="1:2">
      <c r="A3078">
        <v>34147551</v>
      </c>
      <c r="B3078" t="s">
        <v>9717</v>
      </c>
    </row>
    <row r="3079" spans="1:2">
      <c r="A3079">
        <v>34147559</v>
      </c>
      <c r="B3079" t="s">
        <v>11667</v>
      </c>
    </row>
    <row r="3080" spans="1:2">
      <c r="A3080">
        <v>34164660</v>
      </c>
      <c r="B3080" t="s">
        <v>17720</v>
      </c>
    </row>
    <row r="3081" spans="1:2">
      <c r="A3081">
        <v>34150933</v>
      </c>
      <c r="B3081" t="s">
        <v>11668</v>
      </c>
    </row>
    <row r="3082" spans="1:2">
      <c r="A3082">
        <v>34147576</v>
      </c>
      <c r="B3082" t="s">
        <v>14200</v>
      </c>
    </row>
    <row r="3083" spans="1:2">
      <c r="A3083">
        <v>34232288</v>
      </c>
      <c r="B3083" t="s">
        <v>14200</v>
      </c>
    </row>
    <row r="3084" spans="1:2">
      <c r="A3084">
        <v>36973973</v>
      </c>
      <c r="B3084" t="s">
        <v>11669</v>
      </c>
    </row>
    <row r="3085" spans="1:2">
      <c r="A3085">
        <v>34147584</v>
      </c>
      <c r="B3085" t="s">
        <v>11669</v>
      </c>
    </row>
    <row r="3086" spans="1:2">
      <c r="A3086">
        <v>37042366</v>
      </c>
      <c r="B3086" t="s">
        <v>11669</v>
      </c>
    </row>
    <row r="3087" spans="1:2">
      <c r="A3087">
        <v>37241769</v>
      </c>
      <c r="B3087" t="s">
        <v>11669</v>
      </c>
    </row>
    <row r="3088" spans="1:2">
      <c r="A3088">
        <v>34147246</v>
      </c>
      <c r="B3088" t="s">
        <v>9718</v>
      </c>
    </row>
    <row r="3089" spans="1:2">
      <c r="A3089">
        <v>37948159</v>
      </c>
      <c r="B3089" t="s">
        <v>13201</v>
      </c>
    </row>
    <row r="3090" spans="1:2">
      <c r="A3090">
        <v>34231356</v>
      </c>
      <c r="B3090" t="s">
        <v>13201</v>
      </c>
    </row>
    <row r="3091" spans="1:2">
      <c r="A3091">
        <v>34232104</v>
      </c>
      <c r="B3091" t="s">
        <v>14275</v>
      </c>
    </row>
    <row r="3092" spans="1:2">
      <c r="A3092">
        <v>34147606</v>
      </c>
      <c r="B3092" t="s">
        <v>11670</v>
      </c>
    </row>
    <row r="3093" spans="1:2">
      <c r="A3093">
        <v>37187609</v>
      </c>
      <c r="B3093" t="s">
        <v>11670</v>
      </c>
    </row>
    <row r="3094" spans="1:2">
      <c r="A3094">
        <v>34439456</v>
      </c>
      <c r="B3094" t="s">
        <v>11670</v>
      </c>
    </row>
    <row r="3095" spans="1:2">
      <c r="A3095">
        <v>36804068</v>
      </c>
      <c r="B3095" t="s">
        <v>11671</v>
      </c>
    </row>
    <row r="3096" spans="1:2">
      <c r="A3096">
        <v>37589358</v>
      </c>
      <c r="B3096" t="s">
        <v>15309</v>
      </c>
    </row>
    <row r="3097" spans="1:2">
      <c r="A3097">
        <v>34147608</v>
      </c>
      <c r="B3097" t="s">
        <v>15309</v>
      </c>
    </row>
    <row r="3098" spans="1:2">
      <c r="A3098">
        <v>37279223</v>
      </c>
      <c r="B3098" t="s">
        <v>13552</v>
      </c>
    </row>
    <row r="3099" spans="1:2">
      <c r="A3099">
        <v>36853472</v>
      </c>
      <c r="B3099" t="s">
        <v>16788</v>
      </c>
    </row>
    <row r="3100" spans="1:2">
      <c r="A3100">
        <v>38582545</v>
      </c>
      <c r="B3100" t="s">
        <v>16788</v>
      </c>
    </row>
    <row r="3101" spans="1:2">
      <c r="A3101">
        <v>37092494</v>
      </c>
      <c r="B3101" t="s">
        <v>14981</v>
      </c>
    </row>
    <row r="3102" spans="1:2">
      <c r="A3102">
        <v>36980484</v>
      </c>
      <c r="B3102" t="s">
        <v>14981</v>
      </c>
    </row>
    <row r="3103" spans="1:2">
      <c r="A3103">
        <v>34223507</v>
      </c>
      <c r="B3103" t="s">
        <v>9364</v>
      </c>
    </row>
    <row r="3104" spans="1:2">
      <c r="A3104">
        <v>34145874</v>
      </c>
      <c r="B3104" t="s">
        <v>9365</v>
      </c>
    </row>
    <row r="3105" spans="1:2">
      <c r="A3105">
        <v>34148201</v>
      </c>
      <c r="B3105" t="s">
        <v>15069</v>
      </c>
    </row>
    <row r="3106" spans="1:2">
      <c r="A3106">
        <v>34147774</v>
      </c>
      <c r="B3106" t="s">
        <v>15070</v>
      </c>
    </row>
    <row r="3107" spans="1:2">
      <c r="A3107">
        <v>34398569</v>
      </c>
      <c r="B3107" t="s">
        <v>15310</v>
      </c>
    </row>
    <row r="3108" spans="1:2">
      <c r="A3108">
        <v>37681044</v>
      </c>
      <c r="B3108" t="s">
        <v>15310</v>
      </c>
    </row>
    <row r="3109" spans="1:2">
      <c r="A3109">
        <v>34147686</v>
      </c>
      <c r="B3109" t="s">
        <v>15310</v>
      </c>
    </row>
    <row r="3110" spans="1:2">
      <c r="A3110">
        <v>37302347</v>
      </c>
      <c r="B3110" t="s">
        <v>15310</v>
      </c>
    </row>
    <row r="3111" spans="1:2">
      <c r="A3111">
        <v>37728111</v>
      </c>
      <c r="B3111" t="s">
        <v>15310</v>
      </c>
    </row>
    <row r="3112" spans="1:2">
      <c r="A3112">
        <v>34147722</v>
      </c>
      <c r="B3112" t="s">
        <v>9462</v>
      </c>
    </row>
    <row r="3113" spans="1:2">
      <c r="A3113">
        <v>38871053</v>
      </c>
      <c r="B3113" t="s">
        <v>11672</v>
      </c>
    </row>
    <row r="3114" spans="1:2">
      <c r="A3114">
        <v>34147730</v>
      </c>
      <c r="B3114" t="s">
        <v>11672</v>
      </c>
    </row>
    <row r="3115" spans="1:2">
      <c r="A3115">
        <v>34147735</v>
      </c>
      <c r="B3115" t="s">
        <v>11673</v>
      </c>
    </row>
    <row r="3116" spans="1:2">
      <c r="A3116">
        <v>38628640</v>
      </c>
      <c r="B3116" t="s">
        <v>11673</v>
      </c>
    </row>
    <row r="3117" spans="1:2">
      <c r="A3117">
        <v>34143979</v>
      </c>
      <c r="B3117" t="s">
        <v>11674</v>
      </c>
    </row>
    <row r="3118" spans="1:2">
      <c r="A3118">
        <v>34350667</v>
      </c>
      <c r="B3118" t="s">
        <v>14963</v>
      </c>
    </row>
    <row r="3119" spans="1:2">
      <c r="A3119">
        <v>34361538</v>
      </c>
      <c r="B3119" t="s">
        <v>14813</v>
      </c>
    </row>
    <row r="3120" spans="1:2">
      <c r="A3120">
        <v>34234045</v>
      </c>
      <c r="B3120" t="s">
        <v>14813</v>
      </c>
    </row>
    <row r="3121" spans="1:2">
      <c r="A3121">
        <v>36781528</v>
      </c>
      <c r="B3121" t="s">
        <v>14813</v>
      </c>
    </row>
    <row r="3122" spans="1:2">
      <c r="A3122">
        <v>36908938</v>
      </c>
      <c r="B3122" t="s">
        <v>14813</v>
      </c>
    </row>
    <row r="3123" spans="1:2">
      <c r="A3123">
        <v>34665222</v>
      </c>
      <c r="B3123" t="s">
        <v>14813</v>
      </c>
    </row>
    <row r="3124" spans="1:2">
      <c r="A3124">
        <v>36741225</v>
      </c>
      <c r="B3124" t="s">
        <v>14813</v>
      </c>
    </row>
    <row r="3125" spans="1:2">
      <c r="A3125">
        <v>34210122</v>
      </c>
      <c r="B3125" t="s">
        <v>8869</v>
      </c>
    </row>
    <row r="3126" spans="1:2">
      <c r="A3126">
        <v>37779126</v>
      </c>
      <c r="B3126" t="s">
        <v>8869</v>
      </c>
    </row>
    <row r="3127" spans="1:2">
      <c r="A3127">
        <v>36888560</v>
      </c>
      <c r="B3127" t="s">
        <v>8869</v>
      </c>
    </row>
    <row r="3128" spans="1:2">
      <c r="A3128">
        <v>36727257</v>
      </c>
      <c r="B3128" t="s">
        <v>15146</v>
      </c>
    </row>
    <row r="3129" spans="1:2">
      <c r="A3129">
        <v>36770248</v>
      </c>
      <c r="B3129" t="s">
        <v>15146</v>
      </c>
    </row>
    <row r="3130" spans="1:2">
      <c r="A3130">
        <v>34340206</v>
      </c>
      <c r="B3130" t="s">
        <v>15146</v>
      </c>
    </row>
    <row r="3131" spans="1:2">
      <c r="A3131">
        <v>36747214</v>
      </c>
      <c r="B3131" t="s">
        <v>15146</v>
      </c>
    </row>
    <row r="3132" spans="1:2">
      <c r="A3132">
        <v>34232086</v>
      </c>
      <c r="B3132" t="s">
        <v>15146</v>
      </c>
    </row>
    <row r="3133" spans="1:2">
      <c r="A3133">
        <v>34248215</v>
      </c>
      <c r="B3133" t="s">
        <v>15146</v>
      </c>
    </row>
    <row r="3134" spans="1:2">
      <c r="A3134">
        <v>37932266</v>
      </c>
      <c r="B3134" t="s">
        <v>15146</v>
      </c>
    </row>
    <row r="3135" spans="1:2">
      <c r="A3135">
        <v>37121707</v>
      </c>
      <c r="B3135" t="s">
        <v>9463</v>
      </c>
    </row>
    <row r="3136" spans="1:2">
      <c r="A3136">
        <v>34219026</v>
      </c>
      <c r="B3136" t="s">
        <v>9463</v>
      </c>
    </row>
    <row r="3137" spans="1:2">
      <c r="A3137">
        <v>38408090</v>
      </c>
      <c r="B3137" t="s">
        <v>10308</v>
      </c>
    </row>
    <row r="3138" spans="1:2">
      <c r="A3138">
        <v>36860552</v>
      </c>
      <c r="B3138" t="s">
        <v>10308</v>
      </c>
    </row>
    <row r="3139" spans="1:2">
      <c r="A3139">
        <v>38300626</v>
      </c>
      <c r="B3139" t="s">
        <v>9720</v>
      </c>
    </row>
    <row r="3140" spans="1:2">
      <c r="A3140">
        <v>37728517</v>
      </c>
      <c r="B3140" t="s">
        <v>9720</v>
      </c>
    </row>
    <row r="3141" spans="1:2">
      <c r="A3141">
        <v>34191078</v>
      </c>
      <c r="B3141" t="s">
        <v>9720</v>
      </c>
    </row>
    <row r="3142" spans="1:2">
      <c r="A3142">
        <v>34197463</v>
      </c>
      <c r="B3142" t="s">
        <v>15311</v>
      </c>
    </row>
    <row r="3143" spans="1:2">
      <c r="A3143">
        <v>37727554</v>
      </c>
      <c r="B3143" t="s">
        <v>15311</v>
      </c>
    </row>
    <row r="3144" spans="1:2">
      <c r="A3144">
        <v>36880997</v>
      </c>
      <c r="B3144" t="s">
        <v>15311</v>
      </c>
    </row>
    <row r="3145" spans="1:2">
      <c r="A3145">
        <v>34411937</v>
      </c>
      <c r="B3145" t="s">
        <v>14529</v>
      </c>
    </row>
    <row r="3146" spans="1:2">
      <c r="A3146">
        <v>34147882</v>
      </c>
      <c r="B3146" t="s">
        <v>11676</v>
      </c>
    </row>
    <row r="3147" spans="1:2">
      <c r="A3147">
        <v>34147969</v>
      </c>
      <c r="B3147" t="s">
        <v>15527</v>
      </c>
    </row>
    <row r="3148" spans="1:2">
      <c r="A3148">
        <v>34139409</v>
      </c>
      <c r="B3148" t="s">
        <v>9464</v>
      </c>
    </row>
    <row r="3149" spans="1:2">
      <c r="A3149">
        <v>34147908</v>
      </c>
      <c r="B3149" t="s">
        <v>9721</v>
      </c>
    </row>
    <row r="3150" spans="1:2">
      <c r="A3150">
        <v>37782774</v>
      </c>
      <c r="B3150" t="s">
        <v>13227</v>
      </c>
    </row>
    <row r="3151" spans="1:2">
      <c r="A3151">
        <v>37065934</v>
      </c>
      <c r="B3151" t="s">
        <v>13227</v>
      </c>
    </row>
    <row r="3152" spans="1:2">
      <c r="A3152">
        <v>34246615</v>
      </c>
      <c r="B3152" t="s">
        <v>13227</v>
      </c>
    </row>
    <row r="3153" spans="1:2">
      <c r="A3153">
        <v>34147915</v>
      </c>
      <c r="B3153" t="s">
        <v>13227</v>
      </c>
    </row>
    <row r="3154" spans="1:2">
      <c r="A3154">
        <v>34438042</v>
      </c>
      <c r="B3154" t="s">
        <v>8794</v>
      </c>
    </row>
    <row r="3155" spans="1:2">
      <c r="A3155">
        <v>34147930</v>
      </c>
      <c r="B3155" t="s">
        <v>11677</v>
      </c>
    </row>
    <row r="3156" spans="1:2">
      <c r="A3156">
        <v>38583849</v>
      </c>
      <c r="B3156" t="s">
        <v>8547</v>
      </c>
    </row>
    <row r="3157" spans="1:2">
      <c r="A3157">
        <v>34209349</v>
      </c>
      <c r="B3157" t="s">
        <v>8547</v>
      </c>
    </row>
    <row r="3158" spans="1:2">
      <c r="A3158">
        <v>38584674</v>
      </c>
      <c r="B3158" t="s">
        <v>8547</v>
      </c>
    </row>
    <row r="3159" spans="1:2">
      <c r="A3159">
        <v>36868335</v>
      </c>
      <c r="B3159" t="s">
        <v>13298</v>
      </c>
    </row>
    <row r="3160" spans="1:2">
      <c r="A3160">
        <v>37779068</v>
      </c>
      <c r="B3160" t="s">
        <v>13298</v>
      </c>
    </row>
    <row r="3161" spans="1:2">
      <c r="A3161">
        <v>38568098</v>
      </c>
      <c r="B3161" t="s">
        <v>13298</v>
      </c>
    </row>
    <row r="3162" spans="1:2">
      <c r="A3162">
        <v>34147938</v>
      </c>
      <c r="B3162" t="s">
        <v>13298</v>
      </c>
    </row>
    <row r="3163" spans="1:2">
      <c r="A3163">
        <v>38495085</v>
      </c>
      <c r="B3163" t="s">
        <v>13298</v>
      </c>
    </row>
    <row r="3164" spans="1:2">
      <c r="A3164">
        <v>34407829</v>
      </c>
      <c r="B3164" t="s">
        <v>8848</v>
      </c>
    </row>
    <row r="3165" spans="1:2">
      <c r="A3165">
        <v>38811053</v>
      </c>
      <c r="B3165" t="s">
        <v>15312</v>
      </c>
    </row>
    <row r="3166" spans="1:2">
      <c r="A3166">
        <v>34147959</v>
      </c>
      <c r="B3166" t="s">
        <v>15312</v>
      </c>
    </row>
    <row r="3167" spans="1:2">
      <c r="A3167">
        <v>38812174</v>
      </c>
      <c r="B3167" t="s">
        <v>15312</v>
      </c>
    </row>
    <row r="3168" spans="1:2">
      <c r="A3168">
        <v>34210889</v>
      </c>
      <c r="B3168" t="s">
        <v>9722</v>
      </c>
    </row>
    <row r="3169" spans="1:2">
      <c r="A3169">
        <v>34218828</v>
      </c>
      <c r="B3169" t="s">
        <v>9723</v>
      </c>
    </row>
    <row r="3170" spans="1:2">
      <c r="A3170">
        <v>38450540</v>
      </c>
      <c r="B3170" t="s">
        <v>9723</v>
      </c>
    </row>
    <row r="3171" spans="1:2">
      <c r="A3171">
        <v>34153452</v>
      </c>
      <c r="B3171" t="s">
        <v>9724</v>
      </c>
    </row>
    <row r="3172" spans="1:2">
      <c r="A3172">
        <v>37039198</v>
      </c>
      <c r="B3172" t="s">
        <v>9724</v>
      </c>
    </row>
    <row r="3173" spans="1:2">
      <c r="A3173">
        <v>38476347</v>
      </c>
      <c r="B3173" t="s">
        <v>9724</v>
      </c>
    </row>
    <row r="3174" spans="1:2">
      <c r="A3174">
        <v>37182945</v>
      </c>
      <c r="B3174" t="s">
        <v>9725</v>
      </c>
    </row>
    <row r="3175" spans="1:2">
      <c r="A3175">
        <v>34231258</v>
      </c>
      <c r="B3175" t="s">
        <v>9725</v>
      </c>
    </row>
    <row r="3176" spans="1:2">
      <c r="A3176">
        <v>38561924</v>
      </c>
      <c r="B3176" t="s">
        <v>9726</v>
      </c>
    </row>
    <row r="3177" spans="1:2">
      <c r="A3177">
        <v>34216189</v>
      </c>
      <c r="B3177" t="s">
        <v>9726</v>
      </c>
    </row>
    <row r="3178" spans="1:2">
      <c r="A3178">
        <v>38413787</v>
      </c>
      <c r="B3178" t="s">
        <v>9726</v>
      </c>
    </row>
    <row r="3179" spans="1:2">
      <c r="A3179">
        <v>34221392</v>
      </c>
      <c r="B3179" t="s">
        <v>9727</v>
      </c>
    </row>
    <row r="3180" spans="1:2">
      <c r="A3180">
        <v>38445728</v>
      </c>
      <c r="B3180" t="s">
        <v>9727</v>
      </c>
    </row>
    <row r="3181" spans="1:2">
      <c r="A3181">
        <v>34212704</v>
      </c>
      <c r="B3181" t="s">
        <v>9728</v>
      </c>
    </row>
    <row r="3182" spans="1:2">
      <c r="A3182">
        <v>34397910</v>
      </c>
      <c r="B3182" t="s">
        <v>9729</v>
      </c>
    </row>
    <row r="3183" spans="1:2">
      <c r="A3183">
        <v>36858596</v>
      </c>
      <c r="B3183" t="s">
        <v>9730</v>
      </c>
    </row>
    <row r="3184" spans="1:2">
      <c r="A3184">
        <v>34210412</v>
      </c>
      <c r="B3184" t="s">
        <v>9730</v>
      </c>
    </row>
    <row r="3185" spans="1:2">
      <c r="A3185">
        <v>34149830</v>
      </c>
      <c r="B3185" t="s">
        <v>10030</v>
      </c>
    </row>
    <row r="3186" spans="1:2">
      <c r="A3186">
        <v>34223377</v>
      </c>
      <c r="B3186" t="s">
        <v>15334</v>
      </c>
    </row>
    <row r="3187" spans="1:2">
      <c r="A3187">
        <v>36874804</v>
      </c>
      <c r="B3187" t="s">
        <v>15334</v>
      </c>
    </row>
    <row r="3188" spans="1:2">
      <c r="A3188">
        <v>34147983</v>
      </c>
      <c r="B3188" t="s">
        <v>13974</v>
      </c>
    </row>
    <row r="3189" spans="1:2">
      <c r="A3189">
        <v>34147924</v>
      </c>
      <c r="B3189" t="s">
        <v>11678</v>
      </c>
    </row>
    <row r="3190" spans="1:2">
      <c r="A3190">
        <v>37778686</v>
      </c>
      <c r="B3190" t="s">
        <v>15071</v>
      </c>
    </row>
    <row r="3191" spans="1:2">
      <c r="A3191">
        <v>36864134</v>
      </c>
      <c r="B3191" t="s">
        <v>15071</v>
      </c>
    </row>
    <row r="3192" spans="1:2">
      <c r="A3192">
        <v>34147984</v>
      </c>
      <c r="B3192" t="s">
        <v>15071</v>
      </c>
    </row>
    <row r="3193" spans="1:2">
      <c r="A3193">
        <v>38823596</v>
      </c>
      <c r="B3193" t="s">
        <v>15071</v>
      </c>
    </row>
    <row r="3194" spans="1:2">
      <c r="A3194">
        <v>37091770</v>
      </c>
      <c r="B3194" t="s">
        <v>9745</v>
      </c>
    </row>
    <row r="3195" spans="1:2">
      <c r="A3195">
        <v>34196227</v>
      </c>
      <c r="B3195" t="s">
        <v>9746</v>
      </c>
    </row>
    <row r="3196" spans="1:2">
      <c r="A3196">
        <v>34147997</v>
      </c>
      <c r="B3196" t="s">
        <v>11679</v>
      </c>
    </row>
    <row r="3197" spans="1:2">
      <c r="A3197">
        <v>34220216</v>
      </c>
      <c r="B3197" t="s">
        <v>13386</v>
      </c>
    </row>
    <row r="3198" spans="1:2">
      <c r="A3198">
        <v>35567353</v>
      </c>
      <c r="B3198" t="s">
        <v>11680</v>
      </c>
    </row>
    <row r="3199" spans="1:2">
      <c r="A3199">
        <v>37976656</v>
      </c>
      <c r="B3199" t="s">
        <v>17580</v>
      </c>
    </row>
    <row r="3200" spans="1:2">
      <c r="A3200">
        <v>36857962</v>
      </c>
      <c r="B3200" t="s">
        <v>11681</v>
      </c>
    </row>
    <row r="3201" spans="1:2">
      <c r="A3201">
        <v>34148010</v>
      </c>
      <c r="B3201" t="s">
        <v>11682</v>
      </c>
    </row>
    <row r="3202" spans="1:2">
      <c r="A3202">
        <v>34148013</v>
      </c>
      <c r="B3202" t="s">
        <v>11683</v>
      </c>
    </row>
    <row r="3203" spans="1:2">
      <c r="A3203">
        <v>34151821</v>
      </c>
      <c r="B3203" t="s">
        <v>15335</v>
      </c>
    </row>
    <row r="3204" spans="1:2">
      <c r="A3204">
        <v>34148033</v>
      </c>
      <c r="B3204" t="s">
        <v>10991</v>
      </c>
    </row>
    <row r="3205" spans="1:2">
      <c r="A3205">
        <v>37114929</v>
      </c>
      <c r="B3205" t="s">
        <v>15435</v>
      </c>
    </row>
    <row r="3206" spans="1:2">
      <c r="A3206">
        <v>37836492</v>
      </c>
      <c r="B3206" t="s">
        <v>15435</v>
      </c>
    </row>
    <row r="3207" spans="1:2">
      <c r="A3207">
        <v>34210393</v>
      </c>
      <c r="B3207" t="s">
        <v>15435</v>
      </c>
    </row>
    <row r="3208" spans="1:2">
      <c r="A3208">
        <v>36866885</v>
      </c>
      <c r="B3208" t="s">
        <v>15435</v>
      </c>
    </row>
    <row r="3209" spans="1:2">
      <c r="A3209">
        <v>37284577</v>
      </c>
      <c r="B3209" t="s">
        <v>11684</v>
      </c>
    </row>
    <row r="3210" spans="1:2">
      <c r="A3210">
        <v>34148074</v>
      </c>
      <c r="B3210" t="s">
        <v>9747</v>
      </c>
    </row>
    <row r="3211" spans="1:2">
      <c r="A3211">
        <v>34210853</v>
      </c>
      <c r="B3211" t="s">
        <v>11685</v>
      </c>
    </row>
    <row r="3212" spans="1:2">
      <c r="A3212">
        <v>34150978</v>
      </c>
      <c r="B3212" t="s">
        <v>14421</v>
      </c>
    </row>
    <row r="3213" spans="1:2">
      <c r="A3213">
        <v>36781234</v>
      </c>
      <c r="B3213" t="s">
        <v>14684</v>
      </c>
    </row>
    <row r="3214" spans="1:2">
      <c r="A3214">
        <v>36743015</v>
      </c>
      <c r="B3214" t="s">
        <v>14684</v>
      </c>
    </row>
    <row r="3215" spans="1:2">
      <c r="A3215">
        <v>34233648</v>
      </c>
      <c r="B3215" t="s">
        <v>14684</v>
      </c>
    </row>
    <row r="3216" spans="1:2">
      <c r="A3216">
        <v>36781007</v>
      </c>
      <c r="B3216" t="s">
        <v>14708</v>
      </c>
    </row>
    <row r="3217" spans="1:2">
      <c r="A3217">
        <v>36907354</v>
      </c>
      <c r="B3217" t="s">
        <v>14708</v>
      </c>
    </row>
    <row r="3218" spans="1:2">
      <c r="A3218">
        <v>37207569</v>
      </c>
      <c r="B3218" t="s">
        <v>14708</v>
      </c>
    </row>
    <row r="3219" spans="1:2">
      <c r="A3219">
        <v>36891796</v>
      </c>
      <c r="B3219" t="s">
        <v>14708</v>
      </c>
    </row>
    <row r="3220" spans="1:2">
      <c r="A3220">
        <v>34261760</v>
      </c>
      <c r="B3220" t="s">
        <v>14708</v>
      </c>
    </row>
    <row r="3221" spans="1:2">
      <c r="A3221">
        <v>34398530</v>
      </c>
      <c r="B3221" t="s">
        <v>14708</v>
      </c>
    </row>
    <row r="3222" spans="1:2">
      <c r="A3222">
        <v>36781473</v>
      </c>
      <c r="B3222" t="s">
        <v>14708</v>
      </c>
    </row>
    <row r="3223" spans="1:2">
      <c r="A3223">
        <v>36781006</v>
      </c>
      <c r="B3223" t="s">
        <v>14708</v>
      </c>
    </row>
    <row r="3224" spans="1:2">
      <c r="A3224">
        <v>38793677</v>
      </c>
      <c r="B3224" t="s">
        <v>14708</v>
      </c>
    </row>
    <row r="3225" spans="1:2">
      <c r="A3225">
        <v>34233698</v>
      </c>
      <c r="B3225" t="s">
        <v>14708</v>
      </c>
    </row>
    <row r="3226" spans="1:2">
      <c r="A3226">
        <v>37116612</v>
      </c>
      <c r="B3226" t="s">
        <v>14708</v>
      </c>
    </row>
    <row r="3227" spans="1:2">
      <c r="A3227">
        <v>34148106</v>
      </c>
      <c r="B3227" t="s">
        <v>9748</v>
      </c>
    </row>
    <row r="3228" spans="1:2">
      <c r="A3228">
        <v>37186435</v>
      </c>
      <c r="B3228" t="s">
        <v>9748</v>
      </c>
    </row>
    <row r="3229" spans="1:2">
      <c r="A3229">
        <v>34225824</v>
      </c>
      <c r="B3229" t="s">
        <v>13896</v>
      </c>
    </row>
    <row r="3230" spans="1:2">
      <c r="A3230">
        <v>37784108</v>
      </c>
      <c r="B3230" t="s">
        <v>15512</v>
      </c>
    </row>
    <row r="3231" spans="1:2">
      <c r="A3231">
        <v>34228682</v>
      </c>
      <c r="B3231" t="s">
        <v>15512</v>
      </c>
    </row>
    <row r="3232" spans="1:2">
      <c r="A3232">
        <v>36867263</v>
      </c>
      <c r="B3232" t="s">
        <v>15512</v>
      </c>
    </row>
    <row r="3233" spans="1:2">
      <c r="A3233">
        <v>37286064</v>
      </c>
      <c r="B3233" t="s">
        <v>15512</v>
      </c>
    </row>
    <row r="3234" spans="1:2">
      <c r="A3234">
        <v>38549986</v>
      </c>
      <c r="B3234" t="s">
        <v>11689</v>
      </c>
    </row>
    <row r="3235" spans="1:2">
      <c r="A3235">
        <v>37996753</v>
      </c>
      <c r="B3235" t="s">
        <v>11690</v>
      </c>
    </row>
    <row r="3236" spans="1:2">
      <c r="A3236">
        <v>34227747</v>
      </c>
      <c r="B3236" t="s">
        <v>9394</v>
      </c>
    </row>
    <row r="3237" spans="1:2">
      <c r="A3237">
        <v>37642993</v>
      </c>
      <c r="B3237" t="s">
        <v>8546</v>
      </c>
    </row>
    <row r="3238" spans="1:2">
      <c r="A3238">
        <v>38637577</v>
      </c>
      <c r="B3238" t="s">
        <v>8546</v>
      </c>
    </row>
    <row r="3239" spans="1:2">
      <c r="A3239">
        <v>38657578</v>
      </c>
      <c r="B3239" t="s">
        <v>8546</v>
      </c>
    </row>
    <row r="3240" spans="1:2">
      <c r="A3240">
        <v>36887652</v>
      </c>
      <c r="B3240" t="s">
        <v>15197</v>
      </c>
    </row>
    <row r="3241" spans="1:2">
      <c r="A3241">
        <v>34134449</v>
      </c>
      <c r="B3241" t="s">
        <v>15197</v>
      </c>
    </row>
    <row r="3242" spans="1:2">
      <c r="A3242">
        <v>34134453</v>
      </c>
      <c r="B3242" t="s">
        <v>15197</v>
      </c>
    </row>
    <row r="3243" spans="1:2">
      <c r="A3243">
        <v>37043814</v>
      </c>
      <c r="B3243" t="s">
        <v>15197</v>
      </c>
    </row>
    <row r="3244" spans="1:2">
      <c r="A3244">
        <v>37786982</v>
      </c>
      <c r="B3244" t="s">
        <v>15197</v>
      </c>
    </row>
    <row r="3245" spans="1:2">
      <c r="A3245">
        <v>34607378</v>
      </c>
      <c r="B3245" t="s">
        <v>15197</v>
      </c>
    </row>
    <row r="3246" spans="1:2">
      <c r="A3246">
        <v>37616880</v>
      </c>
      <c r="B3246" t="s">
        <v>9750</v>
      </c>
    </row>
    <row r="3247" spans="1:2">
      <c r="A3247">
        <v>34148151</v>
      </c>
      <c r="B3247" t="s">
        <v>9750</v>
      </c>
    </row>
    <row r="3248" spans="1:2">
      <c r="A3248">
        <v>34148093</v>
      </c>
      <c r="B3248" t="s">
        <v>9751</v>
      </c>
    </row>
    <row r="3249" spans="1:2">
      <c r="A3249">
        <v>37107348</v>
      </c>
      <c r="B3249" t="s">
        <v>9752</v>
      </c>
    </row>
    <row r="3250" spans="1:2">
      <c r="A3250">
        <v>37082362</v>
      </c>
      <c r="B3250" t="s">
        <v>8496</v>
      </c>
    </row>
    <row r="3251" spans="1:2">
      <c r="A3251">
        <v>37715776</v>
      </c>
      <c r="B3251" t="s">
        <v>8496</v>
      </c>
    </row>
    <row r="3252" spans="1:2">
      <c r="A3252">
        <v>34148160</v>
      </c>
      <c r="B3252" t="s">
        <v>8496</v>
      </c>
    </row>
    <row r="3253" spans="1:2">
      <c r="A3253">
        <v>37990010</v>
      </c>
      <c r="B3253" t="s">
        <v>15436</v>
      </c>
    </row>
    <row r="3254" spans="1:2">
      <c r="A3254">
        <v>37960043</v>
      </c>
      <c r="B3254" t="s">
        <v>15436</v>
      </c>
    </row>
    <row r="3255" spans="1:2">
      <c r="A3255">
        <v>37294070</v>
      </c>
      <c r="B3255" t="s">
        <v>15436</v>
      </c>
    </row>
    <row r="3256" spans="1:2">
      <c r="A3256">
        <v>38396275</v>
      </c>
      <c r="B3256" t="s">
        <v>15436</v>
      </c>
    </row>
    <row r="3257" spans="1:2">
      <c r="A3257">
        <v>38408324</v>
      </c>
      <c r="B3257" t="s">
        <v>11691</v>
      </c>
    </row>
    <row r="3258" spans="1:2">
      <c r="A3258">
        <v>36998050</v>
      </c>
      <c r="B3258" t="s">
        <v>11692</v>
      </c>
    </row>
    <row r="3259" spans="1:2">
      <c r="A3259">
        <v>36988251</v>
      </c>
      <c r="B3259" t="s">
        <v>11692</v>
      </c>
    </row>
    <row r="3260" spans="1:2">
      <c r="A3260">
        <v>34208711</v>
      </c>
      <c r="B3260" t="s">
        <v>11212</v>
      </c>
    </row>
    <row r="3261" spans="1:2">
      <c r="A3261">
        <v>34148172</v>
      </c>
      <c r="B3261" t="s">
        <v>9109</v>
      </c>
    </row>
    <row r="3262" spans="1:2">
      <c r="A3262">
        <v>34415510</v>
      </c>
      <c r="B3262" t="s">
        <v>15949</v>
      </c>
    </row>
    <row r="3263" spans="1:2">
      <c r="A3263">
        <v>37216286</v>
      </c>
      <c r="B3263" t="s">
        <v>9753</v>
      </c>
    </row>
    <row r="3264" spans="1:2">
      <c r="A3264">
        <v>34148180</v>
      </c>
      <c r="B3264" t="s">
        <v>9753</v>
      </c>
    </row>
    <row r="3265" spans="1:2">
      <c r="A3265">
        <v>34148183</v>
      </c>
      <c r="B3265" t="s">
        <v>11693</v>
      </c>
    </row>
    <row r="3266" spans="1:2">
      <c r="A3266">
        <v>37293253</v>
      </c>
      <c r="B3266" t="s">
        <v>14555</v>
      </c>
    </row>
    <row r="3267" spans="1:2">
      <c r="A3267">
        <v>37900551</v>
      </c>
      <c r="B3267" t="s">
        <v>14555</v>
      </c>
    </row>
    <row r="3268" spans="1:2">
      <c r="A3268">
        <v>34148197</v>
      </c>
      <c r="B3268" t="s">
        <v>14555</v>
      </c>
    </row>
    <row r="3269" spans="1:2">
      <c r="A3269">
        <v>36966667</v>
      </c>
      <c r="B3269" t="s">
        <v>15045</v>
      </c>
    </row>
    <row r="3270" spans="1:2">
      <c r="A3270">
        <v>34148209</v>
      </c>
      <c r="B3270" t="s">
        <v>15045</v>
      </c>
    </row>
    <row r="3271" spans="1:2">
      <c r="A3271">
        <v>36871532</v>
      </c>
      <c r="B3271" t="s">
        <v>11694</v>
      </c>
    </row>
    <row r="3272" spans="1:2">
      <c r="A3272">
        <v>34148217</v>
      </c>
      <c r="B3272" t="s">
        <v>11694</v>
      </c>
    </row>
    <row r="3273" spans="1:2">
      <c r="A3273">
        <v>34148232</v>
      </c>
      <c r="B3273" t="s">
        <v>15313</v>
      </c>
    </row>
    <row r="3274" spans="1:2">
      <c r="A3274">
        <v>36862148</v>
      </c>
      <c r="B3274" t="s">
        <v>15313</v>
      </c>
    </row>
    <row r="3275" spans="1:2">
      <c r="A3275">
        <v>37720655</v>
      </c>
      <c r="B3275" t="s">
        <v>15170</v>
      </c>
    </row>
    <row r="3276" spans="1:2">
      <c r="A3276">
        <v>37782451</v>
      </c>
      <c r="B3276" t="s">
        <v>15170</v>
      </c>
    </row>
    <row r="3277" spans="1:2">
      <c r="A3277">
        <v>34148245</v>
      </c>
      <c r="B3277" t="s">
        <v>15170</v>
      </c>
    </row>
    <row r="3278" spans="1:2">
      <c r="A3278">
        <v>37051194</v>
      </c>
      <c r="B3278" t="s">
        <v>15170</v>
      </c>
    </row>
    <row r="3279" spans="1:2">
      <c r="A3279">
        <v>37782197</v>
      </c>
      <c r="B3279" t="s">
        <v>9754</v>
      </c>
    </row>
    <row r="3280" spans="1:2">
      <c r="A3280">
        <v>37629662</v>
      </c>
      <c r="B3280" t="s">
        <v>9754</v>
      </c>
    </row>
    <row r="3281" spans="1:2">
      <c r="A3281">
        <v>37807757</v>
      </c>
      <c r="B3281" t="s">
        <v>9755</v>
      </c>
    </row>
    <row r="3282" spans="1:2">
      <c r="A3282">
        <v>37807753</v>
      </c>
      <c r="B3282" t="s">
        <v>9755</v>
      </c>
    </row>
    <row r="3283" spans="1:2">
      <c r="A3283">
        <v>37017310</v>
      </c>
      <c r="B3283" t="s">
        <v>9755</v>
      </c>
    </row>
    <row r="3284" spans="1:2">
      <c r="A3284">
        <v>34275973</v>
      </c>
      <c r="B3284" t="s">
        <v>14276</v>
      </c>
    </row>
    <row r="3285" spans="1:2">
      <c r="A3285">
        <v>34148256</v>
      </c>
      <c r="B3285" t="s">
        <v>14276</v>
      </c>
    </row>
    <row r="3286" spans="1:2">
      <c r="A3286">
        <v>34148263</v>
      </c>
      <c r="B3286" t="s">
        <v>8579</v>
      </c>
    </row>
    <row r="3287" spans="1:2">
      <c r="A3287">
        <v>38851854</v>
      </c>
      <c r="B3287" t="s">
        <v>8579</v>
      </c>
    </row>
    <row r="3288" spans="1:2">
      <c r="A3288">
        <v>34213132</v>
      </c>
      <c r="B3288" t="s">
        <v>8655</v>
      </c>
    </row>
    <row r="3289" spans="1:2">
      <c r="A3289">
        <v>36865635</v>
      </c>
      <c r="B3289" t="s">
        <v>11234</v>
      </c>
    </row>
    <row r="3290" spans="1:2">
      <c r="A3290">
        <v>34142384</v>
      </c>
      <c r="B3290" t="s">
        <v>11234</v>
      </c>
    </row>
    <row r="3291" spans="1:2">
      <c r="A3291">
        <v>37782628</v>
      </c>
      <c r="B3291" t="s">
        <v>11234</v>
      </c>
    </row>
    <row r="3292" spans="1:2">
      <c r="A3292">
        <v>34211410</v>
      </c>
      <c r="B3292" t="s">
        <v>9749</v>
      </c>
    </row>
    <row r="3293" spans="1:2">
      <c r="A3293">
        <v>34449512</v>
      </c>
      <c r="B3293" t="s">
        <v>15975</v>
      </c>
    </row>
    <row r="3294" spans="1:2">
      <c r="A3294">
        <v>37817077</v>
      </c>
      <c r="B3294" t="s">
        <v>11695</v>
      </c>
    </row>
    <row r="3295" spans="1:2">
      <c r="A3295">
        <v>34148331</v>
      </c>
      <c r="B3295" t="s">
        <v>11695</v>
      </c>
    </row>
    <row r="3296" spans="1:2">
      <c r="A3296">
        <v>34148339</v>
      </c>
      <c r="B3296" t="s">
        <v>11696</v>
      </c>
    </row>
    <row r="3297" spans="1:2">
      <c r="A3297">
        <v>34598771</v>
      </c>
      <c r="B3297" t="s">
        <v>11696</v>
      </c>
    </row>
    <row r="3298" spans="1:2">
      <c r="A3298">
        <v>36796982</v>
      </c>
      <c r="B3298" t="s">
        <v>11696</v>
      </c>
    </row>
    <row r="3299" spans="1:2">
      <c r="A3299">
        <v>34148347</v>
      </c>
      <c r="B3299" t="s">
        <v>14061</v>
      </c>
    </row>
    <row r="3300" spans="1:2">
      <c r="A3300">
        <v>34148368</v>
      </c>
      <c r="B3300" t="s">
        <v>9756</v>
      </c>
    </row>
    <row r="3301" spans="1:2">
      <c r="A3301">
        <v>38645398</v>
      </c>
      <c r="B3301" t="s">
        <v>14062</v>
      </c>
    </row>
    <row r="3302" spans="1:2">
      <c r="A3302">
        <v>38613844</v>
      </c>
      <c r="B3302" t="s">
        <v>11697</v>
      </c>
    </row>
    <row r="3303" spans="1:2">
      <c r="A3303">
        <v>36859487</v>
      </c>
      <c r="B3303" t="s">
        <v>10894</v>
      </c>
    </row>
    <row r="3304" spans="1:2">
      <c r="A3304">
        <v>37953852</v>
      </c>
      <c r="B3304" t="s">
        <v>9757</v>
      </c>
    </row>
    <row r="3305" spans="1:2">
      <c r="A3305">
        <v>37727610</v>
      </c>
      <c r="B3305" t="s">
        <v>9757</v>
      </c>
    </row>
    <row r="3306" spans="1:2">
      <c r="A3306">
        <v>38784305</v>
      </c>
      <c r="B3306" t="s">
        <v>9758</v>
      </c>
    </row>
    <row r="3307" spans="1:2">
      <c r="A3307">
        <v>34301522</v>
      </c>
      <c r="B3307" t="s">
        <v>9758</v>
      </c>
    </row>
    <row r="3308" spans="1:2">
      <c r="A3308">
        <v>36869146</v>
      </c>
      <c r="B3308" t="s">
        <v>9759</v>
      </c>
    </row>
    <row r="3309" spans="1:2">
      <c r="A3309">
        <v>36953518</v>
      </c>
      <c r="B3309" t="s">
        <v>9759</v>
      </c>
    </row>
    <row r="3310" spans="1:2">
      <c r="A3310">
        <v>34360358</v>
      </c>
      <c r="B3310" t="s">
        <v>9759</v>
      </c>
    </row>
    <row r="3311" spans="1:2">
      <c r="A3311">
        <v>36927991</v>
      </c>
      <c r="B3311" t="s">
        <v>9759</v>
      </c>
    </row>
    <row r="3312" spans="1:2">
      <c r="A3312">
        <v>37237495</v>
      </c>
      <c r="B3312" t="s">
        <v>15314</v>
      </c>
    </row>
    <row r="3313" spans="1:2">
      <c r="A3313">
        <v>37235833</v>
      </c>
      <c r="B3313" t="s">
        <v>15314</v>
      </c>
    </row>
    <row r="3314" spans="1:2">
      <c r="A3314">
        <v>37757677</v>
      </c>
      <c r="B3314" t="s">
        <v>15315</v>
      </c>
    </row>
    <row r="3315" spans="1:2">
      <c r="A3315">
        <v>38013935</v>
      </c>
      <c r="B3315" t="s">
        <v>15315</v>
      </c>
    </row>
    <row r="3316" spans="1:2">
      <c r="A3316">
        <v>37293782</v>
      </c>
      <c r="B3316" t="s">
        <v>15315</v>
      </c>
    </row>
    <row r="3317" spans="1:2">
      <c r="A3317">
        <v>37294229</v>
      </c>
      <c r="B3317" t="s">
        <v>15315</v>
      </c>
    </row>
    <row r="3318" spans="1:2">
      <c r="A3318">
        <v>38806941</v>
      </c>
      <c r="B3318" t="s">
        <v>15316</v>
      </c>
    </row>
    <row r="3319" spans="1:2">
      <c r="A3319">
        <v>34145380</v>
      </c>
      <c r="B3319" t="s">
        <v>15316</v>
      </c>
    </row>
    <row r="3320" spans="1:2">
      <c r="A3320">
        <v>34588072</v>
      </c>
      <c r="B3320" t="s">
        <v>15316</v>
      </c>
    </row>
    <row r="3321" spans="1:2">
      <c r="A3321">
        <v>34148380</v>
      </c>
      <c r="B3321" t="s">
        <v>15316</v>
      </c>
    </row>
    <row r="3322" spans="1:2">
      <c r="A3322">
        <v>37113302</v>
      </c>
      <c r="B3322" t="s">
        <v>15316</v>
      </c>
    </row>
    <row r="3323" spans="1:2">
      <c r="A3323">
        <v>34156968</v>
      </c>
      <c r="B3323" t="s">
        <v>15316</v>
      </c>
    </row>
    <row r="3324" spans="1:2">
      <c r="A3324">
        <v>34156956</v>
      </c>
      <c r="B3324" t="s">
        <v>15316</v>
      </c>
    </row>
    <row r="3325" spans="1:2">
      <c r="A3325">
        <v>38312108</v>
      </c>
      <c r="B3325" t="s">
        <v>15316</v>
      </c>
    </row>
    <row r="3326" spans="1:2">
      <c r="A3326">
        <v>37301846</v>
      </c>
      <c r="B3326" t="s">
        <v>15316</v>
      </c>
    </row>
    <row r="3327" spans="1:2">
      <c r="A3327">
        <v>34148194</v>
      </c>
      <c r="B3327" t="s">
        <v>9760</v>
      </c>
    </row>
    <row r="3328" spans="1:2">
      <c r="A3328">
        <v>36816750</v>
      </c>
      <c r="B3328" t="s">
        <v>15317</v>
      </c>
    </row>
    <row r="3329" spans="1:2">
      <c r="A3329">
        <v>37092367</v>
      </c>
      <c r="B3329" t="s">
        <v>15317</v>
      </c>
    </row>
    <row r="3330" spans="1:2">
      <c r="A3330">
        <v>37762665</v>
      </c>
      <c r="B3330" t="s">
        <v>15317</v>
      </c>
    </row>
    <row r="3331" spans="1:2">
      <c r="A3331">
        <v>38319048</v>
      </c>
      <c r="B3331" t="s">
        <v>15317</v>
      </c>
    </row>
    <row r="3332" spans="1:2">
      <c r="A3332">
        <v>34207938</v>
      </c>
      <c r="B3332" t="s">
        <v>15317</v>
      </c>
    </row>
    <row r="3333" spans="1:2">
      <c r="A3333">
        <v>34156951</v>
      </c>
      <c r="B3333" t="s">
        <v>15317</v>
      </c>
    </row>
    <row r="3334" spans="1:2">
      <c r="A3334">
        <v>36777264</v>
      </c>
      <c r="B3334" t="s">
        <v>15317</v>
      </c>
    </row>
    <row r="3335" spans="1:2">
      <c r="A3335">
        <v>36913647</v>
      </c>
      <c r="B3335" t="s">
        <v>15317</v>
      </c>
    </row>
    <row r="3336" spans="1:2">
      <c r="A3336">
        <v>37104629</v>
      </c>
      <c r="B3336" t="s">
        <v>15317</v>
      </c>
    </row>
    <row r="3337" spans="1:2">
      <c r="A3337">
        <v>37047398</v>
      </c>
      <c r="B3337" t="s">
        <v>9761</v>
      </c>
    </row>
    <row r="3338" spans="1:2">
      <c r="A3338">
        <v>37055866</v>
      </c>
      <c r="B3338" t="s">
        <v>13228</v>
      </c>
    </row>
    <row r="3339" spans="1:2">
      <c r="A3339">
        <v>38868358</v>
      </c>
      <c r="B3339" t="s">
        <v>13228</v>
      </c>
    </row>
    <row r="3340" spans="1:2">
      <c r="A3340">
        <v>34148392</v>
      </c>
      <c r="B3340" t="s">
        <v>13228</v>
      </c>
    </row>
    <row r="3341" spans="1:2">
      <c r="A3341">
        <v>34213477</v>
      </c>
      <c r="B3341" t="s">
        <v>9764</v>
      </c>
    </row>
    <row r="3342" spans="1:2">
      <c r="A3342">
        <v>34148401</v>
      </c>
      <c r="B3342" t="s">
        <v>10031</v>
      </c>
    </row>
    <row r="3343" spans="1:2">
      <c r="A3343">
        <v>34148404</v>
      </c>
      <c r="B3343" t="s">
        <v>11698</v>
      </c>
    </row>
    <row r="3344" spans="1:2">
      <c r="A3344">
        <v>37115068</v>
      </c>
      <c r="B3344" t="s">
        <v>11698</v>
      </c>
    </row>
    <row r="3345" spans="1:2">
      <c r="A3345">
        <v>38383114</v>
      </c>
      <c r="B3345" t="s">
        <v>15072</v>
      </c>
    </row>
    <row r="3346" spans="1:2">
      <c r="A3346">
        <v>34148419</v>
      </c>
      <c r="B3346" t="s">
        <v>15072</v>
      </c>
    </row>
    <row r="3347" spans="1:2">
      <c r="A3347">
        <v>38383215</v>
      </c>
      <c r="B3347" t="s">
        <v>15072</v>
      </c>
    </row>
    <row r="3348" spans="1:2">
      <c r="A3348">
        <v>34648390</v>
      </c>
      <c r="B3348" t="s">
        <v>9765</v>
      </c>
    </row>
    <row r="3349" spans="1:2">
      <c r="A3349">
        <v>37252190</v>
      </c>
      <c r="B3349" t="s">
        <v>9765</v>
      </c>
    </row>
    <row r="3350" spans="1:2">
      <c r="A3350">
        <v>34209697</v>
      </c>
      <c r="B3350" t="s">
        <v>9766</v>
      </c>
    </row>
    <row r="3351" spans="1:2">
      <c r="A3351">
        <v>37727426</v>
      </c>
      <c r="B3351" t="s">
        <v>9766</v>
      </c>
    </row>
    <row r="3352" spans="1:2">
      <c r="A3352">
        <v>37976917</v>
      </c>
      <c r="B3352" t="s">
        <v>9766</v>
      </c>
    </row>
    <row r="3353" spans="1:2">
      <c r="A3353">
        <v>37729054</v>
      </c>
      <c r="B3353" t="s">
        <v>9766</v>
      </c>
    </row>
    <row r="3354" spans="1:2">
      <c r="A3354">
        <v>36868073</v>
      </c>
      <c r="B3354" t="s">
        <v>9766</v>
      </c>
    </row>
    <row r="3355" spans="1:2">
      <c r="A3355">
        <v>36912364</v>
      </c>
      <c r="B3355" t="s">
        <v>9766</v>
      </c>
    </row>
    <row r="3356" spans="1:2">
      <c r="A3356">
        <v>34212560</v>
      </c>
      <c r="B3356" t="s">
        <v>14143</v>
      </c>
    </row>
    <row r="3357" spans="1:2">
      <c r="A3357">
        <v>36867704</v>
      </c>
      <c r="B3357" t="s">
        <v>14143</v>
      </c>
    </row>
    <row r="3358" spans="1:2">
      <c r="A3358">
        <v>37779028</v>
      </c>
      <c r="B3358" t="s">
        <v>14143</v>
      </c>
    </row>
    <row r="3359" spans="1:2">
      <c r="A3359">
        <v>34234056</v>
      </c>
      <c r="B3359" t="s">
        <v>14795</v>
      </c>
    </row>
    <row r="3360" spans="1:2">
      <c r="A3360">
        <v>36745021</v>
      </c>
      <c r="B3360" t="s">
        <v>14795</v>
      </c>
    </row>
    <row r="3361" spans="1:2">
      <c r="A3361">
        <v>36907805</v>
      </c>
      <c r="B3361" t="s">
        <v>14795</v>
      </c>
    </row>
    <row r="3362" spans="1:2">
      <c r="A3362">
        <v>36780782</v>
      </c>
      <c r="B3362" t="s">
        <v>14795</v>
      </c>
    </row>
    <row r="3363" spans="1:2">
      <c r="A3363">
        <v>36875880</v>
      </c>
      <c r="B3363" t="s">
        <v>15263</v>
      </c>
    </row>
    <row r="3364" spans="1:2">
      <c r="A3364">
        <v>37784160</v>
      </c>
      <c r="B3364" t="s">
        <v>15263</v>
      </c>
    </row>
    <row r="3365" spans="1:2">
      <c r="A3365">
        <v>34137373</v>
      </c>
      <c r="B3365" t="s">
        <v>15263</v>
      </c>
    </row>
    <row r="3366" spans="1:2">
      <c r="A3366">
        <v>34137376</v>
      </c>
      <c r="B3366" t="s">
        <v>15263</v>
      </c>
    </row>
    <row r="3367" spans="1:2">
      <c r="A3367">
        <v>38466939</v>
      </c>
      <c r="B3367" t="s">
        <v>9265</v>
      </c>
    </row>
    <row r="3368" spans="1:2">
      <c r="A3368">
        <v>34254522</v>
      </c>
      <c r="B3368" t="s">
        <v>9265</v>
      </c>
    </row>
    <row r="3369" spans="1:2">
      <c r="A3369">
        <v>38505385</v>
      </c>
      <c r="B3369" t="s">
        <v>9266</v>
      </c>
    </row>
    <row r="3370" spans="1:2">
      <c r="A3370">
        <v>34144894</v>
      </c>
      <c r="B3370" t="s">
        <v>9266</v>
      </c>
    </row>
    <row r="3371" spans="1:2">
      <c r="A3371">
        <v>37115726</v>
      </c>
      <c r="B3371" t="s">
        <v>9266</v>
      </c>
    </row>
    <row r="3372" spans="1:2">
      <c r="A3372">
        <v>38469461</v>
      </c>
      <c r="B3372" t="s">
        <v>9267</v>
      </c>
    </row>
    <row r="3373" spans="1:2">
      <c r="A3373">
        <v>34570915</v>
      </c>
      <c r="B3373" t="s">
        <v>9267</v>
      </c>
    </row>
    <row r="3374" spans="1:2">
      <c r="A3374">
        <v>37115728</v>
      </c>
      <c r="B3374" t="s">
        <v>9267</v>
      </c>
    </row>
    <row r="3375" spans="1:2">
      <c r="A3375">
        <v>36907145</v>
      </c>
      <c r="B3375" t="s">
        <v>9770</v>
      </c>
    </row>
    <row r="3376" spans="1:2">
      <c r="A3376">
        <v>34315653</v>
      </c>
      <c r="B3376" t="s">
        <v>15073</v>
      </c>
    </row>
    <row r="3377" spans="1:2">
      <c r="A3377">
        <v>38533470</v>
      </c>
      <c r="B3377" t="s">
        <v>9786</v>
      </c>
    </row>
    <row r="3378" spans="1:2">
      <c r="A3378">
        <v>34134043</v>
      </c>
      <c r="B3378" t="s">
        <v>9786</v>
      </c>
    </row>
    <row r="3379" spans="1:2">
      <c r="A3379">
        <v>34226286</v>
      </c>
      <c r="B3379" t="s">
        <v>9787</v>
      </c>
    </row>
    <row r="3380" spans="1:2">
      <c r="A3380">
        <v>34146632</v>
      </c>
      <c r="B3380" t="s">
        <v>9788</v>
      </c>
    </row>
    <row r="3381" spans="1:2">
      <c r="A3381">
        <v>37596920</v>
      </c>
      <c r="B3381" t="s">
        <v>9788</v>
      </c>
    </row>
    <row r="3382" spans="1:2">
      <c r="A3382">
        <v>34212955</v>
      </c>
      <c r="B3382" t="s">
        <v>9789</v>
      </c>
    </row>
    <row r="3383" spans="1:2">
      <c r="A3383">
        <v>37115774</v>
      </c>
      <c r="B3383" t="s">
        <v>9789</v>
      </c>
    </row>
    <row r="3384" spans="1:2">
      <c r="A3384">
        <v>36789905</v>
      </c>
      <c r="B3384" t="s">
        <v>9790</v>
      </c>
    </row>
    <row r="3385" spans="1:2">
      <c r="A3385">
        <v>34224434</v>
      </c>
      <c r="B3385" t="s">
        <v>9791</v>
      </c>
    </row>
    <row r="3386" spans="1:2">
      <c r="A3386">
        <v>38514020</v>
      </c>
      <c r="B3386" t="s">
        <v>9791</v>
      </c>
    </row>
    <row r="3387" spans="1:2">
      <c r="A3387">
        <v>38451520</v>
      </c>
      <c r="B3387" t="s">
        <v>9791</v>
      </c>
    </row>
    <row r="3388" spans="1:2">
      <c r="A3388">
        <v>37225902</v>
      </c>
      <c r="B3388" t="s">
        <v>9792</v>
      </c>
    </row>
    <row r="3389" spans="1:2">
      <c r="A3389">
        <v>38610693</v>
      </c>
      <c r="B3389" t="s">
        <v>9792</v>
      </c>
    </row>
    <row r="3390" spans="1:2">
      <c r="A3390">
        <v>34226281</v>
      </c>
      <c r="B3390" t="s">
        <v>9792</v>
      </c>
    </row>
    <row r="3391" spans="1:2">
      <c r="A3391">
        <v>34229560</v>
      </c>
      <c r="B3391" t="s">
        <v>9793</v>
      </c>
    </row>
    <row r="3392" spans="1:2">
      <c r="A3392">
        <v>37286219</v>
      </c>
      <c r="B3392" t="s">
        <v>9793</v>
      </c>
    </row>
    <row r="3393" spans="1:2">
      <c r="A3393">
        <v>37287150</v>
      </c>
      <c r="B3393" t="s">
        <v>9793</v>
      </c>
    </row>
    <row r="3394" spans="1:2">
      <c r="A3394">
        <v>34220174</v>
      </c>
      <c r="B3394" t="s">
        <v>9794</v>
      </c>
    </row>
    <row r="3395" spans="1:2">
      <c r="A3395">
        <v>38459512</v>
      </c>
      <c r="B3395" t="s">
        <v>9795</v>
      </c>
    </row>
    <row r="3396" spans="1:2">
      <c r="A3396">
        <v>34234484</v>
      </c>
      <c r="B3396" t="s">
        <v>9795</v>
      </c>
    </row>
    <row r="3397" spans="1:2">
      <c r="A3397">
        <v>38405021</v>
      </c>
      <c r="B3397" t="s">
        <v>9795</v>
      </c>
    </row>
    <row r="3398" spans="1:2">
      <c r="A3398">
        <v>36882727</v>
      </c>
      <c r="B3398" t="s">
        <v>9796</v>
      </c>
    </row>
    <row r="3399" spans="1:2">
      <c r="A3399">
        <v>38588655</v>
      </c>
      <c r="B3399" t="s">
        <v>9796</v>
      </c>
    </row>
    <row r="3400" spans="1:2">
      <c r="A3400">
        <v>37230384</v>
      </c>
      <c r="B3400" t="s">
        <v>9800</v>
      </c>
    </row>
    <row r="3401" spans="1:2">
      <c r="A3401">
        <v>34182777</v>
      </c>
      <c r="B3401" t="s">
        <v>9800</v>
      </c>
    </row>
    <row r="3402" spans="1:2">
      <c r="A3402">
        <v>34148612</v>
      </c>
      <c r="B3402" t="s">
        <v>9395</v>
      </c>
    </row>
    <row r="3403" spans="1:2">
      <c r="A3403">
        <v>34519181</v>
      </c>
      <c r="B3403" t="s">
        <v>10794</v>
      </c>
    </row>
    <row r="3404" spans="1:2">
      <c r="A3404">
        <v>34148632</v>
      </c>
      <c r="B3404" t="s">
        <v>8814</v>
      </c>
    </row>
    <row r="3405" spans="1:2">
      <c r="A3405">
        <v>34141122</v>
      </c>
      <c r="B3405" t="s">
        <v>11699</v>
      </c>
    </row>
    <row r="3406" spans="1:2">
      <c r="A3406">
        <v>34148645</v>
      </c>
      <c r="B3406" t="s">
        <v>9801</v>
      </c>
    </row>
    <row r="3407" spans="1:2">
      <c r="A3407">
        <v>34149071</v>
      </c>
      <c r="B3407" t="s">
        <v>14277</v>
      </c>
    </row>
    <row r="3408" spans="1:2">
      <c r="A3408">
        <v>34355404</v>
      </c>
      <c r="B3408" t="s">
        <v>14277</v>
      </c>
    </row>
    <row r="3409" spans="1:2">
      <c r="A3409">
        <v>34248216</v>
      </c>
      <c r="B3409" t="s">
        <v>14277</v>
      </c>
    </row>
    <row r="3410" spans="1:2">
      <c r="A3410">
        <v>34148676</v>
      </c>
      <c r="B3410" t="s">
        <v>11700</v>
      </c>
    </row>
    <row r="3411" spans="1:2">
      <c r="A3411">
        <v>34211496</v>
      </c>
      <c r="B3411" t="s">
        <v>13387</v>
      </c>
    </row>
    <row r="3412" spans="1:2">
      <c r="A3412">
        <v>38538422</v>
      </c>
      <c r="B3412" t="s">
        <v>13387</v>
      </c>
    </row>
    <row r="3413" spans="1:2">
      <c r="A3413">
        <v>34233428</v>
      </c>
      <c r="B3413" t="s">
        <v>14700</v>
      </c>
    </row>
    <row r="3414" spans="1:2">
      <c r="A3414">
        <v>37787768</v>
      </c>
      <c r="B3414" t="s">
        <v>14700</v>
      </c>
    </row>
    <row r="3415" spans="1:2">
      <c r="A3415">
        <v>36906471</v>
      </c>
      <c r="B3415" t="s">
        <v>14700</v>
      </c>
    </row>
    <row r="3416" spans="1:2">
      <c r="A3416">
        <v>36858074</v>
      </c>
      <c r="B3416" t="s">
        <v>9892</v>
      </c>
    </row>
    <row r="3417" spans="1:2">
      <c r="A3417">
        <v>34143876</v>
      </c>
      <c r="B3417" t="s">
        <v>9892</v>
      </c>
    </row>
    <row r="3418" spans="1:2">
      <c r="A3418">
        <v>34149727</v>
      </c>
      <c r="B3418" t="s">
        <v>9802</v>
      </c>
    </row>
    <row r="3419" spans="1:2">
      <c r="A3419">
        <v>34193211</v>
      </c>
      <c r="B3419" t="s">
        <v>9803</v>
      </c>
    </row>
    <row r="3420" spans="1:2">
      <c r="A3420">
        <v>34235285</v>
      </c>
      <c r="B3420" t="s">
        <v>15319</v>
      </c>
    </row>
    <row r="3421" spans="1:2">
      <c r="A3421">
        <v>34148705</v>
      </c>
      <c r="B3421" t="s">
        <v>11701</v>
      </c>
    </row>
    <row r="3422" spans="1:2">
      <c r="A3422">
        <v>37609316</v>
      </c>
      <c r="B3422" t="s">
        <v>11701</v>
      </c>
    </row>
    <row r="3423" spans="1:2">
      <c r="A3423">
        <v>38845725</v>
      </c>
      <c r="B3423" t="s">
        <v>11702</v>
      </c>
    </row>
    <row r="3424" spans="1:2">
      <c r="A3424">
        <v>34148713</v>
      </c>
      <c r="B3424" t="s">
        <v>9804</v>
      </c>
    </row>
    <row r="3425" spans="1:2">
      <c r="A3425">
        <v>34472928</v>
      </c>
      <c r="B3425" t="s">
        <v>11703</v>
      </c>
    </row>
    <row r="3426" spans="1:2">
      <c r="A3426">
        <v>34148717</v>
      </c>
      <c r="B3426" t="s">
        <v>11703</v>
      </c>
    </row>
    <row r="3427" spans="1:2">
      <c r="A3427">
        <v>34168172</v>
      </c>
      <c r="B3427" t="s">
        <v>10450</v>
      </c>
    </row>
    <row r="3428" spans="1:2">
      <c r="A3428">
        <v>36449274</v>
      </c>
      <c r="B3428" t="s">
        <v>9396</v>
      </c>
    </row>
    <row r="3429" spans="1:2">
      <c r="A3429">
        <v>37723572</v>
      </c>
      <c r="B3429" t="s">
        <v>11704</v>
      </c>
    </row>
    <row r="3430" spans="1:2">
      <c r="A3430">
        <v>36951125</v>
      </c>
      <c r="B3430" t="s">
        <v>11704</v>
      </c>
    </row>
    <row r="3431" spans="1:2">
      <c r="A3431">
        <v>34224506</v>
      </c>
      <c r="B3431" t="s">
        <v>11704</v>
      </c>
    </row>
    <row r="3432" spans="1:2">
      <c r="A3432">
        <v>38627566</v>
      </c>
      <c r="B3432" t="s">
        <v>9805</v>
      </c>
    </row>
    <row r="3433" spans="1:2">
      <c r="A3433">
        <v>34189927</v>
      </c>
      <c r="B3433" t="s">
        <v>9805</v>
      </c>
    </row>
    <row r="3434" spans="1:2">
      <c r="A3434">
        <v>38627576</v>
      </c>
      <c r="B3434" t="s">
        <v>9805</v>
      </c>
    </row>
    <row r="3435" spans="1:2">
      <c r="A3435">
        <v>34148764</v>
      </c>
      <c r="B3435" t="s">
        <v>12990</v>
      </c>
    </row>
    <row r="3436" spans="1:2">
      <c r="A3436">
        <v>37300941</v>
      </c>
      <c r="B3436" t="s">
        <v>11705</v>
      </c>
    </row>
    <row r="3437" spans="1:2">
      <c r="A3437">
        <v>34148756</v>
      </c>
      <c r="B3437" t="s">
        <v>11705</v>
      </c>
    </row>
    <row r="3438" spans="1:2">
      <c r="A3438">
        <v>37980866</v>
      </c>
      <c r="B3438" t="s">
        <v>8548</v>
      </c>
    </row>
    <row r="3439" spans="1:2">
      <c r="A3439">
        <v>38381819</v>
      </c>
      <c r="B3439" t="s">
        <v>8548</v>
      </c>
    </row>
    <row r="3440" spans="1:2">
      <c r="A3440">
        <v>34148777</v>
      </c>
      <c r="B3440" t="s">
        <v>8548</v>
      </c>
    </row>
    <row r="3441" spans="1:2">
      <c r="A3441">
        <v>34148803</v>
      </c>
      <c r="B3441" t="s">
        <v>9397</v>
      </c>
    </row>
    <row r="3442" spans="1:2">
      <c r="A3442">
        <v>34148801</v>
      </c>
      <c r="B3442" t="s">
        <v>9397</v>
      </c>
    </row>
    <row r="3443" spans="1:2">
      <c r="A3443">
        <v>38745849</v>
      </c>
      <c r="B3443" t="s">
        <v>9397</v>
      </c>
    </row>
    <row r="3444" spans="1:2">
      <c r="A3444">
        <v>38745834</v>
      </c>
      <c r="B3444" t="s">
        <v>9397</v>
      </c>
    </row>
    <row r="3445" spans="1:2">
      <c r="A3445">
        <v>37252988</v>
      </c>
      <c r="B3445" t="s">
        <v>8986</v>
      </c>
    </row>
    <row r="3446" spans="1:2">
      <c r="A3446">
        <v>34146728</v>
      </c>
      <c r="B3446" t="s">
        <v>8986</v>
      </c>
    </row>
    <row r="3447" spans="1:2">
      <c r="A3447">
        <v>34213478</v>
      </c>
      <c r="B3447" t="s">
        <v>9806</v>
      </c>
    </row>
    <row r="3448" spans="1:2">
      <c r="A3448">
        <v>37640522</v>
      </c>
      <c r="B3448" t="s">
        <v>9806</v>
      </c>
    </row>
    <row r="3449" spans="1:2">
      <c r="A3449">
        <v>37628200</v>
      </c>
      <c r="B3449" t="s">
        <v>9806</v>
      </c>
    </row>
    <row r="3450" spans="1:2">
      <c r="A3450">
        <v>36989508</v>
      </c>
      <c r="B3450" t="s">
        <v>9807</v>
      </c>
    </row>
    <row r="3451" spans="1:2">
      <c r="A3451">
        <v>36996296</v>
      </c>
      <c r="B3451" t="s">
        <v>9807</v>
      </c>
    </row>
    <row r="3452" spans="1:2">
      <c r="A3452">
        <v>34220916</v>
      </c>
      <c r="B3452" t="s">
        <v>9808</v>
      </c>
    </row>
    <row r="3453" spans="1:2">
      <c r="A3453">
        <v>34194557</v>
      </c>
      <c r="B3453" t="s">
        <v>10032</v>
      </c>
    </row>
    <row r="3454" spans="1:2">
      <c r="A3454">
        <v>34153891</v>
      </c>
      <c r="B3454" t="s">
        <v>9809</v>
      </c>
    </row>
    <row r="3455" spans="1:2">
      <c r="A3455">
        <v>37577227</v>
      </c>
      <c r="B3455" t="s">
        <v>9809</v>
      </c>
    </row>
    <row r="3456" spans="1:2">
      <c r="A3456">
        <v>38451089</v>
      </c>
      <c r="B3456" t="s">
        <v>9809</v>
      </c>
    </row>
    <row r="3457" spans="1:2">
      <c r="A3457">
        <v>34414640</v>
      </c>
      <c r="B3457" t="s">
        <v>11706</v>
      </c>
    </row>
    <row r="3458" spans="1:2">
      <c r="A3458">
        <v>34213290</v>
      </c>
      <c r="B3458" t="s">
        <v>14967</v>
      </c>
    </row>
    <row r="3459" spans="1:2">
      <c r="A3459">
        <v>34148807</v>
      </c>
      <c r="B3459" t="s">
        <v>14968</v>
      </c>
    </row>
    <row r="3460" spans="1:2">
      <c r="A3460">
        <v>37643462</v>
      </c>
      <c r="B3460" t="s">
        <v>8656</v>
      </c>
    </row>
    <row r="3461" spans="1:2">
      <c r="A3461">
        <v>34409985</v>
      </c>
      <c r="B3461" t="s">
        <v>8656</v>
      </c>
    </row>
    <row r="3462" spans="1:2">
      <c r="A3462">
        <v>34546385</v>
      </c>
      <c r="B3462" t="s">
        <v>8656</v>
      </c>
    </row>
    <row r="3463" spans="1:2">
      <c r="A3463">
        <v>34161544</v>
      </c>
      <c r="B3463" t="s">
        <v>11707</v>
      </c>
    </row>
    <row r="3464" spans="1:2">
      <c r="A3464">
        <v>34208450</v>
      </c>
      <c r="B3464" t="s">
        <v>9816</v>
      </c>
    </row>
    <row r="3465" spans="1:2">
      <c r="A3465">
        <v>34208446</v>
      </c>
      <c r="B3465" t="s">
        <v>13512</v>
      </c>
    </row>
    <row r="3466" spans="1:2">
      <c r="A3466">
        <v>34643637</v>
      </c>
      <c r="B3466" t="s">
        <v>13512</v>
      </c>
    </row>
    <row r="3467" spans="1:2">
      <c r="A3467">
        <v>37574629</v>
      </c>
      <c r="B3467" t="s">
        <v>13512</v>
      </c>
    </row>
    <row r="3468" spans="1:2">
      <c r="A3468">
        <v>36730693</v>
      </c>
      <c r="B3468" t="s">
        <v>11708</v>
      </c>
    </row>
    <row r="3469" spans="1:2">
      <c r="A3469">
        <v>34148842</v>
      </c>
      <c r="B3469" t="s">
        <v>11708</v>
      </c>
    </row>
    <row r="3470" spans="1:2">
      <c r="A3470">
        <v>36847305</v>
      </c>
      <c r="B3470" t="s">
        <v>10451</v>
      </c>
    </row>
    <row r="3471" spans="1:2">
      <c r="A3471">
        <v>34212548</v>
      </c>
      <c r="B3471" t="s">
        <v>10451</v>
      </c>
    </row>
    <row r="3472" spans="1:2">
      <c r="A3472">
        <v>36867359</v>
      </c>
      <c r="B3472" t="s">
        <v>9818</v>
      </c>
    </row>
    <row r="3473" spans="1:2">
      <c r="A3473">
        <v>34230886</v>
      </c>
      <c r="B3473" t="s">
        <v>9818</v>
      </c>
    </row>
    <row r="3474" spans="1:2">
      <c r="A3474">
        <v>38003716</v>
      </c>
      <c r="B3474" t="s">
        <v>9066</v>
      </c>
    </row>
    <row r="3475" spans="1:2">
      <c r="A3475">
        <v>34148846</v>
      </c>
      <c r="B3475" t="s">
        <v>9066</v>
      </c>
    </row>
    <row r="3476" spans="1:2">
      <c r="A3476">
        <v>34148864</v>
      </c>
      <c r="B3476" t="s">
        <v>13388</v>
      </c>
    </row>
    <row r="3477" spans="1:2">
      <c r="A3477">
        <v>38538523</v>
      </c>
      <c r="B3477" t="s">
        <v>13388</v>
      </c>
    </row>
    <row r="3478" spans="1:2">
      <c r="A3478">
        <v>36907347</v>
      </c>
      <c r="B3478" t="s">
        <v>14778</v>
      </c>
    </row>
    <row r="3479" spans="1:2">
      <c r="A3479">
        <v>37181341</v>
      </c>
      <c r="B3479" t="s">
        <v>14778</v>
      </c>
    </row>
    <row r="3480" spans="1:2">
      <c r="A3480">
        <v>36732430</v>
      </c>
      <c r="B3480" t="s">
        <v>14778</v>
      </c>
    </row>
    <row r="3481" spans="1:2">
      <c r="A3481">
        <v>36781575</v>
      </c>
      <c r="B3481" t="s">
        <v>14778</v>
      </c>
    </row>
    <row r="3482" spans="1:2">
      <c r="A3482">
        <v>34233851</v>
      </c>
      <c r="B3482" t="s">
        <v>14778</v>
      </c>
    </row>
    <row r="3483" spans="1:2">
      <c r="A3483">
        <v>34143451</v>
      </c>
      <c r="B3483" t="s">
        <v>11709</v>
      </c>
    </row>
    <row r="3484" spans="1:2">
      <c r="A3484">
        <v>37973088</v>
      </c>
      <c r="B3484" t="s">
        <v>11709</v>
      </c>
    </row>
    <row r="3485" spans="1:2">
      <c r="A3485">
        <v>37973102</v>
      </c>
      <c r="B3485" t="s">
        <v>11709</v>
      </c>
    </row>
    <row r="3486" spans="1:2">
      <c r="A3486">
        <v>37276108</v>
      </c>
      <c r="B3486" t="s">
        <v>9820</v>
      </c>
    </row>
    <row r="3487" spans="1:2">
      <c r="A3487">
        <v>37782058</v>
      </c>
      <c r="B3487" t="s">
        <v>9820</v>
      </c>
    </row>
    <row r="3488" spans="1:2">
      <c r="A3488">
        <v>34145740</v>
      </c>
      <c r="B3488" t="s">
        <v>9820</v>
      </c>
    </row>
    <row r="3489" spans="1:2">
      <c r="A3489">
        <v>37772373</v>
      </c>
      <c r="B3489" t="s">
        <v>9820</v>
      </c>
    </row>
    <row r="3490" spans="1:2">
      <c r="A3490">
        <v>38836318</v>
      </c>
      <c r="B3490" t="s">
        <v>11710</v>
      </c>
    </row>
    <row r="3491" spans="1:2">
      <c r="A3491">
        <v>38723696</v>
      </c>
      <c r="B3491" t="s">
        <v>13094</v>
      </c>
    </row>
    <row r="3492" spans="1:2">
      <c r="A3492">
        <v>38768044</v>
      </c>
      <c r="B3492" t="s">
        <v>13094</v>
      </c>
    </row>
    <row r="3493" spans="1:2">
      <c r="A3493">
        <v>37079615</v>
      </c>
      <c r="B3493" t="s">
        <v>13094</v>
      </c>
    </row>
    <row r="3494" spans="1:2">
      <c r="A3494">
        <v>34148896</v>
      </c>
      <c r="B3494" t="s">
        <v>13095</v>
      </c>
    </row>
    <row r="3495" spans="1:2">
      <c r="A3495">
        <v>34148892</v>
      </c>
      <c r="B3495" t="s">
        <v>11711</v>
      </c>
    </row>
    <row r="3496" spans="1:2">
      <c r="A3496">
        <v>38511315</v>
      </c>
      <c r="B3496" t="s">
        <v>11711</v>
      </c>
    </row>
    <row r="3497" spans="1:2">
      <c r="A3497">
        <v>34148897</v>
      </c>
      <c r="B3497" t="s">
        <v>10033</v>
      </c>
    </row>
    <row r="3498" spans="1:2">
      <c r="A3498">
        <v>34226119</v>
      </c>
      <c r="B3498" t="s">
        <v>11161</v>
      </c>
    </row>
    <row r="3499" spans="1:2">
      <c r="A3499">
        <v>37952031</v>
      </c>
      <c r="B3499" t="s">
        <v>11161</v>
      </c>
    </row>
    <row r="3500" spans="1:2">
      <c r="A3500">
        <v>34148903</v>
      </c>
      <c r="B3500" t="s">
        <v>11161</v>
      </c>
    </row>
    <row r="3501" spans="1:2">
      <c r="A3501">
        <v>37967266</v>
      </c>
      <c r="B3501" t="s">
        <v>11161</v>
      </c>
    </row>
    <row r="3502" spans="1:2">
      <c r="A3502">
        <v>34148912</v>
      </c>
      <c r="B3502" t="s">
        <v>11178</v>
      </c>
    </row>
    <row r="3503" spans="1:2">
      <c r="A3503">
        <v>38467567</v>
      </c>
      <c r="B3503" t="s">
        <v>11178</v>
      </c>
    </row>
    <row r="3504" spans="1:2">
      <c r="A3504">
        <v>34148914</v>
      </c>
      <c r="B3504" t="s">
        <v>14161</v>
      </c>
    </row>
    <row r="3505" spans="1:2">
      <c r="A3505">
        <v>37277659</v>
      </c>
      <c r="B3505" t="s">
        <v>14161</v>
      </c>
    </row>
    <row r="3506" spans="1:2">
      <c r="A3506">
        <v>38555894</v>
      </c>
      <c r="B3506" t="s">
        <v>9665</v>
      </c>
    </row>
    <row r="3507" spans="1:2">
      <c r="A3507">
        <v>34148911</v>
      </c>
      <c r="B3507" t="s">
        <v>9665</v>
      </c>
    </row>
    <row r="3508" spans="1:2">
      <c r="A3508">
        <v>37105385</v>
      </c>
      <c r="B3508" t="s">
        <v>9822</v>
      </c>
    </row>
    <row r="3509" spans="1:2">
      <c r="A3509">
        <v>36945539</v>
      </c>
      <c r="B3509" t="s">
        <v>9822</v>
      </c>
    </row>
    <row r="3510" spans="1:2">
      <c r="A3510">
        <v>34148916</v>
      </c>
      <c r="B3510" t="s">
        <v>9822</v>
      </c>
    </row>
    <row r="3511" spans="1:2">
      <c r="A3511">
        <v>38641114</v>
      </c>
      <c r="B3511" t="s">
        <v>9822</v>
      </c>
    </row>
    <row r="3512" spans="1:2">
      <c r="A3512">
        <v>36781548</v>
      </c>
      <c r="B3512" t="s">
        <v>14814</v>
      </c>
    </row>
    <row r="3513" spans="1:2">
      <c r="A3513">
        <v>34234063</v>
      </c>
      <c r="B3513" t="s">
        <v>14814</v>
      </c>
    </row>
    <row r="3514" spans="1:2">
      <c r="A3514">
        <v>36759598</v>
      </c>
      <c r="B3514" t="s">
        <v>14814</v>
      </c>
    </row>
    <row r="3515" spans="1:2">
      <c r="A3515">
        <v>37982966</v>
      </c>
      <c r="B3515" t="s">
        <v>14814</v>
      </c>
    </row>
    <row r="3516" spans="1:2">
      <c r="A3516">
        <v>34148924</v>
      </c>
      <c r="B3516" t="s">
        <v>8497</v>
      </c>
    </row>
    <row r="3517" spans="1:2">
      <c r="A3517">
        <v>34240246</v>
      </c>
      <c r="B3517" t="s">
        <v>8497</v>
      </c>
    </row>
    <row r="3518" spans="1:2">
      <c r="A3518">
        <v>37180688</v>
      </c>
      <c r="B3518" t="s">
        <v>8497</v>
      </c>
    </row>
    <row r="3519" spans="1:2">
      <c r="A3519">
        <v>37718667</v>
      </c>
      <c r="B3519" t="s">
        <v>8497</v>
      </c>
    </row>
    <row r="3520" spans="1:2">
      <c r="A3520">
        <v>36966034</v>
      </c>
      <c r="B3520" t="s">
        <v>11712</v>
      </c>
    </row>
    <row r="3521" spans="1:2">
      <c r="A3521">
        <v>34148969</v>
      </c>
      <c r="B3521" t="s">
        <v>11713</v>
      </c>
    </row>
    <row r="3522" spans="1:2">
      <c r="A3522">
        <v>38408075</v>
      </c>
      <c r="B3522" t="s">
        <v>11713</v>
      </c>
    </row>
    <row r="3523" spans="1:2">
      <c r="A3523">
        <v>34141889</v>
      </c>
      <c r="B3523" t="s">
        <v>11714</v>
      </c>
    </row>
    <row r="3524" spans="1:2">
      <c r="A3524">
        <v>38493804</v>
      </c>
      <c r="B3524" t="s">
        <v>11714</v>
      </c>
    </row>
    <row r="3525" spans="1:2">
      <c r="A3525">
        <v>38466381</v>
      </c>
      <c r="B3525" t="s">
        <v>11715</v>
      </c>
    </row>
    <row r="3526" spans="1:2">
      <c r="A3526">
        <v>36844425</v>
      </c>
      <c r="B3526" t="s">
        <v>11716</v>
      </c>
    </row>
    <row r="3527" spans="1:2">
      <c r="A3527">
        <v>38566348</v>
      </c>
      <c r="B3527" t="s">
        <v>11717</v>
      </c>
    </row>
    <row r="3528" spans="1:2">
      <c r="A3528">
        <v>34149012</v>
      </c>
      <c r="B3528" t="s">
        <v>11717</v>
      </c>
    </row>
    <row r="3529" spans="1:2">
      <c r="A3529">
        <v>34248985</v>
      </c>
      <c r="B3529" t="s">
        <v>11718</v>
      </c>
    </row>
    <row r="3530" spans="1:2">
      <c r="A3530">
        <v>38325307</v>
      </c>
      <c r="B3530" t="s">
        <v>11719</v>
      </c>
    </row>
    <row r="3531" spans="1:2">
      <c r="A3531">
        <v>34514702</v>
      </c>
      <c r="B3531" t="s">
        <v>11720</v>
      </c>
    </row>
    <row r="3532" spans="1:2">
      <c r="A3532">
        <v>36890124</v>
      </c>
      <c r="B3532" t="s">
        <v>11720</v>
      </c>
    </row>
    <row r="3533" spans="1:2">
      <c r="A3533">
        <v>34149690</v>
      </c>
      <c r="B3533" t="s">
        <v>9868</v>
      </c>
    </row>
    <row r="3534" spans="1:2">
      <c r="A3534">
        <v>36745231</v>
      </c>
      <c r="B3534" t="s">
        <v>14203</v>
      </c>
    </row>
    <row r="3535" spans="1:2">
      <c r="A3535">
        <v>34149031</v>
      </c>
      <c r="B3535" t="s">
        <v>13389</v>
      </c>
    </row>
    <row r="3536" spans="1:2">
      <c r="A3536">
        <v>34336295</v>
      </c>
      <c r="B3536" t="s">
        <v>10395</v>
      </c>
    </row>
    <row r="3537" spans="1:2">
      <c r="A3537">
        <v>34149041</v>
      </c>
      <c r="B3537" t="s">
        <v>11721</v>
      </c>
    </row>
    <row r="3538" spans="1:2">
      <c r="A3538">
        <v>37695384</v>
      </c>
      <c r="B3538" t="s">
        <v>14939</v>
      </c>
    </row>
    <row r="3539" spans="1:2">
      <c r="A3539">
        <v>34150591</v>
      </c>
      <c r="B3539" t="s">
        <v>14939</v>
      </c>
    </row>
    <row r="3540" spans="1:2">
      <c r="A3540">
        <v>38675748</v>
      </c>
      <c r="B3540" t="s">
        <v>14939</v>
      </c>
    </row>
    <row r="3541" spans="1:2">
      <c r="A3541">
        <v>38555068</v>
      </c>
      <c r="B3541" t="s">
        <v>11722</v>
      </c>
    </row>
    <row r="3542" spans="1:2">
      <c r="A3542">
        <v>34147221</v>
      </c>
      <c r="B3542" t="s">
        <v>9797</v>
      </c>
    </row>
    <row r="3543" spans="1:2">
      <c r="A3543">
        <v>38326355</v>
      </c>
      <c r="B3543" t="s">
        <v>9797</v>
      </c>
    </row>
    <row r="3544" spans="1:2">
      <c r="A3544">
        <v>36915800</v>
      </c>
      <c r="B3544" t="s">
        <v>11263</v>
      </c>
    </row>
    <row r="3545" spans="1:2">
      <c r="A3545">
        <v>38616810</v>
      </c>
      <c r="B3545" t="s">
        <v>11723</v>
      </c>
    </row>
    <row r="3546" spans="1:2">
      <c r="A3546">
        <v>34213463</v>
      </c>
      <c r="B3546" t="s">
        <v>9825</v>
      </c>
    </row>
    <row r="3547" spans="1:2">
      <c r="A3547">
        <v>37269303</v>
      </c>
      <c r="B3547" t="s">
        <v>9825</v>
      </c>
    </row>
    <row r="3548" spans="1:2">
      <c r="A3548">
        <v>38538482</v>
      </c>
      <c r="B3548" t="s">
        <v>9826</v>
      </c>
    </row>
    <row r="3549" spans="1:2">
      <c r="A3549">
        <v>34152162</v>
      </c>
      <c r="B3549" t="s">
        <v>9826</v>
      </c>
    </row>
    <row r="3550" spans="1:2">
      <c r="A3550">
        <v>34213501</v>
      </c>
      <c r="B3550" t="s">
        <v>9827</v>
      </c>
    </row>
    <row r="3551" spans="1:2">
      <c r="A3551">
        <v>37220317</v>
      </c>
      <c r="B3551" t="s">
        <v>9827</v>
      </c>
    </row>
    <row r="3552" spans="1:2">
      <c r="A3552">
        <v>36852524</v>
      </c>
      <c r="B3552" t="s">
        <v>9827</v>
      </c>
    </row>
    <row r="3553" spans="1:2">
      <c r="A3553">
        <v>34222524</v>
      </c>
      <c r="B3553" t="s">
        <v>9828</v>
      </c>
    </row>
    <row r="3554" spans="1:2">
      <c r="A3554">
        <v>37297810</v>
      </c>
      <c r="B3554" t="s">
        <v>9830</v>
      </c>
    </row>
    <row r="3555" spans="1:2">
      <c r="A3555">
        <v>34383925</v>
      </c>
      <c r="B3555" t="s">
        <v>9830</v>
      </c>
    </row>
    <row r="3556" spans="1:2">
      <c r="A3556">
        <v>34149107</v>
      </c>
      <c r="B3556" t="s">
        <v>11724</v>
      </c>
    </row>
    <row r="3557" spans="1:2">
      <c r="A3557">
        <v>34149129</v>
      </c>
      <c r="B3557" t="s">
        <v>9831</v>
      </c>
    </row>
    <row r="3558" spans="1:2">
      <c r="A3558">
        <v>37278284</v>
      </c>
      <c r="B3558" t="s">
        <v>13390</v>
      </c>
    </row>
    <row r="3559" spans="1:2">
      <c r="A3559">
        <v>38759361</v>
      </c>
      <c r="B3559" t="s">
        <v>13390</v>
      </c>
    </row>
    <row r="3560" spans="1:2">
      <c r="A3560">
        <v>38738998</v>
      </c>
      <c r="B3560" t="s">
        <v>11725</v>
      </c>
    </row>
    <row r="3561" spans="1:2">
      <c r="A3561">
        <v>36995942</v>
      </c>
      <c r="B3561" t="s">
        <v>11726</v>
      </c>
    </row>
    <row r="3562" spans="1:2">
      <c r="A3562">
        <v>38594864</v>
      </c>
      <c r="B3562" t="s">
        <v>11726</v>
      </c>
    </row>
    <row r="3563" spans="1:2">
      <c r="A3563">
        <v>36733258</v>
      </c>
      <c r="B3563" t="s">
        <v>9163</v>
      </c>
    </row>
    <row r="3564" spans="1:2">
      <c r="A3564">
        <v>38619229</v>
      </c>
      <c r="B3564" t="s">
        <v>9163</v>
      </c>
    </row>
    <row r="3565" spans="1:2">
      <c r="A3565">
        <v>38622797</v>
      </c>
      <c r="B3565" t="s">
        <v>9163</v>
      </c>
    </row>
    <row r="3566" spans="1:2">
      <c r="A3566">
        <v>34149177</v>
      </c>
      <c r="B3566" t="s">
        <v>11727</v>
      </c>
    </row>
    <row r="3567" spans="1:2">
      <c r="A3567">
        <v>37142863</v>
      </c>
      <c r="B3567" t="s">
        <v>15455</v>
      </c>
    </row>
    <row r="3568" spans="1:2">
      <c r="A3568">
        <v>37779099</v>
      </c>
      <c r="B3568" t="s">
        <v>15455</v>
      </c>
    </row>
    <row r="3569" spans="1:2">
      <c r="A3569">
        <v>34149180</v>
      </c>
      <c r="B3569" t="s">
        <v>15455</v>
      </c>
    </row>
    <row r="3570" spans="1:2">
      <c r="A3570">
        <v>34218883</v>
      </c>
      <c r="B3570" t="s">
        <v>8657</v>
      </c>
    </row>
    <row r="3571" spans="1:2">
      <c r="A3571">
        <v>34250685</v>
      </c>
      <c r="B3571" t="s">
        <v>11728</v>
      </c>
    </row>
    <row r="3572" spans="1:2">
      <c r="A3572">
        <v>34149193</v>
      </c>
      <c r="B3572" t="s">
        <v>10843</v>
      </c>
    </row>
    <row r="3573" spans="1:2">
      <c r="A3573">
        <v>37898682</v>
      </c>
      <c r="B3573" t="s">
        <v>10843</v>
      </c>
    </row>
    <row r="3574" spans="1:2">
      <c r="A3574">
        <v>37135672</v>
      </c>
      <c r="B3574" t="s">
        <v>10843</v>
      </c>
    </row>
    <row r="3575" spans="1:2">
      <c r="A3575">
        <v>36947512</v>
      </c>
      <c r="B3575" t="s">
        <v>8450</v>
      </c>
    </row>
    <row r="3576" spans="1:2">
      <c r="A3576">
        <v>34213872</v>
      </c>
      <c r="B3576" t="s">
        <v>8450</v>
      </c>
    </row>
    <row r="3577" spans="1:2">
      <c r="A3577">
        <v>34213873</v>
      </c>
      <c r="B3577" t="s">
        <v>8450</v>
      </c>
    </row>
    <row r="3578" spans="1:2">
      <c r="A3578">
        <v>37089655</v>
      </c>
      <c r="B3578" t="s">
        <v>8450</v>
      </c>
    </row>
    <row r="3579" spans="1:2">
      <c r="A3579">
        <v>37152607</v>
      </c>
      <c r="B3579" t="s">
        <v>11729</v>
      </c>
    </row>
    <row r="3580" spans="1:2">
      <c r="A3580">
        <v>37714948</v>
      </c>
      <c r="B3580" t="s">
        <v>11731</v>
      </c>
    </row>
    <row r="3581" spans="1:2">
      <c r="A3581">
        <v>34229798</v>
      </c>
      <c r="B3581" t="s">
        <v>9833</v>
      </c>
    </row>
    <row r="3582" spans="1:2">
      <c r="A3582">
        <v>34156222</v>
      </c>
      <c r="B3582" t="s">
        <v>9833</v>
      </c>
    </row>
    <row r="3583" spans="1:2">
      <c r="A3583">
        <v>34149239</v>
      </c>
      <c r="B3583" t="s">
        <v>8451</v>
      </c>
    </row>
    <row r="3584" spans="1:2">
      <c r="A3584">
        <v>37564624</v>
      </c>
      <c r="B3584" t="s">
        <v>8451</v>
      </c>
    </row>
    <row r="3585" spans="1:2">
      <c r="A3585">
        <v>37716411</v>
      </c>
      <c r="B3585" t="s">
        <v>8451</v>
      </c>
    </row>
    <row r="3586" spans="1:2">
      <c r="A3586">
        <v>34215799</v>
      </c>
      <c r="B3586" t="s">
        <v>8452</v>
      </c>
    </row>
    <row r="3587" spans="1:2">
      <c r="A3587">
        <v>37564692</v>
      </c>
      <c r="B3587" t="s">
        <v>8452</v>
      </c>
    </row>
    <row r="3588" spans="1:2">
      <c r="A3588">
        <v>37716308</v>
      </c>
      <c r="B3588" t="s">
        <v>8452</v>
      </c>
    </row>
    <row r="3589" spans="1:2">
      <c r="A3589">
        <v>37086351</v>
      </c>
      <c r="B3589" t="s">
        <v>8453</v>
      </c>
    </row>
    <row r="3590" spans="1:2">
      <c r="A3590">
        <v>34140652</v>
      </c>
      <c r="B3590" t="s">
        <v>8454</v>
      </c>
    </row>
    <row r="3591" spans="1:2">
      <c r="A3591">
        <v>34362105</v>
      </c>
      <c r="B3591" t="s">
        <v>8455</v>
      </c>
    </row>
    <row r="3592" spans="1:2">
      <c r="A3592">
        <v>37564706</v>
      </c>
      <c r="B3592" t="s">
        <v>8455</v>
      </c>
    </row>
    <row r="3593" spans="1:2">
      <c r="A3593">
        <v>36844891</v>
      </c>
      <c r="B3593" t="s">
        <v>8455</v>
      </c>
    </row>
    <row r="3594" spans="1:2">
      <c r="A3594">
        <v>37716287</v>
      </c>
      <c r="B3594" t="s">
        <v>8455</v>
      </c>
    </row>
    <row r="3595" spans="1:2">
      <c r="A3595">
        <v>34362100</v>
      </c>
      <c r="B3595" t="s">
        <v>8455</v>
      </c>
    </row>
    <row r="3596" spans="1:2">
      <c r="A3596">
        <v>37876214</v>
      </c>
      <c r="B3596" t="s">
        <v>8456</v>
      </c>
    </row>
    <row r="3597" spans="1:2">
      <c r="A3597">
        <v>34235372</v>
      </c>
      <c r="B3597" t="s">
        <v>8457</v>
      </c>
    </row>
    <row r="3598" spans="1:2">
      <c r="A3598">
        <v>34148959</v>
      </c>
      <c r="B3598" t="s">
        <v>8458</v>
      </c>
    </row>
    <row r="3599" spans="1:2">
      <c r="A3599">
        <v>36870637</v>
      </c>
      <c r="B3599" t="s">
        <v>8458</v>
      </c>
    </row>
    <row r="3600" spans="1:2">
      <c r="A3600">
        <v>37564827</v>
      </c>
      <c r="B3600" t="s">
        <v>8459</v>
      </c>
    </row>
    <row r="3601" spans="1:2">
      <c r="A3601">
        <v>34149273</v>
      </c>
      <c r="B3601" t="s">
        <v>8459</v>
      </c>
    </row>
    <row r="3602" spans="1:2">
      <c r="A3602">
        <v>37716223</v>
      </c>
      <c r="B3602" t="s">
        <v>8459</v>
      </c>
    </row>
    <row r="3603" spans="1:2">
      <c r="A3603">
        <v>34143172</v>
      </c>
      <c r="B3603" t="s">
        <v>8460</v>
      </c>
    </row>
    <row r="3604" spans="1:2">
      <c r="A3604">
        <v>34239024</v>
      </c>
      <c r="B3604" t="s">
        <v>8461</v>
      </c>
    </row>
    <row r="3605" spans="1:2">
      <c r="A3605">
        <v>34234619</v>
      </c>
      <c r="B3605" t="s">
        <v>8462</v>
      </c>
    </row>
    <row r="3606" spans="1:2">
      <c r="A3606">
        <v>34414442</v>
      </c>
      <c r="B3606" t="s">
        <v>8462</v>
      </c>
    </row>
    <row r="3607" spans="1:2">
      <c r="A3607">
        <v>34234618</v>
      </c>
      <c r="B3607" t="s">
        <v>8462</v>
      </c>
    </row>
    <row r="3608" spans="1:2">
      <c r="A3608">
        <v>37564835</v>
      </c>
      <c r="B3608" t="s">
        <v>8463</v>
      </c>
    </row>
    <row r="3609" spans="1:2">
      <c r="A3609">
        <v>37716270</v>
      </c>
      <c r="B3609" t="s">
        <v>8463</v>
      </c>
    </row>
    <row r="3610" spans="1:2">
      <c r="A3610">
        <v>34144631</v>
      </c>
      <c r="B3610" t="s">
        <v>8463</v>
      </c>
    </row>
    <row r="3611" spans="1:2">
      <c r="A3611">
        <v>34145739</v>
      </c>
      <c r="B3611" t="s">
        <v>8464</v>
      </c>
    </row>
    <row r="3612" spans="1:2">
      <c r="A3612">
        <v>34216974</v>
      </c>
      <c r="B3612" t="s">
        <v>8465</v>
      </c>
    </row>
    <row r="3613" spans="1:2">
      <c r="A3613">
        <v>34327063</v>
      </c>
      <c r="B3613" t="s">
        <v>8465</v>
      </c>
    </row>
    <row r="3614" spans="1:2">
      <c r="A3614">
        <v>34216972</v>
      </c>
      <c r="B3614" t="s">
        <v>8466</v>
      </c>
    </row>
    <row r="3615" spans="1:2">
      <c r="A3615">
        <v>34149105</v>
      </c>
      <c r="B3615" t="s">
        <v>8467</v>
      </c>
    </row>
    <row r="3616" spans="1:2">
      <c r="A3616">
        <v>37122256</v>
      </c>
      <c r="B3616" t="s">
        <v>8467</v>
      </c>
    </row>
    <row r="3617" spans="1:2">
      <c r="A3617">
        <v>38550323</v>
      </c>
      <c r="B3617" t="s">
        <v>8467</v>
      </c>
    </row>
    <row r="3618" spans="1:2">
      <c r="A3618">
        <v>34229826</v>
      </c>
      <c r="B3618" t="s">
        <v>8468</v>
      </c>
    </row>
    <row r="3619" spans="1:2">
      <c r="A3619">
        <v>37956625</v>
      </c>
      <c r="B3619" t="s">
        <v>8468</v>
      </c>
    </row>
    <row r="3620" spans="1:2">
      <c r="A3620">
        <v>34149248</v>
      </c>
      <c r="B3620" t="s">
        <v>8469</v>
      </c>
    </row>
    <row r="3621" spans="1:2">
      <c r="A3621">
        <v>37715785</v>
      </c>
      <c r="B3621" t="s">
        <v>8469</v>
      </c>
    </row>
    <row r="3622" spans="1:2">
      <c r="A3622">
        <v>37564533</v>
      </c>
      <c r="B3622" t="s">
        <v>8469</v>
      </c>
    </row>
    <row r="3623" spans="1:2">
      <c r="A3623">
        <v>34149247</v>
      </c>
      <c r="B3623" t="s">
        <v>8469</v>
      </c>
    </row>
    <row r="3624" spans="1:2">
      <c r="A3624">
        <v>38707700</v>
      </c>
      <c r="B3624" t="s">
        <v>8470</v>
      </c>
    </row>
    <row r="3625" spans="1:2">
      <c r="A3625">
        <v>34232546</v>
      </c>
      <c r="B3625" t="s">
        <v>8470</v>
      </c>
    </row>
    <row r="3626" spans="1:2">
      <c r="A3626">
        <v>38684790</v>
      </c>
      <c r="B3626" t="s">
        <v>8470</v>
      </c>
    </row>
    <row r="3627" spans="1:2">
      <c r="A3627">
        <v>34234853</v>
      </c>
      <c r="B3627" t="s">
        <v>15161</v>
      </c>
    </row>
    <row r="3628" spans="1:2">
      <c r="A3628">
        <v>37631160</v>
      </c>
      <c r="B3628" t="s">
        <v>8472</v>
      </c>
    </row>
    <row r="3629" spans="1:2">
      <c r="A3629">
        <v>34162111</v>
      </c>
      <c r="B3629" t="s">
        <v>8473</v>
      </c>
    </row>
    <row r="3630" spans="1:2">
      <c r="A3630">
        <v>34149255</v>
      </c>
      <c r="B3630" t="s">
        <v>11733</v>
      </c>
    </row>
    <row r="3631" spans="1:2">
      <c r="A3631">
        <v>36852188</v>
      </c>
      <c r="B3631" t="s">
        <v>13266</v>
      </c>
    </row>
    <row r="3632" spans="1:2">
      <c r="A3632">
        <v>34149265</v>
      </c>
      <c r="B3632" t="s">
        <v>13266</v>
      </c>
    </row>
    <row r="3633" spans="1:2">
      <c r="A3633">
        <v>34149271</v>
      </c>
      <c r="B3633" t="s">
        <v>9465</v>
      </c>
    </row>
    <row r="3634" spans="1:2">
      <c r="A3634">
        <v>34149275</v>
      </c>
      <c r="B3634" t="s">
        <v>11734</v>
      </c>
    </row>
    <row r="3635" spans="1:2">
      <c r="A3635">
        <v>34149278</v>
      </c>
      <c r="B3635" t="s">
        <v>9834</v>
      </c>
    </row>
    <row r="3636" spans="1:2">
      <c r="A3636">
        <v>37726629</v>
      </c>
      <c r="B3636" t="s">
        <v>9834</v>
      </c>
    </row>
    <row r="3637" spans="1:2">
      <c r="A3637">
        <v>36836204</v>
      </c>
      <c r="B3637" t="s">
        <v>9834</v>
      </c>
    </row>
    <row r="3638" spans="1:2">
      <c r="A3638">
        <v>34223388</v>
      </c>
      <c r="B3638" t="s">
        <v>8815</v>
      </c>
    </row>
    <row r="3639" spans="1:2">
      <c r="A3639">
        <v>37648518</v>
      </c>
      <c r="B3639" t="s">
        <v>8815</v>
      </c>
    </row>
    <row r="3640" spans="1:2">
      <c r="A3640">
        <v>34266555</v>
      </c>
      <c r="B3640" t="s">
        <v>15095</v>
      </c>
    </row>
    <row r="3641" spans="1:2">
      <c r="A3641">
        <v>36918934</v>
      </c>
      <c r="B3641" t="s">
        <v>15095</v>
      </c>
    </row>
    <row r="3642" spans="1:2">
      <c r="A3642">
        <v>37779447</v>
      </c>
      <c r="B3642" t="s">
        <v>15095</v>
      </c>
    </row>
    <row r="3643" spans="1:2">
      <c r="A3643">
        <v>34149301</v>
      </c>
      <c r="B3643" t="s">
        <v>9375</v>
      </c>
    </row>
    <row r="3644" spans="1:2">
      <c r="A3644">
        <v>37954656</v>
      </c>
      <c r="B3644" t="s">
        <v>13299</v>
      </c>
    </row>
    <row r="3645" spans="1:2">
      <c r="A3645">
        <v>37861354</v>
      </c>
      <c r="B3645" t="s">
        <v>11735</v>
      </c>
    </row>
    <row r="3646" spans="1:2">
      <c r="A3646">
        <v>34134107</v>
      </c>
      <c r="B3646" t="s">
        <v>11736</v>
      </c>
    </row>
    <row r="3647" spans="1:2">
      <c r="A3647">
        <v>37584810</v>
      </c>
      <c r="B3647" t="s">
        <v>11736</v>
      </c>
    </row>
    <row r="3648" spans="1:2">
      <c r="A3648">
        <v>34512865</v>
      </c>
      <c r="B3648" t="s">
        <v>15829</v>
      </c>
    </row>
    <row r="3649" spans="1:2">
      <c r="A3649">
        <v>34149349</v>
      </c>
      <c r="B3649" t="s">
        <v>13391</v>
      </c>
    </row>
    <row r="3650" spans="1:2">
      <c r="A3650">
        <v>38538465</v>
      </c>
      <c r="B3650" t="s">
        <v>13391</v>
      </c>
    </row>
    <row r="3651" spans="1:2">
      <c r="A3651">
        <v>36904216</v>
      </c>
      <c r="B3651" t="s">
        <v>15320</v>
      </c>
    </row>
    <row r="3652" spans="1:2">
      <c r="A3652">
        <v>37836369</v>
      </c>
      <c r="B3652" t="s">
        <v>15320</v>
      </c>
    </row>
    <row r="3653" spans="1:2">
      <c r="A3653">
        <v>34149345</v>
      </c>
      <c r="B3653" t="s">
        <v>15320</v>
      </c>
    </row>
    <row r="3654" spans="1:2">
      <c r="A3654">
        <v>34220027</v>
      </c>
      <c r="B3654" t="s">
        <v>10309</v>
      </c>
    </row>
    <row r="3655" spans="1:2">
      <c r="A3655">
        <v>34146554</v>
      </c>
      <c r="B3655" t="s">
        <v>14204</v>
      </c>
    </row>
    <row r="3656" spans="1:2">
      <c r="A3656">
        <v>34232319</v>
      </c>
      <c r="B3656" t="s">
        <v>14204</v>
      </c>
    </row>
    <row r="3657" spans="1:2">
      <c r="A3657">
        <v>37254918</v>
      </c>
      <c r="B3657" t="s">
        <v>14204</v>
      </c>
    </row>
    <row r="3658" spans="1:2">
      <c r="A3658">
        <v>37858682</v>
      </c>
      <c r="B3658" t="s">
        <v>14204</v>
      </c>
    </row>
    <row r="3659" spans="1:2">
      <c r="A3659">
        <v>34232382</v>
      </c>
      <c r="B3659" t="s">
        <v>10310</v>
      </c>
    </row>
    <row r="3660" spans="1:2">
      <c r="A3660">
        <v>34249829</v>
      </c>
      <c r="B3660" t="s">
        <v>10310</v>
      </c>
    </row>
    <row r="3661" spans="1:2">
      <c r="A3661">
        <v>36869244</v>
      </c>
      <c r="B3661" t="s">
        <v>10310</v>
      </c>
    </row>
    <row r="3662" spans="1:2">
      <c r="A3662">
        <v>34232394</v>
      </c>
      <c r="B3662" t="s">
        <v>10310</v>
      </c>
    </row>
    <row r="3663" spans="1:2">
      <c r="A3663">
        <v>34209569</v>
      </c>
      <c r="B3663" t="s">
        <v>14422</v>
      </c>
    </row>
    <row r="3664" spans="1:2">
      <c r="A3664">
        <v>37753536</v>
      </c>
      <c r="B3664" t="s">
        <v>15381</v>
      </c>
    </row>
    <row r="3665" spans="1:2">
      <c r="A3665">
        <v>34149371</v>
      </c>
      <c r="B3665" t="s">
        <v>15381</v>
      </c>
    </row>
    <row r="3666" spans="1:2">
      <c r="A3666">
        <v>37997767</v>
      </c>
      <c r="B3666" t="s">
        <v>15381</v>
      </c>
    </row>
    <row r="3667" spans="1:2">
      <c r="A3667">
        <v>34149356</v>
      </c>
      <c r="B3667" t="s">
        <v>9841</v>
      </c>
    </row>
    <row r="3668" spans="1:2">
      <c r="A3668">
        <v>34137110</v>
      </c>
      <c r="B3668" t="s">
        <v>9629</v>
      </c>
    </row>
    <row r="3669" spans="1:2">
      <c r="A3669">
        <v>38007045</v>
      </c>
      <c r="B3669" t="s">
        <v>13392</v>
      </c>
    </row>
    <row r="3670" spans="1:2">
      <c r="A3670">
        <v>34223354</v>
      </c>
      <c r="B3670" t="s">
        <v>13392</v>
      </c>
    </row>
    <row r="3671" spans="1:2">
      <c r="A3671">
        <v>38007040</v>
      </c>
      <c r="B3671" t="s">
        <v>13392</v>
      </c>
    </row>
    <row r="3672" spans="1:2">
      <c r="A3672">
        <v>34176769</v>
      </c>
      <c r="B3672" t="s">
        <v>14205</v>
      </c>
    </row>
    <row r="3673" spans="1:2">
      <c r="A3673">
        <v>34232105</v>
      </c>
      <c r="B3673" t="s">
        <v>14205</v>
      </c>
    </row>
    <row r="3674" spans="1:2">
      <c r="A3674">
        <v>34149397</v>
      </c>
      <c r="B3674" t="s">
        <v>15065</v>
      </c>
    </row>
    <row r="3675" spans="1:2">
      <c r="A3675">
        <v>37782650</v>
      </c>
      <c r="B3675" t="s">
        <v>15065</v>
      </c>
    </row>
    <row r="3676" spans="1:2">
      <c r="A3676">
        <v>36865950</v>
      </c>
      <c r="B3676" t="s">
        <v>15065</v>
      </c>
    </row>
    <row r="3677" spans="1:2">
      <c r="A3677">
        <v>34454932</v>
      </c>
      <c r="B3677" t="s">
        <v>11737</v>
      </c>
    </row>
    <row r="3678" spans="1:2">
      <c r="A3678">
        <v>38582446</v>
      </c>
      <c r="B3678" t="s">
        <v>11737</v>
      </c>
    </row>
    <row r="3679" spans="1:2">
      <c r="A3679">
        <v>34255099</v>
      </c>
      <c r="B3679" t="s">
        <v>15082</v>
      </c>
    </row>
    <row r="3680" spans="1:2">
      <c r="A3680">
        <v>34149404</v>
      </c>
      <c r="B3680" t="s">
        <v>11738</v>
      </c>
    </row>
    <row r="3681" spans="1:2">
      <c r="A3681">
        <v>34363555</v>
      </c>
      <c r="B3681" t="s">
        <v>11739</v>
      </c>
    </row>
    <row r="3682" spans="1:2">
      <c r="A3682">
        <v>34144000</v>
      </c>
      <c r="B3682" t="s">
        <v>14738</v>
      </c>
    </row>
    <row r="3683" spans="1:2">
      <c r="A3683">
        <v>38793794</v>
      </c>
      <c r="B3683" t="s">
        <v>14738</v>
      </c>
    </row>
    <row r="3684" spans="1:2">
      <c r="A3684">
        <v>36780710</v>
      </c>
      <c r="B3684" t="s">
        <v>14738</v>
      </c>
    </row>
    <row r="3685" spans="1:2">
      <c r="A3685">
        <v>34149460</v>
      </c>
      <c r="B3685" t="s">
        <v>13267</v>
      </c>
    </row>
    <row r="3686" spans="1:2">
      <c r="A3686">
        <v>38505405</v>
      </c>
      <c r="B3686" t="s">
        <v>13267</v>
      </c>
    </row>
    <row r="3687" spans="1:2">
      <c r="A3687">
        <v>36982089</v>
      </c>
      <c r="B3687" t="s">
        <v>11740</v>
      </c>
    </row>
    <row r="3688" spans="1:2">
      <c r="A3688">
        <v>36981450</v>
      </c>
      <c r="B3688" t="s">
        <v>11741</v>
      </c>
    </row>
    <row r="3689" spans="1:2">
      <c r="A3689">
        <v>34149463</v>
      </c>
      <c r="B3689" t="s">
        <v>14063</v>
      </c>
    </row>
    <row r="3690" spans="1:2">
      <c r="A3690">
        <v>38642268</v>
      </c>
      <c r="B3690" t="s">
        <v>10311</v>
      </c>
    </row>
    <row r="3691" spans="1:2">
      <c r="A3691">
        <v>34630636</v>
      </c>
      <c r="B3691" t="s">
        <v>15977</v>
      </c>
    </row>
    <row r="3692" spans="1:2">
      <c r="A3692">
        <v>34445444</v>
      </c>
      <c r="B3692" t="s">
        <v>11742</v>
      </c>
    </row>
    <row r="3693" spans="1:2">
      <c r="A3693">
        <v>34584974</v>
      </c>
      <c r="B3693" t="s">
        <v>14236</v>
      </c>
    </row>
    <row r="3694" spans="1:2">
      <c r="A3694">
        <v>34586973</v>
      </c>
      <c r="B3694" t="s">
        <v>14035</v>
      </c>
    </row>
    <row r="3695" spans="1:2">
      <c r="A3695">
        <v>37217381</v>
      </c>
      <c r="B3695" t="s">
        <v>11743</v>
      </c>
    </row>
    <row r="3696" spans="1:2">
      <c r="A3696">
        <v>34149591</v>
      </c>
      <c r="B3696" t="s">
        <v>11743</v>
      </c>
    </row>
    <row r="3697" spans="1:2">
      <c r="A3697">
        <v>37914329</v>
      </c>
      <c r="B3697" t="s">
        <v>9842</v>
      </c>
    </row>
    <row r="3698" spans="1:2">
      <c r="A3698">
        <v>34223773</v>
      </c>
      <c r="B3698" t="s">
        <v>9842</v>
      </c>
    </row>
    <row r="3699" spans="1:2">
      <c r="A3699">
        <v>34216783</v>
      </c>
      <c r="B3699" t="s">
        <v>9843</v>
      </c>
    </row>
    <row r="3700" spans="1:2">
      <c r="A3700">
        <v>38396806</v>
      </c>
      <c r="B3700" t="s">
        <v>9843</v>
      </c>
    </row>
    <row r="3701" spans="1:2">
      <c r="A3701">
        <v>38396799</v>
      </c>
      <c r="B3701" t="s">
        <v>9843</v>
      </c>
    </row>
    <row r="3702" spans="1:2">
      <c r="A3702">
        <v>34211311</v>
      </c>
      <c r="B3702" t="s">
        <v>11744</v>
      </c>
    </row>
    <row r="3703" spans="1:2">
      <c r="A3703">
        <v>37295178</v>
      </c>
      <c r="B3703" t="s">
        <v>11744</v>
      </c>
    </row>
    <row r="3704" spans="1:2">
      <c r="A3704">
        <v>37778285</v>
      </c>
      <c r="B3704" t="s">
        <v>9844</v>
      </c>
    </row>
    <row r="3705" spans="1:2">
      <c r="A3705">
        <v>37107598</v>
      </c>
      <c r="B3705" t="s">
        <v>9844</v>
      </c>
    </row>
    <row r="3706" spans="1:2">
      <c r="A3706">
        <v>37144026</v>
      </c>
      <c r="B3706" t="s">
        <v>9844</v>
      </c>
    </row>
    <row r="3707" spans="1:2">
      <c r="A3707">
        <v>37990324</v>
      </c>
      <c r="B3707" t="s">
        <v>9845</v>
      </c>
    </row>
    <row r="3708" spans="1:2">
      <c r="A3708">
        <v>37914450</v>
      </c>
      <c r="B3708" t="s">
        <v>9845</v>
      </c>
    </row>
    <row r="3709" spans="1:2">
      <c r="A3709">
        <v>36969635</v>
      </c>
      <c r="B3709" t="s">
        <v>9845</v>
      </c>
    </row>
    <row r="3710" spans="1:2">
      <c r="A3710">
        <v>37703949</v>
      </c>
      <c r="B3710" t="s">
        <v>9845</v>
      </c>
    </row>
    <row r="3711" spans="1:2">
      <c r="A3711">
        <v>37814060</v>
      </c>
      <c r="B3711" t="s">
        <v>9846</v>
      </c>
    </row>
    <row r="3712" spans="1:2">
      <c r="A3712">
        <v>38525006</v>
      </c>
      <c r="B3712" t="s">
        <v>9846</v>
      </c>
    </row>
    <row r="3713" spans="1:2">
      <c r="A3713">
        <v>34163062</v>
      </c>
      <c r="B3713" t="s">
        <v>9846</v>
      </c>
    </row>
    <row r="3714" spans="1:2">
      <c r="A3714">
        <v>38525017</v>
      </c>
      <c r="B3714" t="s">
        <v>9846</v>
      </c>
    </row>
    <row r="3715" spans="1:2">
      <c r="A3715">
        <v>38732613</v>
      </c>
      <c r="B3715" t="s">
        <v>9846</v>
      </c>
    </row>
    <row r="3716" spans="1:2">
      <c r="A3716">
        <v>34172696</v>
      </c>
      <c r="B3716" t="s">
        <v>11745</v>
      </c>
    </row>
    <row r="3717" spans="1:2">
      <c r="A3717">
        <v>34223722</v>
      </c>
      <c r="B3717" t="s">
        <v>9847</v>
      </c>
    </row>
    <row r="3718" spans="1:2">
      <c r="A3718">
        <v>37255381</v>
      </c>
      <c r="B3718" t="s">
        <v>9847</v>
      </c>
    </row>
    <row r="3719" spans="1:2">
      <c r="A3719">
        <v>34223999</v>
      </c>
      <c r="B3719" t="s">
        <v>15074</v>
      </c>
    </row>
    <row r="3720" spans="1:2">
      <c r="A3720">
        <v>34213454</v>
      </c>
      <c r="B3720" t="s">
        <v>9848</v>
      </c>
    </row>
    <row r="3721" spans="1:2">
      <c r="A3721">
        <v>37572840</v>
      </c>
      <c r="B3721" t="s">
        <v>9849</v>
      </c>
    </row>
    <row r="3722" spans="1:2">
      <c r="A3722">
        <v>34263467</v>
      </c>
      <c r="B3722" t="s">
        <v>9850</v>
      </c>
    </row>
    <row r="3723" spans="1:2">
      <c r="A3723">
        <v>34172287</v>
      </c>
      <c r="B3723" t="s">
        <v>9851</v>
      </c>
    </row>
    <row r="3724" spans="1:2">
      <c r="A3724">
        <v>34224251</v>
      </c>
      <c r="B3724" t="s">
        <v>9852</v>
      </c>
    </row>
    <row r="3725" spans="1:2">
      <c r="A3725">
        <v>38491898</v>
      </c>
      <c r="B3725" t="s">
        <v>9852</v>
      </c>
    </row>
    <row r="3726" spans="1:2">
      <c r="A3726">
        <v>37300324</v>
      </c>
      <c r="B3726" t="s">
        <v>9852</v>
      </c>
    </row>
    <row r="3727" spans="1:2">
      <c r="A3727">
        <v>34360478</v>
      </c>
      <c r="B3727" t="s">
        <v>9853</v>
      </c>
    </row>
    <row r="3728" spans="1:2">
      <c r="A3728">
        <v>34226192</v>
      </c>
      <c r="B3728" t="s">
        <v>9854</v>
      </c>
    </row>
    <row r="3729" spans="1:2">
      <c r="A3729">
        <v>37774512</v>
      </c>
      <c r="B3729" t="s">
        <v>9854</v>
      </c>
    </row>
    <row r="3730" spans="1:2">
      <c r="A3730">
        <v>37789606</v>
      </c>
      <c r="B3730" t="s">
        <v>9854</v>
      </c>
    </row>
    <row r="3731" spans="1:2">
      <c r="A3731">
        <v>34177042</v>
      </c>
      <c r="B3731" t="s">
        <v>10034</v>
      </c>
    </row>
    <row r="3732" spans="1:2">
      <c r="A3732">
        <v>36896962</v>
      </c>
      <c r="B3732" t="s">
        <v>14029</v>
      </c>
    </row>
    <row r="3733" spans="1:2">
      <c r="A3733">
        <v>36901255</v>
      </c>
      <c r="B3733" t="s">
        <v>14029</v>
      </c>
    </row>
    <row r="3734" spans="1:2">
      <c r="A3734">
        <v>34417016</v>
      </c>
      <c r="B3734" t="s">
        <v>11747</v>
      </c>
    </row>
    <row r="3735" spans="1:2">
      <c r="A3735">
        <v>38576712</v>
      </c>
      <c r="B3735" t="s">
        <v>11747</v>
      </c>
    </row>
    <row r="3736" spans="1:2">
      <c r="A3736">
        <v>36746438</v>
      </c>
      <c r="B3736" t="s">
        <v>9864</v>
      </c>
    </row>
    <row r="3737" spans="1:2">
      <c r="A3737">
        <v>37083950</v>
      </c>
      <c r="B3737" t="s">
        <v>11748</v>
      </c>
    </row>
    <row r="3738" spans="1:2">
      <c r="A3738">
        <v>34149561</v>
      </c>
      <c r="B3738" t="s">
        <v>9273</v>
      </c>
    </row>
    <row r="3739" spans="1:2">
      <c r="A3739">
        <v>38462245</v>
      </c>
      <c r="B3739" t="s">
        <v>9273</v>
      </c>
    </row>
    <row r="3740" spans="1:2">
      <c r="A3740">
        <v>37893085</v>
      </c>
      <c r="B3740" t="s">
        <v>9273</v>
      </c>
    </row>
    <row r="3741" spans="1:2">
      <c r="A3741">
        <v>34228408</v>
      </c>
      <c r="B3741" t="s">
        <v>9466</v>
      </c>
    </row>
    <row r="3742" spans="1:2">
      <c r="A3742">
        <v>38525118</v>
      </c>
      <c r="B3742" t="s">
        <v>12991</v>
      </c>
    </row>
    <row r="3743" spans="1:2">
      <c r="A3743">
        <v>34149569</v>
      </c>
      <c r="B3743" t="s">
        <v>12991</v>
      </c>
    </row>
    <row r="3744" spans="1:2">
      <c r="A3744">
        <v>34149545</v>
      </c>
      <c r="B3744" t="s">
        <v>10931</v>
      </c>
    </row>
    <row r="3745" spans="1:2">
      <c r="A3745">
        <v>36971345</v>
      </c>
      <c r="B3745" t="s">
        <v>10931</v>
      </c>
    </row>
    <row r="3746" spans="1:2">
      <c r="A3746">
        <v>34446463</v>
      </c>
      <c r="B3746" t="s">
        <v>11749</v>
      </c>
    </row>
    <row r="3747" spans="1:2">
      <c r="A3747">
        <v>34149585</v>
      </c>
      <c r="B3747" t="s">
        <v>11749</v>
      </c>
    </row>
    <row r="3748" spans="1:2">
      <c r="A3748">
        <v>34662706</v>
      </c>
      <c r="B3748" t="s">
        <v>10917</v>
      </c>
    </row>
    <row r="3749" spans="1:2">
      <c r="A3749">
        <v>34230196</v>
      </c>
      <c r="B3749" t="s">
        <v>14536</v>
      </c>
    </row>
    <row r="3750" spans="1:2">
      <c r="A3750">
        <v>34149641</v>
      </c>
      <c r="B3750" t="s">
        <v>15075</v>
      </c>
    </row>
    <row r="3751" spans="1:2">
      <c r="A3751">
        <v>36856760</v>
      </c>
      <c r="B3751" t="s">
        <v>15075</v>
      </c>
    </row>
    <row r="3752" spans="1:2">
      <c r="A3752">
        <v>34226218</v>
      </c>
      <c r="B3752" t="s">
        <v>9917</v>
      </c>
    </row>
    <row r="3753" spans="1:2">
      <c r="A3753">
        <v>36843089</v>
      </c>
      <c r="B3753" t="s">
        <v>9866</v>
      </c>
    </row>
    <row r="3754" spans="1:2">
      <c r="A3754">
        <v>34149675</v>
      </c>
      <c r="B3754" t="s">
        <v>9866</v>
      </c>
    </row>
    <row r="3755" spans="1:2">
      <c r="A3755">
        <v>37713227</v>
      </c>
      <c r="B3755" t="s">
        <v>9866</v>
      </c>
    </row>
    <row r="3756" spans="1:2">
      <c r="A3756">
        <v>37727520</v>
      </c>
      <c r="B3756" t="s">
        <v>9866</v>
      </c>
    </row>
    <row r="3757" spans="1:2">
      <c r="A3757">
        <v>36956239</v>
      </c>
      <c r="B3757" t="s">
        <v>9866</v>
      </c>
    </row>
    <row r="3758" spans="1:2">
      <c r="A3758">
        <v>37707441</v>
      </c>
      <c r="B3758" t="s">
        <v>9867</v>
      </c>
    </row>
    <row r="3759" spans="1:2">
      <c r="A3759">
        <v>38692707</v>
      </c>
      <c r="B3759" t="s">
        <v>9867</v>
      </c>
    </row>
    <row r="3760" spans="1:2">
      <c r="A3760">
        <v>34226868</v>
      </c>
      <c r="B3760" t="s">
        <v>9867</v>
      </c>
    </row>
    <row r="3761" spans="1:2">
      <c r="A3761">
        <v>34149673</v>
      </c>
      <c r="B3761" t="s">
        <v>8816</v>
      </c>
    </row>
    <row r="3762" spans="1:2">
      <c r="A3762">
        <v>34148757</v>
      </c>
      <c r="B3762" t="s">
        <v>9731</v>
      </c>
    </row>
    <row r="3763" spans="1:2">
      <c r="A3763">
        <v>34449795</v>
      </c>
      <c r="B3763" t="s">
        <v>11751</v>
      </c>
    </row>
    <row r="3764" spans="1:2">
      <c r="A3764">
        <v>36845672</v>
      </c>
      <c r="B3764" t="s">
        <v>11751</v>
      </c>
    </row>
    <row r="3765" spans="1:2">
      <c r="A3765">
        <v>34147477</v>
      </c>
      <c r="B3765" t="s">
        <v>11751</v>
      </c>
    </row>
    <row r="3766" spans="1:2">
      <c r="A3766">
        <v>36786299</v>
      </c>
      <c r="B3766" t="s">
        <v>9688</v>
      </c>
    </row>
    <row r="3767" spans="1:2">
      <c r="A3767">
        <v>34208623</v>
      </c>
      <c r="B3767" t="s">
        <v>11752</v>
      </c>
    </row>
    <row r="3768" spans="1:2">
      <c r="A3768">
        <v>34481040</v>
      </c>
      <c r="B3768" t="s">
        <v>14423</v>
      </c>
    </row>
    <row r="3769" spans="1:2">
      <c r="A3769">
        <v>34149733</v>
      </c>
      <c r="B3769" t="s">
        <v>9869</v>
      </c>
    </row>
    <row r="3770" spans="1:2">
      <c r="A3770">
        <v>34149736</v>
      </c>
      <c r="B3770" t="s">
        <v>9870</v>
      </c>
    </row>
    <row r="3771" spans="1:2">
      <c r="A3771">
        <v>37137924</v>
      </c>
      <c r="B3771" t="s">
        <v>9871</v>
      </c>
    </row>
    <row r="3772" spans="1:2">
      <c r="A3772">
        <v>34630712</v>
      </c>
      <c r="B3772" t="s">
        <v>9871</v>
      </c>
    </row>
    <row r="3773" spans="1:2">
      <c r="A3773">
        <v>34211062</v>
      </c>
      <c r="B3773" t="s">
        <v>9871</v>
      </c>
    </row>
    <row r="3774" spans="1:2">
      <c r="A3774">
        <v>37725178</v>
      </c>
      <c r="B3774" t="s">
        <v>15322</v>
      </c>
    </row>
    <row r="3775" spans="1:2">
      <c r="A3775">
        <v>37111709</v>
      </c>
      <c r="B3775" t="s">
        <v>15322</v>
      </c>
    </row>
    <row r="3776" spans="1:2">
      <c r="A3776">
        <v>34149747</v>
      </c>
      <c r="B3776" t="s">
        <v>15322</v>
      </c>
    </row>
    <row r="3777" spans="1:2">
      <c r="A3777">
        <v>37725117</v>
      </c>
      <c r="B3777" t="s">
        <v>15322</v>
      </c>
    </row>
    <row r="3778" spans="1:2">
      <c r="A3778">
        <v>37717050</v>
      </c>
      <c r="B3778" t="s">
        <v>15322</v>
      </c>
    </row>
    <row r="3779" spans="1:2">
      <c r="A3779">
        <v>36849405</v>
      </c>
      <c r="B3779" t="s">
        <v>15322</v>
      </c>
    </row>
    <row r="3780" spans="1:2">
      <c r="A3780">
        <v>34210250</v>
      </c>
      <c r="B3780" t="s">
        <v>15322</v>
      </c>
    </row>
    <row r="3781" spans="1:2">
      <c r="A3781">
        <v>34153238</v>
      </c>
      <c r="B3781" t="s">
        <v>15322</v>
      </c>
    </row>
    <row r="3782" spans="1:2">
      <c r="A3782">
        <v>37725126</v>
      </c>
      <c r="B3782" t="s">
        <v>15322</v>
      </c>
    </row>
    <row r="3783" spans="1:2">
      <c r="A3783">
        <v>34319124</v>
      </c>
      <c r="B3783" t="s">
        <v>15322</v>
      </c>
    </row>
    <row r="3784" spans="1:2">
      <c r="A3784">
        <v>37591993</v>
      </c>
      <c r="B3784" t="s">
        <v>15322</v>
      </c>
    </row>
    <row r="3785" spans="1:2">
      <c r="A3785">
        <v>34137135</v>
      </c>
      <c r="B3785" t="s">
        <v>15392</v>
      </c>
    </row>
    <row r="3786" spans="1:2">
      <c r="A3786">
        <v>36853225</v>
      </c>
      <c r="B3786" t="s">
        <v>15392</v>
      </c>
    </row>
    <row r="3787" spans="1:2">
      <c r="A3787">
        <v>36853226</v>
      </c>
      <c r="B3787" t="s">
        <v>15392</v>
      </c>
    </row>
    <row r="3788" spans="1:2">
      <c r="A3788">
        <v>34146457</v>
      </c>
      <c r="B3788" t="s">
        <v>11753</v>
      </c>
    </row>
    <row r="3789" spans="1:2">
      <c r="A3789">
        <v>34583202</v>
      </c>
      <c r="B3789" t="s">
        <v>11753</v>
      </c>
    </row>
    <row r="3790" spans="1:2">
      <c r="A3790">
        <v>37208677</v>
      </c>
      <c r="B3790" t="s">
        <v>11753</v>
      </c>
    </row>
    <row r="3791" spans="1:2">
      <c r="A3791">
        <v>34149790</v>
      </c>
      <c r="B3791" t="s">
        <v>11754</v>
      </c>
    </row>
    <row r="3792" spans="1:2">
      <c r="A3792">
        <v>34149792</v>
      </c>
      <c r="B3792" t="s">
        <v>11755</v>
      </c>
    </row>
    <row r="3793" spans="1:2">
      <c r="A3793">
        <v>34550791</v>
      </c>
      <c r="B3793" t="s">
        <v>16448</v>
      </c>
    </row>
    <row r="3794" spans="1:2">
      <c r="A3794">
        <v>38504972</v>
      </c>
      <c r="B3794" t="s">
        <v>11756</v>
      </c>
    </row>
    <row r="3795" spans="1:2">
      <c r="A3795">
        <v>36854344</v>
      </c>
      <c r="B3795" t="s">
        <v>16049</v>
      </c>
    </row>
    <row r="3796" spans="1:2">
      <c r="A3796">
        <v>34137271</v>
      </c>
      <c r="B3796" t="s">
        <v>9467</v>
      </c>
    </row>
    <row r="3797" spans="1:2">
      <c r="A3797">
        <v>38375436</v>
      </c>
      <c r="B3797" t="s">
        <v>9468</v>
      </c>
    </row>
    <row r="3798" spans="1:2">
      <c r="A3798">
        <v>34233387</v>
      </c>
      <c r="B3798" t="s">
        <v>9468</v>
      </c>
    </row>
    <row r="3799" spans="1:2">
      <c r="A3799">
        <v>38692627</v>
      </c>
      <c r="B3799" t="s">
        <v>13918</v>
      </c>
    </row>
    <row r="3800" spans="1:2">
      <c r="A3800">
        <v>36902587</v>
      </c>
      <c r="B3800" t="s">
        <v>13918</v>
      </c>
    </row>
    <row r="3801" spans="1:2">
      <c r="A3801">
        <v>34149831</v>
      </c>
      <c r="B3801" t="s">
        <v>13918</v>
      </c>
    </row>
    <row r="3802" spans="1:2">
      <c r="A3802">
        <v>34226651</v>
      </c>
      <c r="B3802" t="s">
        <v>10035</v>
      </c>
    </row>
    <row r="3803" spans="1:2">
      <c r="A3803">
        <v>34149846</v>
      </c>
      <c r="B3803" t="s">
        <v>13393</v>
      </c>
    </row>
    <row r="3804" spans="1:2">
      <c r="A3804">
        <v>38538273</v>
      </c>
      <c r="B3804" t="s">
        <v>13393</v>
      </c>
    </row>
    <row r="3805" spans="1:2">
      <c r="A3805">
        <v>34149860</v>
      </c>
      <c r="B3805" t="s">
        <v>14162</v>
      </c>
    </row>
    <row r="3806" spans="1:2">
      <c r="A3806">
        <v>37220320</v>
      </c>
      <c r="B3806" t="s">
        <v>14162</v>
      </c>
    </row>
    <row r="3807" spans="1:2">
      <c r="A3807">
        <v>38805457</v>
      </c>
      <c r="B3807" t="s">
        <v>10312</v>
      </c>
    </row>
    <row r="3808" spans="1:2">
      <c r="A3808">
        <v>34221200</v>
      </c>
      <c r="B3808" t="s">
        <v>10312</v>
      </c>
    </row>
    <row r="3809" spans="1:2">
      <c r="A3809">
        <v>36910007</v>
      </c>
      <c r="B3809" t="s">
        <v>10312</v>
      </c>
    </row>
    <row r="3810" spans="1:2">
      <c r="A3810">
        <v>34229869</v>
      </c>
      <c r="B3810" t="s">
        <v>10312</v>
      </c>
    </row>
    <row r="3811" spans="1:2">
      <c r="A3811">
        <v>34227870</v>
      </c>
      <c r="B3811" t="s">
        <v>13833</v>
      </c>
    </row>
    <row r="3812" spans="1:2">
      <c r="A3812">
        <v>34149898</v>
      </c>
      <c r="B3812" t="s">
        <v>13229</v>
      </c>
    </row>
    <row r="3813" spans="1:2">
      <c r="A3813">
        <v>37153491</v>
      </c>
      <c r="B3813" t="s">
        <v>13229</v>
      </c>
    </row>
    <row r="3814" spans="1:2">
      <c r="A3814">
        <v>37248234</v>
      </c>
      <c r="B3814" t="s">
        <v>8795</v>
      </c>
    </row>
    <row r="3815" spans="1:2">
      <c r="A3815">
        <v>36790151</v>
      </c>
      <c r="B3815" t="s">
        <v>11757</v>
      </c>
    </row>
    <row r="3816" spans="1:2">
      <c r="A3816">
        <v>36774996</v>
      </c>
      <c r="B3816" t="s">
        <v>11757</v>
      </c>
    </row>
    <row r="3817" spans="1:2">
      <c r="A3817">
        <v>34560486</v>
      </c>
      <c r="B3817" t="s">
        <v>11758</v>
      </c>
    </row>
    <row r="3818" spans="1:2">
      <c r="A3818">
        <v>34149917</v>
      </c>
      <c r="B3818" t="s">
        <v>8534</v>
      </c>
    </row>
    <row r="3819" spans="1:2">
      <c r="A3819">
        <v>34412389</v>
      </c>
      <c r="B3819" t="s">
        <v>10396</v>
      </c>
    </row>
    <row r="3820" spans="1:2">
      <c r="A3820">
        <v>38788343</v>
      </c>
      <c r="B3820" t="s">
        <v>14424</v>
      </c>
    </row>
    <row r="3821" spans="1:2">
      <c r="A3821">
        <v>38609022</v>
      </c>
      <c r="B3821" t="s">
        <v>11759</v>
      </c>
    </row>
    <row r="3822" spans="1:2">
      <c r="A3822">
        <v>34149931</v>
      </c>
      <c r="B3822" t="s">
        <v>11759</v>
      </c>
    </row>
    <row r="3823" spans="1:2">
      <c r="A3823">
        <v>34149936</v>
      </c>
      <c r="B3823" t="s">
        <v>9164</v>
      </c>
    </row>
    <row r="3824" spans="1:2">
      <c r="A3824">
        <v>38538286</v>
      </c>
      <c r="B3824" t="s">
        <v>13394</v>
      </c>
    </row>
    <row r="3825" spans="1:2">
      <c r="A3825">
        <v>34223982</v>
      </c>
      <c r="B3825" t="s">
        <v>13394</v>
      </c>
    </row>
    <row r="3826" spans="1:2">
      <c r="A3826">
        <v>34521600</v>
      </c>
      <c r="B3826" t="s">
        <v>14641</v>
      </c>
    </row>
    <row r="3827" spans="1:2">
      <c r="A3827">
        <v>34149985</v>
      </c>
      <c r="B3827" t="s">
        <v>11760</v>
      </c>
    </row>
    <row r="3828" spans="1:2">
      <c r="A3828">
        <v>37057737</v>
      </c>
      <c r="B3828" t="s">
        <v>11760</v>
      </c>
    </row>
    <row r="3829" spans="1:2">
      <c r="A3829">
        <v>34167628</v>
      </c>
      <c r="B3829" t="s">
        <v>11761</v>
      </c>
    </row>
    <row r="3830" spans="1:2">
      <c r="A3830">
        <v>34138411</v>
      </c>
      <c r="B3830" t="s">
        <v>9877</v>
      </c>
    </row>
    <row r="3831" spans="1:2">
      <c r="A3831">
        <v>34138410</v>
      </c>
      <c r="B3831" t="s">
        <v>9877</v>
      </c>
    </row>
    <row r="3832" spans="1:2">
      <c r="A3832">
        <v>34281744</v>
      </c>
      <c r="B3832" t="s">
        <v>9877</v>
      </c>
    </row>
    <row r="3833" spans="1:2">
      <c r="A3833">
        <v>36830492</v>
      </c>
      <c r="B3833" t="s">
        <v>9878</v>
      </c>
    </row>
    <row r="3834" spans="1:2">
      <c r="A3834">
        <v>34143562</v>
      </c>
      <c r="B3834" t="s">
        <v>9878</v>
      </c>
    </row>
    <row r="3835" spans="1:2">
      <c r="A3835">
        <v>34143564</v>
      </c>
      <c r="B3835" t="s">
        <v>9878</v>
      </c>
    </row>
    <row r="3836" spans="1:2">
      <c r="A3836">
        <v>34155470</v>
      </c>
      <c r="B3836" t="s">
        <v>11763</v>
      </c>
    </row>
    <row r="3837" spans="1:2">
      <c r="A3837">
        <v>34155471</v>
      </c>
      <c r="B3837" t="s">
        <v>11763</v>
      </c>
    </row>
    <row r="3838" spans="1:2">
      <c r="A3838">
        <v>34155472</v>
      </c>
      <c r="B3838" t="s">
        <v>11763</v>
      </c>
    </row>
    <row r="3839" spans="1:2">
      <c r="A3839">
        <v>37810736</v>
      </c>
      <c r="B3839" t="s">
        <v>13395</v>
      </c>
    </row>
    <row r="3840" spans="1:2">
      <c r="A3840">
        <v>34164465</v>
      </c>
      <c r="B3840" t="s">
        <v>13395</v>
      </c>
    </row>
    <row r="3841" spans="1:2">
      <c r="A3841">
        <v>34201794</v>
      </c>
      <c r="B3841" t="s">
        <v>9879</v>
      </c>
    </row>
    <row r="3842" spans="1:2">
      <c r="A3842">
        <v>34201796</v>
      </c>
      <c r="B3842" t="s">
        <v>9879</v>
      </c>
    </row>
    <row r="3843" spans="1:2">
      <c r="A3843">
        <v>37048291</v>
      </c>
      <c r="B3843" t="s">
        <v>15324</v>
      </c>
    </row>
    <row r="3844" spans="1:2">
      <c r="A3844">
        <v>37715464</v>
      </c>
      <c r="B3844" t="s">
        <v>15324</v>
      </c>
    </row>
    <row r="3845" spans="1:2">
      <c r="A3845">
        <v>34150015</v>
      </c>
      <c r="B3845" t="s">
        <v>15324</v>
      </c>
    </row>
    <row r="3846" spans="1:2">
      <c r="A3846">
        <v>34150014</v>
      </c>
      <c r="B3846" t="s">
        <v>15324</v>
      </c>
    </row>
    <row r="3847" spans="1:2">
      <c r="A3847">
        <v>34150012</v>
      </c>
      <c r="B3847" t="s">
        <v>15324</v>
      </c>
    </row>
    <row r="3848" spans="1:2">
      <c r="A3848">
        <v>36810537</v>
      </c>
      <c r="B3848" t="s">
        <v>15324</v>
      </c>
    </row>
    <row r="3849" spans="1:2">
      <c r="A3849">
        <v>34645906</v>
      </c>
      <c r="B3849" t="s">
        <v>15324</v>
      </c>
    </row>
    <row r="3850" spans="1:2">
      <c r="A3850">
        <v>34150046</v>
      </c>
      <c r="B3850" t="s">
        <v>15324</v>
      </c>
    </row>
    <row r="3851" spans="1:2">
      <c r="A3851">
        <v>34141647</v>
      </c>
      <c r="B3851" t="s">
        <v>15324</v>
      </c>
    </row>
    <row r="3852" spans="1:2">
      <c r="A3852">
        <v>34150013</v>
      </c>
      <c r="B3852" t="s">
        <v>15324</v>
      </c>
    </row>
    <row r="3853" spans="1:2">
      <c r="A3853">
        <v>38761067</v>
      </c>
      <c r="B3853" t="s">
        <v>15324</v>
      </c>
    </row>
    <row r="3854" spans="1:2">
      <c r="A3854">
        <v>34645819</v>
      </c>
      <c r="B3854" t="s">
        <v>15324</v>
      </c>
    </row>
    <row r="3855" spans="1:2">
      <c r="A3855">
        <v>34645823</v>
      </c>
      <c r="B3855" t="s">
        <v>15324</v>
      </c>
    </row>
    <row r="3856" spans="1:2">
      <c r="A3856">
        <v>34645266</v>
      </c>
      <c r="B3856" t="s">
        <v>9880</v>
      </c>
    </row>
    <row r="3857" spans="1:2">
      <c r="A3857">
        <v>37859427</v>
      </c>
      <c r="B3857" t="s">
        <v>9880</v>
      </c>
    </row>
    <row r="3858" spans="1:2">
      <c r="A3858">
        <v>36886235</v>
      </c>
      <c r="B3858" t="s">
        <v>9881</v>
      </c>
    </row>
    <row r="3859" spans="1:2">
      <c r="A3859">
        <v>34214406</v>
      </c>
      <c r="B3859" t="s">
        <v>9882</v>
      </c>
    </row>
    <row r="3860" spans="1:2">
      <c r="A3860">
        <v>34214407</v>
      </c>
      <c r="B3860" t="s">
        <v>9882</v>
      </c>
    </row>
    <row r="3861" spans="1:2">
      <c r="A3861">
        <v>38783261</v>
      </c>
      <c r="B3861" t="s">
        <v>9882</v>
      </c>
    </row>
    <row r="3862" spans="1:2">
      <c r="A3862">
        <v>38785921</v>
      </c>
      <c r="B3862" t="s">
        <v>9882</v>
      </c>
    </row>
    <row r="3863" spans="1:2">
      <c r="A3863">
        <v>34227699</v>
      </c>
      <c r="B3863" t="s">
        <v>9883</v>
      </c>
    </row>
    <row r="3864" spans="1:2">
      <c r="A3864">
        <v>36969422</v>
      </c>
      <c r="B3864" t="s">
        <v>13096</v>
      </c>
    </row>
    <row r="3865" spans="1:2">
      <c r="A3865">
        <v>34269584</v>
      </c>
      <c r="B3865" t="s">
        <v>13096</v>
      </c>
    </row>
    <row r="3866" spans="1:2">
      <c r="A3866">
        <v>36876919</v>
      </c>
      <c r="B3866" t="s">
        <v>13096</v>
      </c>
    </row>
    <row r="3867" spans="1:2">
      <c r="A3867">
        <v>34209450</v>
      </c>
      <c r="B3867" t="s">
        <v>13096</v>
      </c>
    </row>
    <row r="3868" spans="1:2">
      <c r="A3868">
        <v>34219727</v>
      </c>
      <c r="B3868" t="s">
        <v>9884</v>
      </c>
    </row>
    <row r="3869" spans="1:2">
      <c r="A3869">
        <v>34232358</v>
      </c>
      <c r="B3869" t="s">
        <v>14278</v>
      </c>
    </row>
    <row r="3870" spans="1:2">
      <c r="A3870">
        <v>34232137</v>
      </c>
      <c r="B3870" t="s">
        <v>14278</v>
      </c>
    </row>
    <row r="3871" spans="1:2">
      <c r="A3871">
        <v>34211889</v>
      </c>
      <c r="B3871" t="s">
        <v>9886</v>
      </c>
    </row>
    <row r="3872" spans="1:2">
      <c r="A3872">
        <v>34225952</v>
      </c>
      <c r="B3872" t="s">
        <v>9885</v>
      </c>
    </row>
    <row r="3873" spans="1:2">
      <c r="A3873">
        <v>38777274</v>
      </c>
      <c r="B3873" t="s">
        <v>9886</v>
      </c>
    </row>
    <row r="3874" spans="1:2">
      <c r="A3874">
        <v>38771250</v>
      </c>
      <c r="B3874" t="s">
        <v>9885</v>
      </c>
    </row>
    <row r="3875" spans="1:2">
      <c r="A3875">
        <v>38771105</v>
      </c>
      <c r="B3875" t="s">
        <v>9886</v>
      </c>
    </row>
    <row r="3876" spans="1:2">
      <c r="A3876">
        <v>38777271</v>
      </c>
      <c r="B3876" t="s">
        <v>9885</v>
      </c>
    </row>
    <row r="3877" spans="1:2">
      <c r="A3877">
        <v>34138076</v>
      </c>
      <c r="B3877" t="s">
        <v>9890</v>
      </c>
    </row>
    <row r="3878" spans="1:2">
      <c r="A3878">
        <v>37003858</v>
      </c>
      <c r="B3878" t="s">
        <v>9890</v>
      </c>
    </row>
    <row r="3879" spans="1:2">
      <c r="A3879">
        <v>37883506</v>
      </c>
      <c r="B3879" t="s">
        <v>9890</v>
      </c>
    </row>
    <row r="3880" spans="1:2">
      <c r="A3880">
        <v>37885429</v>
      </c>
      <c r="B3880" t="s">
        <v>9890</v>
      </c>
    </row>
    <row r="3881" spans="1:2">
      <c r="A3881">
        <v>34150626</v>
      </c>
      <c r="B3881" t="s">
        <v>9890</v>
      </c>
    </row>
    <row r="3882" spans="1:2">
      <c r="A3882">
        <v>37697687</v>
      </c>
      <c r="B3882" t="s">
        <v>9887</v>
      </c>
    </row>
    <row r="3883" spans="1:2">
      <c r="A3883">
        <v>37697822</v>
      </c>
      <c r="B3883" t="s">
        <v>9887</v>
      </c>
    </row>
    <row r="3884" spans="1:2">
      <c r="A3884">
        <v>34146550</v>
      </c>
      <c r="B3884" t="s">
        <v>9888</v>
      </c>
    </row>
    <row r="3885" spans="1:2">
      <c r="A3885">
        <v>38478974</v>
      </c>
      <c r="B3885" t="s">
        <v>9888</v>
      </c>
    </row>
    <row r="3886" spans="1:2">
      <c r="A3886">
        <v>34159308</v>
      </c>
      <c r="B3886" t="s">
        <v>9889</v>
      </c>
    </row>
    <row r="3887" spans="1:2">
      <c r="A3887">
        <v>38768085</v>
      </c>
      <c r="B3887" t="s">
        <v>9889</v>
      </c>
    </row>
    <row r="3888" spans="1:2">
      <c r="A3888">
        <v>34159310</v>
      </c>
      <c r="B3888" t="s">
        <v>9889</v>
      </c>
    </row>
    <row r="3889" spans="1:2">
      <c r="A3889">
        <v>38774289</v>
      </c>
      <c r="B3889" t="s">
        <v>9889</v>
      </c>
    </row>
    <row r="3890" spans="1:2">
      <c r="A3890">
        <v>34224514</v>
      </c>
      <c r="B3890" t="s">
        <v>8658</v>
      </c>
    </row>
    <row r="3891" spans="1:2">
      <c r="A3891">
        <v>34415267</v>
      </c>
      <c r="B3891" t="s">
        <v>9823</v>
      </c>
    </row>
    <row r="3892" spans="1:2">
      <c r="A3892">
        <v>34150129</v>
      </c>
      <c r="B3892" t="s">
        <v>9823</v>
      </c>
    </row>
    <row r="3893" spans="1:2">
      <c r="A3893">
        <v>34148367</v>
      </c>
      <c r="B3893" t="s">
        <v>11764</v>
      </c>
    </row>
    <row r="3894" spans="1:2">
      <c r="A3894">
        <v>37068940</v>
      </c>
      <c r="B3894" t="s">
        <v>11030</v>
      </c>
    </row>
    <row r="3895" spans="1:2">
      <c r="A3895">
        <v>37059350</v>
      </c>
      <c r="B3895" t="s">
        <v>11030</v>
      </c>
    </row>
    <row r="3896" spans="1:2">
      <c r="A3896">
        <v>37920637</v>
      </c>
      <c r="B3896" t="s">
        <v>11030</v>
      </c>
    </row>
    <row r="3897" spans="1:2">
      <c r="A3897">
        <v>37715428</v>
      </c>
      <c r="B3897" t="s">
        <v>11030</v>
      </c>
    </row>
    <row r="3898" spans="1:2">
      <c r="A3898">
        <v>36866907</v>
      </c>
      <c r="B3898" t="s">
        <v>11765</v>
      </c>
    </row>
    <row r="3899" spans="1:2">
      <c r="A3899">
        <v>34150140</v>
      </c>
      <c r="B3899" t="s">
        <v>11765</v>
      </c>
    </row>
    <row r="3900" spans="1:2">
      <c r="A3900">
        <v>34227447</v>
      </c>
      <c r="B3900" t="s">
        <v>10844</v>
      </c>
    </row>
    <row r="3901" spans="1:2">
      <c r="A3901">
        <v>37168857</v>
      </c>
      <c r="B3901" t="s">
        <v>11766</v>
      </c>
    </row>
    <row r="3902" spans="1:2">
      <c r="A3902">
        <v>34417289</v>
      </c>
      <c r="B3902" t="s">
        <v>11767</v>
      </c>
    </row>
    <row r="3903" spans="1:2">
      <c r="A3903">
        <v>37268567</v>
      </c>
      <c r="B3903" t="s">
        <v>13396</v>
      </c>
    </row>
    <row r="3904" spans="1:2">
      <c r="A3904">
        <v>38401287</v>
      </c>
      <c r="B3904" t="s">
        <v>13396</v>
      </c>
    </row>
    <row r="3905" spans="1:2">
      <c r="A3905">
        <v>37246001</v>
      </c>
      <c r="B3905" t="s">
        <v>13396</v>
      </c>
    </row>
    <row r="3906" spans="1:2">
      <c r="A3906">
        <v>38401231</v>
      </c>
      <c r="B3906" t="s">
        <v>13396</v>
      </c>
    </row>
    <row r="3907" spans="1:2">
      <c r="A3907">
        <v>37027328</v>
      </c>
      <c r="B3907" t="s">
        <v>13905</v>
      </c>
    </row>
    <row r="3908" spans="1:2">
      <c r="A3908">
        <v>34150211</v>
      </c>
      <c r="B3908" t="s">
        <v>13905</v>
      </c>
    </row>
    <row r="3909" spans="1:2">
      <c r="A3909">
        <v>38487792</v>
      </c>
      <c r="B3909" t="s">
        <v>13905</v>
      </c>
    </row>
    <row r="3910" spans="1:2">
      <c r="A3910">
        <v>37272117</v>
      </c>
      <c r="B3910" t="s">
        <v>11768</v>
      </c>
    </row>
    <row r="3911" spans="1:2">
      <c r="A3911">
        <v>34246211</v>
      </c>
      <c r="B3911" t="s">
        <v>13397</v>
      </c>
    </row>
    <row r="3912" spans="1:2">
      <c r="A3912">
        <v>34150231</v>
      </c>
      <c r="B3912" t="s">
        <v>13397</v>
      </c>
    </row>
    <row r="3913" spans="1:2">
      <c r="A3913">
        <v>37254982</v>
      </c>
      <c r="B3913" t="s">
        <v>13397</v>
      </c>
    </row>
    <row r="3914" spans="1:2">
      <c r="A3914">
        <v>37929849</v>
      </c>
      <c r="B3914" t="s">
        <v>13397</v>
      </c>
    </row>
    <row r="3915" spans="1:2">
      <c r="A3915">
        <v>37960705</v>
      </c>
      <c r="B3915" t="s">
        <v>11770</v>
      </c>
    </row>
    <row r="3916" spans="1:2">
      <c r="A3916">
        <v>37597445</v>
      </c>
      <c r="B3916" t="s">
        <v>11770</v>
      </c>
    </row>
    <row r="3917" spans="1:2">
      <c r="A3917">
        <v>34150233</v>
      </c>
      <c r="B3917" t="s">
        <v>11770</v>
      </c>
    </row>
    <row r="3918" spans="1:2">
      <c r="A3918">
        <v>37606232</v>
      </c>
      <c r="B3918" t="s">
        <v>13398</v>
      </c>
    </row>
    <row r="3919" spans="1:2">
      <c r="A3919">
        <v>34150242</v>
      </c>
      <c r="B3919" t="s">
        <v>13398</v>
      </c>
    </row>
    <row r="3920" spans="1:2">
      <c r="A3920">
        <v>37292754</v>
      </c>
      <c r="B3920" t="s">
        <v>13398</v>
      </c>
    </row>
    <row r="3921" spans="1:2">
      <c r="A3921">
        <v>37771181</v>
      </c>
      <c r="B3921" t="s">
        <v>13399</v>
      </c>
    </row>
    <row r="3922" spans="1:2">
      <c r="A3922">
        <v>34630849</v>
      </c>
      <c r="B3922" t="s">
        <v>13399</v>
      </c>
    </row>
    <row r="3923" spans="1:2">
      <c r="A3923">
        <v>34145246</v>
      </c>
      <c r="B3923" t="s">
        <v>13399</v>
      </c>
    </row>
    <row r="3924" spans="1:2">
      <c r="A3924">
        <v>34154321</v>
      </c>
      <c r="B3924" t="s">
        <v>13399</v>
      </c>
    </row>
    <row r="3925" spans="1:2">
      <c r="A3925">
        <v>36897804</v>
      </c>
      <c r="B3925" t="s">
        <v>11771</v>
      </c>
    </row>
    <row r="3926" spans="1:2">
      <c r="A3926">
        <v>34150284</v>
      </c>
      <c r="B3926" t="s">
        <v>9891</v>
      </c>
    </row>
    <row r="3927" spans="1:2">
      <c r="A3927">
        <v>37150855</v>
      </c>
      <c r="B3927" t="s">
        <v>11772</v>
      </c>
    </row>
    <row r="3928" spans="1:2">
      <c r="A3928">
        <v>34150400</v>
      </c>
      <c r="B3928" t="s">
        <v>9895</v>
      </c>
    </row>
    <row r="3929" spans="1:2">
      <c r="A3929">
        <v>37284298</v>
      </c>
      <c r="B3929" t="s">
        <v>9895</v>
      </c>
    </row>
    <row r="3930" spans="1:2">
      <c r="A3930">
        <v>34143468</v>
      </c>
      <c r="B3930" t="s">
        <v>12964</v>
      </c>
    </row>
    <row r="3931" spans="1:2">
      <c r="A3931">
        <v>34209240</v>
      </c>
      <c r="B3931" t="s">
        <v>11774</v>
      </c>
    </row>
    <row r="3932" spans="1:2">
      <c r="A3932">
        <v>37295168</v>
      </c>
      <c r="B3932" t="s">
        <v>10192</v>
      </c>
    </row>
    <row r="3933" spans="1:2">
      <c r="A3933">
        <v>34150344</v>
      </c>
      <c r="B3933" t="s">
        <v>10192</v>
      </c>
    </row>
    <row r="3934" spans="1:2">
      <c r="A3934">
        <v>37102019</v>
      </c>
      <c r="B3934" t="s">
        <v>8498</v>
      </c>
    </row>
    <row r="3935" spans="1:2">
      <c r="A3935">
        <v>34150357</v>
      </c>
      <c r="B3935" t="s">
        <v>8498</v>
      </c>
    </row>
    <row r="3936" spans="1:2">
      <c r="A3936">
        <v>34150352</v>
      </c>
      <c r="B3936" t="s">
        <v>8498</v>
      </c>
    </row>
    <row r="3937" spans="1:2">
      <c r="A3937">
        <v>37718678</v>
      </c>
      <c r="B3937" t="s">
        <v>8498</v>
      </c>
    </row>
    <row r="3938" spans="1:2">
      <c r="A3938">
        <v>36791575</v>
      </c>
      <c r="B3938" t="s">
        <v>8498</v>
      </c>
    </row>
    <row r="3939" spans="1:2">
      <c r="A3939">
        <v>36867995</v>
      </c>
      <c r="B3939" t="s">
        <v>8498</v>
      </c>
    </row>
    <row r="3940" spans="1:2">
      <c r="A3940">
        <v>36852216</v>
      </c>
      <c r="B3940" t="s">
        <v>8498</v>
      </c>
    </row>
    <row r="3941" spans="1:2">
      <c r="A3941">
        <v>37727215</v>
      </c>
      <c r="B3941" t="s">
        <v>9689</v>
      </c>
    </row>
    <row r="3942" spans="1:2">
      <c r="A3942">
        <v>34210975</v>
      </c>
      <c r="B3942" t="s">
        <v>9689</v>
      </c>
    </row>
    <row r="3943" spans="1:2">
      <c r="A3943">
        <v>36925414</v>
      </c>
      <c r="B3943" t="s">
        <v>9689</v>
      </c>
    </row>
    <row r="3944" spans="1:2">
      <c r="A3944">
        <v>36867184</v>
      </c>
      <c r="B3944" t="s">
        <v>9689</v>
      </c>
    </row>
    <row r="3945" spans="1:2">
      <c r="A3945">
        <v>38666112</v>
      </c>
      <c r="B3945" t="s">
        <v>9896</v>
      </c>
    </row>
    <row r="3946" spans="1:2">
      <c r="A3946">
        <v>34150363</v>
      </c>
      <c r="B3946" t="s">
        <v>9896</v>
      </c>
    </row>
    <row r="3947" spans="1:2">
      <c r="A3947">
        <v>34150366</v>
      </c>
      <c r="B3947" t="s">
        <v>13230</v>
      </c>
    </row>
    <row r="3948" spans="1:2">
      <c r="A3948">
        <v>38838419</v>
      </c>
      <c r="B3948" t="s">
        <v>13230</v>
      </c>
    </row>
    <row r="3949" spans="1:2">
      <c r="A3949">
        <v>38431568</v>
      </c>
      <c r="B3949" t="s">
        <v>13230</v>
      </c>
    </row>
    <row r="3950" spans="1:2">
      <c r="A3950">
        <v>34141888</v>
      </c>
      <c r="B3950" t="s">
        <v>8499</v>
      </c>
    </row>
    <row r="3951" spans="1:2">
      <c r="A3951">
        <v>34150380</v>
      </c>
      <c r="B3951" t="s">
        <v>15076</v>
      </c>
    </row>
    <row r="3952" spans="1:2">
      <c r="A3952">
        <v>36759421</v>
      </c>
      <c r="B3952" t="s">
        <v>10277</v>
      </c>
    </row>
    <row r="3953" spans="1:2">
      <c r="A3953">
        <v>37817332</v>
      </c>
      <c r="B3953" t="s">
        <v>11775</v>
      </c>
    </row>
    <row r="3954" spans="1:2">
      <c r="A3954">
        <v>34215812</v>
      </c>
      <c r="B3954" t="s">
        <v>11776</v>
      </c>
    </row>
    <row r="3955" spans="1:2">
      <c r="A3955">
        <v>37300202</v>
      </c>
      <c r="B3955" t="s">
        <v>9897</v>
      </c>
    </row>
    <row r="3956" spans="1:2">
      <c r="A3956">
        <v>37066745</v>
      </c>
      <c r="B3956" t="s">
        <v>9897</v>
      </c>
    </row>
    <row r="3957" spans="1:2">
      <c r="A3957">
        <v>34150728</v>
      </c>
      <c r="B3957" t="s">
        <v>9897</v>
      </c>
    </row>
    <row r="3958" spans="1:2">
      <c r="A3958">
        <v>34233494</v>
      </c>
      <c r="B3958" t="s">
        <v>9623</v>
      </c>
    </row>
    <row r="3959" spans="1:2">
      <c r="A3959">
        <v>38719845</v>
      </c>
      <c r="B3959" t="s">
        <v>9598</v>
      </c>
    </row>
    <row r="3960" spans="1:2">
      <c r="A3960">
        <v>38862550</v>
      </c>
      <c r="B3960" t="s">
        <v>9598</v>
      </c>
    </row>
    <row r="3961" spans="1:2">
      <c r="A3961">
        <v>38863535</v>
      </c>
      <c r="B3961" t="s">
        <v>9598</v>
      </c>
    </row>
    <row r="3962" spans="1:2">
      <c r="A3962">
        <v>37771109</v>
      </c>
      <c r="B3962" t="s">
        <v>13400</v>
      </c>
    </row>
    <row r="3963" spans="1:2">
      <c r="A3963">
        <v>36813007</v>
      </c>
      <c r="B3963" t="s">
        <v>13400</v>
      </c>
    </row>
    <row r="3964" spans="1:2">
      <c r="A3964">
        <v>34150441</v>
      </c>
      <c r="B3964" t="s">
        <v>13400</v>
      </c>
    </row>
    <row r="3965" spans="1:2">
      <c r="A3965">
        <v>38744584</v>
      </c>
      <c r="B3965" t="s">
        <v>11778</v>
      </c>
    </row>
    <row r="3966" spans="1:2">
      <c r="A3966">
        <v>34268477</v>
      </c>
      <c r="B3966" t="s">
        <v>11779</v>
      </c>
    </row>
    <row r="3967" spans="1:2">
      <c r="A3967">
        <v>34150511</v>
      </c>
      <c r="B3967" t="s">
        <v>15549</v>
      </c>
    </row>
    <row r="3968" spans="1:2">
      <c r="A3968">
        <v>34150514</v>
      </c>
      <c r="B3968" t="s">
        <v>15549</v>
      </c>
    </row>
    <row r="3969" spans="1:2">
      <c r="A3969">
        <v>37977011</v>
      </c>
      <c r="B3969" t="s">
        <v>15549</v>
      </c>
    </row>
    <row r="3970" spans="1:2">
      <c r="A3970">
        <v>37784201</v>
      </c>
      <c r="B3970" t="s">
        <v>15549</v>
      </c>
    </row>
    <row r="3971" spans="1:2">
      <c r="A3971">
        <v>34150512</v>
      </c>
      <c r="B3971" t="s">
        <v>15549</v>
      </c>
    </row>
    <row r="3972" spans="1:2">
      <c r="A3972">
        <v>34569806</v>
      </c>
      <c r="B3972" t="s">
        <v>15549</v>
      </c>
    </row>
    <row r="3973" spans="1:2">
      <c r="A3973">
        <v>36927050</v>
      </c>
      <c r="B3973" t="s">
        <v>15549</v>
      </c>
    </row>
    <row r="3974" spans="1:2">
      <c r="A3974">
        <v>34139693</v>
      </c>
      <c r="B3974" t="s">
        <v>15117</v>
      </c>
    </row>
    <row r="3975" spans="1:2">
      <c r="A3975">
        <v>34150521</v>
      </c>
      <c r="B3975" t="s">
        <v>15117</v>
      </c>
    </row>
    <row r="3976" spans="1:2">
      <c r="A3976">
        <v>37778289</v>
      </c>
      <c r="B3976" t="s">
        <v>9898</v>
      </c>
    </row>
    <row r="3977" spans="1:2">
      <c r="A3977">
        <v>34156610</v>
      </c>
      <c r="B3977" t="s">
        <v>9898</v>
      </c>
    </row>
    <row r="3978" spans="1:2">
      <c r="A3978">
        <v>37092075</v>
      </c>
      <c r="B3978" t="s">
        <v>9898</v>
      </c>
    </row>
    <row r="3979" spans="1:2">
      <c r="A3979">
        <v>34150580</v>
      </c>
      <c r="B3979" t="s">
        <v>11780</v>
      </c>
    </row>
    <row r="3980" spans="1:2">
      <c r="A3980">
        <v>34150607</v>
      </c>
      <c r="B3980" t="s">
        <v>9899</v>
      </c>
    </row>
    <row r="3981" spans="1:2">
      <c r="A3981">
        <v>34150610</v>
      </c>
      <c r="B3981" t="s">
        <v>9233</v>
      </c>
    </row>
    <row r="3982" spans="1:2">
      <c r="A3982">
        <v>34436597</v>
      </c>
      <c r="B3982" t="s">
        <v>15336</v>
      </c>
    </row>
    <row r="3983" spans="1:2">
      <c r="A3983">
        <v>34150589</v>
      </c>
      <c r="B3983" t="s">
        <v>15336</v>
      </c>
    </row>
    <row r="3984" spans="1:2">
      <c r="A3984">
        <v>38367447</v>
      </c>
      <c r="B3984" t="s">
        <v>14295</v>
      </c>
    </row>
    <row r="3985" spans="1:2">
      <c r="A3985">
        <v>37854745</v>
      </c>
      <c r="B3985" t="s">
        <v>14295</v>
      </c>
    </row>
    <row r="3986" spans="1:2">
      <c r="A3986">
        <v>38367461</v>
      </c>
      <c r="B3986" t="s">
        <v>14295</v>
      </c>
    </row>
    <row r="3987" spans="1:2">
      <c r="A3987">
        <v>38681771</v>
      </c>
      <c r="B3987" t="s">
        <v>14296</v>
      </c>
    </row>
    <row r="3988" spans="1:2">
      <c r="A3988">
        <v>38614976</v>
      </c>
      <c r="B3988" t="s">
        <v>14296</v>
      </c>
    </row>
    <row r="3989" spans="1:2">
      <c r="A3989">
        <v>36801703</v>
      </c>
      <c r="B3989" t="s">
        <v>13859</v>
      </c>
    </row>
    <row r="3990" spans="1:2">
      <c r="A3990">
        <v>34150612</v>
      </c>
      <c r="B3990" t="s">
        <v>14064</v>
      </c>
    </row>
    <row r="3991" spans="1:2">
      <c r="A3991">
        <v>34150518</v>
      </c>
      <c r="B3991" t="s">
        <v>15025</v>
      </c>
    </row>
    <row r="3992" spans="1:2">
      <c r="A3992">
        <v>38746367</v>
      </c>
      <c r="B3992" t="s">
        <v>15025</v>
      </c>
    </row>
    <row r="3993" spans="1:2">
      <c r="A3993">
        <v>38390148</v>
      </c>
      <c r="B3993" t="s">
        <v>15025</v>
      </c>
    </row>
    <row r="3994" spans="1:2">
      <c r="A3994">
        <v>34150597</v>
      </c>
      <c r="B3994" t="s">
        <v>9026</v>
      </c>
    </row>
    <row r="3995" spans="1:2">
      <c r="A3995">
        <v>37108998</v>
      </c>
      <c r="B3995" t="s">
        <v>9026</v>
      </c>
    </row>
    <row r="3996" spans="1:2">
      <c r="A3996">
        <v>37986758</v>
      </c>
      <c r="B3996" t="s">
        <v>9026</v>
      </c>
    </row>
    <row r="3997" spans="1:2">
      <c r="A3997">
        <v>34150630</v>
      </c>
      <c r="B3997" t="s">
        <v>11781</v>
      </c>
    </row>
    <row r="3998" spans="1:2">
      <c r="A3998">
        <v>37704516</v>
      </c>
      <c r="B3998" t="s">
        <v>11781</v>
      </c>
    </row>
    <row r="3999" spans="1:2">
      <c r="A3999">
        <v>34150637</v>
      </c>
      <c r="B3999" t="s">
        <v>9366</v>
      </c>
    </row>
    <row r="4000" spans="1:2">
      <c r="A4000">
        <v>36867565</v>
      </c>
      <c r="B4000" t="s">
        <v>9366</v>
      </c>
    </row>
    <row r="4001" spans="1:2">
      <c r="A4001">
        <v>37836876</v>
      </c>
      <c r="B4001" t="s">
        <v>9366</v>
      </c>
    </row>
    <row r="4002" spans="1:2">
      <c r="A4002">
        <v>34211045</v>
      </c>
      <c r="B4002" t="s">
        <v>9367</v>
      </c>
    </row>
    <row r="4003" spans="1:2">
      <c r="A4003">
        <v>37836503</v>
      </c>
      <c r="B4003" t="s">
        <v>9367</v>
      </c>
    </row>
    <row r="4004" spans="1:2">
      <c r="A4004">
        <v>37124383</v>
      </c>
      <c r="B4004" t="s">
        <v>9367</v>
      </c>
    </row>
    <row r="4005" spans="1:2">
      <c r="A4005">
        <v>34150692</v>
      </c>
      <c r="B4005" t="s">
        <v>9900</v>
      </c>
    </row>
    <row r="4006" spans="1:2">
      <c r="A4006">
        <v>34150658</v>
      </c>
      <c r="B4006" t="s">
        <v>9902</v>
      </c>
    </row>
    <row r="4007" spans="1:2">
      <c r="A4007">
        <v>34138636</v>
      </c>
      <c r="B4007" t="s">
        <v>11783</v>
      </c>
    </row>
    <row r="4008" spans="1:2">
      <c r="A4008">
        <v>38319145</v>
      </c>
      <c r="B4008" t="s">
        <v>11783</v>
      </c>
    </row>
    <row r="4009" spans="1:2">
      <c r="A4009">
        <v>37084531</v>
      </c>
      <c r="B4009" t="s">
        <v>8474</v>
      </c>
    </row>
    <row r="4010" spans="1:2">
      <c r="A4010">
        <v>34150713</v>
      </c>
      <c r="B4010" t="s">
        <v>8474</v>
      </c>
    </row>
    <row r="4011" spans="1:2">
      <c r="A4011">
        <v>37756129</v>
      </c>
      <c r="B4011" t="s">
        <v>8474</v>
      </c>
    </row>
    <row r="4012" spans="1:2">
      <c r="A4012">
        <v>34150723</v>
      </c>
      <c r="B4012" t="s">
        <v>9903</v>
      </c>
    </row>
    <row r="4013" spans="1:2">
      <c r="A4013">
        <v>34150746</v>
      </c>
      <c r="B4013" t="s">
        <v>9904</v>
      </c>
    </row>
    <row r="4014" spans="1:2">
      <c r="A4014">
        <v>38430525</v>
      </c>
      <c r="B4014" t="s">
        <v>11785</v>
      </c>
    </row>
    <row r="4015" spans="1:2">
      <c r="A4015">
        <v>34150761</v>
      </c>
      <c r="B4015" t="s">
        <v>11785</v>
      </c>
    </row>
    <row r="4016" spans="1:2">
      <c r="A4016">
        <v>34150767</v>
      </c>
      <c r="B4016" t="s">
        <v>9274</v>
      </c>
    </row>
    <row r="4017" spans="1:2">
      <c r="A4017">
        <v>34150776</v>
      </c>
      <c r="B4017" t="s">
        <v>11235</v>
      </c>
    </row>
    <row r="4018" spans="1:2">
      <c r="A4018">
        <v>37866714</v>
      </c>
      <c r="B4018" t="s">
        <v>13606</v>
      </c>
    </row>
    <row r="4019" spans="1:2">
      <c r="A4019">
        <v>34676115</v>
      </c>
      <c r="B4019" t="s">
        <v>11786</v>
      </c>
    </row>
    <row r="4020" spans="1:2">
      <c r="A4020">
        <v>34149901</v>
      </c>
      <c r="B4020" t="s">
        <v>10036</v>
      </c>
    </row>
    <row r="4021" spans="1:2">
      <c r="A4021">
        <v>34149899</v>
      </c>
      <c r="B4021" t="s">
        <v>10036</v>
      </c>
    </row>
    <row r="4022" spans="1:2">
      <c r="A4022">
        <v>38514294</v>
      </c>
      <c r="B4022" t="s">
        <v>9906</v>
      </c>
    </row>
    <row r="4023" spans="1:2">
      <c r="A4023">
        <v>34415874</v>
      </c>
      <c r="B4023" t="s">
        <v>11787</v>
      </c>
    </row>
    <row r="4024" spans="1:2">
      <c r="A4024">
        <v>37758308</v>
      </c>
      <c r="B4024" t="s">
        <v>11788</v>
      </c>
    </row>
    <row r="4025" spans="1:2">
      <c r="A4025">
        <v>37132928</v>
      </c>
      <c r="B4025" t="s">
        <v>9905</v>
      </c>
    </row>
    <row r="4026" spans="1:2">
      <c r="A4026">
        <v>37054472</v>
      </c>
      <c r="B4026" t="s">
        <v>9905</v>
      </c>
    </row>
    <row r="4027" spans="1:2">
      <c r="A4027">
        <v>34415419</v>
      </c>
      <c r="B4027" t="s">
        <v>9398</v>
      </c>
    </row>
    <row r="4028" spans="1:2">
      <c r="A4028">
        <v>34188866</v>
      </c>
      <c r="B4028" t="s">
        <v>9398</v>
      </c>
    </row>
    <row r="4029" spans="1:2">
      <c r="A4029">
        <v>36860917</v>
      </c>
      <c r="B4029" t="s">
        <v>16414</v>
      </c>
    </row>
    <row r="4030" spans="1:2">
      <c r="A4030">
        <v>36753399</v>
      </c>
      <c r="B4030" t="s">
        <v>8614</v>
      </c>
    </row>
    <row r="4031" spans="1:2">
      <c r="A4031">
        <v>38367655</v>
      </c>
      <c r="B4031" t="s">
        <v>9907</v>
      </c>
    </row>
    <row r="4032" spans="1:2">
      <c r="A4032">
        <v>36904051</v>
      </c>
      <c r="B4032" t="s">
        <v>9907</v>
      </c>
    </row>
    <row r="4033" spans="1:2">
      <c r="A4033">
        <v>37776258</v>
      </c>
      <c r="B4033" t="s">
        <v>9907</v>
      </c>
    </row>
    <row r="4034" spans="1:2">
      <c r="A4034">
        <v>34150860</v>
      </c>
      <c r="B4034" t="s">
        <v>9907</v>
      </c>
    </row>
    <row r="4035" spans="1:2">
      <c r="A4035">
        <v>34150861</v>
      </c>
      <c r="B4035" t="s">
        <v>9907</v>
      </c>
    </row>
    <row r="4036" spans="1:2">
      <c r="A4036">
        <v>34150865</v>
      </c>
      <c r="B4036" t="s">
        <v>11789</v>
      </c>
    </row>
    <row r="4037" spans="1:2">
      <c r="A4037">
        <v>37706274</v>
      </c>
      <c r="B4037" t="s">
        <v>11789</v>
      </c>
    </row>
    <row r="4038" spans="1:2">
      <c r="A4038">
        <v>37836373</v>
      </c>
      <c r="B4038" t="s">
        <v>11789</v>
      </c>
    </row>
    <row r="4039" spans="1:2">
      <c r="A4039">
        <v>34141221</v>
      </c>
      <c r="B4039" t="s">
        <v>14982</v>
      </c>
    </row>
    <row r="4040" spans="1:2">
      <c r="A4040">
        <v>34141220</v>
      </c>
      <c r="B4040" t="s">
        <v>14982</v>
      </c>
    </row>
    <row r="4041" spans="1:2">
      <c r="A4041">
        <v>34150875</v>
      </c>
      <c r="B4041" t="s">
        <v>11790</v>
      </c>
    </row>
    <row r="4042" spans="1:2">
      <c r="A4042">
        <v>34150912</v>
      </c>
      <c r="B4042" t="s">
        <v>11791</v>
      </c>
    </row>
    <row r="4043" spans="1:2">
      <c r="A4043">
        <v>34150908</v>
      </c>
      <c r="B4043" t="s">
        <v>13401</v>
      </c>
    </row>
    <row r="4044" spans="1:2">
      <c r="A4044">
        <v>36818003</v>
      </c>
      <c r="B4044" t="s">
        <v>9469</v>
      </c>
    </row>
    <row r="4045" spans="1:2">
      <c r="A4045">
        <v>34150922</v>
      </c>
      <c r="B4045" t="s">
        <v>9469</v>
      </c>
    </row>
    <row r="4046" spans="1:2">
      <c r="A4046">
        <v>34161344</v>
      </c>
      <c r="B4046" t="s">
        <v>9810</v>
      </c>
    </row>
    <row r="4047" spans="1:2">
      <c r="A4047">
        <v>37279660</v>
      </c>
      <c r="B4047" t="s">
        <v>9810</v>
      </c>
    </row>
    <row r="4048" spans="1:2">
      <c r="A4048">
        <v>36907351</v>
      </c>
      <c r="B4048" t="s">
        <v>14749</v>
      </c>
    </row>
    <row r="4049" spans="1:2">
      <c r="A4049">
        <v>36723896</v>
      </c>
      <c r="B4049" t="s">
        <v>14749</v>
      </c>
    </row>
    <row r="4050" spans="1:2">
      <c r="A4050">
        <v>38793649</v>
      </c>
      <c r="B4050" t="s">
        <v>14749</v>
      </c>
    </row>
    <row r="4051" spans="1:2">
      <c r="A4051">
        <v>34234076</v>
      </c>
      <c r="B4051" t="s">
        <v>14749</v>
      </c>
    </row>
    <row r="4052" spans="1:2">
      <c r="A4052">
        <v>36780718</v>
      </c>
      <c r="B4052" t="s">
        <v>14749</v>
      </c>
    </row>
    <row r="4053" spans="1:2">
      <c r="A4053">
        <v>34208166</v>
      </c>
      <c r="B4053" t="s">
        <v>9909</v>
      </c>
    </row>
    <row r="4054" spans="1:2">
      <c r="A4054">
        <v>37916556</v>
      </c>
      <c r="B4054" t="s">
        <v>9909</v>
      </c>
    </row>
    <row r="4055" spans="1:2">
      <c r="A4055">
        <v>34216476</v>
      </c>
      <c r="B4055" t="s">
        <v>10037</v>
      </c>
    </row>
    <row r="4056" spans="1:2">
      <c r="A4056">
        <v>34150989</v>
      </c>
      <c r="B4056" t="s">
        <v>9910</v>
      </c>
    </row>
    <row r="4057" spans="1:2">
      <c r="A4057">
        <v>34150949</v>
      </c>
      <c r="B4057" t="s">
        <v>9911</v>
      </c>
    </row>
    <row r="4058" spans="1:2">
      <c r="A4058">
        <v>38356189</v>
      </c>
      <c r="B4058" t="s">
        <v>9911</v>
      </c>
    </row>
    <row r="4059" spans="1:2">
      <c r="A4059">
        <v>34150959</v>
      </c>
      <c r="B4059" t="s">
        <v>9911</v>
      </c>
    </row>
    <row r="4060" spans="1:2">
      <c r="A4060">
        <v>38459208</v>
      </c>
      <c r="B4060" t="s">
        <v>9470</v>
      </c>
    </row>
    <row r="4061" spans="1:2">
      <c r="A4061">
        <v>36878030</v>
      </c>
      <c r="B4061" t="s">
        <v>9470</v>
      </c>
    </row>
    <row r="4062" spans="1:2">
      <c r="A4062">
        <v>37709042</v>
      </c>
      <c r="B4062" t="s">
        <v>15382</v>
      </c>
    </row>
    <row r="4063" spans="1:2">
      <c r="A4063">
        <v>37766330</v>
      </c>
      <c r="B4063" t="s">
        <v>15382</v>
      </c>
    </row>
    <row r="4064" spans="1:2">
      <c r="A4064">
        <v>34150972</v>
      </c>
      <c r="B4064" t="s">
        <v>15382</v>
      </c>
    </row>
    <row r="4065" spans="1:2">
      <c r="A4065">
        <v>34150970</v>
      </c>
      <c r="B4065" t="s">
        <v>15382</v>
      </c>
    </row>
    <row r="4066" spans="1:2">
      <c r="A4066">
        <v>34484088</v>
      </c>
      <c r="B4066" t="s">
        <v>11792</v>
      </c>
    </row>
    <row r="4067" spans="1:2">
      <c r="A4067">
        <v>34151000</v>
      </c>
      <c r="B4067" t="s">
        <v>11793</v>
      </c>
    </row>
    <row r="4068" spans="1:2">
      <c r="A4068">
        <v>34226947</v>
      </c>
      <c r="B4068" t="s">
        <v>13646</v>
      </c>
    </row>
    <row r="4069" spans="1:2">
      <c r="A4069">
        <v>37233623</v>
      </c>
      <c r="B4069" t="s">
        <v>13646</v>
      </c>
    </row>
    <row r="4070" spans="1:2">
      <c r="A4070">
        <v>37729039</v>
      </c>
      <c r="B4070" t="s">
        <v>13646</v>
      </c>
    </row>
    <row r="4071" spans="1:2">
      <c r="A4071">
        <v>38467489</v>
      </c>
      <c r="B4071" t="s">
        <v>11794</v>
      </c>
    </row>
    <row r="4072" spans="1:2">
      <c r="A4072">
        <v>34221386</v>
      </c>
      <c r="B4072" t="s">
        <v>11794</v>
      </c>
    </row>
    <row r="4073" spans="1:2">
      <c r="A4073">
        <v>37724991</v>
      </c>
      <c r="B4073" t="s">
        <v>14983</v>
      </c>
    </row>
    <row r="4074" spans="1:2">
      <c r="A4074">
        <v>34151044</v>
      </c>
      <c r="B4074" t="s">
        <v>14983</v>
      </c>
    </row>
    <row r="4075" spans="1:2">
      <c r="A4075">
        <v>36958056</v>
      </c>
      <c r="B4075" t="s">
        <v>14983</v>
      </c>
    </row>
    <row r="4076" spans="1:2">
      <c r="A4076">
        <v>34415893</v>
      </c>
      <c r="B4076" t="s">
        <v>14983</v>
      </c>
    </row>
    <row r="4077" spans="1:2">
      <c r="A4077">
        <v>34151043</v>
      </c>
      <c r="B4077" t="s">
        <v>14983</v>
      </c>
    </row>
    <row r="4078" spans="1:2">
      <c r="A4078">
        <v>34151050</v>
      </c>
      <c r="B4078" t="s">
        <v>14894</v>
      </c>
    </row>
    <row r="4079" spans="1:2">
      <c r="A4079">
        <v>37072796</v>
      </c>
      <c r="B4079" t="s">
        <v>14894</v>
      </c>
    </row>
    <row r="4080" spans="1:2">
      <c r="A4080">
        <v>34211027</v>
      </c>
      <c r="B4080" t="s">
        <v>10205</v>
      </c>
    </row>
    <row r="4081" spans="1:2">
      <c r="A4081">
        <v>36866014</v>
      </c>
      <c r="B4081" t="s">
        <v>9912</v>
      </c>
    </row>
    <row r="4082" spans="1:2">
      <c r="A4082">
        <v>37784094</v>
      </c>
      <c r="B4082" t="s">
        <v>9912</v>
      </c>
    </row>
    <row r="4083" spans="1:2">
      <c r="A4083">
        <v>34151066</v>
      </c>
      <c r="B4083" t="s">
        <v>9912</v>
      </c>
    </row>
    <row r="4084" spans="1:2">
      <c r="A4084">
        <v>34143482</v>
      </c>
      <c r="B4084" t="s">
        <v>11795</v>
      </c>
    </row>
    <row r="4085" spans="1:2">
      <c r="A4085">
        <v>37667072</v>
      </c>
      <c r="B4085" t="s">
        <v>11796</v>
      </c>
    </row>
    <row r="4086" spans="1:2">
      <c r="A4086">
        <v>34151127</v>
      </c>
      <c r="B4086" t="s">
        <v>11796</v>
      </c>
    </row>
    <row r="4087" spans="1:2">
      <c r="A4087">
        <v>37728315</v>
      </c>
      <c r="B4087" t="s">
        <v>12992</v>
      </c>
    </row>
    <row r="4088" spans="1:2">
      <c r="A4088">
        <v>36927026</v>
      </c>
      <c r="B4088" t="s">
        <v>12992</v>
      </c>
    </row>
    <row r="4089" spans="1:2">
      <c r="A4089">
        <v>34151136</v>
      </c>
      <c r="B4089" t="s">
        <v>12992</v>
      </c>
    </row>
    <row r="4090" spans="1:2">
      <c r="A4090">
        <v>34359645</v>
      </c>
      <c r="B4090" t="s">
        <v>11797</v>
      </c>
    </row>
    <row r="4091" spans="1:2">
      <c r="A4091">
        <v>34434297</v>
      </c>
      <c r="B4091" t="s">
        <v>9913</v>
      </c>
    </row>
    <row r="4092" spans="1:2">
      <c r="A4092">
        <v>34231899</v>
      </c>
      <c r="B4092" t="s">
        <v>9913</v>
      </c>
    </row>
    <row r="4093" spans="1:2">
      <c r="A4093">
        <v>38675737</v>
      </c>
      <c r="B4093" t="s">
        <v>9914</v>
      </c>
    </row>
    <row r="4094" spans="1:2">
      <c r="A4094">
        <v>36990683</v>
      </c>
      <c r="B4094" t="s">
        <v>9914</v>
      </c>
    </row>
    <row r="4095" spans="1:2">
      <c r="A4095">
        <v>36931586</v>
      </c>
      <c r="B4095" t="s">
        <v>11798</v>
      </c>
    </row>
    <row r="4096" spans="1:2">
      <c r="A4096">
        <v>34654151</v>
      </c>
      <c r="B4096" t="s">
        <v>16147</v>
      </c>
    </row>
    <row r="4097" spans="1:2">
      <c r="A4097">
        <v>34141935</v>
      </c>
      <c r="B4097" t="s">
        <v>9919</v>
      </c>
    </row>
    <row r="4098" spans="1:2">
      <c r="A4098">
        <v>34494428</v>
      </c>
      <c r="B4098" t="s">
        <v>9920</v>
      </c>
    </row>
    <row r="4099" spans="1:2">
      <c r="A4099">
        <v>38430136</v>
      </c>
      <c r="B4099" t="s">
        <v>9921</v>
      </c>
    </row>
    <row r="4100" spans="1:2">
      <c r="A4100">
        <v>34219962</v>
      </c>
      <c r="B4100" t="s">
        <v>9921</v>
      </c>
    </row>
    <row r="4101" spans="1:2">
      <c r="A4101">
        <v>34222278</v>
      </c>
      <c r="B4101" t="s">
        <v>9922</v>
      </c>
    </row>
    <row r="4102" spans="1:2">
      <c r="A4102">
        <v>34223784</v>
      </c>
      <c r="B4102" t="s">
        <v>9923</v>
      </c>
    </row>
    <row r="4103" spans="1:2">
      <c r="A4103">
        <v>38606093</v>
      </c>
      <c r="B4103" t="s">
        <v>9923</v>
      </c>
    </row>
    <row r="4104" spans="1:2">
      <c r="A4104">
        <v>37091760</v>
      </c>
      <c r="B4104" t="s">
        <v>13402</v>
      </c>
    </row>
    <row r="4105" spans="1:2">
      <c r="A4105">
        <v>37091764</v>
      </c>
      <c r="B4105" t="s">
        <v>13402</v>
      </c>
    </row>
    <row r="4106" spans="1:2">
      <c r="A4106">
        <v>34295622</v>
      </c>
      <c r="B4106" t="s">
        <v>9937</v>
      </c>
    </row>
    <row r="4107" spans="1:2">
      <c r="A4107">
        <v>37672577</v>
      </c>
      <c r="B4107" t="s">
        <v>9937</v>
      </c>
    </row>
    <row r="4108" spans="1:2">
      <c r="A4108">
        <v>37775871</v>
      </c>
      <c r="B4108" t="s">
        <v>9937</v>
      </c>
    </row>
    <row r="4109" spans="1:2">
      <c r="A4109">
        <v>34151154</v>
      </c>
      <c r="B4109" t="s">
        <v>9938</v>
      </c>
    </row>
    <row r="4110" spans="1:2">
      <c r="A4110">
        <v>34138159</v>
      </c>
      <c r="B4110" t="s">
        <v>16780</v>
      </c>
    </row>
    <row r="4111" spans="1:2">
      <c r="A4111">
        <v>34438208</v>
      </c>
      <c r="B4111" t="s">
        <v>15961</v>
      </c>
    </row>
    <row r="4112" spans="1:2">
      <c r="A4112">
        <v>34151161</v>
      </c>
      <c r="B4112" t="s">
        <v>8535</v>
      </c>
    </row>
    <row r="4113" spans="1:2">
      <c r="A4113">
        <v>37301904</v>
      </c>
      <c r="B4113" t="s">
        <v>11799</v>
      </c>
    </row>
    <row r="4114" spans="1:2">
      <c r="A4114">
        <v>34151159</v>
      </c>
      <c r="B4114" t="s">
        <v>11799</v>
      </c>
    </row>
    <row r="4115" spans="1:2">
      <c r="A4115">
        <v>34226417</v>
      </c>
      <c r="B4115" t="s">
        <v>13403</v>
      </c>
    </row>
    <row r="4116" spans="1:2">
      <c r="A4116">
        <v>34526908</v>
      </c>
      <c r="B4116" t="s">
        <v>10038</v>
      </c>
    </row>
    <row r="4117" spans="1:2">
      <c r="A4117">
        <v>38814483</v>
      </c>
      <c r="B4117" t="s">
        <v>11800</v>
      </c>
    </row>
    <row r="4118" spans="1:2">
      <c r="A4118">
        <v>38376523</v>
      </c>
      <c r="B4118" t="s">
        <v>11800</v>
      </c>
    </row>
    <row r="4119" spans="1:2">
      <c r="A4119">
        <v>34151224</v>
      </c>
      <c r="B4119" t="s">
        <v>9471</v>
      </c>
    </row>
    <row r="4120" spans="1:2">
      <c r="A4120">
        <v>34149674</v>
      </c>
      <c r="B4120" t="s">
        <v>11801</v>
      </c>
    </row>
    <row r="4121" spans="1:2">
      <c r="A4121">
        <v>38398348</v>
      </c>
      <c r="B4121" t="s">
        <v>11801</v>
      </c>
    </row>
    <row r="4122" spans="1:2">
      <c r="A4122">
        <v>36986040</v>
      </c>
      <c r="B4122" t="s">
        <v>11803</v>
      </c>
    </row>
    <row r="4123" spans="1:2">
      <c r="A4123">
        <v>38623243</v>
      </c>
      <c r="B4123" t="s">
        <v>11803</v>
      </c>
    </row>
    <row r="4124" spans="1:2">
      <c r="A4124">
        <v>34151240</v>
      </c>
      <c r="B4124" t="s">
        <v>14385</v>
      </c>
    </row>
    <row r="4125" spans="1:2">
      <c r="A4125">
        <v>34151255</v>
      </c>
      <c r="B4125" t="s">
        <v>15383</v>
      </c>
    </row>
    <row r="4126" spans="1:2">
      <c r="A4126">
        <v>36820787</v>
      </c>
      <c r="B4126" t="s">
        <v>16711</v>
      </c>
    </row>
    <row r="4127" spans="1:2">
      <c r="A4127">
        <v>34151305</v>
      </c>
      <c r="B4127" t="s">
        <v>10039</v>
      </c>
    </row>
    <row r="4128" spans="1:2">
      <c r="A4128">
        <v>34140301</v>
      </c>
      <c r="B4128" t="s">
        <v>15326</v>
      </c>
    </row>
    <row r="4129" spans="1:2">
      <c r="A4129">
        <v>34151326</v>
      </c>
      <c r="B4129" t="s">
        <v>15326</v>
      </c>
    </row>
    <row r="4130" spans="1:2">
      <c r="A4130">
        <v>36957426</v>
      </c>
      <c r="B4130" t="s">
        <v>15326</v>
      </c>
    </row>
    <row r="4131" spans="1:2">
      <c r="A4131">
        <v>37868402</v>
      </c>
      <c r="B4131" t="s">
        <v>14815</v>
      </c>
    </row>
    <row r="4132" spans="1:2">
      <c r="A4132">
        <v>37865501</v>
      </c>
      <c r="B4132" t="s">
        <v>14815</v>
      </c>
    </row>
    <row r="4133" spans="1:2">
      <c r="A4133">
        <v>34151379</v>
      </c>
      <c r="B4133" t="s">
        <v>14925</v>
      </c>
    </row>
    <row r="4134" spans="1:2">
      <c r="A4134">
        <v>38377500</v>
      </c>
      <c r="B4134" t="s">
        <v>11804</v>
      </c>
    </row>
    <row r="4135" spans="1:2">
      <c r="A4135">
        <v>34151384</v>
      </c>
      <c r="B4135" t="s">
        <v>11804</v>
      </c>
    </row>
    <row r="4136" spans="1:2">
      <c r="A4136">
        <v>37696424</v>
      </c>
      <c r="B4136" t="s">
        <v>14550</v>
      </c>
    </row>
    <row r="4137" spans="1:2">
      <c r="A4137">
        <v>37727814</v>
      </c>
      <c r="B4137" t="s">
        <v>14550</v>
      </c>
    </row>
    <row r="4138" spans="1:2">
      <c r="A4138">
        <v>34151388</v>
      </c>
      <c r="B4138" t="s">
        <v>11805</v>
      </c>
    </row>
    <row r="4139" spans="1:2">
      <c r="A4139">
        <v>37964625</v>
      </c>
      <c r="B4139" t="s">
        <v>11805</v>
      </c>
    </row>
    <row r="4140" spans="1:2">
      <c r="A4140">
        <v>36866897</v>
      </c>
      <c r="B4140" t="s">
        <v>11805</v>
      </c>
    </row>
    <row r="4141" spans="1:2">
      <c r="A4141">
        <v>37002762</v>
      </c>
      <c r="B4141" t="s">
        <v>17263</v>
      </c>
    </row>
    <row r="4142" spans="1:2">
      <c r="A4142">
        <v>36999036</v>
      </c>
      <c r="B4142" t="s">
        <v>17263</v>
      </c>
    </row>
    <row r="4143" spans="1:2">
      <c r="A4143">
        <v>34137841</v>
      </c>
      <c r="B4143" t="s">
        <v>14969</v>
      </c>
    </row>
    <row r="4144" spans="1:2">
      <c r="A4144">
        <v>34151512</v>
      </c>
      <c r="B4144" t="s">
        <v>9944</v>
      </c>
    </row>
    <row r="4145" spans="1:2">
      <c r="A4145">
        <v>37787496</v>
      </c>
      <c r="B4145" t="s">
        <v>9165</v>
      </c>
    </row>
    <row r="4146" spans="1:2">
      <c r="A4146">
        <v>34409774</v>
      </c>
      <c r="B4146" t="s">
        <v>9165</v>
      </c>
    </row>
    <row r="4147" spans="1:2">
      <c r="A4147">
        <v>34414500</v>
      </c>
      <c r="B4147" t="s">
        <v>9945</v>
      </c>
    </row>
    <row r="4148" spans="1:2">
      <c r="A4148">
        <v>34143476</v>
      </c>
      <c r="B4148" t="s">
        <v>9945</v>
      </c>
    </row>
    <row r="4149" spans="1:2">
      <c r="A4149">
        <v>34354967</v>
      </c>
      <c r="B4149" t="s">
        <v>9924</v>
      </c>
    </row>
    <row r="4150" spans="1:2">
      <c r="A4150">
        <v>34151520</v>
      </c>
      <c r="B4150" t="s">
        <v>13404</v>
      </c>
    </row>
    <row r="4151" spans="1:2">
      <c r="A4151">
        <v>37937851</v>
      </c>
      <c r="B4151" t="s">
        <v>13404</v>
      </c>
    </row>
    <row r="4152" spans="1:2">
      <c r="A4152">
        <v>34151593</v>
      </c>
      <c r="B4152" t="s">
        <v>11806</v>
      </c>
    </row>
    <row r="4153" spans="1:2">
      <c r="A4153">
        <v>37054018</v>
      </c>
      <c r="B4153" t="s">
        <v>11806</v>
      </c>
    </row>
    <row r="4154" spans="1:2">
      <c r="A4154">
        <v>34224502</v>
      </c>
      <c r="B4154" t="s">
        <v>10452</v>
      </c>
    </row>
    <row r="4155" spans="1:2">
      <c r="A4155">
        <v>34151601</v>
      </c>
      <c r="B4155" t="s">
        <v>10452</v>
      </c>
    </row>
    <row r="4156" spans="1:2">
      <c r="A4156">
        <v>34145503</v>
      </c>
      <c r="B4156" t="s">
        <v>10452</v>
      </c>
    </row>
    <row r="4157" spans="1:2">
      <c r="A4157">
        <v>34151605</v>
      </c>
      <c r="B4157" t="s">
        <v>10452</v>
      </c>
    </row>
    <row r="4158" spans="1:2">
      <c r="A4158">
        <v>38653670</v>
      </c>
      <c r="B4158" t="s">
        <v>10452</v>
      </c>
    </row>
    <row r="4159" spans="1:2">
      <c r="A4159">
        <v>34151595</v>
      </c>
      <c r="B4159" t="s">
        <v>10452</v>
      </c>
    </row>
    <row r="4160" spans="1:2">
      <c r="A4160">
        <v>37681739</v>
      </c>
      <c r="B4160" t="s">
        <v>11807</v>
      </c>
    </row>
    <row r="4161" spans="1:2">
      <c r="A4161">
        <v>34137412</v>
      </c>
      <c r="B4161" t="s">
        <v>14565</v>
      </c>
    </row>
    <row r="4162" spans="1:2">
      <c r="A4162">
        <v>34151618</v>
      </c>
      <c r="B4162" t="s">
        <v>11808</v>
      </c>
    </row>
    <row r="4163" spans="1:2">
      <c r="A4163">
        <v>34151620</v>
      </c>
      <c r="B4163" t="s">
        <v>11808</v>
      </c>
    </row>
    <row r="4164" spans="1:2">
      <c r="A4164">
        <v>38326420</v>
      </c>
      <c r="B4164" t="s">
        <v>14386</v>
      </c>
    </row>
    <row r="4165" spans="1:2">
      <c r="A4165">
        <v>34151639</v>
      </c>
      <c r="B4165" t="s">
        <v>14386</v>
      </c>
    </row>
    <row r="4166" spans="1:2">
      <c r="A4166">
        <v>36787188</v>
      </c>
      <c r="B4166" t="s">
        <v>11809</v>
      </c>
    </row>
    <row r="4167" spans="1:2">
      <c r="A4167">
        <v>34151667</v>
      </c>
      <c r="B4167" t="s">
        <v>11810</v>
      </c>
    </row>
    <row r="4168" spans="1:2">
      <c r="A4168">
        <v>38439621</v>
      </c>
      <c r="B4168" t="s">
        <v>11810</v>
      </c>
    </row>
    <row r="4169" spans="1:2">
      <c r="A4169">
        <v>36868251</v>
      </c>
      <c r="B4169" t="s">
        <v>11810</v>
      </c>
    </row>
    <row r="4170" spans="1:2">
      <c r="A4170">
        <v>36893753</v>
      </c>
      <c r="B4170" t="s">
        <v>17080</v>
      </c>
    </row>
    <row r="4171" spans="1:2">
      <c r="A4171">
        <v>37173039</v>
      </c>
      <c r="B4171" t="s">
        <v>17080</v>
      </c>
    </row>
    <row r="4172" spans="1:2">
      <c r="A4172">
        <v>34175246</v>
      </c>
      <c r="B4172" t="s">
        <v>10782</v>
      </c>
    </row>
    <row r="4173" spans="1:2">
      <c r="A4173">
        <v>35638260</v>
      </c>
      <c r="B4173" t="s">
        <v>8915</v>
      </c>
    </row>
    <row r="4174" spans="1:2">
      <c r="A4174">
        <v>34230101</v>
      </c>
      <c r="B4174" t="s">
        <v>10364</v>
      </c>
    </row>
    <row r="4175" spans="1:2">
      <c r="A4175">
        <v>37995217</v>
      </c>
      <c r="B4175" t="s">
        <v>10364</v>
      </c>
    </row>
    <row r="4176" spans="1:2">
      <c r="A4176">
        <v>37957979</v>
      </c>
      <c r="B4176" t="s">
        <v>9946</v>
      </c>
    </row>
    <row r="4177" spans="1:2">
      <c r="A4177">
        <v>34211332</v>
      </c>
      <c r="B4177" t="s">
        <v>9946</v>
      </c>
    </row>
    <row r="4178" spans="1:2">
      <c r="A4178">
        <v>37986569</v>
      </c>
      <c r="B4178" t="s">
        <v>9947</v>
      </c>
    </row>
    <row r="4179" spans="1:2">
      <c r="A4179">
        <v>36874653</v>
      </c>
      <c r="B4179" t="s">
        <v>15077</v>
      </c>
    </row>
    <row r="4180" spans="1:2">
      <c r="A4180">
        <v>34184821</v>
      </c>
      <c r="B4180" t="s">
        <v>15077</v>
      </c>
    </row>
    <row r="4181" spans="1:2">
      <c r="A4181">
        <v>37691789</v>
      </c>
      <c r="B4181" t="s">
        <v>15077</v>
      </c>
    </row>
    <row r="4182" spans="1:2">
      <c r="A4182">
        <v>37645581</v>
      </c>
      <c r="B4182" t="s">
        <v>9948</v>
      </c>
    </row>
    <row r="4183" spans="1:2">
      <c r="A4183">
        <v>34218688</v>
      </c>
      <c r="B4183" t="s">
        <v>9948</v>
      </c>
    </row>
    <row r="4184" spans="1:2">
      <c r="A4184">
        <v>37762505</v>
      </c>
      <c r="B4184" t="s">
        <v>9949</v>
      </c>
    </row>
    <row r="4185" spans="1:2">
      <c r="A4185">
        <v>34225697</v>
      </c>
      <c r="B4185" t="s">
        <v>9949</v>
      </c>
    </row>
    <row r="4186" spans="1:2">
      <c r="A4186">
        <v>34231319</v>
      </c>
      <c r="B4186" t="s">
        <v>9950</v>
      </c>
    </row>
    <row r="4187" spans="1:2">
      <c r="A4187">
        <v>37849595</v>
      </c>
      <c r="B4187" t="s">
        <v>9950</v>
      </c>
    </row>
    <row r="4188" spans="1:2">
      <c r="A4188">
        <v>34151769</v>
      </c>
      <c r="B4188" t="s">
        <v>9952</v>
      </c>
    </row>
    <row r="4189" spans="1:2">
      <c r="A4189">
        <v>38450585</v>
      </c>
      <c r="B4189" t="s">
        <v>9952</v>
      </c>
    </row>
    <row r="4190" spans="1:2">
      <c r="A4190">
        <v>34151768</v>
      </c>
      <c r="B4190" t="s">
        <v>11811</v>
      </c>
    </row>
    <row r="4191" spans="1:2">
      <c r="A4191">
        <v>34145221</v>
      </c>
      <c r="B4191" t="s">
        <v>9953</v>
      </c>
    </row>
    <row r="4192" spans="1:2">
      <c r="A4192">
        <v>37835840</v>
      </c>
      <c r="B4192" t="s">
        <v>11812</v>
      </c>
    </row>
    <row r="4193" spans="1:2">
      <c r="A4193">
        <v>34151791</v>
      </c>
      <c r="B4193" t="s">
        <v>11812</v>
      </c>
    </row>
    <row r="4194" spans="1:2">
      <c r="A4194">
        <v>34211492</v>
      </c>
      <c r="B4194" t="s">
        <v>9954</v>
      </c>
    </row>
    <row r="4195" spans="1:2">
      <c r="A4195">
        <v>34151799</v>
      </c>
      <c r="B4195" t="s">
        <v>14387</v>
      </c>
    </row>
    <row r="4196" spans="1:2">
      <c r="A4196">
        <v>36907358</v>
      </c>
      <c r="B4196" t="s">
        <v>14728</v>
      </c>
    </row>
    <row r="4197" spans="1:2">
      <c r="A4197">
        <v>34664996</v>
      </c>
      <c r="B4197" t="s">
        <v>14728</v>
      </c>
    </row>
    <row r="4198" spans="1:2">
      <c r="A4198">
        <v>34234120</v>
      </c>
      <c r="B4198" t="s">
        <v>14728</v>
      </c>
    </row>
    <row r="4199" spans="1:2">
      <c r="A4199">
        <v>36781400</v>
      </c>
      <c r="B4199" t="s">
        <v>14728</v>
      </c>
    </row>
    <row r="4200" spans="1:2">
      <c r="A4200">
        <v>38793717</v>
      </c>
      <c r="B4200" t="s">
        <v>14728</v>
      </c>
    </row>
    <row r="4201" spans="1:2">
      <c r="A4201">
        <v>36933532</v>
      </c>
      <c r="B4201" t="s">
        <v>9956</v>
      </c>
    </row>
    <row r="4202" spans="1:2">
      <c r="A4202">
        <v>37284200</v>
      </c>
      <c r="B4202" t="s">
        <v>9956</v>
      </c>
    </row>
    <row r="4203" spans="1:2">
      <c r="A4203">
        <v>37783569</v>
      </c>
      <c r="B4203" t="s">
        <v>9956</v>
      </c>
    </row>
    <row r="4204" spans="1:2">
      <c r="A4204">
        <v>34150332</v>
      </c>
      <c r="B4204" t="s">
        <v>9957</v>
      </c>
    </row>
    <row r="4205" spans="1:2">
      <c r="A4205">
        <v>34414455</v>
      </c>
      <c r="B4205" t="s">
        <v>9957</v>
      </c>
    </row>
    <row r="4206" spans="1:2">
      <c r="A4206">
        <v>34140572</v>
      </c>
      <c r="B4206" t="s">
        <v>9957</v>
      </c>
    </row>
    <row r="4207" spans="1:2">
      <c r="A4207">
        <v>37888342</v>
      </c>
      <c r="B4207" t="s">
        <v>9957</v>
      </c>
    </row>
    <row r="4208" spans="1:2">
      <c r="A4208">
        <v>34151834</v>
      </c>
      <c r="B4208" t="s">
        <v>12947</v>
      </c>
    </row>
    <row r="4209" spans="1:2">
      <c r="A4209">
        <v>38841247</v>
      </c>
      <c r="B4209" t="s">
        <v>12947</v>
      </c>
    </row>
    <row r="4210" spans="1:2">
      <c r="A4210">
        <v>38841246</v>
      </c>
      <c r="B4210" t="s">
        <v>12947</v>
      </c>
    </row>
    <row r="4211" spans="1:2">
      <c r="A4211">
        <v>34310018</v>
      </c>
      <c r="B4211" t="s">
        <v>9958</v>
      </c>
    </row>
    <row r="4212" spans="1:2">
      <c r="A4212">
        <v>34151843</v>
      </c>
      <c r="B4212" t="s">
        <v>9960</v>
      </c>
    </row>
    <row r="4213" spans="1:2">
      <c r="A4213">
        <v>37688393</v>
      </c>
      <c r="B4213" t="s">
        <v>8618</v>
      </c>
    </row>
    <row r="4214" spans="1:2">
      <c r="A4214">
        <v>37667024</v>
      </c>
      <c r="B4214" t="s">
        <v>8619</v>
      </c>
    </row>
    <row r="4215" spans="1:2">
      <c r="A4215">
        <v>38552391</v>
      </c>
      <c r="B4215" t="s">
        <v>8766</v>
      </c>
    </row>
    <row r="4216" spans="1:2">
      <c r="A4216">
        <v>34151852</v>
      </c>
      <c r="B4216" t="s">
        <v>8766</v>
      </c>
    </row>
    <row r="4217" spans="1:2">
      <c r="A4217">
        <v>34151315</v>
      </c>
      <c r="B4217" t="s">
        <v>11814</v>
      </c>
    </row>
    <row r="4218" spans="1:2">
      <c r="A4218">
        <v>37083699</v>
      </c>
      <c r="B4218" t="s">
        <v>9968</v>
      </c>
    </row>
    <row r="4219" spans="1:2">
      <c r="A4219">
        <v>34146433</v>
      </c>
      <c r="B4219" t="s">
        <v>9968</v>
      </c>
    </row>
    <row r="4220" spans="1:2">
      <c r="A4220">
        <v>37786824</v>
      </c>
      <c r="B4220" t="s">
        <v>9968</v>
      </c>
    </row>
    <row r="4221" spans="1:2">
      <c r="A4221">
        <v>37865000</v>
      </c>
      <c r="B4221" t="s">
        <v>9968</v>
      </c>
    </row>
    <row r="4222" spans="1:2">
      <c r="A4222">
        <v>36861154</v>
      </c>
      <c r="B4222" t="s">
        <v>9969</v>
      </c>
    </row>
    <row r="4223" spans="1:2">
      <c r="A4223">
        <v>37726809</v>
      </c>
      <c r="B4223" t="s">
        <v>9970</v>
      </c>
    </row>
    <row r="4224" spans="1:2">
      <c r="A4224">
        <v>36852253</v>
      </c>
      <c r="B4224" t="s">
        <v>9970</v>
      </c>
    </row>
    <row r="4225" spans="1:2">
      <c r="A4225">
        <v>37584363</v>
      </c>
      <c r="B4225" t="s">
        <v>9970</v>
      </c>
    </row>
    <row r="4226" spans="1:2">
      <c r="A4226">
        <v>34222764</v>
      </c>
      <c r="B4226" t="s">
        <v>9970</v>
      </c>
    </row>
    <row r="4227" spans="1:2">
      <c r="A4227">
        <v>36936517</v>
      </c>
      <c r="B4227" t="s">
        <v>9971</v>
      </c>
    </row>
    <row r="4228" spans="1:2">
      <c r="A4228">
        <v>34327673</v>
      </c>
      <c r="B4228" t="s">
        <v>9971</v>
      </c>
    </row>
    <row r="4229" spans="1:2">
      <c r="A4229">
        <v>34195779</v>
      </c>
      <c r="B4229" t="s">
        <v>9971</v>
      </c>
    </row>
    <row r="4230" spans="1:2">
      <c r="A4230">
        <v>34254447</v>
      </c>
      <c r="B4230" t="s">
        <v>11815</v>
      </c>
    </row>
    <row r="4231" spans="1:2">
      <c r="A4231">
        <v>36853182</v>
      </c>
      <c r="B4231" t="s">
        <v>11816</v>
      </c>
    </row>
    <row r="4232" spans="1:2">
      <c r="A4232">
        <v>34152115</v>
      </c>
      <c r="B4232" t="s">
        <v>11817</v>
      </c>
    </row>
    <row r="4233" spans="1:2">
      <c r="A4233">
        <v>34152138</v>
      </c>
      <c r="B4233" t="s">
        <v>9166</v>
      </c>
    </row>
    <row r="4234" spans="1:2">
      <c r="A4234">
        <v>37992895</v>
      </c>
      <c r="B4234" t="s">
        <v>9166</v>
      </c>
    </row>
    <row r="4235" spans="1:2">
      <c r="A4235">
        <v>34152157</v>
      </c>
      <c r="B4235" t="s">
        <v>15327</v>
      </c>
    </row>
    <row r="4236" spans="1:2">
      <c r="A4236">
        <v>37784191</v>
      </c>
      <c r="B4236" t="s">
        <v>15327</v>
      </c>
    </row>
    <row r="4237" spans="1:2">
      <c r="A4237">
        <v>36905968</v>
      </c>
      <c r="B4237" t="s">
        <v>15327</v>
      </c>
    </row>
    <row r="4238" spans="1:2">
      <c r="A4238">
        <v>34152159</v>
      </c>
      <c r="B4238" t="s">
        <v>11818</v>
      </c>
    </row>
    <row r="4239" spans="1:2">
      <c r="A4239">
        <v>34152168</v>
      </c>
      <c r="B4239" t="s">
        <v>11819</v>
      </c>
    </row>
    <row r="4240" spans="1:2">
      <c r="A4240">
        <v>34152178</v>
      </c>
      <c r="B4240" t="s">
        <v>10206</v>
      </c>
    </row>
    <row r="4241" spans="1:2">
      <c r="A4241">
        <v>37816896</v>
      </c>
      <c r="B4241" t="s">
        <v>14619</v>
      </c>
    </row>
    <row r="4242" spans="1:2">
      <c r="A4242">
        <v>34152209</v>
      </c>
      <c r="B4242" t="s">
        <v>14619</v>
      </c>
    </row>
    <row r="4243" spans="1:2">
      <c r="A4243">
        <v>36748320</v>
      </c>
      <c r="B4243" t="s">
        <v>15947</v>
      </c>
    </row>
    <row r="4244" spans="1:2">
      <c r="A4244">
        <v>34152217</v>
      </c>
      <c r="B4244" t="s">
        <v>9110</v>
      </c>
    </row>
    <row r="4245" spans="1:2">
      <c r="A4245">
        <v>37124944</v>
      </c>
      <c r="B4245" t="s">
        <v>9110</v>
      </c>
    </row>
    <row r="4246" spans="1:2">
      <c r="A4246">
        <v>34233861</v>
      </c>
      <c r="B4246" t="s">
        <v>14816</v>
      </c>
    </row>
    <row r="4247" spans="1:2">
      <c r="A4247">
        <v>36906657</v>
      </c>
      <c r="B4247" t="s">
        <v>14816</v>
      </c>
    </row>
    <row r="4248" spans="1:2">
      <c r="A4248">
        <v>36780843</v>
      </c>
      <c r="B4248" t="s">
        <v>14816</v>
      </c>
    </row>
    <row r="4249" spans="1:2">
      <c r="A4249">
        <v>34664984</v>
      </c>
      <c r="B4249" t="s">
        <v>14816</v>
      </c>
    </row>
    <row r="4250" spans="1:2">
      <c r="A4250">
        <v>34152263</v>
      </c>
      <c r="B4250" t="s">
        <v>9275</v>
      </c>
    </row>
    <row r="4251" spans="1:2">
      <c r="A4251">
        <v>34152253</v>
      </c>
      <c r="B4251" t="s">
        <v>13027</v>
      </c>
    </row>
    <row r="4252" spans="1:2">
      <c r="A4252">
        <v>38386796</v>
      </c>
      <c r="B4252" t="s">
        <v>13027</v>
      </c>
    </row>
    <row r="4253" spans="1:2">
      <c r="A4253">
        <v>38879911</v>
      </c>
      <c r="B4253" t="s">
        <v>13027</v>
      </c>
    </row>
    <row r="4254" spans="1:2">
      <c r="A4254">
        <v>38356666</v>
      </c>
      <c r="B4254" t="s">
        <v>13027</v>
      </c>
    </row>
    <row r="4255" spans="1:2">
      <c r="A4255">
        <v>38781377</v>
      </c>
      <c r="B4255" t="s">
        <v>11820</v>
      </c>
    </row>
    <row r="4256" spans="1:2">
      <c r="A4256">
        <v>34152273</v>
      </c>
      <c r="B4256" t="s">
        <v>11820</v>
      </c>
    </row>
    <row r="4257" spans="1:2">
      <c r="A4257">
        <v>34223987</v>
      </c>
      <c r="B4257" t="s">
        <v>9973</v>
      </c>
    </row>
    <row r="4258" spans="1:2">
      <c r="A4258">
        <v>34395287</v>
      </c>
      <c r="B4258" t="s">
        <v>11821</v>
      </c>
    </row>
    <row r="4259" spans="1:2">
      <c r="A4259">
        <v>38447782</v>
      </c>
      <c r="B4259" t="s">
        <v>14305</v>
      </c>
    </row>
    <row r="4260" spans="1:2">
      <c r="A4260">
        <v>34148259</v>
      </c>
      <c r="B4260" t="s">
        <v>14305</v>
      </c>
    </row>
    <row r="4261" spans="1:2">
      <c r="A4261">
        <v>34152374</v>
      </c>
      <c r="B4261" t="s">
        <v>9975</v>
      </c>
    </row>
    <row r="4262" spans="1:2">
      <c r="A4262">
        <v>38611226</v>
      </c>
      <c r="B4262" t="s">
        <v>9975</v>
      </c>
    </row>
    <row r="4263" spans="1:2">
      <c r="A4263">
        <v>34152403</v>
      </c>
      <c r="B4263" t="s">
        <v>11822</v>
      </c>
    </row>
    <row r="4264" spans="1:2">
      <c r="A4264">
        <v>37981135</v>
      </c>
      <c r="B4264" t="s">
        <v>11822</v>
      </c>
    </row>
    <row r="4265" spans="1:2">
      <c r="A4265">
        <v>36918941</v>
      </c>
      <c r="B4265" t="s">
        <v>10908</v>
      </c>
    </row>
    <row r="4266" spans="1:2">
      <c r="A4266">
        <v>37718020</v>
      </c>
      <c r="B4266" t="s">
        <v>10908</v>
      </c>
    </row>
    <row r="4267" spans="1:2">
      <c r="A4267">
        <v>37160788</v>
      </c>
      <c r="B4267" t="s">
        <v>10908</v>
      </c>
    </row>
    <row r="4268" spans="1:2">
      <c r="A4268">
        <v>34208257</v>
      </c>
      <c r="B4268" t="s">
        <v>10908</v>
      </c>
    </row>
    <row r="4269" spans="1:2">
      <c r="A4269">
        <v>36852097</v>
      </c>
      <c r="B4269" t="s">
        <v>10908</v>
      </c>
    </row>
    <row r="4270" spans="1:2">
      <c r="A4270">
        <v>34152413</v>
      </c>
      <c r="B4270" t="s">
        <v>10908</v>
      </c>
    </row>
    <row r="4271" spans="1:2">
      <c r="A4271">
        <v>37782829</v>
      </c>
      <c r="B4271" t="s">
        <v>10908</v>
      </c>
    </row>
    <row r="4272" spans="1:2">
      <c r="A4272">
        <v>36948042</v>
      </c>
      <c r="B4272" t="s">
        <v>10908</v>
      </c>
    </row>
    <row r="4273" spans="1:2">
      <c r="A4273">
        <v>34177000</v>
      </c>
      <c r="B4273" t="s">
        <v>14613</v>
      </c>
    </row>
    <row r="4274" spans="1:2">
      <c r="A4274">
        <v>34221727</v>
      </c>
      <c r="B4274" t="s">
        <v>14613</v>
      </c>
    </row>
    <row r="4275" spans="1:2">
      <c r="A4275">
        <v>37988875</v>
      </c>
      <c r="B4275" t="s">
        <v>14613</v>
      </c>
    </row>
    <row r="4276" spans="1:2">
      <c r="A4276">
        <v>36876814</v>
      </c>
      <c r="B4276" t="s">
        <v>14613</v>
      </c>
    </row>
    <row r="4277" spans="1:2">
      <c r="A4277">
        <v>34177090</v>
      </c>
      <c r="B4277" t="s">
        <v>14613</v>
      </c>
    </row>
    <row r="4278" spans="1:2">
      <c r="A4278">
        <v>37716838</v>
      </c>
      <c r="B4278" t="s">
        <v>14613</v>
      </c>
    </row>
    <row r="4279" spans="1:2">
      <c r="A4279">
        <v>38715118</v>
      </c>
      <c r="B4279" t="s">
        <v>14613</v>
      </c>
    </row>
    <row r="4280" spans="1:2">
      <c r="A4280">
        <v>36744653</v>
      </c>
      <c r="B4280" t="s">
        <v>9976</v>
      </c>
    </row>
    <row r="4281" spans="1:2">
      <c r="A4281">
        <v>37723137</v>
      </c>
      <c r="B4281" t="s">
        <v>9976</v>
      </c>
    </row>
    <row r="4282" spans="1:2">
      <c r="A4282">
        <v>34401395</v>
      </c>
      <c r="B4282" t="s">
        <v>11823</v>
      </c>
    </row>
    <row r="4283" spans="1:2">
      <c r="A4283">
        <v>36867488</v>
      </c>
      <c r="B4283" t="s">
        <v>11824</v>
      </c>
    </row>
    <row r="4284" spans="1:2">
      <c r="A4284">
        <v>37727403</v>
      </c>
      <c r="B4284" t="s">
        <v>11824</v>
      </c>
    </row>
    <row r="4285" spans="1:2">
      <c r="A4285">
        <v>34152443</v>
      </c>
      <c r="B4285" t="s">
        <v>11824</v>
      </c>
    </row>
    <row r="4286" spans="1:2">
      <c r="A4286">
        <v>34152429</v>
      </c>
      <c r="B4286" t="s">
        <v>8879</v>
      </c>
    </row>
    <row r="4287" spans="1:2">
      <c r="A4287">
        <v>37176578</v>
      </c>
      <c r="B4287" t="s">
        <v>8879</v>
      </c>
    </row>
    <row r="4288" spans="1:2">
      <c r="A4288">
        <v>34152430</v>
      </c>
      <c r="B4288" t="s">
        <v>8879</v>
      </c>
    </row>
    <row r="4289" spans="1:2">
      <c r="A4289">
        <v>34152491</v>
      </c>
      <c r="B4289" t="s">
        <v>11825</v>
      </c>
    </row>
    <row r="4290" spans="1:2">
      <c r="A4290">
        <v>34152570</v>
      </c>
      <c r="B4290" t="s">
        <v>8604</v>
      </c>
    </row>
    <row r="4291" spans="1:2">
      <c r="A4291">
        <v>37720683</v>
      </c>
      <c r="B4291" t="s">
        <v>8604</v>
      </c>
    </row>
    <row r="4292" spans="1:2">
      <c r="A4292">
        <v>36957054</v>
      </c>
      <c r="B4292" t="s">
        <v>8604</v>
      </c>
    </row>
    <row r="4293" spans="1:2">
      <c r="A4293">
        <v>36848811</v>
      </c>
      <c r="B4293" t="s">
        <v>8604</v>
      </c>
    </row>
    <row r="4294" spans="1:2">
      <c r="A4294">
        <v>34134825</v>
      </c>
      <c r="B4294" t="s">
        <v>9925</v>
      </c>
    </row>
    <row r="4295" spans="1:2">
      <c r="A4295">
        <v>38662869</v>
      </c>
      <c r="B4295" t="s">
        <v>9925</v>
      </c>
    </row>
    <row r="4296" spans="1:2">
      <c r="A4296">
        <v>34152582</v>
      </c>
      <c r="B4296" t="s">
        <v>11236</v>
      </c>
    </row>
    <row r="4297" spans="1:2">
      <c r="A4297">
        <v>36846812</v>
      </c>
      <c r="B4297" t="s">
        <v>11236</v>
      </c>
    </row>
    <row r="4298" spans="1:2">
      <c r="A4298">
        <v>37778220</v>
      </c>
      <c r="B4298" t="s">
        <v>11236</v>
      </c>
    </row>
    <row r="4299" spans="1:2">
      <c r="A4299">
        <v>36984562</v>
      </c>
      <c r="B4299" t="s">
        <v>11236</v>
      </c>
    </row>
    <row r="4300" spans="1:2">
      <c r="A4300">
        <v>34644919</v>
      </c>
      <c r="B4300" t="s">
        <v>13231</v>
      </c>
    </row>
    <row r="4301" spans="1:2">
      <c r="A4301">
        <v>34216352</v>
      </c>
      <c r="B4301" t="s">
        <v>16262</v>
      </c>
    </row>
    <row r="4302" spans="1:2">
      <c r="A4302">
        <v>34357195</v>
      </c>
      <c r="B4302" t="s">
        <v>11826</v>
      </c>
    </row>
    <row r="4303" spans="1:2">
      <c r="A4303">
        <v>36904949</v>
      </c>
      <c r="B4303" t="s">
        <v>11827</v>
      </c>
    </row>
    <row r="4304" spans="1:2">
      <c r="A4304">
        <v>37728322</v>
      </c>
      <c r="B4304" t="s">
        <v>11827</v>
      </c>
    </row>
    <row r="4305" spans="1:2">
      <c r="A4305">
        <v>36927055</v>
      </c>
      <c r="B4305" t="s">
        <v>11827</v>
      </c>
    </row>
    <row r="4306" spans="1:2">
      <c r="A4306">
        <v>34165904</v>
      </c>
      <c r="B4306" t="s">
        <v>11827</v>
      </c>
    </row>
    <row r="4307" spans="1:2">
      <c r="A4307">
        <v>34152643</v>
      </c>
      <c r="B4307" t="s">
        <v>11828</v>
      </c>
    </row>
    <row r="4308" spans="1:2">
      <c r="A4308">
        <v>34152652</v>
      </c>
      <c r="B4308" t="s">
        <v>11829</v>
      </c>
    </row>
    <row r="4309" spans="1:2">
      <c r="A4309">
        <v>34156417</v>
      </c>
      <c r="B4309" t="s">
        <v>9977</v>
      </c>
    </row>
    <row r="4310" spans="1:2">
      <c r="A4310">
        <v>37970953</v>
      </c>
      <c r="B4310" t="s">
        <v>11830</v>
      </c>
    </row>
    <row r="4311" spans="1:2">
      <c r="A4311">
        <v>37778766</v>
      </c>
      <c r="B4311" t="s">
        <v>11830</v>
      </c>
    </row>
    <row r="4312" spans="1:2">
      <c r="A4312">
        <v>37118099</v>
      </c>
      <c r="B4312" t="s">
        <v>11830</v>
      </c>
    </row>
    <row r="4313" spans="1:2">
      <c r="A4313">
        <v>34152705</v>
      </c>
      <c r="B4313" t="s">
        <v>11830</v>
      </c>
    </row>
    <row r="4314" spans="1:2">
      <c r="A4314">
        <v>37774251</v>
      </c>
      <c r="B4314" t="s">
        <v>15329</v>
      </c>
    </row>
    <row r="4315" spans="1:2">
      <c r="A4315">
        <v>34228218</v>
      </c>
      <c r="B4315" t="s">
        <v>15329</v>
      </c>
    </row>
    <row r="4316" spans="1:2">
      <c r="A4316">
        <v>37917315</v>
      </c>
      <c r="B4316" t="s">
        <v>15329</v>
      </c>
    </row>
    <row r="4317" spans="1:2">
      <c r="A4317">
        <v>34163425</v>
      </c>
      <c r="B4317" t="s">
        <v>15329</v>
      </c>
    </row>
    <row r="4318" spans="1:2">
      <c r="A4318">
        <v>37649296</v>
      </c>
      <c r="B4318" t="s">
        <v>15329</v>
      </c>
    </row>
    <row r="4319" spans="1:2">
      <c r="A4319">
        <v>36850218</v>
      </c>
      <c r="B4319" t="s">
        <v>15329</v>
      </c>
    </row>
    <row r="4320" spans="1:2">
      <c r="A4320">
        <v>34152748</v>
      </c>
      <c r="B4320" t="s">
        <v>15329</v>
      </c>
    </row>
    <row r="4321" spans="1:2">
      <c r="A4321">
        <v>34644447</v>
      </c>
      <c r="B4321" t="s">
        <v>15329</v>
      </c>
    </row>
    <row r="4322" spans="1:2">
      <c r="A4322">
        <v>34147301</v>
      </c>
      <c r="B4322" t="s">
        <v>11831</v>
      </c>
    </row>
    <row r="4323" spans="1:2">
      <c r="A4323">
        <v>38836501</v>
      </c>
      <c r="B4323" t="s">
        <v>11831</v>
      </c>
    </row>
    <row r="4324" spans="1:2">
      <c r="A4324">
        <v>34152834</v>
      </c>
      <c r="B4324" t="s">
        <v>14163</v>
      </c>
    </row>
    <row r="4325" spans="1:2">
      <c r="A4325">
        <v>36958154</v>
      </c>
      <c r="B4325" t="s">
        <v>14163</v>
      </c>
    </row>
    <row r="4326" spans="1:2">
      <c r="A4326">
        <v>34215352</v>
      </c>
      <c r="B4326" t="s">
        <v>11179</v>
      </c>
    </row>
    <row r="4327" spans="1:2">
      <c r="A4327">
        <v>37244918</v>
      </c>
      <c r="B4327" t="s">
        <v>12993</v>
      </c>
    </row>
    <row r="4328" spans="1:2">
      <c r="A4328">
        <v>34152848</v>
      </c>
      <c r="B4328" t="s">
        <v>12993</v>
      </c>
    </row>
    <row r="4329" spans="1:2">
      <c r="A4329">
        <v>34398089</v>
      </c>
      <c r="B4329" t="s">
        <v>9167</v>
      </c>
    </row>
    <row r="4330" spans="1:2">
      <c r="A4330">
        <v>37832393</v>
      </c>
      <c r="B4330" t="s">
        <v>9168</v>
      </c>
    </row>
    <row r="4331" spans="1:2">
      <c r="A4331">
        <v>34152852</v>
      </c>
      <c r="B4331" t="s">
        <v>9168</v>
      </c>
    </row>
    <row r="4332" spans="1:2">
      <c r="A4332">
        <v>36883059</v>
      </c>
      <c r="B4332" t="s">
        <v>11832</v>
      </c>
    </row>
    <row r="4333" spans="1:2">
      <c r="A4333">
        <v>34152855</v>
      </c>
      <c r="B4333" t="s">
        <v>11832</v>
      </c>
    </row>
    <row r="4334" spans="1:2">
      <c r="A4334">
        <v>37756137</v>
      </c>
      <c r="B4334" t="s">
        <v>11832</v>
      </c>
    </row>
    <row r="4335" spans="1:2">
      <c r="A4335">
        <v>34233656</v>
      </c>
      <c r="B4335" t="s">
        <v>14715</v>
      </c>
    </row>
    <row r="4336" spans="1:2">
      <c r="A4336">
        <v>36908889</v>
      </c>
      <c r="B4336" t="s">
        <v>14715</v>
      </c>
    </row>
    <row r="4337" spans="1:2">
      <c r="A4337">
        <v>36781311</v>
      </c>
      <c r="B4337" t="s">
        <v>14715</v>
      </c>
    </row>
    <row r="4338" spans="1:2">
      <c r="A4338">
        <v>37659487</v>
      </c>
      <c r="B4338" t="s">
        <v>11833</v>
      </c>
    </row>
    <row r="4339" spans="1:2">
      <c r="A4339">
        <v>34152905</v>
      </c>
      <c r="B4339" t="s">
        <v>9980</v>
      </c>
    </row>
    <row r="4340" spans="1:2">
      <c r="A4340">
        <v>38559996</v>
      </c>
      <c r="B4340" t="s">
        <v>9980</v>
      </c>
    </row>
    <row r="4341" spans="1:2">
      <c r="A4341">
        <v>38560010</v>
      </c>
      <c r="B4341" t="s">
        <v>9980</v>
      </c>
    </row>
    <row r="4342" spans="1:2">
      <c r="A4342">
        <v>34152880</v>
      </c>
      <c r="B4342" t="s">
        <v>9980</v>
      </c>
    </row>
    <row r="4343" spans="1:2">
      <c r="A4343">
        <v>38494511</v>
      </c>
      <c r="B4343" t="s">
        <v>16318</v>
      </c>
    </row>
    <row r="4344" spans="1:2">
      <c r="A4344">
        <v>36777353</v>
      </c>
      <c r="B4344" t="s">
        <v>16318</v>
      </c>
    </row>
    <row r="4345" spans="1:2">
      <c r="A4345">
        <v>34153005</v>
      </c>
      <c r="B4345" t="s">
        <v>11835</v>
      </c>
    </row>
    <row r="4346" spans="1:2">
      <c r="A4346">
        <v>34186594</v>
      </c>
      <c r="B4346" t="s">
        <v>10845</v>
      </c>
    </row>
    <row r="4347" spans="1:2">
      <c r="A4347">
        <v>38519429</v>
      </c>
      <c r="B4347" t="s">
        <v>11836</v>
      </c>
    </row>
    <row r="4348" spans="1:2">
      <c r="A4348">
        <v>37823812</v>
      </c>
      <c r="B4348" t="s">
        <v>9276</v>
      </c>
    </row>
    <row r="4349" spans="1:2">
      <c r="A4349">
        <v>34153110</v>
      </c>
      <c r="B4349" t="s">
        <v>9276</v>
      </c>
    </row>
    <row r="4350" spans="1:2">
      <c r="A4350">
        <v>34492048</v>
      </c>
      <c r="B4350" t="s">
        <v>16921</v>
      </c>
    </row>
    <row r="4351" spans="1:2">
      <c r="A4351">
        <v>36845579</v>
      </c>
      <c r="B4351" t="s">
        <v>16852</v>
      </c>
    </row>
    <row r="4352" spans="1:2">
      <c r="A4352">
        <v>34153139</v>
      </c>
      <c r="B4352" t="s">
        <v>11837</v>
      </c>
    </row>
    <row r="4353" spans="1:2">
      <c r="A4353">
        <v>38500785</v>
      </c>
      <c r="B4353" t="s">
        <v>13405</v>
      </c>
    </row>
    <row r="4354" spans="1:2">
      <c r="A4354">
        <v>34153147</v>
      </c>
      <c r="B4354" t="s">
        <v>13405</v>
      </c>
    </row>
    <row r="4355" spans="1:2">
      <c r="A4355">
        <v>34223714</v>
      </c>
      <c r="B4355" t="s">
        <v>9997</v>
      </c>
    </row>
    <row r="4356" spans="1:2">
      <c r="A4356">
        <v>37958312</v>
      </c>
      <c r="B4356" t="s">
        <v>11838</v>
      </c>
    </row>
    <row r="4357" spans="1:2">
      <c r="A4357">
        <v>34153167</v>
      </c>
      <c r="B4357" t="s">
        <v>11838</v>
      </c>
    </row>
    <row r="4358" spans="1:2">
      <c r="A4358">
        <v>34153172</v>
      </c>
      <c r="B4358" t="s">
        <v>9719</v>
      </c>
    </row>
    <row r="4359" spans="1:2">
      <c r="A4359">
        <v>34153177</v>
      </c>
      <c r="B4359" t="s">
        <v>8605</v>
      </c>
    </row>
    <row r="4360" spans="1:2">
      <c r="A4360">
        <v>37720696</v>
      </c>
      <c r="B4360" t="s">
        <v>8605</v>
      </c>
    </row>
    <row r="4361" spans="1:2">
      <c r="A4361">
        <v>37105704</v>
      </c>
      <c r="B4361" t="s">
        <v>8605</v>
      </c>
    </row>
    <row r="4362" spans="1:2">
      <c r="A4362">
        <v>36874745</v>
      </c>
      <c r="B4362" t="s">
        <v>8605</v>
      </c>
    </row>
    <row r="4363" spans="1:2">
      <c r="A4363">
        <v>37157659</v>
      </c>
      <c r="B4363" t="s">
        <v>10207</v>
      </c>
    </row>
    <row r="4364" spans="1:2">
      <c r="A4364">
        <v>37762468</v>
      </c>
      <c r="B4364" t="s">
        <v>10207</v>
      </c>
    </row>
    <row r="4365" spans="1:2">
      <c r="A4365">
        <v>34153179</v>
      </c>
      <c r="B4365" t="s">
        <v>10207</v>
      </c>
    </row>
    <row r="4366" spans="1:2">
      <c r="A4366">
        <v>34210992</v>
      </c>
      <c r="B4366" t="s">
        <v>11839</v>
      </c>
    </row>
    <row r="4367" spans="1:2">
      <c r="A4367">
        <v>37244198</v>
      </c>
      <c r="B4367" t="s">
        <v>11840</v>
      </c>
    </row>
    <row r="4368" spans="1:2">
      <c r="A4368">
        <v>34263843</v>
      </c>
      <c r="B4368" t="s">
        <v>11840</v>
      </c>
    </row>
    <row r="4369" spans="1:2">
      <c r="A4369">
        <v>34553384</v>
      </c>
      <c r="B4369" t="s">
        <v>14566</v>
      </c>
    </row>
    <row r="4370" spans="1:2">
      <c r="A4370">
        <v>38363697</v>
      </c>
      <c r="B4370" t="s">
        <v>14566</v>
      </c>
    </row>
    <row r="4371" spans="1:2">
      <c r="A4371">
        <v>34141539</v>
      </c>
      <c r="B4371" t="s">
        <v>14566</v>
      </c>
    </row>
    <row r="4372" spans="1:2">
      <c r="A4372">
        <v>34234873</v>
      </c>
      <c r="B4372" t="s">
        <v>13561</v>
      </c>
    </row>
    <row r="4373" spans="1:2">
      <c r="A4373">
        <v>34235083</v>
      </c>
      <c r="B4373" t="s">
        <v>15337</v>
      </c>
    </row>
    <row r="4374" spans="1:2">
      <c r="A4374">
        <v>38482937</v>
      </c>
      <c r="B4374" t="s">
        <v>15337</v>
      </c>
    </row>
    <row r="4375" spans="1:2">
      <c r="A4375">
        <v>34653880</v>
      </c>
      <c r="B4375" t="s">
        <v>10040</v>
      </c>
    </row>
    <row r="4376" spans="1:2">
      <c r="A4376">
        <v>34228442</v>
      </c>
      <c r="B4376" t="s">
        <v>10041</v>
      </c>
    </row>
    <row r="4377" spans="1:2">
      <c r="A4377">
        <v>34150101</v>
      </c>
      <c r="B4377" t="s">
        <v>10042</v>
      </c>
    </row>
    <row r="4378" spans="1:2">
      <c r="A4378">
        <v>34150100</v>
      </c>
      <c r="B4378" t="s">
        <v>10042</v>
      </c>
    </row>
    <row r="4379" spans="1:2">
      <c r="A4379">
        <v>34179509</v>
      </c>
      <c r="B4379" t="s">
        <v>14900</v>
      </c>
    </row>
    <row r="4380" spans="1:2">
      <c r="A4380">
        <v>34228831</v>
      </c>
      <c r="B4380" t="s">
        <v>13406</v>
      </c>
    </row>
    <row r="4381" spans="1:2">
      <c r="A4381">
        <v>38538477</v>
      </c>
      <c r="B4381" t="s">
        <v>13406</v>
      </c>
    </row>
    <row r="4382" spans="1:2">
      <c r="A4382">
        <v>36804997</v>
      </c>
      <c r="B4382" t="s">
        <v>10166</v>
      </c>
    </row>
    <row r="4383" spans="1:2">
      <c r="A4383">
        <v>37292929</v>
      </c>
      <c r="B4383" t="s">
        <v>10170</v>
      </c>
    </row>
    <row r="4384" spans="1:2">
      <c r="A4384">
        <v>37292781</v>
      </c>
      <c r="B4384" t="s">
        <v>10170</v>
      </c>
    </row>
    <row r="4385" spans="1:2">
      <c r="A4385">
        <v>38319137</v>
      </c>
      <c r="B4385" t="s">
        <v>10174</v>
      </c>
    </row>
    <row r="4386" spans="1:2">
      <c r="A4386">
        <v>38305269</v>
      </c>
      <c r="B4386" t="s">
        <v>10174</v>
      </c>
    </row>
    <row r="4387" spans="1:2">
      <c r="A4387">
        <v>34146608</v>
      </c>
      <c r="B4387" t="s">
        <v>10174</v>
      </c>
    </row>
    <row r="4388" spans="1:2">
      <c r="A4388">
        <v>34138073</v>
      </c>
      <c r="B4388" t="s">
        <v>10188</v>
      </c>
    </row>
    <row r="4389" spans="1:2">
      <c r="A4389">
        <v>34224337</v>
      </c>
      <c r="B4389" t="s">
        <v>10189</v>
      </c>
    </row>
    <row r="4390" spans="1:2">
      <c r="A4390">
        <v>38431450</v>
      </c>
      <c r="B4390" t="s">
        <v>10189</v>
      </c>
    </row>
    <row r="4391" spans="1:2">
      <c r="A4391">
        <v>38008059</v>
      </c>
      <c r="B4391" t="s">
        <v>10189</v>
      </c>
    </row>
    <row r="4392" spans="1:2">
      <c r="A4392">
        <v>38847856</v>
      </c>
      <c r="B4392" t="s">
        <v>10189</v>
      </c>
    </row>
    <row r="4393" spans="1:2">
      <c r="A4393">
        <v>34234649</v>
      </c>
      <c r="B4393" t="s">
        <v>11842</v>
      </c>
    </row>
    <row r="4394" spans="1:2">
      <c r="A4394">
        <v>37282911</v>
      </c>
      <c r="B4394" t="s">
        <v>10043</v>
      </c>
    </row>
    <row r="4395" spans="1:2">
      <c r="A4395">
        <v>36735213</v>
      </c>
      <c r="B4395" t="s">
        <v>10043</v>
      </c>
    </row>
    <row r="4396" spans="1:2">
      <c r="A4396">
        <v>36745472</v>
      </c>
      <c r="B4396" t="s">
        <v>10043</v>
      </c>
    </row>
    <row r="4397" spans="1:2">
      <c r="A4397">
        <v>34143440</v>
      </c>
      <c r="B4397" t="s">
        <v>10044</v>
      </c>
    </row>
    <row r="4398" spans="1:2">
      <c r="A4398">
        <v>37282908</v>
      </c>
      <c r="B4398" t="s">
        <v>10044</v>
      </c>
    </row>
    <row r="4399" spans="1:2">
      <c r="A4399">
        <v>37106251</v>
      </c>
      <c r="B4399" t="s">
        <v>10783</v>
      </c>
    </row>
    <row r="4400" spans="1:2">
      <c r="A4400">
        <v>34220108</v>
      </c>
      <c r="B4400" t="s">
        <v>10783</v>
      </c>
    </row>
    <row r="4401" spans="1:2">
      <c r="A4401">
        <v>34263915</v>
      </c>
      <c r="B4401" t="s">
        <v>10783</v>
      </c>
    </row>
    <row r="4402" spans="1:2">
      <c r="A4402">
        <v>37761976</v>
      </c>
      <c r="B4402" t="s">
        <v>10783</v>
      </c>
    </row>
    <row r="4403" spans="1:2">
      <c r="A4403">
        <v>34654446</v>
      </c>
      <c r="B4403" t="s">
        <v>10783</v>
      </c>
    </row>
    <row r="4404" spans="1:2">
      <c r="A4404">
        <v>36878041</v>
      </c>
      <c r="B4404" t="s">
        <v>10193</v>
      </c>
    </row>
    <row r="4405" spans="1:2">
      <c r="A4405">
        <v>34151640</v>
      </c>
      <c r="B4405" t="s">
        <v>11843</v>
      </c>
    </row>
    <row r="4406" spans="1:2">
      <c r="A4406">
        <v>38551378</v>
      </c>
      <c r="B4406" t="s">
        <v>11844</v>
      </c>
    </row>
    <row r="4407" spans="1:2">
      <c r="A4407">
        <v>34223501</v>
      </c>
      <c r="B4407" t="s">
        <v>11845</v>
      </c>
    </row>
    <row r="4408" spans="1:2">
      <c r="A4408">
        <v>34365733</v>
      </c>
      <c r="B4408" t="s">
        <v>11846</v>
      </c>
    </row>
    <row r="4409" spans="1:2">
      <c r="A4409">
        <v>34138801</v>
      </c>
      <c r="B4409" t="s">
        <v>15908</v>
      </c>
    </row>
    <row r="4410" spans="1:2">
      <c r="A4410">
        <v>38447664</v>
      </c>
      <c r="B4410" t="s">
        <v>17726</v>
      </c>
    </row>
    <row r="4411" spans="1:2">
      <c r="A4411">
        <v>36976490</v>
      </c>
      <c r="B4411" t="s">
        <v>11847</v>
      </c>
    </row>
    <row r="4412" spans="1:2">
      <c r="A4412">
        <v>34146998</v>
      </c>
      <c r="B4412" t="s">
        <v>15874</v>
      </c>
    </row>
    <row r="4413" spans="1:2">
      <c r="A4413">
        <v>34222701</v>
      </c>
      <c r="B4413" t="s">
        <v>15874</v>
      </c>
    </row>
    <row r="4414" spans="1:2">
      <c r="A4414">
        <v>36986536</v>
      </c>
      <c r="B4414" t="s">
        <v>15906</v>
      </c>
    </row>
    <row r="4415" spans="1:2">
      <c r="A4415">
        <v>34638747</v>
      </c>
      <c r="B4415" t="s">
        <v>15882</v>
      </c>
    </row>
    <row r="4416" spans="1:2">
      <c r="A4416">
        <v>34231353</v>
      </c>
      <c r="B4416" t="s">
        <v>15904</v>
      </c>
    </row>
    <row r="4417" spans="1:2">
      <c r="A4417">
        <v>37112689</v>
      </c>
      <c r="B4417" t="s">
        <v>17317</v>
      </c>
    </row>
    <row r="4418" spans="1:2">
      <c r="A4418">
        <v>34136090</v>
      </c>
      <c r="B4418" t="s">
        <v>15858</v>
      </c>
    </row>
    <row r="4419" spans="1:2">
      <c r="A4419">
        <v>34152626</v>
      </c>
      <c r="B4419" t="s">
        <v>15868</v>
      </c>
    </row>
    <row r="4420" spans="1:2">
      <c r="A4420">
        <v>34188423</v>
      </c>
      <c r="B4420" t="s">
        <v>11848</v>
      </c>
    </row>
    <row r="4421" spans="1:2">
      <c r="A4421">
        <v>34186982</v>
      </c>
      <c r="B4421" t="s">
        <v>16211</v>
      </c>
    </row>
    <row r="4422" spans="1:2">
      <c r="A4422">
        <v>38367791</v>
      </c>
      <c r="B4422" t="s">
        <v>16211</v>
      </c>
    </row>
    <row r="4423" spans="1:2">
      <c r="A4423">
        <v>38470987</v>
      </c>
      <c r="B4423" t="s">
        <v>11849</v>
      </c>
    </row>
    <row r="4424" spans="1:2">
      <c r="A4424">
        <v>34214869</v>
      </c>
      <c r="B4424" t="s">
        <v>11849</v>
      </c>
    </row>
    <row r="4425" spans="1:2">
      <c r="A4425">
        <v>34222238</v>
      </c>
      <c r="B4425" t="s">
        <v>11850</v>
      </c>
    </row>
    <row r="4426" spans="1:2">
      <c r="A4426">
        <v>34414686</v>
      </c>
      <c r="B4426" t="s">
        <v>13703</v>
      </c>
    </row>
    <row r="4427" spans="1:2">
      <c r="A4427">
        <v>37248164</v>
      </c>
      <c r="B4427" t="s">
        <v>13703</v>
      </c>
    </row>
    <row r="4428" spans="1:2">
      <c r="A4428">
        <v>34149801</v>
      </c>
      <c r="B4428" t="s">
        <v>15864</v>
      </c>
    </row>
    <row r="4429" spans="1:2">
      <c r="A4429">
        <v>34158176</v>
      </c>
      <c r="B4429" t="s">
        <v>15886</v>
      </c>
    </row>
    <row r="4430" spans="1:2">
      <c r="A4430">
        <v>34223915</v>
      </c>
      <c r="B4430" t="s">
        <v>11851</v>
      </c>
    </row>
    <row r="4431" spans="1:2">
      <c r="A4431">
        <v>34215373</v>
      </c>
      <c r="B4431" t="s">
        <v>11852</v>
      </c>
    </row>
    <row r="4432" spans="1:2">
      <c r="A4432">
        <v>34144306</v>
      </c>
      <c r="B4432" t="s">
        <v>15801</v>
      </c>
    </row>
    <row r="4433" spans="1:2">
      <c r="A4433">
        <v>34160124</v>
      </c>
      <c r="B4433" t="s">
        <v>15912</v>
      </c>
    </row>
    <row r="4434" spans="1:2">
      <c r="A4434">
        <v>34144095</v>
      </c>
      <c r="B4434" t="s">
        <v>15855</v>
      </c>
    </row>
    <row r="4435" spans="1:2">
      <c r="A4435">
        <v>34222649</v>
      </c>
      <c r="B4435" t="s">
        <v>11853</v>
      </c>
    </row>
    <row r="4436" spans="1:2">
      <c r="A4436">
        <v>34653960</v>
      </c>
      <c r="B4436" t="s">
        <v>11854</v>
      </c>
    </row>
    <row r="4437" spans="1:2">
      <c r="A4437">
        <v>34147600</v>
      </c>
      <c r="B4437" t="s">
        <v>11855</v>
      </c>
    </row>
    <row r="4438" spans="1:2">
      <c r="A4438">
        <v>37287463</v>
      </c>
      <c r="B4438" t="s">
        <v>11855</v>
      </c>
    </row>
    <row r="4439" spans="1:2">
      <c r="A4439">
        <v>37741447</v>
      </c>
      <c r="B4439" t="s">
        <v>11856</v>
      </c>
    </row>
    <row r="4440" spans="1:2">
      <c r="A4440">
        <v>37013587</v>
      </c>
      <c r="B4440" t="s">
        <v>11857</v>
      </c>
    </row>
    <row r="4441" spans="1:2">
      <c r="A4441">
        <v>34406335</v>
      </c>
      <c r="B4441" t="s">
        <v>16902</v>
      </c>
    </row>
    <row r="4442" spans="1:2">
      <c r="A4442">
        <v>37123315</v>
      </c>
      <c r="B4442" t="s">
        <v>11858</v>
      </c>
    </row>
    <row r="4443" spans="1:2">
      <c r="A4443">
        <v>38477091</v>
      </c>
      <c r="B4443" t="s">
        <v>11858</v>
      </c>
    </row>
    <row r="4444" spans="1:2">
      <c r="A4444">
        <v>34673934</v>
      </c>
      <c r="B4444" t="s">
        <v>11859</v>
      </c>
    </row>
    <row r="4445" spans="1:2">
      <c r="A4445">
        <v>37983400</v>
      </c>
      <c r="B4445" t="s">
        <v>11860</v>
      </c>
    </row>
    <row r="4446" spans="1:2">
      <c r="A4446">
        <v>34653842</v>
      </c>
      <c r="B4446" t="s">
        <v>11861</v>
      </c>
    </row>
    <row r="4447" spans="1:2">
      <c r="A4447">
        <v>34222242</v>
      </c>
      <c r="B4447" t="s">
        <v>15876</v>
      </c>
    </row>
    <row r="4448" spans="1:2">
      <c r="A4448">
        <v>34144715</v>
      </c>
      <c r="B4448" t="s">
        <v>15876</v>
      </c>
    </row>
    <row r="4449" spans="1:2">
      <c r="A4449">
        <v>34222873</v>
      </c>
      <c r="B4449" t="s">
        <v>15878</v>
      </c>
    </row>
    <row r="4450" spans="1:2">
      <c r="A4450">
        <v>38477041</v>
      </c>
      <c r="B4450" t="s">
        <v>15878</v>
      </c>
    </row>
    <row r="4451" spans="1:2">
      <c r="A4451">
        <v>34144600</v>
      </c>
      <c r="B4451" t="s">
        <v>15870</v>
      </c>
    </row>
    <row r="4452" spans="1:2">
      <c r="A4452">
        <v>36860020</v>
      </c>
      <c r="B4452" t="s">
        <v>15815</v>
      </c>
    </row>
    <row r="4453" spans="1:2">
      <c r="A4453">
        <v>34153150</v>
      </c>
      <c r="B4453" t="s">
        <v>15872</v>
      </c>
    </row>
    <row r="4454" spans="1:2">
      <c r="A4454">
        <v>37281593</v>
      </c>
      <c r="B4454" t="s">
        <v>11862</v>
      </c>
    </row>
    <row r="4455" spans="1:2">
      <c r="A4455">
        <v>37175704</v>
      </c>
      <c r="B4455" t="s">
        <v>11863</v>
      </c>
    </row>
    <row r="4456" spans="1:2">
      <c r="A4456">
        <v>36822641</v>
      </c>
      <c r="B4456" t="s">
        <v>17092</v>
      </c>
    </row>
    <row r="4457" spans="1:2">
      <c r="A4457">
        <v>38476839</v>
      </c>
      <c r="B4457" t="s">
        <v>17092</v>
      </c>
    </row>
    <row r="4458" spans="1:2">
      <c r="A4458">
        <v>34148962</v>
      </c>
      <c r="B4458" t="s">
        <v>11864</v>
      </c>
    </row>
    <row r="4459" spans="1:2">
      <c r="A4459">
        <v>34134754</v>
      </c>
      <c r="B4459" t="s">
        <v>11865</v>
      </c>
    </row>
    <row r="4460" spans="1:2">
      <c r="A4460">
        <v>34149150</v>
      </c>
      <c r="B4460" t="s">
        <v>15813</v>
      </c>
    </row>
    <row r="4461" spans="1:2">
      <c r="A4461">
        <v>34211855</v>
      </c>
      <c r="B4461" t="s">
        <v>15884</v>
      </c>
    </row>
    <row r="4462" spans="1:2">
      <c r="A4462">
        <v>36997506</v>
      </c>
      <c r="B4462" t="s">
        <v>17178</v>
      </c>
    </row>
    <row r="4463" spans="1:2">
      <c r="A4463">
        <v>34654190</v>
      </c>
      <c r="B4463" t="s">
        <v>11866</v>
      </c>
    </row>
    <row r="4464" spans="1:2">
      <c r="A4464">
        <v>36929734</v>
      </c>
      <c r="B4464" t="s">
        <v>16900</v>
      </c>
    </row>
    <row r="4465" spans="1:2">
      <c r="A4465">
        <v>34331736</v>
      </c>
      <c r="B4465" t="s">
        <v>11867</v>
      </c>
    </row>
    <row r="4466" spans="1:2">
      <c r="A4466">
        <v>37725029</v>
      </c>
      <c r="B4466" t="s">
        <v>11868</v>
      </c>
    </row>
    <row r="4467" spans="1:2">
      <c r="A4467">
        <v>34145442</v>
      </c>
      <c r="B4467" t="s">
        <v>11869</v>
      </c>
    </row>
    <row r="4468" spans="1:2">
      <c r="A4468">
        <v>37742644</v>
      </c>
      <c r="B4468" t="s">
        <v>11870</v>
      </c>
    </row>
    <row r="4469" spans="1:2">
      <c r="A4469">
        <v>34222229</v>
      </c>
      <c r="B4469" t="s">
        <v>15866</v>
      </c>
    </row>
    <row r="4470" spans="1:2">
      <c r="A4470">
        <v>34143736</v>
      </c>
      <c r="B4470" t="s">
        <v>16215</v>
      </c>
    </row>
    <row r="4471" spans="1:2">
      <c r="A4471">
        <v>34144317</v>
      </c>
      <c r="B4471" t="s">
        <v>15856</v>
      </c>
    </row>
    <row r="4472" spans="1:2">
      <c r="A4472">
        <v>38012919</v>
      </c>
      <c r="B4472" t="s">
        <v>17650</v>
      </c>
    </row>
    <row r="4473" spans="1:2">
      <c r="A4473">
        <v>34141052</v>
      </c>
      <c r="B4473" t="s">
        <v>15888</v>
      </c>
    </row>
    <row r="4474" spans="1:2">
      <c r="A4474">
        <v>38640064</v>
      </c>
      <c r="B4474" t="s">
        <v>17854</v>
      </c>
    </row>
    <row r="4475" spans="1:2">
      <c r="A4475">
        <v>34213424</v>
      </c>
      <c r="B4475" t="s">
        <v>15805</v>
      </c>
    </row>
    <row r="4476" spans="1:2">
      <c r="A4476">
        <v>38009195</v>
      </c>
      <c r="B4476" t="s">
        <v>17652</v>
      </c>
    </row>
    <row r="4477" spans="1:2">
      <c r="A4477">
        <v>37160070</v>
      </c>
      <c r="B4477" t="s">
        <v>11871</v>
      </c>
    </row>
    <row r="4478" spans="1:2">
      <c r="A4478">
        <v>37666132</v>
      </c>
      <c r="B4478" t="s">
        <v>11872</v>
      </c>
    </row>
    <row r="4479" spans="1:2">
      <c r="A4479">
        <v>36946433</v>
      </c>
      <c r="B4479" t="s">
        <v>11873</v>
      </c>
    </row>
    <row r="4480" spans="1:2">
      <c r="A4480">
        <v>36998685</v>
      </c>
      <c r="B4480" t="s">
        <v>11873</v>
      </c>
    </row>
    <row r="4481" spans="1:2">
      <c r="A4481">
        <v>38476875</v>
      </c>
      <c r="B4481" t="s">
        <v>11874</v>
      </c>
    </row>
    <row r="4482" spans="1:2">
      <c r="A4482">
        <v>37020745</v>
      </c>
      <c r="B4482" t="s">
        <v>11874</v>
      </c>
    </row>
    <row r="4483" spans="1:2">
      <c r="A4483">
        <v>38568495</v>
      </c>
      <c r="B4483" t="s">
        <v>11875</v>
      </c>
    </row>
    <row r="4484" spans="1:2">
      <c r="A4484">
        <v>36844580</v>
      </c>
      <c r="B4484" t="s">
        <v>11875</v>
      </c>
    </row>
    <row r="4485" spans="1:2">
      <c r="A4485">
        <v>36962607</v>
      </c>
      <c r="B4485" t="s">
        <v>15860</v>
      </c>
    </row>
    <row r="4486" spans="1:2">
      <c r="A4486">
        <v>34222244</v>
      </c>
      <c r="B4486" t="s">
        <v>15860</v>
      </c>
    </row>
    <row r="4487" spans="1:2">
      <c r="A4487">
        <v>36835151</v>
      </c>
      <c r="B4487" t="s">
        <v>16558</v>
      </c>
    </row>
    <row r="4488" spans="1:2">
      <c r="A4488">
        <v>36913695</v>
      </c>
      <c r="B4488" t="s">
        <v>15811</v>
      </c>
    </row>
    <row r="4489" spans="1:2">
      <c r="A4489">
        <v>36784229</v>
      </c>
      <c r="B4489" t="s">
        <v>16963</v>
      </c>
    </row>
    <row r="4490" spans="1:2">
      <c r="A4490">
        <v>36958079</v>
      </c>
      <c r="B4490" t="s">
        <v>17160</v>
      </c>
    </row>
    <row r="4491" spans="1:2">
      <c r="A4491">
        <v>37624967</v>
      </c>
      <c r="B4491" t="s">
        <v>17160</v>
      </c>
    </row>
    <row r="4492" spans="1:2">
      <c r="A4492">
        <v>34140960</v>
      </c>
      <c r="B4492" t="s">
        <v>11876</v>
      </c>
    </row>
    <row r="4493" spans="1:2">
      <c r="A4493">
        <v>34415628</v>
      </c>
      <c r="B4493" t="s">
        <v>15892</v>
      </c>
    </row>
    <row r="4494" spans="1:2">
      <c r="A4494">
        <v>34219204</v>
      </c>
      <c r="B4494" t="s">
        <v>15892</v>
      </c>
    </row>
    <row r="4495" spans="1:2">
      <c r="A4495">
        <v>37178770</v>
      </c>
      <c r="B4495" t="s">
        <v>11877</v>
      </c>
    </row>
    <row r="4496" spans="1:2">
      <c r="A4496">
        <v>38477125</v>
      </c>
      <c r="B4496" t="s">
        <v>11877</v>
      </c>
    </row>
    <row r="4497" spans="1:2">
      <c r="A4497">
        <v>34411058</v>
      </c>
      <c r="B4497" t="s">
        <v>11878</v>
      </c>
    </row>
    <row r="4498" spans="1:2">
      <c r="A4498">
        <v>34153468</v>
      </c>
      <c r="B4498" t="s">
        <v>15913</v>
      </c>
    </row>
    <row r="4499" spans="1:2">
      <c r="A4499">
        <v>36736205</v>
      </c>
      <c r="B4499" t="s">
        <v>15894</v>
      </c>
    </row>
    <row r="4500" spans="1:2">
      <c r="A4500">
        <v>34235760</v>
      </c>
      <c r="B4500" t="s">
        <v>15894</v>
      </c>
    </row>
    <row r="4501" spans="1:2">
      <c r="A4501">
        <v>37070533</v>
      </c>
      <c r="B4501" t="s">
        <v>11879</v>
      </c>
    </row>
    <row r="4502" spans="1:2">
      <c r="A4502">
        <v>34148729</v>
      </c>
      <c r="B4502" t="s">
        <v>15898</v>
      </c>
    </row>
    <row r="4503" spans="1:2">
      <c r="A4503">
        <v>34143234</v>
      </c>
      <c r="B4503" t="s">
        <v>11880</v>
      </c>
    </row>
    <row r="4504" spans="1:2">
      <c r="A4504">
        <v>38494803</v>
      </c>
      <c r="B4504" t="s">
        <v>17758</v>
      </c>
    </row>
    <row r="4505" spans="1:2">
      <c r="A4505">
        <v>36858446</v>
      </c>
      <c r="B4505" t="s">
        <v>11881</v>
      </c>
    </row>
    <row r="4506" spans="1:2">
      <c r="A4506">
        <v>37581788</v>
      </c>
      <c r="B4506" t="s">
        <v>11882</v>
      </c>
    </row>
    <row r="4507" spans="1:2">
      <c r="A4507">
        <v>38476975</v>
      </c>
      <c r="B4507" t="s">
        <v>11882</v>
      </c>
    </row>
    <row r="4508" spans="1:2">
      <c r="A4508">
        <v>34654020</v>
      </c>
      <c r="B4508" t="s">
        <v>11883</v>
      </c>
    </row>
    <row r="4509" spans="1:2">
      <c r="A4509">
        <v>37078387</v>
      </c>
      <c r="B4509" t="s">
        <v>11884</v>
      </c>
    </row>
    <row r="4510" spans="1:2">
      <c r="A4510">
        <v>34226310</v>
      </c>
      <c r="B4510" t="s">
        <v>15809</v>
      </c>
    </row>
    <row r="4511" spans="1:2">
      <c r="A4511">
        <v>34654222</v>
      </c>
      <c r="B4511" t="s">
        <v>11885</v>
      </c>
    </row>
    <row r="4512" spans="1:2">
      <c r="A4512">
        <v>34227108</v>
      </c>
      <c r="B4512" t="s">
        <v>11886</v>
      </c>
    </row>
    <row r="4513" spans="1:2">
      <c r="A4513">
        <v>34487217</v>
      </c>
      <c r="B4513" t="s">
        <v>15902</v>
      </c>
    </row>
    <row r="4514" spans="1:2">
      <c r="A4514">
        <v>34229534</v>
      </c>
      <c r="B4514" t="s">
        <v>11887</v>
      </c>
    </row>
    <row r="4515" spans="1:2">
      <c r="A4515">
        <v>34231267</v>
      </c>
      <c r="B4515" t="s">
        <v>15915</v>
      </c>
    </row>
    <row r="4516" spans="1:2">
      <c r="A4516">
        <v>34468190</v>
      </c>
      <c r="B4516" t="s">
        <v>16235</v>
      </c>
    </row>
    <row r="4517" spans="1:2">
      <c r="A4517">
        <v>38376439</v>
      </c>
      <c r="B4517" t="s">
        <v>15807</v>
      </c>
    </row>
    <row r="4518" spans="1:2">
      <c r="A4518">
        <v>34234068</v>
      </c>
      <c r="B4518" t="s">
        <v>15807</v>
      </c>
    </row>
    <row r="4519" spans="1:2">
      <c r="A4519">
        <v>34141398</v>
      </c>
      <c r="B4519" t="s">
        <v>16207</v>
      </c>
    </row>
    <row r="4520" spans="1:2">
      <c r="A4520">
        <v>34409362</v>
      </c>
      <c r="B4520" t="s">
        <v>15900</v>
      </c>
    </row>
    <row r="4521" spans="1:2">
      <c r="A4521">
        <v>34221737</v>
      </c>
      <c r="B4521" t="s">
        <v>10045</v>
      </c>
    </row>
    <row r="4522" spans="1:2">
      <c r="A4522">
        <v>37301866</v>
      </c>
      <c r="B4522" t="s">
        <v>10045</v>
      </c>
    </row>
    <row r="4523" spans="1:2">
      <c r="A4523">
        <v>37783584</v>
      </c>
      <c r="B4523" t="s">
        <v>10045</v>
      </c>
    </row>
    <row r="4524" spans="1:2">
      <c r="A4524">
        <v>36793879</v>
      </c>
      <c r="B4524" t="s">
        <v>11889</v>
      </c>
    </row>
    <row r="4525" spans="1:2">
      <c r="A4525">
        <v>34261691</v>
      </c>
      <c r="B4525" t="s">
        <v>11889</v>
      </c>
    </row>
    <row r="4526" spans="1:2">
      <c r="A4526">
        <v>38486241</v>
      </c>
      <c r="B4526" t="s">
        <v>11889</v>
      </c>
    </row>
    <row r="4527" spans="1:2">
      <c r="A4527">
        <v>37014869</v>
      </c>
      <c r="B4527" t="s">
        <v>9856</v>
      </c>
    </row>
    <row r="4528" spans="1:2">
      <c r="A4528">
        <v>34286299</v>
      </c>
      <c r="B4528" t="s">
        <v>8620</v>
      </c>
    </row>
    <row r="4529" spans="1:2">
      <c r="A4529">
        <v>34348535</v>
      </c>
      <c r="B4529" t="s">
        <v>8817</v>
      </c>
    </row>
    <row r="4530" spans="1:2">
      <c r="A4530">
        <v>36932196</v>
      </c>
      <c r="B4530" t="s">
        <v>11890</v>
      </c>
    </row>
    <row r="4531" spans="1:2">
      <c r="A4531">
        <v>36941716</v>
      </c>
      <c r="B4531" t="s">
        <v>11890</v>
      </c>
    </row>
    <row r="4532" spans="1:2">
      <c r="A4532">
        <v>37053083</v>
      </c>
      <c r="B4532" t="s">
        <v>11890</v>
      </c>
    </row>
    <row r="4533" spans="1:2">
      <c r="A4533">
        <v>34144172</v>
      </c>
      <c r="B4533" t="s">
        <v>11890</v>
      </c>
    </row>
    <row r="4534" spans="1:2">
      <c r="A4534">
        <v>34153259</v>
      </c>
      <c r="B4534" t="s">
        <v>9472</v>
      </c>
    </row>
    <row r="4535" spans="1:2">
      <c r="A4535">
        <v>37913206</v>
      </c>
      <c r="B4535" t="s">
        <v>11891</v>
      </c>
    </row>
    <row r="4536" spans="1:2">
      <c r="A4536">
        <v>34402870</v>
      </c>
      <c r="B4536" t="s">
        <v>11891</v>
      </c>
    </row>
    <row r="4537" spans="1:2">
      <c r="A4537">
        <v>37252421</v>
      </c>
      <c r="B4537" t="s">
        <v>14463</v>
      </c>
    </row>
    <row r="4538" spans="1:2">
      <c r="A4538">
        <v>37227840</v>
      </c>
      <c r="B4538" t="s">
        <v>14463</v>
      </c>
    </row>
    <row r="4539" spans="1:2">
      <c r="A4539">
        <v>37252419</v>
      </c>
      <c r="B4539" t="s">
        <v>14463</v>
      </c>
    </row>
    <row r="4540" spans="1:2">
      <c r="A4540">
        <v>34475348</v>
      </c>
      <c r="B4540" t="s">
        <v>10217</v>
      </c>
    </row>
    <row r="4541" spans="1:2">
      <c r="A4541">
        <v>34168006</v>
      </c>
      <c r="B4541" t="s">
        <v>10217</v>
      </c>
    </row>
    <row r="4542" spans="1:2">
      <c r="A4542">
        <v>34153270</v>
      </c>
      <c r="B4542" t="s">
        <v>8818</v>
      </c>
    </row>
    <row r="4543" spans="1:2">
      <c r="A4543">
        <v>37670750</v>
      </c>
      <c r="B4543" t="s">
        <v>8818</v>
      </c>
    </row>
    <row r="4544" spans="1:2">
      <c r="A4544">
        <v>34215071</v>
      </c>
      <c r="B4544" t="s">
        <v>11893</v>
      </c>
    </row>
    <row r="4545" spans="1:2">
      <c r="A4545">
        <v>37789683</v>
      </c>
      <c r="B4545" t="s">
        <v>10175</v>
      </c>
    </row>
    <row r="4546" spans="1:2">
      <c r="A4546">
        <v>34142914</v>
      </c>
      <c r="B4546" t="s">
        <v>10175</v>
      </c>
    </row>
    <row r="4547" spans="1:2">
      <c r="A4547">
        <v>37222663</v>
      </c>
      <c r="B4547" t="s">
        <v>10175</v>
      </c>
    </row>
    <row r="4548" spans="1:2">
      <c r="A4548">
        <v>34167513</v>
      </c>
      <c r="B4548" t="s">
        <v>14598</v>
      </c>
    </row>
    <row r="4549" spans="1:2">
      <c r="A4549">
        <v>37722978</v>
      </c>
      <c r="B4549" t="s">
        <v>14598</v>
      </c>
    </row>
    <row r="4550" spans="1:2">
      <c r="A4550">
        <v>36786479</v>
      </c>
      <c r="B4550" t="s">
        <v>16165</v>
      </c>
    </row>
    <row r="4551" spans="1:2">
      <c r="A4551">
        <v>37728057</v>
      </c>
      <c r="B4551" t="s">
        <v>13002</v>
      </c>
    </row>
    <row r="4552" spans="1:2">
      <c r="A4552">
        <v>34153306</v>
      </c>
      <c r="B4552" t="s">
        <v>13147</v>
      </c>
    </row>
    <row r="4553" spans="1:2">
      <c r="A4553">
        <v>37885447</v>
      </c>
      <c r="B4553" t="s">
        <v>8544</v>
      </c>
    </row>
    <row r="4554" spans="1:2">
      <c r="A4554">
        <v>34153322</v>
      </c>
      <c r="B4554" t="s">
        <v>11894</v>
      </c>
    </row>
    <row r="4555" spans="1:2">
      <c r="A4555">
        <v>36753111</v>
      </c>
      <c r="B4555" t="s">
        <v>13407</v>
      </c>
    </row>
    <row r="4556" spans="1:2">
      <c r="A4556">
        <v>38538471</v>
      </c>
      <c r="B4556" t="s">
        <v>13407</v>
      </c>
    </row>
    <row r="4557" spans="1:2">
      <c r="A4557">
        <v>34218849</v>
      </c>
      <c r="B4557" t="s">
        <v>14362</v>
      </c>
    </row>
    <row r="4558" spans="1:2">
      <c r="A4558">
        <v>38811461</v>
      </c>
      <c r="B4558" t="s">
        <v>14362</v>
      </c>
    </row>
    <row r="4559" spans="1:2">
      <c r="A4559">
        <v>37150562</v>
      </c>
      <c r="B4559" t="s">
        <v>14362</v>
      </c>
    </row>
    <row r="4560" spans="1:2">
      <c r="A4560">
        <v>38679502</v>
      </c>
      <c r="B4560" t="s">
        <v>11895</v>
      </c>
    </row>
    <row r="4561" spans="1:2">
      <c r="A4561">
        <v>34153393</v>
      </c>
      <c r="B4561" t="s">
        <v>11895</v>
      </c>
    </row>
    <row r="4562" spans="1:2">
      <c r="A4562">
        <v>38619251</v>
      </c>
      <c r="B4562" t="s">
        <v>14425</v>
      </c>
    </row>
    <row r="4563" spans="1:2">
      <c r="A4563">
        <v>34153461</v>
      </c>
      <c r="B4563" t="s">
        <v>10218</v>
      </c>
    </row>
    <row r="4564" spans="1:2">
      <c r="A4564">
        <v>34153478</v>
      </c>
      <c r="B4564" t="s">
        <v>11896</v>
      </c>
    </row>
    <row r="4565" spans="1:2">
      <c r="A4565">
        <v>38447791</v>
      </c>
      <c r="B4565" t="s">
        <v>11896</v>
      </c>
    </row>
    <row r="4566" spans="1:2">
      <c r="A4566">
        <v>34153482</v>
      </c>
      <c r="B4566" t="s">
        <v>10219</v>
      </c>
    </row>
    <row r="4567" spans="1:2">
      <c r="A4567">
        <v>38312421</v>
      </c>
      <c r="B4567" t="s">
        <v>13408</v>
      </c>
    </row>
    <row r="4568" spans="1:2">
      <c r="A4568">
        <v>34153497</v>
      </c>
      <c r="B4568" t="s">
        <v>13408</v>
      </c>
    </row>
    <row r="4569" spans="1:2">
      <c r="A4569">
        <v>34570420</v>
      </c>
      <c r="B4569" t="s">
        <v>15357</v>
      </c>
    </row>
    <row r="4570" spans="1:2">
      <c r="A4570">
        <v>34153509</v>
      </c>
      <c r="B4570" t="s">
        <v>15357</v>
      </c>
    </row>
    <row r="4571" spans="1:2">
      <c r="A4571">
        <v>37019673</v>
      </c>
      <c r="B4571" t="s">
        <v>15357</v>
      </c>
    </row>
    <row r="4572" spans="1:2">
      <c r="A4572">
        <v>36853408</v>
      </c>
      <c r="B4572" t="s">
        <v>11897</v>
      </c>
    </row>
    <row r="4573" spans="1:2">
      <c r="A4573">
        <v>34153526</v>
      </c>
      <c r="B4573" t="s">
        <v>15338</v>
      </c>
    </row>
    <row r="4574" spans="1:2">
      <c r="A4574">
        <v>34153294</v>
      </c>
      <c r="B4574" t="s">
        <v>11898</v>
      </c>
    </row>
    <row r="4575" spans="1:2">
      <c r="A4575">
        <v>37266315</v>
      </c>
      <c r="B4575" t="s">
        <v>11898</v>
      </c>
    </row>
    <row r="4576" spans="1:2">
      <c r="A4576">
        <v>34153561</v>
      </c>
      <c r="B4576" t="s">
        <v>11899</v>
      </c>
    </row>
    <row r="4577" spans="1:2">
      <c r="A4577">
        <v>34153569</v>
      </c>
      <c r="B4577" t="s">
        <v>10220</v>
      </c>
    </row>
    <row r="4578" spans="1:2">
      <c r="A4578">
        <v>37020072</v>
      </c>
      <c r="B4578" t="s">
        <v>10220</v>
      </c>
    </row>
    <row r="4579" spans="1:2">
      <c r="A4579">
        <v>34153577</v>
      </c>
      <c r="B4579" t="s">
        <v>11900</v>
      </c>
    </row>
    <row r="4580" spans="1:2">
      <c r="A4580">
        <v>34149303</v>
      </c>
      <c r="B4580" t="s">
        <v>10221</v>
      </c>
    </row>
    <row r="4581" spans="1:2">
      <c r="A4581">
        <v>37094715</v>
      </c>
      <c r="B4581" t="s">
        <v>10221</v>
      </c>
    </row>
    <row r="4582" spans="1:2">
      <c r="A4582">
        <v>37762414</v>
      </c>
      <c r="B4582" t="s">
        <v>10221</v>
      </c>
    </row>
    <row r="4583" spans="1:2">
      <c r="A4583">
        <v>37241639</v>
      </c>
      <c r="B4583" t="s">
        <v>10221</v>
      </c>
    </row>
    <row r="4584" spans="1:2">
      <c r="A4584">
        <v>36898041</v>
      </c>
      <c r="B4584" t="s">
        <v>10222</v>
      </c>
    </row>
    <row r="4585" spans="1:2">
      <c r="A4585">
        <v>36864998</v>
      </c>
      <c r="B4585" t="s">
        <v>10223</v>
      </c>
    </row>
    <row r="4586" spans="1:2">
      <c r="A4586">
        <v>37094431</v>
      </c>
      <c r="B4586" t="s">
        <v>10223</v>
      </c>
    </row>
    <row r="4587" spans="1:2">
      <c r="A4587">
        <v>37137109</v>
      </c>
      <c r="B4587" t="s">
        <v>10223</v>
      </c>
    </row>
    <row r="4588" spans="1:2">
      <c r="A4588">
        <v>34149315</v>
      </c>
      <c r="B4588" t="s">
        <v>10223</v>
      </c>
    </row>
    <row r="4589" spans="1:2">
      <c r="A4589">
        <v>34149322</v>
      </c>
      <c r="B4589" t="s">
        <v>10223</v>
      </c>
    </row>
    <row r="4590" spans="1:2">
      <c r="A4590">
        <v>37971230</v>
      </c>
      <c r="B4590" t="s">
        <v>10223</v>
      </c>
    </row>
    <row r="4591" spans="1:2">
      <c r="A4591">
        <v>36835003</v>
      </c>
      <c r="B4591" t="s">
        <v>10223</v>
      </c>
    </row>
    <row r="4592" spans="1:2">
      <c r="A4592">
        <v>37726133</v>
      </c>
      <c r="B4592" t="s">
        <v>10223</v>
      </c>
    </row>
    <row r="4593" spans="1:2">
      <c r="A4593">
        <v>37082641</v>
      </c>
      <c r="B4593" t="s">
        <v>10224</v>
      </c>
    </row>
    <row r="4594" spans="1:2">
      <c r="A4594">
        <v>34270088</v>
      </c>
      <c r="B4594" t="s">
        <v>10224</v>
      </c>
    </row>
    <row r="4595" spans="1:2">
      <c r="A4595">
        <v>34224553</v>
      </c>
      <c r="B4595" t="s">
        <v>10224</v>
      </c>
    </row>
    <row r="4596" spans="1:2">
      <c r="A4596">
        <v>37058373</v>
      </c>
      <c r="B4596" t="s">
        <v>10224</v>
      </c>
    </row>
    <row r="4597" spans="1:2">
      <c r="A4597">
        <v>34224555</v>
      </c>
      <c r="B4597" t="s">
        <v>10224</v>
      </c>
    </row>
    <row r="4598" spans="1:2">
      <c r="A4598">
        <v>34225488</v>
      </c>
      <c r="B4598" t="s">
        <v>10225</v>
      </c>
    </row>
    <row r="4599" spans="1:2">
      <c r="A4599">
        <v>35131325</v>
      </c>
      <c r="B4599" t="s">
        <v>10225</v>
      </c>
    </row>
    <row r="4600" spans="1:2">
      <c r="A4600">
        <v>37655184</v>
      </c>
      <c r="B4600" t="s">
        <v>10226</v>
      </c>
    </row>
    <row r="4601" spans="1:2">
      <c r="A4601">
        <v>34145277</v>
      </c>
      <c r="B4601" t="s">
        <v>10226</v>
      </c>
    </row>
    <row r="4602" spans="1:2">
      <c r="A4602">
        <v>34212498</v>
      </c>
      <c r="B4602" t="s">
        <v>10227</v>
      </c>
    </row>
    <row r="4603" spans="1:2">
      <c r="A4603">
        <v>34149323</v>
      </c>
      <c r="B4603" t="s">
        <v>10228</v>
      </c>
    </row>
    <row r="4604" spans="1:2">
      <c r="A4604">
        <v>34145065</v>
      </c>
      <c r="B4604" t="s">
        <v>10229</v>
      </c>
    </row>
    <row r="4605" spans="1:2">
      <c r="A4605">
        <v>36928743</v>
      </c>
      <c r="B4605" t="s">
        <v>10230</v>
      </c>
    </row>
    <row r="4606" spans="1:2">
      <c r="A4606">
        <v>34220584</v>
      </c>
      <c r="B4606" t="s">
        <v>10230</v>
      </c>
    </row>
    <row r="4607" spans="1:2">
      <c r="A4607">
        <v>34220573</v>
      </c>
      <c r="B4607" t="s">
        <v>10231</v>
      </c>
    </row>
    <row r="4608" spans="1:2">
      <c r="A4608">
        <v>34220581</v>
      </c>
      <c r="B4608" t="s">
        <v>10232</v>
      </c>
    </row>
    <row r="4609" spans="1:2">
      <c r="A4609">
        <v>34235903</v>
      </c>
      <c r="B4609" t="s">
        <v>10233</v>
      </c>
    </row>
    <row r="4610" spans="1:2">
      <c r="A4610">
        <v>38001180</v>
      </c>
      <c r="B4610" t="s">
        <v>10233</v>
      </c>
    </row>
    <row r="4611" spans="1:2">
      <c r="A4611">
        <v>37728298</v>
      </c>
      <c r="B4611" t="s">
        <v>10238</v>
      </c>
    </row>
    <row r="4612" spans="1:2">
      <c r="A4612">
        <v>36918928</v>
      </c>
      <c r="B4612" t="s">
        <v>10238</v>
      </c>
    </row>
    <row r="4613" spans="1:2">
      <c r="A4613">
        <v>34153830</v>
      </c>
      <c r="B4613" t="s">
        <v>10238</v>
      </c>
    </row>
    <row r="4614" spans="1:2">
      <c r="A4614">
        <v>37775097</v>
      </c>
      <c r="B4614" t="s">
        <v>11237</v>
      </c>
    </row>
    <row r="4615" spans="1:2">
      <c r="A4615">
        <v>38578694</v>
      </c>
      <c r="B4615" t="s">
        <v>11901</v>
      </c>
    </row>
    <row r="4616" spans="1:2">
      <c r="A4616">
        <v>34409213</v>
      </c>
      <c r="B4616" t="s">
        <v>11901</v>
      </c>
    </row>
    <row r="4617" spans="1:2">
      <c r="A4617">
        <v>38578716</v>
      </c>
      <c r="B4617" t="s">
        <v>11901</v>
      </c>
    </row>
    <row r="4618" spans="1:2">
      <c r="A4618">
        <v>35571724</v>
      </c>
      <c r="B4618" t="s">
        <v>11902</v>
      </c>
    </row>
    <row r="4619" spans="1:2">
      <c r="A4619">
        <v>34401592</v>
      </c>
      <c r="B4619" t="s">
        <v>11902</v>
      </c>
    </row>
    <row r="4620" spans="1:2">
      <c r="A4620">
        <v>37180431</v>
      </c>
      <c r="B4620" t="s">
        <v>17428</v>
      </c>
    </row>
    <row r="4621" spans="1:2">
      <c r="A4621">
        <v>38561945</v>
      </c>
      <c r="B4621" t="s">
        <v>17428</v>
      </c>
    </row>
    <row r="4622" spans="1:2">
      <c r="A4622">
        <v>34221026</v>
      </c>
      <c r="B4622" t="s">
        <v>10234</v>
      </c>
    </row>
    <row r="4623" spans="1:2">
      <c r="A4623">
        <v>37587882</v>
      </c>
      <c r="B4623" t="s">
        <v>10234</v>
      </c>
    </row>
    <row r="4624" spans="1:2">
      <c r="A4624">
        <v>34222809</v>
      </c>
      <c r="B4624" t="s">
        <v>10234</v>
      </c>
    </row>
    <row r="4625" spans="1:2">
      <c r="A4625">
        <v>34227662</v>
      </c>
      <c r="B4625" t="s">
        <v>10235</v>
      </c>
    </row>
    <row r="4626" spans="1:2">
      <c r="A4626">
        <v>34153708</v>
      </c>
      <c r="B4626" t="s">
        <v>10236</v>
      </c>
    </row>
    <row r="4627" spans="1:2">
      <c r="A4627">
        <v>38593475</v>
      </c>
      <c r="B4627" t="s">
        <v>11264</v>
      </c>
    </row>
    <row r="4628" spans="1:2">
      <c r="A4628">
        <v>37286874</v>
      </c>
      <c r="B4628" t="s">
        <v>11264</v>
      </c>
    </row>
    <row r="4629" spans="1:2">
      <c r="A4629">
        <v>34153740</v>
      </c>
      <c r="B4629" t="s">
        <v>13268</v>
      </c>
    </row>
    <row r="4630" spans="1:2">
      <c r="A4630">
        <v>38451566</v>
      </c>
      <c r="B4630" t="s">
        <v>13268</v>
      </c>
    </row>
    <row r="4631" spans="1:2">
      <c r="A4631">
        <v>34153752</v>
      </c>
      <c r="B4631" t="s">
        <v>13888</v>
      </c>
    </row>
    <row r="4632" spans="1:2">
      <c r="A4632">
        <v>34136844</v>
      </c>
      <c r="B4632" t="s">
        <v>10176</v>
      </c>
    </row>
    <row r="4633" spans="1:2">
      <c r="A4633">
        <v>36987655</v>
      </c>
      <c r="B4633" t="s">
        <v>10176</v>
      </c>
    </row>
    <row r="4634" spans="1:2">
      <c r="A4634">
        <v>37885460</v>
      </c>
      <c r="B4634" t="s">
        <v>10176</v>
      </c>
    </row>
    <row r="4635" spans="1:2">
      <c r="A4635">
        <v>34158329</v>
      </c>
      <c r="B4635" t="s">
        <v>15785</v>
      </c>
    </row>
    <row r="4636" spans="1:2">
      <c r="A4636">
        <v>34153956</v>
      </c>
      <c r="B4636" t="s">
        <v>14065</v>
      </c>
    </row>
    <row r="4637" spans="1:2">
      <c r="A4637">
        <v>34153864</v>
      </c>
      <c r="B4637" t="s">
        <v>11903</v>
      </c>
    </row>
    <row r="4638" spans="1:2">
      <c r="A4638">
        <v>37277664</v>
      </c>
      <c r="B4638" t="s">
        <v>11903</v>
      </c>
    </row>
    <row r="4639" spans="1:2">
      <c r="A4639">
        <v>37225191</v>
      </c>
      <c r="B4639" t="s">
        <v>14030</v>
      </c>
    </row>
    <row r="4640" spans="1:2">
      <c r="A4640">
        <v>37796391</v>
      </c>
      <c r="B4640" t="s">
        <v>14030</v>
      </c>
    </row>
    <row r="4641" spans="1:2">
      <c r="A4641">
        <v>34138844</v>
      </c>
      <c r="B4641" t="s">
        <v>14030</v>
      </c>
    </row>
    <row r="4642" spans="1:2">
      <c r="A4642">
        <v>34353629</v>
      </c>
      <c r="B4642" t="s">
        <v>14030</v>
      </c>
    </row>
    <row r="4643" spans="1:2">
      <c r="A4643">
        <v>34213119</v>
      </c>
      <c r="B4643" t="s">
        <v>11905</v>
      </c>
    </row>
    <row r="4644" spans="1:2">
      <c r="A4644">
        <v>34153993</v>
      </c>
      <c r="B4644" t="s">
        <v>15148</v>
      </c>
    </row>
    <row r="4645" spans="1:2">
      <c r="A4645">
        <v>34153994</v>
      </c>
      <c r="B4645" t="s">
        <v>15148</v>
      </c>
    </row>
    <row r="4646" spans="1:2">
      <c r="A4646">
        <v>34153996</v>
      </c>
      <c r="B4646" t="s">
        <v>15148</v>
      </c>
    </row>
    <row r="4647" spans="1:2">
      <c r="A4647">
        <v>37044902</v>
      </c>
      <c r="B4647" t="s">
        <v>9836</v>
      </c>
    </row>
    <row r="4648" spans="1:2">
      <c r="A4648">
        <v>36926974</v>
      </c>
      <c r="B4648" t="s">
        <v>9836</v>
      </c>
    </row>
    <row r="4649" spans="1:2">
      <c r="A4649">
        <v>37836833</v>
      </c>
      <c r="B4649" t="s">
        <v>9836</v>
      </c>
    </row>
    <row r="4650" spans="1:2">
      <c r="A4650">
        <v>37179545</v>
      </c>
      <c r="B4650" t="s">
        <v>14164</v>
      </c>
    </row>
    <row r="4651" spans="1:2">
      <c r="A4651">
        <v>34154028</v>
      </c>
      <c r="B4651" t="s">
        <v>14164</v>
      </c>
    </row>
    <row r="4652" spans="1:2">
      <c r="A4652">
        <v>37165073</v>
      </c>
      <c r="B4652" t="s">
        <v>14537</v>
      </c>
    </row>
    <row r="4653" spans="1:2">
      <c r="A4653">
        <v>37721060</v>
      </c>
      <c r="B4653" t="s">
        <v>14537</v>
      </c>
    </row>
    <row r="4654" spans="1:2">
      <c r="A4654">
        <v>37752482</v>
      </c>
      <c r="B4654" t="s">
        <v>14537</v>
      </c>
    </row>
    <row r="4655" spans="1:2">
      <c r="A4655">
        <v>34154110</v>
      </c>
      <c r="B4655" t="s">
        <v>14537</v>
      </c>
    </row>
    <row r="4656" spans="1:2">
      <c r="A4656">
        <v>37655994</v>
      </c>
      <c r="B4656" t="s">
        <v>14537</v>
      </c>
    </row>
    <row r="4657" spans="1:2">
      <c r="A4657">
        <v>37069377</v>
      </c>
      <c r="B4657" t="s">
        <v>14537</v>
      </c>
    </row>
    <row r="4658" spans="1:2">
      <c r="A4658">
        <v>34144489</v>
      </c>
      <c r="B4658" t="s">
        <v>11907</v>
      </c>
    </row>
    <row r="4659" spans="1:2">
      <c r="A4659">
        <v>38313745</v>
      </c>
      <c r="B4659" t="s">
        <v>11907</v>
      </c>
    </row>
    <row r="4660" spans="1:2">
      <c r="A4660">
        <v>38313715</v>
      </c>
      <c r="B4660" t="s">
        <v>11907</v>
      </c>
    </row>
    <row r="4661" spans="1:2">
      <c r="A4661">
        <v>36925481</v>
      </c>
      <c r="B4661" t="s">
        <v>10239</v>
      </c>
    </row>
    <row r="4662" spans="1:2">
      <c r="A4662">
        <v>34249912</v>
      </c>
      <c r="B4662" t="s">
        <v>10239</v>
      </c>
    </row>
    <row r="4663" spans="1:2">
      <c r="A4663">
        <v>38847747</v>
      </c>
      <c r="B4663" t="s">
        <v>10239</v>
      </c>
    </row>
    <row r="4664" spans="1:2">
      <c r="A4664">
        <v>38523910</v>
      </c>
      <c r="B4664" t="s">
        <v>10239</v>
      </c>
    </row>
    <row r="4665" spans="1:2">
      <c r="A4665">
        <v>34153979</v>
      </c>
      <c r="B4665" t="s">
        <v>10239</v>
      </c>
    </row>
    <row r="4666" spans="1:2">
      <c r="A4666">
        <v>37728301</v>
      </c>
      <c r="B4666" t="s">
        <v>10239</v>
      </c>
    </row>
    <row r="4667" spans="1:2">
      <c r="A4667">
        <v>38688558</v>
      </c>
      <c r="B4667" t="s">
        <v>10239</v>
      </c>
    </row>
    <row r="4668" spans="1:2">
      <c r="A4668">
        <v>34161776</v>
      </c>
      <c r="B4668" t="s">
        <v>11908</v>
      </c>
    </row>
    <row r="4669" spans="1:2">
      <c r="A4669">
        <v>34154060</v>
      </c>
      <c r="B4669" t="s">
        <v>10046</v>
      </c>
    </row>
    <row r="4670" spans="1:2">
      <c r="A4670">
        <v>34403218</v>
      </c>
      <c r="B4670" t="s">
        <v>14642</v>
      </c>
    </row>
    <row r="4671" spans="1:2">
      <c r="A4671">
        <v>37217434</v>
      </c>
      <c r="B4671" t="s">
        <v>11155</v>
      </c>
    </row>
    <row r="4672" spans="1:2">
      <c r="A4672">
        <v>34154190</v>
      </c>
      <c r="B4672" t="s">
        <v>11155</v>
      </c>
    </row>
    <row r="4673" spans="1:2">
      <c r="A4673">
        <v>37288768</v>
      </c>
      <c r="B4673" t="s">
        <v>11155</v>
      </c>
    </row>
    <row r="4674" spans="1:2">
      <c r="A4674">
        <v>34146870</v>
      </c>
      <c r="B4674" t="s">
        <v>9169</v>
      </c>
    </row>
    <row r="4675" spans="1:2">
      <c r="A4675">
        <v>36956783</v>
      </c>
      <c r="B4675" t="s">
        <v>9169</v>
      </c>
    </row>
    <row r="4676" spans="1:2">
      <c r="A4676">
        <v>38476817</v>
      </c>
      <c r="B4676" t="s">
        <v>9169</v>
      </c>
    </row>
    <row r="4677" spans="1:2">
      <c r="A4677">
        <v>34140010</v>
      </c>
      <c r="B4677" t="s">
        <v>9169</v>
      </c>
    </row>
    <row r="4678" spans="1:2">
      <c r="A4678">
        <v>34154215</v>
      </c>
      <c r="B4678" t="s">
        <v>9070</v>
      </c>
    </row>
    <row r="4679" spans="1:2">
      <c r="A4679">
        <v>34154221</v>
      </c>
      <c r="B4679" t="s">
        <v>9565</v>
      </c>
    </row>
    <row r="4680" spans="1:2">
      <c r="A4680">
        <v>36854354</v>
      </c>
      <c r="B4680" t="s">
        <v>16015</v>
      </c>
    </row>
    <row r="4681" spans="1:2">
      <c r="A4681">
        <v>34154224</v>
      </c>
      <c r="B4681" t="s">
        <v>11909</v>
      </c>
    </row>
    <row r="4682" spans="1:2">
      <c r="A4682">
        <v>37836940</v>
      </c>
      <c r="B4682" t="s">
        <v>8954</v>
      </c>
    </row>
    <row r="4683" spans="1:2">
      <c r="A4683">
        <v>37287754</v>
      </c>
      <c r="B4683" t="s">
        <v>8954</v>
      </c>
    </row>
    <row r="4684" spans="1:2">
      <c r="A4684">
        <v>37107805</v>
      </c>
      <c r="B4684" t="s">
        <v>8954</v>
      </c>
    </row>
    <row r="4685" spans="1:2">
      <c r="A4685">
        <v>38802999</v>
      </c>
      <c r="B4685" t="s">
        <v>8954</v>
      </c>
    </row>
    <row r="4686" spans="1:2">
      <c r="A4686">
        <v>34154310</v>
      </c>
      <c r="B4686" t="s">
        <v>9399</v>
      </c>
    </row>
    <row r="4687" spans="1:2">
      <c r="A4687">
        <v>34142563</v>
      </c>
      <c r="B4687" t="s">
        <v>8621</v>
      </c>
    </row>
    <row r="4688" spans="1:2">
      <c r="A4688">
        <v>37268137</v>
      </c>
      <c r="B4688" t="s">
        <v>8621</v>
      </c>
    </row>
    <row r="4689" spans="1:2">
      <c r="A4689">
        <v>37695864</v>
      </c>
      <c r="B4689" t="s">
        <v>8621</v>
      </c>
    </row>
    <row r="4690" spans="1:2">
      <c r="A4690">
        <v>36808539</v>
      </c>
      <c r="B4690" t="s">
        <v>8622</v>
      </c>
    </row>
    <row r="4691" spans="1:2">
      <c r="A4691">
        <v>37695828</v>
      </c>
      <c r="B4691" t="s">
        <v>8622</v>
      </c>
    </row>
    <row r="4692" spans="1:2">
      <c r="A4692">
        <v>36808533</v>
      </c>
      <c r="B4692" t="s">
        <v>8623</v>
      </c>
    </row>
    <row r="4693" spans="1:2">
      <c r="A4693">
        <v>37268130</v>
      </c>
      <c r="B4693" t="s">
        <v>8624</v>
      </c>
    </row>
    <row r="4694" spans="1:2">
      <c r="A4694">
        <v>37695753</v>
      </c>
      <c r="B4694" t="s">
        <v>8624</v>
      </c>
    </row>
    <row r="4695" spans="1:2">
      <c r="A4695">
        <v>36814359</v>
      </c>
      <c r="B4695" t="s">
        <v>15205</v>
      </c>
    </row>
    <row r="4696" spans="1:2">
      <c r="A4696">
        <v>34154387</v>
      </c>
      <c r="B4696" t="s">
        <v>14970</v>
      </c>
    </row>
    <row r="4697" spans="1:2">
      <c r="A4697">
        <v>34154455</v>
      </c>
      <c r="B4697" t="s">
        <v>11910</v>
      </c>
    </row>
    <row r="4698" spans="1:2">
      <c r="A4698">
        <v>37616596</v>
      </c>
      <c r="B4698" t="s">
        <v>11910</v>
      </c>
    </row>
    <row r="4699" spans="1:2">
      <c r="A4699">
        <v>37871596</v>
      </c>
      <c r="B4699" t="s">
        <v>11910</v>
      </c>
    </row>
    <row r="4700" spans="1:2">
      <c r="A4700">
        <v>34154491</v>
      </c>
      <c r="B4700" t="s">
        <v>10208</v>
      </c>
    </row>
    <row r="4701" spans="1:2">
      <c r="A4701">
        <v>37299235</v>
      </c>
      <c r="B4701" t="s">
        <v>13553</v>
      </c>
    </row>
    <row r="4702" spans="1:2">
      <c r="A4702">
        <v>34331456</v>
      </c>
      <c r="B4702" t="s">
        <v>13651</v>
      </c>
    </row>
    <row r="4703" spans="1:2">
      <c r="A4703">
        <v>34154518</v>
      </c>
      <c r="B4703" t="s">
        <v>11911</v>
      </c>
    </row>
    <row r="4704" spans="1:2">
      <c r="A4704">
        <v>37640030</v>
      </c>
      <c r="B4704" t="s">
        <v>11911</v>
      </c>
    </row>
    <row r="4705" spans="1:2">
      <c r="A4705">
        <v>37095451</v>
      </c>
      <c r="B4705" t="s">
        <v>13956</v>
      </c>
    </row>
    <row r="4706" spans="1:2">
      <c r="A4706">
        <v>37235713</v>
      </c>
      <c r="B4706" t="s">
        <v>13956</v>
      </c>
    </row>
    <row r="4707" spans="1:2">
      <c r="A4707">
        <v>36901327</v>
      </c>
      <c r="B4707" t="s">
        <v>9987</v>
      </c>
    </row>
    <row r="4708" spans="1:2">
      <c r="A4708">
        <v>34154591</v>
      </c>
      <c r="B4708" t="s">
        <v>9987</v>
      </c>
    </row>
    <row r="4709" spans="1:2">
      <c r="A4709">
        <v>37784182</v>
      </c>
      <c r="B4709" t="s">
        <v>9987</v>
      </c>
    </row>
    <row r="4710" spans="1:2">
      <c r="A4710">
        <v>34154595</v>
      </c>
      <c r="B4710" t="s">
        <v>14066</v>
      </c>
    </row>
    <row r="4711" spans="1:2">
      <c r="A4711">
        <v>36877376</v>
      </c>
      <c r="B4711" t="s">
        <v>13554</v>
      </c>
    </row>
    <row r="4712" spans="1:2">
      <c r="A4712">
        <v>37165935</v>
      </c>
      <c r="B4712" t="s">
        <v>10240</v>
      </c>
    </row>
    <row r="4713" spans="1:2">
      <c r="A4713">
        <v>36749450</v>
      </c>
      <c r="B4713" t="s">
        <v>15358</v>
      </c>
    </row>
    <row r="4714" spans="1:2">
      <c r="A4714">
        <v>34154687</v>
      </c>
      <c r="B4714" t="s">
        <v>15358</v>
      </c>
    </row>
    <row r="4715" spans="1:2">
      <c r="A4715">
        <v>37183415</v>
      </c>
      <c r="B4715" t="s">
        <v>10241</v>
      </c>
    </row>
    <row r="4716" spans="1:2">
      <c r="A4716">
        <v>37279496</v>
      </c>
      <c r="B4716" t="s">
        <v>9081</v>
      </c>
    </row>
    <row r="4717" spans="1:2">
      <c r="A4717">
        <v>37779819</v>
      </c>
      <c r="B4717" t="s">
        <v>14165</v>
      </c>
    </row>
    <row r="4718" spans="1:2">
      <c r="A4718">
        <v>34154710</v>
      </c>
      <c r="B4718" t="s">
        <v>14165</v>
      </c>
    </row>
    <row r="4719" spans="1:2">
      <c r="A4719">
        <v>34410893</v>
      </c>
      <c r="B4719" t="s">
        <v>10242</v>
      </c>
    </row>
    <row r="4720" spans="1:2">
      <c r="A4720">
        <v>37274739</v>
      </c>
      <c r="B4720" t="s">
        <v>11912</v>
      </c>
    </row>
    <row r="4721" spans="1:2">
      <c r="A4721">
        <v>34154923</v>
      </c>
      <c r="B4721" t="s">
        <v>11912</v>
      </c>
    </row>
    <row r="4722" spans="1:2">
      <c r="A4722">
        <v>34154949</v>
      </c>
      <c r="B4722" t="s">
        <v>11913</v>
      </c>
    </row>
    <row r="4723" spans="1:2">
      <c r="A4723">
        <v>37647898</v>
      </c>
      <c r="B4723" t="s">
        <v>11913</v>
      </c>
    </row>
    <row r="4724" spans="1:2">
      <c r="A4724">
        <v>37738745</v>
      </c>
      <c r="B4724" t="s">
        <v>11913</v>
      </c>
    </row>
    <row r="4725" spans="1:2">
      <c r="A4725">
        <v>34154951</v>
      </c>
      <c r="B4725" t="s">
        <v>11913</v>
      </c>
    </row>
    <row r="4726" spans="1:2">
      <c r="A4726">
        <v>34561359</v>
      </c>
      <c r="B4726" t="s">
        <v>11915</v>
      </c>
    </row>
    <row r="4727" spans="1:2">
      <c r="A4727">
        <v>36856848</v>
      </c>
      <c r="B4727" t="s">
        <v>11916</v>
      </c>
    </row>
    <row r="4728" spans="1:2">
      <c r="A4728">
        <v>34155064</v>
      </c>
      <c r="B4728" t="s">
        <v>11916</v>
      </c>
    </row>
    <row r="4729" spans="1:2">
      <c r="A4729">
        <v>34155107</v>
      </c>
      <c r="B4729" t="s">
        <v>11917</v>
      </c>
    </row>
    <row r="4730" spans="1:2">
      <c r="A4730">
        <v>37926502</v>
      </c>
      <c r="B4730" t="s">
        <v>11917</v>
      </c>
    </row>
    <row r="4731" spans="1:2">
      <c r="A4731">
        <v>34138863</v>
      </c>
      <c r="B4731" t="s">
        <v>10167</v>
      </c>
    </row>
    <row r="4732" spans="1:2">
      <c r="A4732">
        <v>34145424</v>
      </c>
      <c r="B4732" t="s">
        <v>10167</v>
      </c>
    </row>
    <row r="4733" spans="1:2">
      <c r="A4733">
        <v>34138864</v>
      </c>
      <c r="B4733" t="s">
        <v>10167</v>
      </c>
    </row>
    <row r="4734" spans="1:2">
      <c r="A4734">
        <v>37966963</v>
      </c>
      <c r="B4734" t="s">
        <v>9277</v>
      </c>
    </row>
    <row r="4735" spans="1:2">
      <c r="A4735">
        <v>38547187</v>
      </c>
      <c r="B4735" t="s">
        <v>9277</v>
      </c>
    </row>
    <row r="4736" spans="1:2">
      <c r="A4736">
        <v>38546938</v>
      </c>
      <c r="B4736" t="s">
        <v>9277</v>
      </c>
    </row>
    <row r="4737" spans="1:2">
      <c r="A4737">
        <v>34155235</v>
      </c>
      <c r="B4737" t="s">
        <v>13854</v>
      </c>
    </row>
    <row r="4738" spans="1:2">
      <c r="A4738">
        <v>36882014</v>
      </c>
      <c r="B4738" t="s">
        <v>13854</v>
      </c>
    </row>
    <row r="4739" spans="1:2">
      <c r="A4739">
        <v>37784167</v>
      </c>
      <c r="B4739" t="s">
        <v>13854</v>
      </c>
    </row>
    <row r="4740" spans="1:2">
      <c r="A4740">
        <v>36900157</v>
      </c>
      <c r="B4740" t="s">
        <v>13854</v>
      </c>
    </row>
    <row r="4741" spans="1:2">
      <c r="A4741">
        <v>34155255</v>
      </c>
      <c r="B4741" t="s">
        <v>14306</v>
      </c>
    </row>
    <row r="4742" spans="1:2">
      <c r="A4742">
        <v>37780801</v>
      </c>
      <c r="B4742" t="s">
        <v>14306</v>
      </c>
    </row>
    <row r="4743" spans="1:2">
      <c r="A4743">
        <v>34569451</v>
      </c>
      <c r="B4743" t="s">
        <v>14306</v>
      </c>
    </row>
    <row r="4744" spans="1:2">
      <c r="A4744">
        <v>37730409</v>
      </c>
      <c r="B4744" t="s">
        <v>9278</v>
      </c>
    </row>
    <row r="4745" spans="1:2">
      <c r="A4745">
        <v>37074402</v>
      </c>
      <c r="B4745" t="s">
        <v>9278</v>
      </c>
    </row>
    <row r="4746" spans="1:2">
      <c r="A4746">
        <v>34155292</v>
      </c>
      <c r="B4746" t="s">
        <v>9278</v>
      </c>
    </row>
    <row r="4747" spans="1:2">
      <c r="A4747">
        <v>37678712</v>
      </c>
      <c r="B4747" t="s">
        <v>9278</v>
      </c>
    </row>
    <row r="4748" spans="1:2">
      <c r="A4748">
        <v>34409717</v>
      </c>
      <c r="B4748" t="s">
        <v>13957</v>
      </c>
    </row>
    <row r="4749" spans="1:2">
      <c r="A4749">
        <v>34155371</v>
      </c>
      <c r="B4749" t="s">
        <v>10243</v>
      </c>
    </row>
    <row r="4750" spans="1:2">
      <c r="A4750">
        <v>34155434</v>
      </c>
      <c r="B4750" t="s">
        <v>11919</v>
      </c>
    </row>
    <row r="4751" spans="1:2">
      <c r="A4751">
        <v>37761741</v>
      </c>
      <c r="B4751" t="s">
        <v>10244</v>
      </c>
    </row>
    <row r="4752" spans="1:2">
      <c r="A4752">
        <v>37783069</v>
      </c>
      <c r="B4752" t="s">
        <v>10244</v>
      </c>
    </row>
    <row r="4753" spans="1:2">
      <c r="A4753">
        <v>34155456</v>
      </c>
      <c r="B4753" t="s">
        <v>10244</v>
      </c>
    </row>
    <row r="4754" spans="1:2">
      <c r="A4754">
        <v>34155465</v>
      </c>
      <c r="B4754" t="s">
        <v>13860</v>
      </c>
    </row>
    <row r="4755" spans="1:2">
      <c r="A4755">
        <v>37670689</v>
      </c>
      <c r="B4755" t="s">
        <v>13860</v>
      </c>
    </row>
    <row r="4756" spans="1:2">
      <c r="A4756">
        <v>36868414</v>
      </c>
      <c r="B4756" t="s">
        <v>14624</v>
      </c>
    </row>
    <row r="4757" spans="1:2">
      <c r="A4757">
        <v>37772382</v>
      </c>
      <c r="B4757" t="s">
        <v>14624</v>
      </c>
    </row>
    <row r="4758" spans="1:2">
      <c r="A4758">
        <v>34155492</v>
      </c>
      <c r="B4758" t="s">
        <v>14624</v>
      </c>
    </row>
    <row r="4759" spans="1:2">
      <c r="A4759">
        <v>37010297</v>
      </c>
      <c r="B4759" t="s">
        <v>10245</v>
      </c>
    </row>
    <row r="4760" spans="1:2">
      <c r="A4760">
        <v>37727923</v>
      </c>
      <c r="B4760" t="s">
        <v>10245</v>
      </c>
    </row>
    <row r="4761" spans="1:2">
      <c r="A4761">
        <v>34155521</v>
      </c>
      <c r="B4761" t="s">
        <v>10245</v>
      </c>
    </row>
    <row r="4762" spans="1:2">
      <c r="A4762">
        <v>37074744</v>
      </c>
      <c r="B4762" t="s">
        <v>10245</v>
      </c>
    </row>
    <row r="4763" spans="1:2">
      <c r="A4763">
        <v>34345593</v>
      </c>
      <c r="B4763" t="s">
        <v>10246</v>
      </c>
    </row>
    <row r="4764" spans="1:2">
      <c r="A4764">
        <v>37787628</v>
      </c>
      <c r="B4764" t="s">
        <v>10246</v>
      </c>
    </row>
    <row r="4765" spans="1:2">
      <c r="A4765">
        <v>37660780</v>
      </c>
      <c r="B4765" t="s">
        <v>11920</v>
      </c>
    </row>
    <row r="4766" spans="1:2">
      <c r="A4766">
        <v>38759803</v>
      </c>
      <c r="B4766" t="s">
        <v>11921</v>
      </c>
    </row>
    <row r="4767" spans="1:2">
      <c r="A4767">
        <v>34218354</v>
      </c>
      <c r="B4767" t="s">
        <v>11922</v>
      </c>
    </row>
    <row r="4768" spans="1:2">
      <c r="A4768">
        <v>34228116</v>
      </c>
      <c r="B4768" t="s">
        <v>15228</v>
      </c>
    </row>
    <row r="4769" spans="1:2">
      <c r="A4769">
        <v>37724036</v>
      </c>
      <c r="B4769" t="s">
        <v>15228</v>
      </c>
    </row>
    <row r="4770" spans="1:2">
      <c r="A4770">
        <v>37024204</v>
      </c>
      <c r="B4770" t="s">
        <v>15228</v>
      </c>
    </row>
    <row r="4771" spans="1:2">
      <c r="A4771">
        <v>34220002</v>
      </c>
      <c r="B4771" t="s">
        <v>15015</v>
      </c>
    </row>
    <row r="4772" spans="1:2">
      <c r="A4772">
        <v>36966409</v>
      </c>
      <c r="B4772" t="s">
        <v>10247</v>
      </c>
    </row>
    <row r="4773" spans="1:2">
      <c r="A4773">
        <v>37780281</v>
      </c>
      <c r="B4773" t="s">
        <v>15016</v>
      </c>
    </row>
    <row r="4774" spans="1:2">
      <c r="A4774">
        <v>34438101</v>
      </c>
      <c r="B4774" t="s">
        <v>15016</v>
      </c>
    </row>
    <row r="4775" spans="1:2">
      <c r="A4775">
        <v>37206693</v>
      </c>
      <c r="B4775" t="s">
        <v>15016</v>
      </c>
    </row>
    <row r="4776" spans="1:2">
      <c r="A4776">
        <v>37269387</v>
      </c>
      <c r="B4776" t="s">
        <v>15016</v>
      </c>
    </row>
    <row r="4777" spans="1:2">
      <c r="A4777">
        <v>34203948</v>
      </c>
      <c r="B4777" t="s">
        <v>15016</v>
      </c>
    </row>
    <row r="4778" spans="1:2">
      <c r="A4778">
        <v>34137258</v>
      </c>
      <c r="B4778" t="s">
        <v>15359</v>
      </c>
    </row>
    <row r="4779" spans="1:2">
      <c r="A4779">
        <v>34137255</v>
      </c>
      <c r="B4779" t="s">
        <v>14975</v>
      </c>
    </row>
    <row r="4780" spans="1:2">
      <c r="A4780">
        <v>34649108</v>
      </c>
      <c r="B4780" t="s">
        <v>14975</v>
      </c>
    </row>
    <row r="4781" spans="1:2">
      <c r="A4781">
        <v>36834398</v>
      </c>
      <c r="B4781" t="s">
        <v>14975</v>
      </c>
    </row>
    <row r="4782" spans="1:2">
      <c r="A4782">
        <v>34137674</v>
      </c>
      <c r="B4782" t="s">
        <v>14975</v>
      </c>
    </row>
    <row r="4783" spans="1:2">
      <c r="A4783">
        <v>37000895</v>
      </c>
      <c r="B4783" t="s">
        <v>14976</v>
      </c>
    </row>
    <row r="4784" spans="1:2">
      <c r="A4784">
        <v>34155820</v>
      </c>
      <c r="B4784" t="s">
        <v>11923</v>
      </c>
    </row>
    <row r="4785" spans="1:2">
      <c r="A4785">
        <v>34155989</v>
      </c>
      <c r="B4785" t="s">
        <v>11925</v>
      </c>
    </row>
    <row r="4786" spans="1:2">
      <c r="A4786">
        <v>37681210</v>
      </c>
      <c r="B4786" t="s">
        <v>9873</v>
      </c>
    </row>
    <row r="4787" spans="1:2">
      <c r="A4787">
        <v>37282003</v>
      </c>
      <c r="B4787" t="s">
        <v>13555</v>
      </c>
    </row>
    <row r="4788" spans="1:2">
      <c r="A4788">
        <v>34148134</v>
      </c>
      <c r="B4788" t="s">
        <v>13601</v>
      </c>
    </row>
    <row r="4789" spans="1:2">
      <c r="A4789">
        <v>37220912</v>
      </c>
      <c r="B4789" t="s">
        <v>13601</v>
      </c>
    </row>
    <row r="4790" spans="1:2">
      <c r="A4790">
        <v>34163288</v>
      </c>
      <c r="B4790" t="s">
        <v>11927</v>
      </c>
    </row>
    <row r="4791" spans="1:2">
      <c r="A4791">
        <v>36744469</v>
      </c>
      <c r="B4791" t="s">
        <v>11928</v>
      </c>
    </row>
    <row r="4792" spans="1:2">
      <c r="A4792">
        <v>36744474</v>
      </c>
      <c r="B4792" t="s">
        <v>11928</v>
      </c>
    </row>
    <row r="4793" spans="1:2">
      <c r="A4793">
        <v>37281214</v>
      </c>
      <c r="B4793" t="s">
        <v>11928</v>
      </c>
    </row>
    <row r="4794" spans="1:2">
      <c r="A4794">
        <v>34229182</v>
      </c>
      <c r="B4794" t="s">
        <v>11929</v>
      </c>
    </row>
    <row r="4795" spans="1:2">
      <c r="A4795">
        <v>34220200</v>
      </c>
      <c r="B4795" t="s">
        <v>15134</v>
      </c>
    </row>
    <row r="4796" spans="1:2">
      <c r="A4796">
        <v>36865582</v>
      </c>
      <c r="B4796" t="s">
        <v>15134</v>
      </c>
    </row>
    <row r="4797" spans="1:2">
      <c r="A4797">
        <v>37726191</v>
      </c>
      <c r="B4797" t="s">
        <v>15134</v>
      </c>
    </row>
    <row r="4798" spans="1:2">
      <c r="A4798">
        <v>38780585</v>
      </c>
      <c r="B4798" t="s">
        <v>15134</v>
      </c>
    </row>
    <row r="4799" spans="1:2">
      <c r="A4799">
        <v>34211514</v>
      </c>
      <c r="B4799" t="s">
        <v>11930</v>
      </c>
    </row>
    <row r="4800" spans="1:2">
      <c r="A4800">
        <v>36739233</v>
      </c>
      <c r="B4800" t="s">
        <v>14067</v>
      </c>
    </row>
    <row r="4801" spans="1:2">
      <c r="A4801">
        <v>34226006</v>
      </c>
      <c r="B4801" t="s">
        <v>13409</v>
      </c>
    </row>
    <row r="4802" spans="1:2">
      <c r="A4802">
        <v>34395297</v>
      </c>
      <c r="B4802" t="s">
        <v>11034</v>
      </c>
    </row>
    <row r="4803" spans="1:2">
      <c r="A4803">
        <v>38343396</v>
      </c>
      <c r="B4803" t="s">
        <v>9894</v>
      </c>
    </row>
    <row r="4804" spans="1:2">
      <c r="A4804">
        <v>34150316</v>
      </c>
      <c r="B4804" t="s">
        <v>9894</v>
      </c>
    </row>
    <row r="4805" spans="1:2">
      <c r="A4805">
        <v>34156412</v>
      </c>
      <c r="B4805" t="s">
        <v>11932</v>
      </c>
    </row>
    <row r="4806" spans="1:2">
      <c r="A4806">
        <v>34149558</v>
      </c>
      <c r="B4806" t="s">
        <v>13410</v>
      </c>
    </row>
    <row r="4807" spans="1:2">
      <c r="A4807">
        <v>38571140</v>
      </c>
      <c r="B4807" t="s">
        <v>13410</v>
      </c>
    </row>
    <row r="4808" spans="1:2">
      <c r="A4808">
        <v>34136465</v>
      </c>
      <c r="B4808" t="s">
        <v>11933</v>
      </c>
    </row>
    <row r="4809" spans="1:2">
      <c r="A4809">
        <v>34385012</v>
      </c>
      <c r="B4809" t="s">
        <v>13814</v>
      </c>
    </row>
    <row r="4810" spans="1:2">
      <c r="A4810">
        <v>34214892</v>
      </c>
      <c r="B4810" t="s">
        <v>11934</v>
      </c>
    </row>
    <row r="4811" spans="1:2">
      <c r="A4811">
        <v>34156473</v>
      </c>
      <c r="B4811" t="s">
        <v>10248</v>
      </c>
    </row>
    <row r="4812" spans="1:2">
      <c r="A4812">
        <v>34218867</v>
      </c>
      <c r="B4812" t="s">
        <v>10249</v>
      </c>
    </row>
    <row r="4813" spans="1:2">
      <c r="A4813">
        <v>38538434</v>
      </c>
      <c r="B4813" t="s">
        <v>13411</v>
      </c>
    </row>
    <row r="4814" spans="1:2">
      <c r="A4814">
        <v>38404393</v>
      </c>
      <c r="B4814" t="s">
        <v>13411</v>
      </c>
    </row>
    <row r="4815" spans="1:2">
      <c r="A4815">
        <v>34208278</v>
      </c>
      <c r="B4815" t="s">
        <v>13411</v>
      </c>
    </row>
    <row r="4816" spans="1:2">
      <c r="A4816">
        <v>37784138</v>
      </c>
      <c r="B4816" t="s">
        <v>13130</v>
      </c>
    </row>
    <row r="4817" spans="1:2">
      <c r="A4817">
        <v>34156784</v>
      </c>
      <c r="B4817" t="s">
        <v>13130</v>
      </c>
    </row>
    <row r="4818" spans="1:2">
      <c r="A4818">
        <v>36860405</v>
      </c>
      <c r="B4818" t="s">
        <v>13130</v>
      </c>
    </row>
    <row r="4819" spans="1:2">
      <c r="A4819">
        <v>34210809</v>
      </c>
      <c r="B4819" t="s">
        <v>13130</v>
      </c>
    </row>
    <row r="4820" spans="1:2">
      <c r="A4820">
        <v>34233246</v>
      </c>
      <c r="B4820" t="s">
        <v>13130</v>
      </c>
    </row>
    <row r="4821" spans="1:2">
      <c r="A4821">
        <v>36868097</v>
      </c>
      <c r="B4821" t="s">
        <v>13130</v>
      </c>
    </row>
    <row r="4822" spans="1:2">
      <c r="A4822">
        <v>37921559</v>
      </c>
      <c r="B4822" t="s">
        <v>13130</v>
      </c>
    </row>
    <row r="4823" spans="1:2">
      <c r="A4823">
        <v>34144432</v>
      </c>
      <c r="B4823" t="s">
        <v>13130</v>
      </c>
    </row>
    <row r="4824" spans="1:2">
      <c r="A4824">
        <v>34163982</v>
      </c>
      <c r="B4824" t="s">
        <v>10250</v>
      </c>
    </row>
    <row r="4825" spans="1:2">
      <c r="A4825">
        <v>34134007</v>
      </c>
      <c r="B4825" t="s">
        <v>10750</v>
      </c>
    </row>
    <row r="4826" spans="1:2">
      <c r="A4826">
        <v>34414781</v>
      </c>
      <c r="B4826" t="s">
        <v>10750</v>
      </c>
    </row>
    <row r="4827" spans="1:2">
      <c r="A4827">
        <v>38562625</v>
      </c>
      <c r="B4827" t="s">
        <v>10751</v>
      </c>
    </row>
    <row r="4828" spans="1:2">
      <c r="A4828">
        <v>37786815</v>
      </c>
      <c r="B4828" t="s">
        <v>10751</v>
      </c>
    </row>
    <row r="4829" spans="1:2">
      <c r="A4829">
        <v>34159154</v>
      </c>
      <c r="B4829" t="s">
        <v>10751</v>
      </c>
    </row>
    <row r="4830" spans="1:2">
      <c r="A4830">
        <v>36862616</v>
      </c>
      <c r="B4830" t="s">
        <v>10751</v>
      </c>
    </row>
    <row r="4831" spans="1:2">
      <c r="A4831">
        <v>34157157</v>
      </c>
      <c r="B4831" t="s">
        <v>10209</v>
      </c>
    </row>
    <row r="4832" spans="1:2">
      <c r="A4832">
        <v>34136683</v>
      </c>
      <c r="B4832" t="s">
        <v>9735</v>
      </c>
    </row>
    <row r="4833" spans="1:2">
      <c r="A4833">
        <v>38009578</v>
      </c>
      <c r="B4833" t="s">
        <v>11935</v>
      </c>
    </row>
    <row r="4834" spans="1:2">
      <c r="A4834">
        <v>36891549</v>
      </c>
      <c r="B4834" t="s">
        <v>11936</v>
      </c>
    </row>
    <row r="4835" spans="1:2">
      <c r="A4835">
        <v>37718863</v>
      </c>
      <c r="B4835" t="s">
        <v>11937</v>
      </c>
    </row>
    <row r="4836" spans="1:2">
      <c r="A4836">
        <v>34221838</v>
      </c>
      <c r="B4836" t="s">
        <v>13994</v>
      </c>
    </row>
    <row r="4837" spans="1:2">
      <c r="A4837">
        <v>34157332</v>
      </c>
      <c r="B4837" t="s">
        <v>10267</v>
      </c>
    </row>
    <row r="4838" spans="1:2">
      <c r="A4838">
        <v>36945533</v>
      </c>
      <c r="B4838" t="s">
        <v>10267</v>
      </c>
    </row>
    <row r="4839" spans="1:2">
      <c r="A4839">
        <v>37728657</v>
      </c>
      <c r="B4839" t="s">
        <v>10267</v>
      </c>
    </row>
    <row r="4840" spans="1:2">
      <c r="A4840">
        <v>34212338</v>
      </c>
      <c r="B4840" t="s">
        <v>14144</v>
      </c>
    </row>
    <row r="4841" spans="1:2">
      <c r="A4841">
        <v>34212301</v>
      </c>
      <c r="B4841" t="s">
        <v>14144</v>
      </c>
    </row>
    <row r="4842" spans="1:2">
      <c r="A4842">
        <v>34309687</v>
      </c>
      <c r="B4842" t="s">
        <v>14145</v>
      </c>
    </row>
    <row r="4843" spans="1:2">
      <c r="A4843">
        <v>34232402</v>
      </c>
      <c r="B4843" t="s">
        <v>14146</v>
      </c>
    </row>
    <row r="4844" spans="1:2">
      <c r="A4844">
        <v>37013000</v>
      </c>
      <c r="B4844" t="s">
        <v>14146</v>
      </c>
    </row>
    <row r="4845" spans="1:2">
      <c r="A4845">
        <v>34227046</v>
      </c>
      <c r="B4845" t="s">
        <v>14147</v>
      </c>
    </row>
    <row r="4846" spans="1:2">
      <c r="A4846">
        <v>37836597</v>
      </c>
      <c r="B4846" t="s">
        <v>14147</v>
      </c>
    </row>
    <row r="4847" spans="1:2">
      <c r="A4847">
        <v>37092399</v>
      </c>
      <c r="B4847" t="s">
        <v>14147</v>
      </c>
    </row>
    <row r="4848" spans="1:2">
      <c r="A4848">
        <v>34230792</v>
      </c>
      <c r="B4848" t="s">
        <v>14148</v>
      </c>
    </row>
    <row r="4849" spans="1:2">
      <c r="A4849">
        <v>38718080</v>
      </c>
      <c r="B4849" t="s">
        <v>14149</v>
      </c>
    </row>
    <row r="4850" spans="1:2">
      <c r="A4850">
        <v>37187670</v>
      </c>
      <c r="B4850" t="s">
        <v>14150</v>
      </c>
    </row>
    <row r="4851" spans="1:2">
      <c r="A4851">
        <v>38876023</v>
      </c>
      <c r="B4851" t="s">
        <v>14150</v>
      </c>
    </row>
    <row r="4852" spans="1:2">
      <c r="A4852">
        <v>34647774</v>
      </c>
      <c r="B4852" t="s">
        <v>11045</v>
      </c>
    </row>
    <row r="4853" spans="1:2">
      <c r="A4853">
        <v>34144021</v>
      </c>
      <c r="B4853" t="s">
        <v>10047</v>
      </c>
    </row>
    <row r="4854" spans="1:2">
      <c r="A4854">
        <v>34157383</v>
      </c>
      <c r="B4854" t="s">
        <v>10047</v>
      </c>
    </row>
    <row r="4855" spans="1:2">
      <c r="A4855">
        <v>36812310</v>
      </c>
      <c r="B4855" t="s">
        <v>11938</v>
      </c>
    </row>
    <row r="4856" spans="1:2">
      <c r="A4856">
        <v>34654139</v>
      </c>
      <c r="B4856" t="s">
        <v>11939</v>
      </c>
    </row>
    <row r="4857" spans="1:2">
      <c r="A4857">
        <v>34143029</v>
      </c>
      <c r="B4857" t="s">
        <v>15088</v>
      </c>
    </row>
    <row r="4858" spans="1:2">
      <c r="A4858">
        <v>34666746</v>
      </c>
      <c r="B4858" t="s">
        <v>15088</v>
      </c>
    </row>
    <row r="4859" spans="1:2">
      <c r="A4859">
        <v>34157501</v>
      </c>
      <c r="B4859" t="s">
        <v>11940</v>
      </c>
    </row>
    <row r="4860" spans="1:2">
      <c r="A4860">
        <v>38421885</v>
      </c>
      <c r="B4860" t="s">
        <v>11940</v>
      </c>
    </row>
    <row r="4861" spans="1:2">
      <c r="A4861">
        <v>34157476</v>
      </c>
      <c r="B4861" t="s">
        <v>11941</v>
      </c>
    </row>
    <row r="4862" spans="1:2">
      <c r="A4862">
        <v>37213501</v>
      </c>
      <c r="B4862" t="s">
        <v>11941</v>
      </c>
    </row>
    <row r="4863" spans="1:2">
      <c r="A4863">
        <v>37837242</v>
      </c>
      <c r="B4863" t="s">
        <v>10269</v>
      </c>
    </row>
    <row r="4864" spans="1:2">
      <c r="A4864">
        <v>38634107</v>
      </c>
      <c r="B4864" t="s">
        <v>10269</v>
      </c>
    </row>
    <row r="4865" spans="1:2">
      <c r="A4865">
        <v>38675817</v>
      </c>
      <c r="B4865" t="s">
        <v>10269</v>
      </c>
    </row>
    <row r="4866" spans="1:2">
      <c r="A4866">
        <v>34149651</v>
      </c>
      <c r="B4866" t="s">
        <v>10269</v>
      </c>
    </row>
    <row r="4867" spans="1:2">
      <c r="A4867">
        <v>37104018</v>
      </c>
      <c r="B4867" t="s">
        <v>10269</v>
      </c>
    </row>
    <row r="4868" spans="1:2">
      <c r="A4868">
        <v>38306866</v>
      </c>
      <c r="B4868" t="s">
        <v>10269</v>
      </c>
    </row>
    <row r="4869" spans="1:2">
      <c r="A4869">
        <v>34187685</v>
      </c>
      <c r="B4869" t="s">
        <v>8659</v>
      </c>
    </row>
    <row r="4870" spans="1:2">
      <c r="A4870">
        <v>34187683</v>
      </c>
      <c r="B4870" t="s">
        <v>8659</v>
      </c>
    </row>
    <row r="4871" spans="1:2">
      <c r="A4871">
        <v>37078786</v>
      </c>
      <c r="B4871" t="s">
        <v>8659</v>
      </c>
    </row>
    <row r="4872" spans="1:2">
      <c r="A4872">
        <v>34142008</v>
      </c>
      <c r="B4872" t="s">
        <v>11942</v>
      </c>
    </row>
    <row r="4873" spans="1:2">
      <c r="A4873">
        <v>37089864</v>
      </c>
      <c r="B4873" t="s">
        <v>10251</v>
      </c>
    </row>
    <row r="4874" spans="1:2">
      <c r="A4874">
        <v>38793297</v>
      </c>
      <c r="B4874" t="s">
        <v>10251</v>
      </c>
    </row>
    <row r="4875" spans="1:2">
      <c r="A4875">
        <v>37885221</v>
      </c>
      <c r="B4875" t="s">
        <v>10252</v>
      </c>
    </row>
    <row r="4876" spans="1:2">
      <c r="A4876">
        <v>37616004</v>
      </c>
      <c r="B4876" t="s">
        <v>10252</v>
      </c>
    </row>
    <row r="4877" spans="1:2">
      <c r="A4877">
        <v>36852153</v>
      </c>
      <c r="B4877" t="s">
        <v>10252</v>
      </c>
    </row>
    <row r="4878" spans="1:2">
      <c r="A4878">
        <v>34223779</v>
      </c>
      <c r="B4878" t="s">
        <v>10253</v>
      </c>
    </row>
    <row r="4879" spans="1:2">
      <c r="A4879">
        <v>38477276</v>
      </c>
      <c r="B4879" t="s">
        <v>10254</v>
      </c>
    </row>
    <row r="4880" spans="1:2">
      <c r="A4880">
        <v>38431099</v>
      </c>
      <c r="B4880" t="s">
        <v>10254</v>
      </c>
    </row>
    <row r="4881" spans="1:2">
      <c r="A4881">
        <v>34223948</v>
      </c>
      <c r="B4881" t="s">
        <v>10254</v>
      </c>
    </row>
    <row r="4882" spans="1:2">
      <c r="A4882">
        <v>37102356</v>
      </c>
      <c r="B4882" t="s">
        <v>10314</v>
      </c>
    </row>
    <row r="4883" spans="1:2">
      <c r="A4883">
        <v>34220041</v>
      </c>
      <c r="B4883" t="s">
        <v>10314</v>
      </c>
    </row>
    <row r="4884" spans="1:2">
      <c r="A4884">
        <v>36909415</v>
      </c>
      <c r="B4884" t="s">
        <v>10314</v>
      </c>
    </row>
    <row r="4885" spans="1:2">
      <c r="A4885">
        <v>34220040</v>
      </c>
      <c r="B4885" t="s">
        <v>10314</v>
      </c>
    </row>
    <row r="4886" spans="1:2">
      <c r="A4886">
        <v>38784254</v>
      </c>
      <c r="B4886" t="s">
        <v>10314</v>
      </c>
    </row>
    <row r="4887" spans="1:2">
      <c r="A4887">
        <v>34157864</v>
      </c>
      <c r="B4887" t="s">
        <v>10194</v>
      </c>
    </row>
    <row r="4888" spans="1:2">
      <c r="A4888">
        <v>37278513</v>
      </c>
      <c r="B4888" t="s">
        <v>10194</v>
      </c>
    </row>
    <row r="4889" spans="1:2">
      <c r="A4889">
        <v>34157911</v>
      </c>
      <c r="B4889" t="s">
        <v>13412</v>
      </c>
    </row>
    <row r="4890" spans="1:2">
      <c r="A4890">
        <v>34157940</v>
      </c>
      <c r="B4890" t="s">
        <v>10270</v>
      </c>
    </row>
    <row r="4891" spans="1:2">
      <c r="A4891">
        <v>37750326</v>
      </c>
      <c r="B4891" t="s">
        <v>10270</v>
      </c>
    </row>
    <row r="4892" spans="1:2">
      <c r="A4892">
        <v>34157990</v>
      </c>
      <c r="B4892" t="s">
        <v>10271</v>
      </c>
    </row>
    <row r="4893" spans="1:2">
      <c r="A4893">
        <v>37168240</v>
      </c>
      <c r="B4893" t="s">
        <v>11943</v>
      </c>
    </row>
    <row r="4894" spans="1:2">
      <c r="A4894">
        <v>37799957</v>
      </c>
      <c r="B4894" t="s">
        <v>11944</v>
      </c>
    </row>
    <row r="4895" spans="1:2">
      <c r="A4895">
        <v>34158153</v>
      </c>
      <c r="B4895" t="s">
        <v>11944</v>
      </c>
    </row>
    <row r="4896" spans="1:2">
      <c r="A4896">
        <v>34220882</v>
      </c>
      <c r="B4896" t="s">
        <v>11945</v>
      </c>
    </row>
    <row r="4897" spans="1:2">
      <c r="A4897">
        <v>37095017</v>
      </c>
      <c r="B4897" t="s">
        <v>11946</v>
      </c>
    </row>
    <row r="4898" spans="1:2">
      <c r="A4898">
        <v>37792846</v>
      </c>
      <c r="B4898" t="s">
        <v>10272</v>
      </c>
    </row>
    <row r="4899" spans="1:2">
      <c r="A4899">
        <v>37783818</v>
      </c>
      <c r="B4899" t="s">
        <v>10272</v>
      </c>
    </row>
    <row r="4900" spans="1:2">
      <c r="A4900">
        <v>34151348</v>
      </c>
      <c r="B4900" t="s">
        <v>10272</v>
      </c>
    </row>
    <row r="4901" spans="1:2">
      <c r="A4901">
        <v>37750334</v>
      </c>
      <c r="B4901" t="s">
        <v>10272</v>
      </c>
    </row>
    <row r="4902" spans="1:2">
      <c r="A4902">
        <v>36780866</v>
      </c>
      <c r="B4902" t="s">
        <v>14817</v>
      </c>
    </row>
    <row r="4903" spans="1:2">
      <c r="A4903">
        <v>36907954</v>
      </c>
      <c r="B4903" t="s">
        <v>14817</v>
      </c>
    </row>
    <row r="4904" spans="1:2">
      <c r="A4904">
        <v>36780870</v>
      </c>
      <c r="B4904" t="s">
        <v>14817</v>
      </c>
    </row>
    <row r="4905" spans="1:2">
      <c r="A4905">
        <v>34234252</v>
      </c>
      <c r="B4905" t="s">
        <v>14817</v>
      </c>
    </row>
    <row r="4906" spans="1:2">
      <c r="A4906">
        <v>34158245</v>
      </c>
      <c r="B4906" t="s">
        <v>10273</v>
      </c>
    </row>
    <row r="4907" spans="1:2">
      <c r="A4907">
        <v>34158308</v>
      </c>
      <c r="B4907" t="s">
        <v>12965</v>
      </c>
    </row>
    <row r="4908" spans="1:2">
      <c r="A4908">
        <v>34158309</v>
      </c>
      <c r="B4908" t="s">
        <v>12965</v>
      </c>
    </row>
    <row r="4909" spans="1:2">
      <c r="A4909">
        <v>38688766</v>
      </c>
      <c r="B4909" t="s">
        <v>13084</v>
      </c>
    </row>
    <row r="4910" spans="1:2">
      <c r="A4910">
        <v>37661850</v>
      </c>
      <c r="B4910" t="s">
        <v>13084</v>
      </c>
    </row>
    <row r="4911" spans="1:2">
      <c r="A4911">
        <v>34158288</v>
      </c>
      <c r="B4911" t="s">
        <v>13084</v>
      </c>
    </row>
    <row r="4912" spans="1:2">
      <c r="A4912">
        <v>34158357</v>
      </c>
      <c r="B4912" t="s">
        <v>10274</v>
      </c>
    </row>
    <row r="4913" spans="1:2">
      <c r="A4913">
        <v>34158362</v>
      </c>
      <c r="B4913" t="s">
        <v>10274</v>
      </c>
    </row>
    <row r="4914" spans="1:2">
      <c r="A4914">
        <v>36907827</v>
      </c>
      <c r="B4914" t="s">
        <v>14806</v>
      </c>
    </row>
    <row r="4915" spans="1:2">
      <c r="A4915">
        <v>36755441</v>
      </c>
      <c r="B4915" t="s">
        <v>14806</v>
      </c>
    </row>
    <row r="4916" spans="1:2">
      <c r="A4916">
        <v>34234102</v>
      </c>
      <c r="B4916" t="s">
        <v>14806</v>
      </c>
    </row>
    <row r="4917" spans="1:2">
      <c r="A4917">
        <v>36780983</v>
      </c>
      <c r="B4917" t="s">
        <v>14806</v>
      </c>
    </row>
    <row r="4918" spans="1:2">
      <c r="A4918">
        <v>36785561</v>
      </c>
      <c r="B4918" t="s">
        <v>14806</v>
      </c>
    </row>
    <row r="4919" spans="1:2">
      <c r="A4919">
        <v>36906933</v>
      </c>
      <c r="B4919" t="s">
        <v>14551</v>
      </c>
    </row>
    <row r="4920" spans="1:2">
      <c r="A4920">
        <v>34210403</v>
      </c>
      <c r="B4920" t="s">
        <v>10177</v>
      </c>
    </row>
    <row r="4921" spans="1:2">
      <c r="A4921">
        <v>34158548</v>
      </c>
      <c r="B4921" t="s">
        <v>15104</v>
      </c>
    </row>
    <row r="4922" spans="1:2">
      <c r="A4922">
        <v>37725362</v>
      </c>
      <c r="B4922" t="s">
        <v>10275</v>
      </c>
    </row>
    <row r="4923" spans="1:2">
      <c r="A4923">
        <v>34158594</v>
      </c>
      <c r="B4923" t="s">
        <v>10275</v>
      </c>
    </row>
    <row r="4924" spans="1:2">
      <c r="A4924">
        <v>36861970</v>
      </c>
      <c r="B4924" t="s">
        <v>10275</v>
      </c>
    </row>
    <row r="4925" spans="1:2">
      <c r="A4925">
        <v>38530280</v>
      </c>
      <c r="B4925" t="s">
        <v>10275</v>
      </c>
    </row>
    <row r="4926" spans="1:2">
      <c r="A4926">
        <v>37206474</v>
      </c>
      <c r="B4926" t="s">
        <v>11947</v>
      </c>
    </row>
    <row r="4927" spans="1:2">
      <c r="A4927">
        <v>34157715</v>
      </c>
      <c r="B4927" t="s">
        <v>11947</v>
      </c>
    </row>
    <row r="4928" spans="1:2">
      <c r="A4928">
        <v>38715746</v>
      </c>
      <c r="B4928" t="s">
        <v>11947</v>
      </c>
    </row>
    <row r="4929" spans="1:2">
      <c r="A4929">
        <v>34224302</v>
      </c>
      <c r="B4929" t="s">
        <v>13413</v>
      </c>
    </row>
    <row r="4930" spans="1:2">
      <c r="A4930">
        <v>37290554</v>
      </c>
      <c r="B4930" t="s">
        <v>13413</v>
      </c>
    </row>
    <row r="4931" spans="1:2">
      <c r="A4931">
        <v>37028512</v>
      </c>
      <c r="B4931" t="s">
        <v>8568</v>
      </c>
    </row>
    <row r="4932" spans="1:2">
      <c r="A4932">
        <v>38805377</v>
      </c>
      <c r="B4932" t="s">
        <v>8568</v>
      </c>
    </row>
    <row r="4933" spans="1:2">
      <c r="A4933">
        <v>38484321</v>
      </c>
      <c r="B4933" t="s">
        <v>8568</v>
      </c>
    </row>
    <row r="4934" spans="1:2">
      <c r="A4934">
        <v>34223997</v>
      </c>
      <c r="B4934" t="s">
        <v>11948</v>
      </c>
    </row>
    <row r="4935" spans="1:2">
      <c r="A4935">
        <v>34150404</v>
      </c>
      <c r="B4935" t="s">
        <v>10278</v>
      </c>
    </row>
    <row r="4936" spans="1:2">
      <c r="A4936">
        <v>36955778</v>
      </c>
      <c r="B4936" t="s">
        <v>10278</v>
      </c>
    </row>
    <row r="4937" spans="1:2">
      <c r="A4937">
        <v>34150408</v>
      </c>
      <c r="B4937" t="s">
        <v>10278</v>
      </c>
    </row>
    <row r="4938" spans="1:2">
      <c r="A4938">
        <v>36787431</v>
      </c>
      <c r="B4938" t="s">
        <v>10795</v>
      </c>
    </row>
    <row r="4939" spans="1:2">
      <c r="A4939">
        <v>38647313</v>
      </c>
      <c r="B4939" t="s">
        <v>17929</v>
      </c>
    </row>
    <row r="4940" spans="1:2">
      <c r="A4940">
        <v>37033568</v>
      </c>
      <c r="B4940" t="s">
        <v>8437</v>
      </c>
    </row>
    <row r="4941" spans="1:2">
      <c r="A4941">
        <v>38727466</v>
      </c>
      <c r="B4941" t="s">
        <v>11949</v>
      </c>
    </row>
    <row r="4942" spans="1:2">
      <c r="A4942">
        <v>34354522</v>
      </c>
      <c r="B4942" t="s">
        <v>11950</v>
      </c>
    </row>
    <row r="4943" spans="1:2">
      <c r="A4943">
        <v>37983704</v>
      </c>
      <c r="B4943" t="s">
        <v>11950</v>
      </c>
    </row>
    <row r="4944" spans="1:2">
      <c r="A4944">
        <v>34151622</v>
      </c>
      <c r="B4944" t="s">
        <v>11951</v>
      </c>
    </row>
    <row r="4945" spans="1:2">
      <c r="A4945">
        <v>38572638</v>
      </c>
      <c r="B4945" t="s">
        <v>10315</v>
      </c>
    </row>
    <row r="4946" spans="1:2">
      <c r="A4946">
        <v>34219607</v>
      </c>
      <c r="B4946" t="s">
        <v>13061</v>
      </c>
    </row>
    <row r="4947" spans="1:2">
      <c r="A4947">
        <v>36826859</v>
      </c>
      <c r="B4947" t="s">
        <v>14026</v>
      </c>
    </row>
    <row r="4948" spans="1:2">
      <c r="A4948">
        <v>34407299</v>
      </c>
      <c r="B4948" t="s">
        <v>16141</v>
      </c>
    </row>
    <row r="4949" spans="1:2">
      <c r="A4949">
        <v>36941232</v>
      </c>
      <c r="B4949" t="s">
        <v>15420</v>
      </c>
    </row>
    <row r="4950" spans="1:2">
      <c r="A4950">
        <v>34236696</v>
      </c>
      <c r="B4950" t="s">
        <v>15420</v>
      </c>
    </row>
    <row r="4951" spans="1:2">
      <c r="A4951">
        <v>37732768</v>
      </c>
      <c r="B4951" t="s">
        <v>15420</v>
      </c>
    </row>
    <row r="4952" spans="1:2">
      <c r="A4952">
        <v>34414406</v>
      </c>
      <c r="B4952" t="s">
        <v>10343</v>
      </c>
    </row>
    <row r="4953" spans="1:2">
      <c r="A4953">
        <v>34159775</v>
      </c>
      <c r="B4953" t="s">
        <v>10343</v>
      </c>
    </row>
    <row r="4954" spans="1:2">
      <c r="A4954">
        <v>34159809</v>
      </c>
      <c r="B4954" t="s">
        <v>11952</v>
      </c>
    </row>
    <row r="4955" spans="1:2">
      <c r="A4955">
        <v>36726491</v>
      </c>
      <c r="B4955" t="s">
        <v>11953</v>
      </c>
    </row>
    <row r="4956" spans="1:2">
      <c r="A4956">
        <v>34227664</v>
      </c>
      <c r="B4956" t="s">
        <v>10345</v>
      </c>
    </row>
    <row r="4957" spans="1:2">
      <c r="A4957">
        <v>37058620</v>
      </c>
      <c r="B4957" t="s">
        <v>10345</v>
      </c>
    </row>
    <row r="4958" spans="1:2">
      <c r="A4958">
        <v>37206522</v>
      </c>
      <c r="B4958" t="s">
        <v>15365</v>
      </c>
    </row>
    <row r="4959" spans="1:2">
      <c r="A4959">
        <v>37782850</v>
      </c>
      <c r="B4959" t="s">
        <v>15365</v>
      </c>
    </row>
    <row r="4960" spans="1:2">
      <c r="A4960">
        <v>34137177</v>
      </c>
      <c r="B4960" t="s">
        <v>15365</v>
      </c>
    </row>
    <row r="4961" spans="1:2">
      <c r="A4961">
        <v>34138304</v>
      </c>
      <c r="B4961" t="s">
        <v>10346</v>
      </c>
    </row>
    <row r="4962" spans="1:2">
      <c r="A4962">
        <v>34213546</v>
      </c>
      <c r="B4962" t="s">
        <v>10347</v>
      </c>
    </row>
    <row r="4963" spans="1:2">
      <c r="A4963">
        <v>36872820</v>
      </c>
      <c r="B4963" t="s">
        <v>10348</v>
      </c>
    </row>
    <row r="4964" spans="1:2">
      <c r="A4964">
        <v>34216894</v>
      </c>
      <c r="B4964" t="s">
        <v>10349</v>
      </c>
    </row>
    <row r="4965" spans="1:2">
      <c r="A4965">
        <v>36806881</v>
      </c>
      <c r="B4965" t="s">
        <v>15085</v>
      </c>
    </row>
    <row r="4966" spans="1:2">
      <c r="A4966">
        <v>37279456</v>
      </c>
      <c r="B4966" t="s">
        <v>15085</v>
      </c>
    </row>
    <row r="4967" spans="1:2">
      <c r="A4967">
        <v>37279457</v>
      </c>
      <c r="B4967" t="s">
        <v>15085</v>
      </c>
    </row>
    <row r="4968" spans="1:2">
      <c r="A4968">
        <v>34227773</v>
      </c>
      <c r="B4968" t="s">
        <v>11955</v>
      </c>
    </row>
    <row r="4969" spans="1:2">
      <c r="A4969">
        <v>38667768</v>
      </c>
      <c r="B4969" t="s">
        <v>15384</v>
      </c>
    </row>
    <row r="4970" spans="1:2">
      <c r="A4970">
        <v>38667771</v>
      </c>
      <c r="B4970" t="s">
        <v>15384</v>
      </c>
    </row>
    <row r="4971" spans="1:2">
      <c r="A4971">
        <v>37284645</v>
      </c>
      <c r="B4971" t="s">
        <v>15384</v>
      </c>
    </row>
    <row r="4972" spans="1:2">
      <c r="A4972">
        <v>36755685</v>
      </c>
      <c r="B4972" t="s">
        <v>11956</v>
      </c>
    </row>
    <row r="4973" spans="1:2">
      <c r="A4973">
        <v>36955790</v>
      </c>
      <c r="B4973" t="s">
        <v>11957</v>
      </c>
    </row>
    <row r="4974" spans="1:2">
      <c r="A4974">
        <v>34309776</v>
      </c>
      <c r="B4974" t="s">
        <v>11958</v>
      </c>
    </row>
    <row r="4975" spans="1:2">
      <c r="A4975">
        <v>34660159</v>
      </c>
      <c r="B4975" t="s">
        <v>11958</v>
      </c>
    </row>
    <row r="4976" spans="1:2">
      <c r="A4976">
        <v>38689999</v>
      </c>
      <c r="B4976" t="s">
        <v>11959</v>
      </c>
    </row>
    <row r="4977" spans="1:2">
      <c r="A4977">
        <v>36938466</v>
      </c>
      <c r="B4977" t="s">
        <v>11960</v>
      </c>
    </row>
    <row r="4978" spans="1:2">
      <c r="A4978">
        <v>38688507</v>
      </c>
      <c r="B4978" t="s">
        <v>11960</v>
      </c>
    </row>
    <row r="4979" spans="1:2">
      <c r="A4979">
        <v>36837409</v>
      </c>
      <c r="B4979" t="s">
        <v>11961</v>
      </c>
    </row>
    <row r="4980" spans="1:2">
      <c r="A4980">
        <v>36902135</v>
      </c>
      <c r="B4980" t="s">
        <v>11962</v>
      </c>
    </row>
    <row r="4981" spans="1:2">
      <c r="A4981">
        <v>37696959</v>
      </c>
      <c r="B4981" t="s">
        <v>11963</v>
      </c>
    </row>
    <row r="4982" spans="1:2">
      <c r="A4982">
        <v>37781919</v>
      </c>
      <c r="B4982" t="s">
        <v>11964</v>
      </c>
    </row>
    <row r="4983" spans="1:2">
      <c r="A4983">
        <v>37018839</v>
      </c>
      <c r="B4983" t="s">
        <v>11964</v>
      </c>
    </row>
    <row r="4984" spans="1:2">
      <c r="A4984">
        <v>34384173</v>
      </c>
      <c r="B4984" t="s">
        <v>11965</v>
      </c>
    </row>
    <row r="4985" spans="1:2">
      <c r="A4985">
        <v>36815169</v>
      </c>
      <c r="B4985" t="s">
        <v>11966</v>
      </c>
    </row>
    <row r="4986" spans="1:2">
      <c r="A4986">
        <v>37983695</v>
      </c>
      <c r="B4986" t="s">
        <v>14864</v>
      </c>
    </row>
    <row r="4987" spans="1:2">
      <c r="A4987">
        <v>34397267</v>
      </c>
      <c r="B4987" t="s">
        <v>14864</v>
      </c>
    </row>
    <row r="4988" spans="1:2">
      <c r="A4988">
        <v>34384193</v>
      </c>
      <c r="B4988" t="s">
        <v>11967</v>
      </c>
    </row>
    <row r="4989" spans="1:2">
      <c r="A4989">
        <v>34655442</v>
      </c>
      <c r="B4989" t="s">
        <v>11968</v>
      </c>
    </row>
    <row r="4990" spans="1:2">
      <c r="A4990">
        <v>36886054</v>
      </c>
      <c r="B4990" t="s">
        <v>11968</v>
      </c>
    </row>
    <row r="4991" spans="1:2">
      <c r="A4991">
        <v>37793878</v>
      </c>
      <c r="B4991" t="s">
        <v>11969</v>
      </c>
    </row>
    <row r="4992" spans="1:2">
      <c r="A4992">
        <v>37127198</v>
      </c>
      <c r="B4992" t="s">
        <v>11970</v>
      </c>
    </row>
    <row r="4993" spans="1:2">
      <c r="A4993">
        <v>37712707</v>
      </c>
      <c r="B4993" t="s">
        <v>11971</v>
      </c>
    </row>
    <row r="4994" spans="1:2">
      <c r="A4994">
        <v>38332912</v>
      </c>
      <c r="B4994" t="s">
        <v>11972</v>
      </c>
    </row>
    <row r="4995" spans="1:2">
      <c r="A4995">
        <v>37071679</v>
      </c>
      <c r="B4995" t="s">
        <v>11973</v>
      </c>
    </row>
    <row r="4996" spans="1:2">
      <c r="A4996">
        <v>37094906</v>
      </c>
      <c r="B4996" t="s">
        <v>11974</v>
      </c>
    </row>
    <row r="4997" spans="1:2">
      <c r="A4997">
        <v>37562463</v>
      </c>
      <c r="B4997" t="s">
        <v>14482</v>
      </c>
    </row>
    <row r="4998" spans="1:2">
      <c r="A4998">
        <v>37562390</v>
      </c>
      <c r="B4998" t="s">
        <v>14953</v>
      </c>
    </row>
    <row r="4999" spans="1:2">
      <c r="A4999">
        <v>36967831</v>
      </c>
      <c r="B4999" t="s">
        <v>14953</v>
      </c>
    </row>
    <row r="5000" spans="1:2">
      <c r="A5000">
        <v>34160115</v>
      </c>
      <c r="B5000" t="s">
        <v>14953</v>
      </c>
    </row>
    <row r="5001" spans="1:2">
      <c r="A5001">
        <v>37015638</v>
      </c>
      <c r="B5001" t="s">
        <v>14953</v>
      </c>
    </row>
    <row r="5002" spans="1:2">
      <c r="A5002">
        <v>37727679</v>
      </c>
      <c r="B5002" t="s">
        <v>14953</v>
      </c>
    </row>
    <row r="5003" spans="1:2">
      <c r="A5003">
        <v>37786527</v>
      </c>
      <c r="B5003" t="s">
        <v>9736</v>
      </c>
    </row>
    <row r="5004" spans="1:2">
      <c r="A5004">
        <v>34234861</v>
      </c>
      <c r="B5004" t="s">
        <v>9736</v>
      </c>
    </row>
    <row r="5005" spans="1:2">
      <c r="A5005">
        <v>37800064</v>
      </c>
      <c r="B5005" t="s">
        <v>9736</v>
      </c>
    </row>
    <row r="5006" spans="1:2">
      <c r="A5006">
        <v>34134481</v>
      </c>
      <c r="B5006" t="s">
        <v>10367</v>
      </c>
    </row>
    <row r="5007" spans="1:2">
      <c r="A5007">
        <v>34134482</v>
      </c>
      <c r="B5007" t="s">
        <v>10367</v>
      </c>
    </row>
    <row r="5008" spans="1:2">
      <c r="A5008">
        <v>36778938</v>
      </c>
      <c r="B5008" t="s">
        <v>10369</v>
      </c>
    </row>
    <row r="5009" spans="1:2">
      <c r="A5009">
        <v>38805659</v>
      </c>
      <c r="B5009" t="s">
        <v>10369</v>
      </c>
    </row>
    <row r="5010" spans="1:2">
      <c r="A5010">
        <v>38558400</v>
      </c>
      <c r="B5010" t="s">
        <v>10369</v>
      </c>
    </row>
    <row r="5011" spans="1:2">
      <c r="A5011">
        <v>38558385</v>
      </c>
      <c r="B5011" t="s">
        <v>10370</v>
      </c>
    </row>
    <row r="5012" spans="1:2">
      <c r="A5012">
        <v>38805661</v>
      </c>
      <c r="B5012" t="s">
        <v>10370</v>
      </c>
    </row>
    <row r="5013" spans="1:2">
      <c r="A5013">
        <v>36778927</v>
      </c>
      <c r="B5013" t="s">
        <v>10370</v>
      </c>
    </row>
    <row r="5014" spans="1:2">
      <c r="A5014">
        <v>34143174</v>
      </c>
      <c r="B5014" t="s">
        <v>10371</v>
      </c>
    </row>
    <row r="5015" spans="1:2">
      <c r="A5015">
        <v>34143176</v>
      </c>
      <c r="B5015" t="s">
        <v>10371</v>
      </c>
    </row>
    <row r="5016" spans="1:2">
      <c r="A5016">
        <v>37887238</v>
      </c>
      <c r="B5016" t="s">
        <v>10371</v>
      </c>
    </row>
    <row r="5017" spans="1:2">
      <c r="A5017">
        <v>34148741</v>
      </c>
      <c r="B5017" t="s">
        <v>15366</v>
      </c>
    </row>
    <row r="5018" spans="1:2">
      <c r="A5018">
        <v>37605360</v>
      </c>
      <c r="B5018" t="s">
        <v>15366</v>
      </c>
    </row>
    <row r="5019" spans="1:2">
      <c r="A5019">
        <v>34148744</v>
      </c>
      <c r="B5019" t="s">
        <v>15366</v>
      </c>
    </row>
    <row r="5020" spans="1:2">
      <c r="A5020">
        <v>38442096</v>
      </c>
      <c r="B5020" t="s">
        <v>15366</v>
      </c>
    </row>
    <row r="5021" spans="1:2">
      <c r="A5021">
        <v>38450291</v>
      </c>
      <c r="B5021" t="s">
        <v>15366</v>
      </c>
    </row>
    <row r="5022" spans="1:2">
      <c r="A5022">
        <v>38472547</v>
      </c>
      <c r="B5022" t="s">
        <v>10372</v>
      </c>
    </row>
    <row r="5023" spans="1:2">
      <c r="A5023">
        <v>38312399</v>
      </c>
      <c r="B5023" t="s">
        <v>10372</v>
      </c>
    </row>
    <row r="5024" spans="1:2">
      <c r="A5024">
        <v>37909731</v>
      </c>
      <c r="B5024" t="s">
        <v>10373</v>
      </c>
    </row>
    <row r="5025" spans="1:2">
      <c r="A5025">
        <v>38019776</v>
      </c>
      <c r="B5025" t="s">
        <v>10373</v>
      </c>
    </row>
    <row r="5026" spans="1:2">
      <c r="A5026">
        <v>34356526</v>
      </c>
      <c r="B5026" t="s">
        <v>10374</v>
      </c>
    </row>
    <row r="5027" spans="1:2">
      <c r="A5027">
        <v>36778917</v>
      </c>
      <c r="B5027" t="s">
        <v>10374</v>
      </c>
    </row>
    <row r="5028" spans="1:2">
      <c r="A5028">
        <v>37267114</v>
      </c>
      <c r="B5028" t="s">
        <v>10374</v>
      </c>
    </row>
    <row r="5029" spans="1:2">
      <c r="A5029">
        <v>34208274</v>
      </c>
      <c r="B5029" t="s">
        <v>10375</v>
      </c>
    </row>
    <row r="5030" spans="1:2">
      <c r="A5030">
        <v>37178708</v>
      </c>
      <c r="B5030" t="s">
        <v>10375</v>
      </c>
    </row>
    <row r="5031" spans="1:2">
      <c r="A5031">
        <v>36791071</v>
      </c>
      <c r="B5031" t="s">
        <v>10376</v>
      </c>
    </row>
    <row r="5032" spans="1:2">
      <c r="A5032">
        <v>34608096</v>
      </c>
      <c r="B5032" t="s">
        <v>10376</v>
      </c>
    </row>
    <row r="5033" spans="1:2">
      <c r="A5033">
        <v>34213847</v>
      </c>
      <c r="B5033" t="s">
        <v>10376</v>
      </c>
    </row>
    <row r="5034" spans="1:2">
      <c r="A5034">
        <v>36851847</v>
      </c>
      <c r="B5034" t="s">
        <v>10376</v>
      </c>
    </row>
    <row r="5035" spans="1:2">
      <c r="A5035">
        <v>34148270</v>
      </c>
      <c r="B5035" t="s">
        <v>10377</v>
      </c>
    </row>
    <row r="5036" spans="1:2">
      <c r="A5036">
        <v>34215138</v>
      </c>
      <c r="B5036" t="s">
        <v>10378</v>
      </c>
    </row>
    <row r="5037" spans="1:2">
      <c r="A5037">
        <v>36874660</v>
      </c>
      <c r="B5037" t="s">
        <v>10378</v>
      </c>
    </row>
    <row r="5038" spans="1:2">
      <c r="A5038">
        <v>37779107</v>
      </c>
      <c r="B5038" t="s">
        <v>10378</v>
      </c>
    </row>
    <row r="5039" spans="1:2">
      <c r="A5039">
        <v>36876593</v>
      </c>
      <c r="B5039" t="s">
        <v>10378</v>
      </c>
    </row>
    <row r="5040" spans="1:2">
      <c r="A5040">
        <v>34231621</v>
      </c>
      <c r="B5040" t="s">
        <v>10379</v>
      </c>
    </row>
    <row r="5041" spans="1:2">
      <c r="A5041">
        <v>34231620</v>
      </c>
      <c r="B5041" t="s">
        <v>10379</v>
      </c>
    </row>
    <row r="5042" spans="1:2">
      <c r="A5042">
        <v>34662703</v>
      </c>
      <c r="B5042" t="s">
        <v>11068</v>
      </c>
    </row>
    <row r="5043" spans="1:2">
      <c r="A5043">
        <v>37279055</v>
      </c>
      <c r="B5043" t="s">
        <v>11975</v>
      </c>
    </row>
    <row r="5044" spans="1:2">
      <c r="A5044">
        <v>37983728</v>
      </c>
      <c r="B5044" t="s">
        <v>15367</v>
      </c>
    </row>
    <row r="5045" spans="1:2">
      <c r="A5045">
        <v>36995234</v>
      </c>
      <c r="B5045" t="s">
        <v>15367</v>
      </c>
    </row>
    <row r="5046" spans="1:2">
      <c r="A5046">
        <v>37241174</v>
      </c>
      <c r="B5046" t="s">
        <v>15367</v>
      </c>
    </row>
    <row r="5047" spans="1:2">
      <c r="A5047">
        <v>34399065</v>
      </c>
      <c r="B5047" t="s">
        <v>15367</v>
      </c>
    </row>
    <row r="5048" spans="1:2">
      <c r="A5048">
        <v>34137298</v>
      </c>
      <c r="B5048" t="s">
        <v>15367</v>
      </c>
    </row>
    <row r="5049" spans="1:2">
      <c r="A5049">
        <v>37906345</v>
      </c>
      <c r="B5049" t="s">
        <v>15367</v>
      </c>
    </row>
    <row r="5050" spans="1:2">
      <c r="A5050">
        <v>34148411</v>
      </c>
      <c r="B5050" t="s">
        <v>10381</v>
      </c>
    </row>
    <row r="5051" spans="1:2">
      <c r="A5051">
        <v>37836826</v>
      </c>
      <c r="B5051" t="s">
        <v>10381</v>
      </c>
    </row>
    <row r="5052" spans="1:2">
      <c r="A5052">
        <v>36851961</v>
      </c>
      <c r="B5052" t="s">
        <v>10381</v>
      </c>
    </row>
    <row r="5053" spans="1:2">
      <c r="A5053">
        <v>37154210</v>
      </c>
      <c r="B5053" t="s">
        <v>10381</v>
      </c>
    </row>
    <row r="5054" spans="1:2">
      <c r="A5054">
        <v>34641068</v>
      </c>
      <c r="B5054" t="s">
        <v>10382</v>
      </c>
    </row>
    <row r="5055" spans="1:2">
      <c r="A5055">
        <v>34652586</v>
      </c>
      <c r="B5055" t="s">
        <v>10383</v>
      </c>
    </row>
    <row r="5056" spans="1:2">
      <c r="A5056">
        <v>37836803</v>
      </c>
      <c r="B5056" t="s">
        <v>10383</v>
      </c>
    </row>
    <row r="5057" spans="1:2">
      <c r="A5057">
        <v>37237153</v>
      </c>
      <c r="B5057" t="s">
        <v>10383</v>
      </c>
    </row>
    <row r="5058" spans="1:2">
      <c r="A5058">
        <v>37269919</v>
      </c>
      <c r="B5058" t="s">
        <v>10384</v>
      </c>
    </row>
    <row r="5059" spans="1:2">
      <c r="A5059">
        <v>36854487</v>
      </c>
      <c r="B5059" t="s">
        <v>16135</v>
      </c>
    </row>
    <row r="5060" spans="1:2">
      <c r="A5060">
        <v>37836520</v>
      </c>
      <c r="B5060" t="s">
        <v>10385</v>
      </c>
    </row>
    <row r="5061" spans="1:2">
      <c r="A5061">
        <v>34212573</v>
      </c>
      <c r="B5061" t="s">
        <v>10385</v>
      </c>
    </row>
    <row r="5062" spans="1:2">
      <c r="A5062">
        <v>37151228</v>
      </c>
      <c r="B5062" t="s">
        <v>10385</v>
      </c>
    </row>
    <row r="5063" spans="1:2">
      <c r="A5063">
        <v>37112061</v>
      </c>
      <c r="B5063" t="s">
        <v>10386</v>
      </c>
    </row>
    <row r="5064" spans="1:2">
      <c r="A5064">
        <v>34140548</v>
      </c>
      <c r="B5064" t="s">
        <v>10386</v>
      </c>
    </row>
    <row r="5065" spans="1:2">
      <c r="A5065">
        <v>37836339</v>
      </c>
      <c r="B5065" t="s">
        <v>10386</v>
      </c>
    </row>
    <row r="5066" spans="1:2">
      <c r="A5066">
        <v>36954745</v>
      </c>
      <c r="B5066" t="s">
        <v>11977</v>
      </c>
    </row>
    <row r="5067" spans="1:2">
      <c r="A5067">
        <v>37780346</v>
      </c>
      <c r="B5067" t="s">
        <v>10388</v>
      </c>
    </row>
    <row r="5068" spans="1:2">
      <c r="A5068">
        <v>38493077</v>
      </c>
      <c r="B5068" t="s">
        <v>10388</v>
      </c>
    </row>
    <row r="5069" spans="1:2">
      <c r="A5069">
        <v>37246052</v>
      </c>
      <c r="B5069" t="s">
        <v>10388</v>
      </c>
    </row>
    <row r="5070" spans="1:2">
      <c r="A5070">
        <v>36665612</v>
      </c>
      <c r="B5070" t="s">
        <v>10388</v>
      </c>
    </row>
    <row r="5071" spans="1:2">
      <c r="A5071">
        <v>36506205</v>
      </c>
      <c r="B5071" t="s">
        <v>11978</v>
      </c>
    </row>
    <row r="5072" spans="1:2">
      <c r="A5072">
        <v>37084736</v>
      </c>
      <c r="B5072" t="s">
        <v>11979</v>
      </c>
    </row>
    <row r="5073" spans="1:2">
      <c r="A5073">
        <v>37676463</v>
      </c>
      <c r="B5073" t="s">
        <v>10398</v>
      </c>
    </row>
    <row r="5074" spans="1:2">
      <c r="A5074">
        <v>38433052</v>
      </c>
      <c r="B5074" t="s">
        <v>15086</v>
      </c>
    </row>
    <row r="5075" spans="1:2">
      <c r="A5075">
        <v>36988834</v>
      </c>
      <c r="B5075" t="s">
        <v>15368</v>
      </c>
    </row>
    <row r="5076" spans="1:2">
      <c r="A5076">
        <v>38724385</v>
      </c>
      <c r="B5076" t="s">
        <v>10399</v>
      </c>
    </row>
    <row r="5077" spans="1:2">
      <c r="A5077">
        <v>34631521</v>
      </c>
      <c r="B5077" t="s">
        <v>10399</v>
      </c>
    </row>
    <row r="5078" spans="1:2">
      <c r="A5078">
        <v>37925391</v>
      </c>
      <c r="B5078" t="s">
        <v>11980</v>
      </c>
    </row>
    <row r="5079" spans="1:2">
      <c r="A5079">
        <v>37785439</v>
      </c>
      <c r="B5079" t="s">
        <v>11980</v>
      </c>
    </row>
    <row r="5080" spans="1:2">
      <c r="A5080">
        <v>38381721</v>
      </c>
      <c r="B5080" t="s">
        <v>11980</v>
      </c>
    </row>
    <row r="5081" spans="1:2">
      <c r="A5081">
        <v>34646218</v>
      </c>
      <c r="B5081" t="s">
        <v>11980</v>
      </c>
    </row>
    <row r="5082" spans="1:2">
      <c r="A5082">
        <v>37251894</v>
      </c>
      <c r="B5082" t="s">
        <v>11980</v>
      </c>
    </row>
    <row r="5083" spans="1:2">
      <c r="A5083">
        <v>37929212</v>
      </c>
      <c r="B5083" t="s">
        <v>11980</v>
      </c>
    </row>
    <row r="5084" spans="1:2">
      <c r="A5084">
        <v>37001623</v>
      </c>
      <c r="B5084" t="s">
        <v>11980</v>
      </c>
    </row>
    <row r="5085" spans="1:2">
      <c r="A5085">
        <v>36907357</v>
      </c>
      <c r="B5085" t="s">
        <v>14779</v>
      </c>
    </row>
    <row r="5086" spans="1:2">
      <c r="A5086">
        <v>38793673</v>
      </c>
      <c r="B5086" t="s">
        <v>14779</v>
      </c>
    </row>
    <row r="5087" spans="1:2">
      <c r="A5087">
        <v>37222075</v>
      </c>
      <c r="B5087" t="s">
        <v>14779</v>
      </c>
    </row>
    <row r="5088" spans="1:2">
      <c r="A5088">
        <v>36781431</v>
      </c>
      <c r="B5088" t="s">
        <v>14779</v>
      </c>
    </row>
    <row r="5089" spans="1:2">
      <c r="A5089">
        <v>36785329</v>
      </c>
      <c r="B5089" t="s">
        <v>14779</v>
      </c>
    </row>
    <row r="5090" spans="1:2">
      <c r="A5090">
        <v>36759590</v>
      </c>
      <c r="B5090" t="s">
        <v>14779</v>
      </c>
    </row>
    <row r="5091" spans="1:2">
      <c r="A5091">
        <v>34234110</v>
      </c>
      <c r="B5091" t="s">
        <v>14779</v>
      </c>
    </row>
    <row r="5092" spans="1:2">
      <c r="A5092">
        <v>37118114</v>
      </c>
      <c r="B5092" t="s">
        <v>14388</v>
      </c>
    </row>
    <row r="5093" spans="1:2">
      <c r="A5093">
        <v>34209140</v>
      </c>
      <c r="B5093" t="s">
        <v>14388</v>
      </c>
    </row>
    <row r="5094" spans="1:2">
      <c r="A5094">
        <v>37766352</v>
      </c>
      <c r="B5094" t="s">
        <v>14388</v>
      </c>
    </row>
    <row r="5095" spans="1:2">
      <c r="A5095">
        <v>38760504</v>
      </c>
      <c r="B5095" t="s">
        <v>14389</v>
      </c>
    </row>
    <row r="5096" spans="1:2">
      <c r="A5096">
        <v>34160847</v>
      </c>
      <c r="B5096" t="s">
        <v>14389</v>
      </c>
    </row>
    <row r="5097" spans="1:2">
      <c r="A5097">
        <v>34160821</v>
      </c>
      <c r="B5097" t="s">
        <v>14389</v>
      </c>
    </row>
    <row r="5098" spans="1:2">
      <c r="A5098">
        <v>36901615</v>
      </c>
      <c r="B5098" t="s">
        <v>14499</v>
      </c>
    </row>
    <row r="5099" spans="1:2">
      <c r="A5099">
        <v>34143581</v>
      </c>
      <c r="B5099" t="s">
        <v>14499</v>
      </c>
    </row>
    <row r="5100" spans="1:2">
      <c r="A5100">
        <v>34137794</v>
      </c>
      <c r="B5100" t="s">
        <v>14500</v>
      </c>
    </row>
    <row r="5101" spans="1:2">
      <c r="A5101">
        <v>34146346</v>
      </c>
      <c r="B5101" t="s">
        <v>8635</v>
      </c>
    </row>
    <row r="5102" spans="1:2">
      <c r="A5102">
        <v>34150060</v>
      </c>
      <c r="B5102" t="s">
        <v>11981</v>
      </c>
    </row>
    <row r="5103" spans="1:2">
      <c r="A5103">
        <v>34161019</v>
      </c>
      <c r="B5103" t="s">
        <v>10406</v>
      </c>
    </row>
    <row r="5104" spans="1:2">
      <c r="A5104">
        <v>38454423</v>
      </c>
      <c r="B5104" t="s">
        <v>14206</v>
      </c>
    </row>
    <row r="5105" spans="1:2">
      <c r="A5105">
        <v>34232185</v>
      </c>
      <c r="B5105" t="s">
        <v>14206</v>
      </c>
    </row>
    <row r="5106" spans="1:2">
      <c r="A5106">
        <v>34232112</v>
      </c>
      <c r="B5106" t="s">
        <v>14206</v>
      </c>
    </row>
    <row r="5107" spans="1:2">
      <c r="A5107">
        <v>38780930</v>
      </c>
      <c r="B5107" t="s">
        <v>14206</v>
      </c>
    </row>
    <row r="5108" spans="1:2">
      <c r="A5108">
        <v>38698655</v>
      </c>
      <c r="B5108" t="s">
        <v>11982</v>
      </c>
    </row>
    <row r="5109" spans="1:2">
      <c r="A5109">
        <v>36947509</v>
      </c>
      <c r="B5109" t="s">
        <v>11982</v>
      </c>
    </row>
    <row r="5110" spans="1:2">
      <c r="A5110">
        <v>38665546</v>
      </c>
      <c r="B5110" t="s">
        <v>11982</v>
      </c>
    </row>
    <row r="5111" spans="1:2">
      <c r="A5111">
        <v>34161073</v>
      </c>
      <c r="B5111" t="s">
        <v>13210</v>
      </c>
    </row>
    <row r="5112" spans="1:2">
      <c r="A5112">
        <v>38730721</v>
      </c>
      <c r="B5112" t="s">
        <v>13210</v>
      </c>
    </row>
    <row r="5113" spans="1:2">
      <c r="A5113">
        <v>36979697</v>
      </c>
      <c r="B5113" t="s">
        <v>14279</v>
      </c>
    </row>
    <row r="5114" spans="1:2">
      <c r="A5114">
        <v>34232144</v>
      </c>
      <c r="B5114" t="s">
        <v>14279</v>
      </c>
    </row>
    <row r="5115" spans="1:2">
      <c r="A5115">
        <v>34232115</v>
      </c>
      <c r="B5115" t="s">
        <v>14279</v>
      </c>
    </row>
    <row r="5116" spans="1:2">
      <c r="A5116">
        <v>34161122</v>
      </c>
      <c r="B5116" t="s">
        <v>11983</v>
      </c>
    </row>
    <row r="5117" spans="1:2">
      <c r="A5117">
        <v>34137722</v>
      </c>
      <c r="B5117" t="s">
        <v>10350</v>
      </c>
    </row>
    <row r="5118" spans="1:2">
      <c r="A5118">
        <v>34138403</v>
      </c>
      <c r="B5118" t="s">
        <v>10351</v>
      </c>
    </row>
    <row r="5119" spans="1:2">
      <c r="A5119">
        <v>34606909</v>
      </c>
      <c r="B5119" t="s">
        <v>10351</v>
      </c>
    </row>
    <row r="5120" spans="1:2">
      <c r="A5120">
        <v>37286789</v>
      </c>
      <c r="B5120" t="s">
        <v>10351</v>
      </c>
    </row>
    <row r="5121" spans="1:2">
      <c r="A5121">
        <v>38644895</v>
      </c>
      <c r="B5121" t="s">
        <v>10351</v>
      </c>
    </row>
    <row r="5122" spans="1:2">
      <c r="A5122">
        <v>38650926</v>
      </c>
      <c r="B5122" t="s">
        <v>10351</v>
      </c>
    </row>
    <row r="5123" spans="1:2">
      <c r="A5123">
        <v>38820698</v>
      </c>
      <c r="B5123" t="s">
        <v>10352</v>
      </c>
    </row>
    <row r="5124" spans="1:2">
      <c r="A5124">
        <v>34155358</v>
      </c>
      <c r="B5124" t="s">
        <v>9474</v>
      </c>
    </row>
    <row r="5125" spans="1:2">
      <c r="A5125">
        <v>38404486</v>
      </c>
      <c r="B5125" t="s">
        <v>10353</v>
      </c>
    </row>
    <row r="5126" spans="1:2">
      <c r="A5126">
        <v>34212353</v>
      </c>
      <c r="B5126" t="s">
        <v>10353</v>
      </c>
    </row>
    <row r="5127" spans="1:2">
      <c r="A5127">
        <v>36954421</v>
      </c>
      <c r="B5127" t="s">
        <v>10353</v>
      </c>
    </row>
    <row r="5128" spans="1:2">
      <c r="A5128">
        <v>38670533</v>
      </c>
      <c r="B5128" t="s">
        <v>10353</v>
      </c>
    </row>
    <row r="5129" spans="1:2">
      <c r="A5129">
        <v>37632045</v>
      </c>
      <c r="B5129" t="s">
        <v>10354</v>
      </c>
    </row>
    <row r="5130" spans="1:2">
      <c r="A5130">
        <v>36979725</v>
      </c>
      <c r="B5130" t="s">
        <v>10355</v>
      </c>
    </row>
    <row r="5131" spans="1:2">
      <c r="A5131">
        <v>37206204</v>
      </c>
      <c r="B5131" t="s">
        <v>10356</v>
      </c>
    </row>
    <row r="5132" spans="1:2">
      <c r="A5132">
        <v>34159968</v>
      </c>
      <c r="B5132" t="s">
        <v>10357</v>
      </c>
    </row>
    <row r="5133" spans="1:2">
      <c r="A5133">
        <v>37000800</v>
      </c>
      <c r="B5133" t="s">
        <v>10357</v>
      </c>
    </row>
    <row r="5134" spans="1:2">
      <c r="A5134">
        <v>34159713</v>
      </c>
      <c r="B5134" t="s">
        <v>10357</v>
      </c>
    </row>
    <row r="5135" spans="1:2">
      <c r="A5135">
        <v>37782704</v>
      </c>
      <c r="B5135" t="s">
        <v>10357</v>
      </c>
    </row>
    <row r="5136" spans="1:2">
      <c r="A5136">
        <v>37277931</v>
      </c>
      <c r="B5136" t="s">
        <v>10358</v>
      </c>
    </row>
    <row r="5137" spans="1:2">
      <c r="A5137">
        <v>37276925</v>
      </c>
      <c r="B5137" t="s">
        <v>10358</v>
      </c>
    </row>
    <row r="5138" spans="1:2">
      <c r="A5138">
        <v>37149004</v>
      </c>
      <c r="B5138" t="s">
        <v>9475</v>
      </c>
    </row>
    <row r="5139" spans="1:2">
      <c r="A5139">
        <v>38825850</v>
      </c>
      <c r="B5139" t="s">
        <v>9475</v>
      </c>
    </row>
    <row r="5140" spans="1:2">
      <c r="A5140">
        <v>38808511</v>
      </c>
      <c r="B5140" t="s">
        <v>11984</v>
      </c>
    </row>
    <row r="5141" spans="1:2">
      <c r="A5141">
        <v>37299021</v>
      </c>
      <c r="B5141" t="s">
        <v>11985</v>
      </c>
    </row>
    <row r="5142" spans="1:2">
      <c r="A5142">
        <v>36724176</v>
      </c>
      <c r="B5142" t="s">
        <v>11986</v>
      </c>
    </row>
    <row r="5143" spans="1:2">
      <c r="A5143">
        <v>34148323</v>
      </c>
      <c r="B5143" t="s">
        <v>11987</v>
      </c>
    </row>
    <row r="5144" spans="1:2">
      <c r="A5144">
        <v>35378602</v>
      </c>
      <c r="B5144" t="s">
        <v>11988</v>
      </c>
    </row>
    <row r="5145" spans="1:2">
      <c r="A5145">
        <v>34147542</v>
      </c>
      <c r="B5145" t="s">
        <v>9408</v>
      </c>
    </row>
    <row r="5146" spans="1:2">
      <c r="A5146">
        <v>38341427</v>
      </c>
      <c r="B5146" t="s">
        <v>9408</v>
      </c>
    </row>
    <row r="5147" spans="1:2">
      <c r="A5147">
        <v>37268385</v>
      </c>
      <c r="B5147" t="s">
        <v>9408</v>
      </c>
    </row>
    <row r="5148" spans="1:2">
      <c r="A5148">
        <v>34166066</v>
      </c>
      <c r="B5148" t="s">
        <v>11989</v>
      </c>
    </row>
    <row r="5149" spans="1:2">
      <c r="A5149">
        <v>34234188</v>
      </c>
      <c r="B5149" t="s">
        <v>14729</v>
      </c>
    </row>
    <row r="5150" spans="1:2">
      <c r="A5150">
        <v>38793760</v>
      </c>
      <c r="B5150" t="s">
        <v>14729</v>
      </c>
    </row>
    <row r="5151" spans="1:2">
      <c r="A5151">
        <v>36783974</v>
      </c>
      <c r="B5151" t="s">
        <v>14729</v>
      </c>
    </row>
    <row r="5152" spans="1:2">
      <c r="A5152">
        <v>38435024</v>
      </c>
      <c r="B5152" t="s">
        <v>14729</v>
      </c>
    </row>
    <row r="5153" spans="1:2">
      <c r="A5153">
        <v>36908935</v>
      </c>
      <c r="B5153" t="s">
        <v>14729</v>
      </c>
    </row>
    <row r="5154" spans="1:2">
      <c r="A5154">
        <v>36729659</v>
      </c>
      <c r="B5154" t="s">
        <v>14729</v>
      </c>
    </row>
    <row r="5155" spans="1:2">
      <c r="A5155">
        <v>34213679</v>
      </c>
      <c r="B5155" t="s">
        <v>14338</v>
      </c>
    </row>
    <row r="5156" spans="1:2">
      <c r="A5156">
        <v>34177720</v>
      </c>
      <c r="B5156" t="s">
        <v>11990</v>
      </c>
    </row>
    <row r="5157" spans="1:2">
      <c r="A5157">
        <v>37779297</v>
      </c>
      <c r="B5157" t="s">
        <v>13414</v>
      </c>
    </row>
    <row r="5158" spans="1:2">
      <c r="A5158">
        <v>37162996</v>
      </c>
      <c r="B5158" t="s">
        <v>13414</v>
      </c>
    </row>
    <row r="5159" spans="1:2">
      <c r="A5159">
        <v>34161956</v>
      </c>
      <c r="B5159" t="s">
        <v>13414</v>
      </c>
    </row>
    <row r="5160" spans="1:2">
      <c r="A5160">
        <v>34161680</v>
      </c>
      <c r="B5160" t="s">
        <v>10408</v>
      </c>
    </row>
    <row r="5161" spans="1:2">
      <c r="A5161">
        <v>34415323</v>
      </c>
      <c r="B5161" t="s">
        <v>10408</v>
      </c>
    </row>
    <row r="5162" spans="1:2">
      <c r="A5162">
        <v>38465889</v>
      </c>
      <c r="B5162" t="s">
        <v>11991</v>
      </c>
    </row>
    <row r="5163" spans="1:2">
      <c r="A5163">
        <v>34161717</v>
      </c>
      <c r="B5163" t="s">
        <v>11991</v>
      </c>
    </row>
    <row r="5164" spans="1:2">
      <c r="A5164">
        <v>34162010</v>
      </c>
      <c r="B5164" t="s">
        <v>11992</v>
      </c>
    </row>
    <row r="5165" spans="1:2">
      <c r="A5165">
        <v>34162014</v>
      </c>
      <c r="B5165" t="s">
        <v>11992</v>
      </c>
    </row>
    <row r="5166" spans="1:2">
      <c r="A5166">
        <v>37762338</v>
      </c>
      <c r="B5166" t="s">
        <v>11992</v>
      </c>
    </row>
    <row r="5167" spans="1:2">
      <c r="A5167">
        <v>37072940</v>
      </c>
      <c r="B5167" t="s">
        <v>11992</v>
      </c>
    </row>
    <row r="5168" spans="1:2">
      <c r="A5168">
        <v>34515021</v>
      </c>
      <c r="B5168" t="s">
        <v>11992</v>
      </c>
    </row>
    <row r="5169" spans="1:2">
      <c r="A5169">
        <v>34212716</v>
      </c>
      <c r="B5169" t="s">
        <v>13415</v>
      </c>
    </row>
    <row r="5170" spans="1:2">
      <c r="A5170">
        <v>38538428</v>
      </c>
      <c r="B5170" t="s">
        <v>13415</v>
      </c>
    </row>
    <row r="5171" spans="1:2">
      <c r="A5171">
        <v>34162035</v>
      </c>
      <c r="B5171" t="s">
        <v>14891</v>
      </c>
    </row>
    <row r="5172" spans="1:2">
      <c r="A5172">
        <v>34144963</v>
      </c>
      <c r="B5172" t="s">
        <v>14891</v>
      </c>
    </row>
    <row r="5173" spans="1:2">
      <c r="A5173">
        <v>37075903</v>
      </c>
      <c r="B5173" t="s">
        <v>14891</v>
      </c>
    </row>
    <row r="5174" spans="1:2">
      <c r="A5174">
        <v>38628454</v>
      </c>
      <c r="B5174" t="s">
        <v>14891</v>
      </c>
    </row>
    <row r="5175" spans="1:2">
      <c r="A5175">
        <v>34145653</v>
      </c>
      <c r="B5175" t="s">
        <v>9893</v>
      </c>
    </row>
    <row r="5176" spans="1:2">
      <c r="A5176">
        <v>36826862</v>
      </c>
      <c r="B5176" t="s">
        <v>9893</v>
      </c>
    </row>
    <row r="5177" spans="1:2">
      <c r="A5177">
        <v>34144712</v>
      </c>
      <c r="B5177" t="s">
        <v>10409</v>
      </c>
    </row>
    <row r="5178" spans="1:2">
      <c r="A5178">
        <v>36864214</v>
      </c>
      <c r="B5178" t="s">
        <v>10409</v>
      </c>
    </row>
    <row r="5179" spans="1:2">
      <c r="A5179">
        <v>34276727</v>
      </c>
      <c r="B5179" t="s">
        <v>11993</v>
      </c>
    </row>
    <row r="5180" spans="1:2">
      <c r="A5180">
        <v>37778698</v>
      </c>
      <c r="B5180" t="s">
        <v>10409</v>
      </c>
    </row>
    <row r="5181" spans="1:2">
      <c r="A5181">
        <v>34162133</v>
      </c>
      <c r="B5181" t="s">
        <v>10409</v>
      </c>
    </row>
    <row r="5182" spans="1:2">
      <c r="A5182">
        <v>36965197</v>
      </c>
      <c r="B5182" t="s">
        <v>10410</v>
      </c>
    </row>
    <row r="5183" spans="1:2">
      <c r="A5183">
        <v>37771445</v>
      </c>
      <c r="B5183" t="s">
        <v>10410</v>
      </c>
    </row>
    <row r="5184" spans="1:2">
      <c r="A5184">
        <v>34162258</v>
      </c>
      <c r="B5184" t="s">
        <v>9857</v>
      </c>
    </row>
    <row r="5185" spans="1:2">
      <c r="A5185">
        <v>34162277</v>
      </c>
      <c r="B5185" t="s">
        <v>11994</v>
      </c>
    </row>
    <row r="5186" spans="1:2">
      <c r="A5186">
        <v>34149777</v>
      </c>
      <c r="B5186" t="s">
        <v>10846</v>
      </c>
    </row>
    <row r="5187" spans="1:2">
      <c r="A5187">
        <v>37779119</v>
      </c>
      <c r="B5187" t="s">
        <v>10411</v>
      </c>
    </row>
    <row r="5188" spans="1:2">
      <c r="A5188">
        <v>37145202</v>
      </c>
      <c r="B5188" t="s">
        <v>10411</v>
      </c>
    </row>
    <row r="5189" spans="1:2">
      <c r="A5189">
        <v>37145203</v>
      </c>
      <c r="B5189" t="s">
        <v>10411</v>
      </c>
    </row>
    <row r="5190" spans="1:2">
      <c r="A5190">
        <v>34212580</v>
      </c>
      <c r="B5190" t="s">
        <v>10411</v>
      </c>
    </row>
    <row r="5191" spans="1:2">
      <c r="A5191">
        <v>36846819</v>
      </c>
      <c r="B5191" t="s">
        <v>11238</v>
      </c>
    </row>
    <row r="5192" spans="1:2">
      <c r="A5192">
        <v>37778268</v>
      </c>
      <c r="B5192" t="s">
        <v>11238</v>
      </c>
    </row>
    <row r="5193" spans="1:2">
      <c r="A5193">
        <v>34139044</v>
      </c>
      <c r="B5193" t="s">
        <v>11238</v>
      </c>
    </row>
    <row r="5194" spans="1:2">
      <c r="A5194">
        <v>34208186</v>
      </c>
      <c r="B5194" t="s">
        <v>10412</v>
      </c>
    </row>
    <row r="5195" spans="1:2">
      <c r="A5195">
        <v>34162644</v>
      </c>
      <c r="B5195" t="s">
        <v>15096</v>
      </c>
    </row>
    <row r="5196" spans="1:2">
      <c r="A5196">
        <v>37728636</v>
      </c>
      <c r="B5196" t="s">
        <v>15096</v>
      </c>
    </row>
    <row r="5197" spans="1:2">
      <c r="A5197">
        <v>36939534</v>
      </c>
      <c r="B5197" t="s">
        <v>15096</v>
      </c>
    </row>
    <row r="5198" spans="1:2">
      <c r="A5198">
        <v>34162646</v>
      </c>
      <c r="B5198" t="s">
        <v>15096</v>
      </c>
    </row>
    <row r="5199" spans="1:2">
      <c r="A5199">
        <v>38570591</v>
      </c>
      <c r="B5199" t="s">
        <v>15096</v>
      </c>
    </row>
    <row r="5200" spans="1:2">
      <c r="A5200">
        <v>36781315</v>
      </c>
      <c r="B5200" t="s">
        <v>14834</v>
      </c>
    </row>
    <row r="5201" spans="1:2">
      <c r="A5201">
        <v>36907985</v>
      </c>
      <c r="B5201" t="s">
        <v>14834</v>
      </c>
    </row>
    <row r="5202" spans="1:2">
      <c r="A5202">
        <v>37144833</v>
      </c>
      <c r="B5202" t="s">
        <v>14834</v>
      </c>
    </row>
    <row r="5203" spans="1:2">
      <c r="A5203">
        <v>34234358</v>
      </c>
      <c r="B5203" t="s">
        <v>14834</v>
      </c>
    </row>
    <row r="5204" spans="1:2">
      <c r="A5204">
        <v>34647531</v>
      </c>
      <c r="B5204" t="s">
        <v>14834</v>
      </c>
    </row>
    <row r="5205" spans="1:2">
      <c r="A5205">
        <v>34151894</v>
      </c>
      <c r="B5205" t="s">
        <v>11996</v>
      </c>
    </row>
    <row r="5206" spans="1:2">
      <c r="A5206">
        <v>36908953</v>
      </c>
      <c r="B5206" t="s">
        <v>14796</v>
      </c>
    </row>
    <row r="5207" spans="1:2">
      <c r="A5207">
        <v>36759563</v>
      </c>
      <c r="B5207" t="s">
        <v>14796</v>
      </c>
    </row>
    <row r="5208" spans="1:2">
      <c r="A5208">
        <v>36780749</v>
      </c>
      <c r="B5208" t="s">
        <v>14796</v>
      </c>
    </row>
    <row r="5209" spans="1:2">
      <c r="A5209">
        <v>34233913</v>
      </c>
      <c r="B5209" t="s">
        <v>14796</v>
      </c>
    </row>
    <row r="5210" spans="1:2">
      <c r="A5210">
        <v>36856337</v>
      </c>
      <c r="B5210" t="s">
        <v>11997</v>
      </c>
    </row>
    <row r="5211" spans="1:2">
      <c r="A5211">
        <v>37123336</v>
      </c>
      <c r="B5211" t="s">
        <v>14845</v>
      </c>
    </row>
    <row r="5212" spans="1:2">
      <c r="A5212">
        <v>34144573</v>
      </c>
      <c r="B5212" t="s">
        <v>14785</v>
      </c>
    </row>
    <row r="5213" spans="1:2">
      <c r="A5213">
        <v>36908867</v>
      </c>
      <c r="B5213" t="s">
        <v>14786</v>
      </c>
    </row>
    <row r="5214" spans="1:2">
      <c r="A5214">
        <v>34647741</v>
      </c>
      <c r="B5214" t="s">
        <v>14786</v>
      </c>
    </row>
    <row r="5215" spans="1:2">
      <c r="A5215">
        <v>36785435</v>
      </c>
      <c r="B5215" t="s">
        <v>14786</v>
      </c>
    </row>
    <row r="5216" spans="1:2">
      <c r="A5216">
        <v>34400875</v>
      </c>
      <c r="B5216" t="s">
        <v>14786</v>
      </c>
    </row>
    <row r="5217" spans="1:2">
      <c r="A5217">
        <v>34233901</v>
      </c>
      <c r="B5217" t="s">
        <v>14786</v>
      </c>
    </row>
    <row r="5218" spans="1:2">
      <c r="A5218">
        <v>34142922</v>
      </c>
      <c r="B5218" t="s">
        <v>15008</v>
      </c>
    </row>
    <row r="5219" spans="1:2">
      <c r="A5219">
        <v>34139006</v>
      </c>
      <c r="B5219" t="s">
        <v>15008</v>
      </c>
    </row>
    <row r="5220" spans="1:2">
      <c r="A5220">
        <v>34216144</v>
      </c>
      <c r="B5220" t="s">
        <v>8660</v>
      </c>
    </row>
    <row r="5221" spans="1:2">
      <c r="A5221">
        <v>38400617</v>
      </c>
      <c r="B5221" t="s">
        <v>11998</v>
      </c>
    </row>
    <row r="5222" spans="1:2">
      <c r="A5222">
        <v>36822870</v>
      </c>
      <c r="B5222" t="s">
        <v>11998</v>
      </c>
    </row>
    <row r="5223" spans="1:2">
      <c r="A5223">
        <v>34163079</v>
      </c>
      <c r="B5223" t="s">
        <v>8892</v>
      </c>
    </row>
    <row r="5224" spans="1:2">
      <c r="A5224">
        <v>37179974</v>
      </c>
      <c r="B5224" t="s">
        <v>13416</v>
      </c>
    </row>
    <row r="5225" spans="1:2">
      <c r="A5225">
        <v>34297721</v>
      </c>
      <c r="B5225" t="s">
        <v>13416</v>
      </c>
    </row>
    <row r="5226" spans="1:2">
      <c r="A5226">
        <v>34163159</v>
      </c>
      <c r="B5226" t="s">
        <v>10359</v>
      </c>
    </row>
    <row r="5227" spans="1:2">
      <c r="A5227">
        <v>37610098</v>
      </c>
      <c r="B5227" t="s">
        <v>14583</v>
      </c>
    </row>
    <row r="5228" spans="1:2">
      <c r="A5228">
        <v>34138331</v>
      </c>
      <c r="B5228" t="s">
        <v>14583</v>
      </c>
    </row>
    <row r="5229" spans="1:2">
      <c r="A5229">
        <v>34598183</v>
      </c>
      <c r="B5229" t="s">
        <v>14036</v>
      </c>
    </row>
    <row r="5230" spans="1:2">
      <c r="A5230">
        <v>34163243</v>
      </c>
      <c r="B5230" t="s">
        <v>14036</v>
      </c>
    </row>
    <row r="5231" spans="1:2">
      <c r="A5231">
        <v>34163246</v>
      </c>
      <c r="B5231" t="s">
        <v>14036</v>
      </c>
    </row>
    <row r="5232" spans="1:2">
      <c r="A5232">
        <v>34163325</v>
      </c>
      <c r="B5232" t="s">
        <v>12000</v>
      </c>
    </row>
    <row r="5233" spans="1:2">
      <c r="A5233">
        <v>37303347</v>
      </c>
      <c r="B5233" t="s">
        <v>12000</v>
      </c>
    </row>
    <row r="5234" spans="1:2">
      <c r="A5234">
        <v>37670383</v>
      </c>
      <c r="B5234" t="s">
        <v>12001</v>
      </c>
    </row>
    <row r="5235" spans="1:2">
      <c r="A5235">
        <v>34163308</v>
      </c>
      <c r="B5235" t="s">
        <v>12001</v>
      </c>
    </row>
    <row r="5236" spans="1:2">
      <c r="A5236">
        <v>34163345</v>
      </c>
      <c r="B5236" t="s">
        <v>12002</v>
      </c>
    </row>
    <row r="5237" spans="1:2">
      <c r="A5237">
        <v>34549573</v>
      </c>
      <c r="B5237" t="s">
        <v>12003</v>
      </c>
    </row>
    <row r="5238" spans="1:2">
      <c r="A5238">
        <v>34163335</v>
      </c>
      <c r="B5238" t="s">
        <v>12003</v>
      </c>
    </row>
    <row r="5239" spans="1:2">
      <c r="A5239">
        <v>34163394</v>
      </c>
      <c r="B5239" t="s">
        <v>12004</v>
      </c>
    </row>
    <row r="5240" spans="1:2">
      <c r="A5240">
        <v>36846750</v>
      </c>
      <c r="B5240" t="s">
        <v>10646</v>
      </c>
    </row>
    <row r="5241" spans="1:2">
      <c r="A5241">
        <v>34172754</v>
      </c>
      <c r="B5241" t="s">
        <v>10646</v>
      </c>
    </row>
    <row r="5242" spans="1:2">
      <c r="A5242">
        <v>38555060</v>
      </c>
      <c r="B5242" t="s">
        <v>10646</v>
      </c>
    </row>
    <row r="5243" spans="1:2">
      <c r="A5243">
        <v>34236762</v>
      </c>
      <c r="B5243" t="s">
        <v>10646</v>
      </c>
    </row>
    <row r="5244" spans="1:2">
      <c r="A5244">
        <v>37095066</v>
      </c>
      <c r="B5244" t="s">
        <v>10422</v>
      </c>
    </row>
    <row r="5245" spans="1:2">
      <c r="A5245">
        <v>37239469</v>
      </c>
      <c r="B5245" t="s">
        <v>10422</v>
      </c>
    </row>
    <row r="5246" spans="1:2">
      <c r="A5246">
        <v>34224322</v>
      </c>
      <c r="B5246" t="s">
        <v>10422</v>
      </c>
    </row>
    <row r="5247" spans="1:2">
      <c r="A5247">
        <v>34163566</v>
      </c>
      <c r="B5247" t="s">
        <v>13161</v>
      </c>
    </row>
    <row r="5248" spans="1:2">
      <c r="A5248">
        <v>34163362</v>
      </c>
      <c r="B5248" t="s">
        <v>10423</v>
      </c>
    </row>
    <row r="5249" spans="1:2">
      <c r="A5249">
        <v>37777913</v>
      </c>
      <c r="B5249" t="s">
        <v>10423</v>
      </c>
    </row>
    <row r="5250" spans="1:2">
      <c r="A5250">
        <v>36869311</v>
      </c>
      <c r="B5250" t="s">
        <v>10423</v>
      </c>
    </row>
    <row r="5251" spans="1:2">
      <c r="A5251">
        <v>37771507</v>
      </c>
      <c r="B5251" t="s">
        <v>10423</v>
      </c>
    </row>
    <row r="5252" spans="1:2">
      <c r="A5252">
        <v>34235550</v>
      </c>
      <c r="B5252" t="s">
        <v>10419</v>
      </c>
    </row>
    <row r="5253" spans="1:2">
      <c r="A5253">
        <v>38008187</v>
      </c>
      <c r="B5253" t="s">
        <v>10419</v>
      </c>
    </row>
    <row r="5254" spans="1:2">
      <c r="A5254">
        <v>37801697</v>
      </c>
      <c r="B5254" t="s">
        <v>10419</v>
      </c>
    </row>
    <row r="5255" spans="1:2">
      <c r="A5255">
        <v>34163665</v>
      </c>
      <c r="B5255" t="s">
        <v>14895</v>
      </c>
    </row>
    <row r="5256" spans="1:2">
      <c r="A5256">
        <v>37719072</v>
      </c>
      <c r="B5256" t="s">
        <v>14895</v>
      </c>
    </row>
    <row r="5257" spans="1:2">
      <c r="A5257">
        <v>37276931</v>
      </c>
      <c r="B5257" t="s">
        <v>9476</v>
      </c>
    </row>
    <row r="5258" spans="1:2">
      <c r="A5258">
        <v>34133712</v>
      </c>
      <c r="B5258" t="s">
        <v>15038</v>
      </c>
    </row>
    <row r="5259" spans="1:2">
      <c r="A5259">
        <v>34155776</v>
      </c>
      <c r="B5259" t="s">
        <v>15038</v>
      </c>
    </row>
    <row r="5260" spans="1:2">
      <c r="A5260">
        <v>38315543</v>
      </c>
      <c r="B5260" t="s">
        <v>15038</v>
      </c>
    </row>
    <row r="5261" spans="1:2">
      <c r="A5261">
        <v>38805411</v>
      </c>
      <c r="B5261" t="s">
        <v>9566</v>
      </c>
    </row>
    <row r="5262" spans="1:2">
      <c r="A5262">
        <v>34163950</v>
      </c>
      <c r="B5262" t="s">
        <v>9566</v>
      </c>
    </row>
    <row r="5263" spans="1:2">
      <c r="A5263">
        <v>34228326</v>
      </c>
      <c r="B5263" t="s">
        <v>9477</v>
      </c>
    </row>
    <row r="5264" spans="1:2">
      <c r="A5264">
        <v>34212961</v>
      </c>
      <c r="B5264" t="s">
        <v>12005</v>
      </c>
    </row>
    <row r="5265" spans="1:2">
      <c r="A5265">
        <v>37771804</v>
      </c>
      <c r="B5265" t="s">
        <v>13417</v>
      </c>
    </row>
    <row r="5266" spans="1:2">
      <c r="A5266">
        <v>37100162</v>
      </c>
      <c r="B5266" t="s">
        <v>13417</v>
      </c>
    </row>
    <row r="5267" spans="1:2">
      <c r="A5267">
        <v>34229373</v>
      </c>
      <c r="B5267" t="s">
        <v>13417</v>
      </c>
    </row>
    <row r="5268" spans="1:2">
      <c r="A5268">
        <v>34550190</v>
      </c>
      <c r="B5268" t="s">
        <v>12006</v>
      </c>
    </row>
    <row r="5269" spans="1:2">
      <c r="A5269">
        <v>37000524</v>
      </c>
      <c r="B5269" t="s">
        <v>12006</v>
      </c>
    </row>
    <row r="5270" spans="1:2">
      <c r="A5270">
        <v>37836466</v>
      </c>
      <c r="B5270" t="s">
        <v>12006</v>
      </c>
    </row>
    <row r="5271" spans="1:2">
      <c r="A5271">
        <v>34164063</v>
      </c>
      <c r="B5271" t="s">
        <v>12006</v>
      </c>
    </row>
    <row r="5272" spans="1:2">
      <c r="A5272">
        <v>34164347</v>
      </c>
      <c r="B5272" t="s">
        <v>14994</v>
      </c>
    </row>
    <row r="5273" spans="1:2">
      <c r="A5273">
        <v>36866736</v>
      </c>
      <c r="B5273" t="s">
        <v>14994</v>
      </c>
    </row>
    <row r="5274" spans="1:2">
      <c r="A5274">
        <v>37772151</v>
      </c>
      <c r="B5274" t="s">
        <v>14994</v>
      </c>
    </row>
    <row r="5275" spans="1:2">
      <c r="A5275">
        <v>34164389</v>
      </c>
      <c r="B5275" t="s">
        <v>10413</v>
      </c>
    </row>
    <row r="5276" spans="1:2">
      <c r="A5276">
        <v>34149141</v>
      </c>
      <c r="B5276" t="s">
        <v>9961</v>
      </c>
    </row>
    <row r="5277" spans="1:2">
      <c r="A5277">
        <v>36781460</v>
      </c>
      <c r="B5277" t="s">
        <v>14709</v>
      </c>
    </row>
    <row r="5278" spans="1:2">
      <c r="A5278">
        <v>38793675</v>
      </c>
      <c r="B5278" t="s">
        <v>14709</v>
      </c>
    </row>
    <row r="5279" spans="1:2">
      <c r="A5279">
        <v>34233995</v>
      </c>
      <c r="B5279" t="s">
        <v>14709</v>
      </c>
    </row>
    <row r="5280" spans="1:2">
      <c r="A5280">
        <v>36907795</v>
      </c>
      <c r="B5280" t="s">
        <v>14709</v>
      </c>
    </row>
    <row r="5281" spans="1:2">
      <c r="A5281">
        <v>34164840</v>
      </c>
      <c r="B5281" t="s">
        <v>9170</v>
      </c>
    </row>
    <row r="5282" spans="1:2">
      <c r="A5282">
        <v>37728352</v>
      </c>
      <c r="B5282" t="s">
        <v>9170</v>
      </c>
    </row>
    <row r="5283" spans="1:2">
      <c r="A5283">
        <v>36904287</v>
      </c>
      <c r="B5283" t="s">
        <v>9170</v>
      </c>
    </row>
    <row r="5284" spans="1:2">
      <c r="A5284">
        <v>36928445</v>
      </c>
      <c r="B5284" t="s">
        <v>9170</v>
      </c>
    </row>
    <row r="5285" spans="1:2">
      <c r="A5285">
        <v>36955596</v>
      </c>
      <c r="B5285" t="s">
        <v>9170</v>
      </c>
    </row>
    <row r="5286" spans="1:2">
      <c r="A5286">
        <v>37078497</v>
      </c>
      <c r="B5286" t="s">
        <v>9171</v>
      </c>
    </row>
    <row r="5287" spans="1:2">
      <c r="A5287">
        <v>34178692</v>
      </c>
      <c r="B5287" t="s">
        <v>9172</v>
      </c>
    </row>
    <row r="5288" spans="1:2">
      <c r="A5288">
        <v>34172769</v>
      </c>
      <c r="B5288" t="s">
        <v>10048</v>
      </c>
    </row>
    <row r="5289" spans="1:2">
      <c r="A5289">
        <v>36852066</v>
      </c>
      <c r="B5289" t="s">
        <v>10424</v>
      </c>
    </row>
    <row r="5290" spans="1:2">
      <c r="A5290">
        <v>34143542</v>
      </c>
      <c r="B5290" t="s">
        <v>10424</v>
      </c>
    </row>
    <row r="5291" spans="1:2">
      <c r="A5291">
        <v>34143373</v>
      </c>
      <c r="B5291" t="s">
        <v>10049</v>
      </c>
    </row>
    <row r="5292" spans="1:2">
      <c r="A5292">
        <v>34160021</v>
      </c>
      <c r="B5292" t="s">
        <v>14068</v>
      </c>
    </row>
    <row r="5293" spans="1:2">
      <c r="A5293">
        <v>37223964</v>
      </c>
      <c r="B5293" t="s">
        <v>8500</v>
      </c>
    </row>
    <row r="5294" spans="1:2">
      <c r="A5294">
        <v>34149700</v>
      </c>
      <c r="B5294" t="s">
        <v>8500</v>
      </c>
    </row>
    <row r="5295" spans="1:2">
      <c r="A5295">
        <v>37219553</v>
      </c>
      <c r="B5295" t="s">
        <v>13562</v>
      </c>
    </row>
    <row r="5296" spans="1:2">
      <c r="A5296">
        <v>37586641</v>
      </c>
      <c r="B5296" t="s">
        <v>15203</v>
      </c>
    </row>
    <row r="5297" spans="1:2">
      <c r="A5297">
        <v>36864982</v>
      </c>
      <c r="B5297" t="s">
        <v>15203</v>
      </c>
    </row>
    <row r="5298" spans="1:2">
      <c r="A5298">
        <v>34136539</v>
      </c>
      <c r="B5298" t="s">
        <v>15203</v>
      </c>
    </row>
    <row r="5299" spans="1:2">
      <c r="A5299">
        <v>37725523</v>
      </c>
      <c r="B5299" t="s">
        <v>15203</v>
      </c>
    </row>
    <row r="5300" spans="1:2">
      <c r="A5300">
        <v>34213245</v>
      </c>
      <c r="B5300" t="s">
        <v>14701</v>
      </c>
    </row>
    <row r="5301" spans="1:2">
      <c r="A5301">
        <v>36906221</v>
      </c>
      <c r="B5301" t="s">
        <v>14701</v>
      </c>
    </row>
    <row r="5302" spans="1:2">
      <c r="A5302">
        <v>36781166</v>
      </c>
      <c r="B5302" t="s">
        <v>14701</v>
      </c>
    </row>
    <row r="5303" spans="1:2">
      <c r="A5303">
        <v>36781187</v>
      </c>
      <c r="B5303" t="s">
        <v>14701</v>
      </c>
    </row>
    <row r="5304" spans="1:2">
      <c r="A5304">
        <v>38793705</v>
      </c>
      <c r="B5304" t="s">
        <v>14701</v>
      </c>
    </row>
    <row r="5305" spans="1:2">
      <c r="A5305">
        <v>34413597</v>
      </c>
      <c r="B5305" t="s">
        <v>14701</v>
      </c>
    </row>
    <row r="5306" spans="1:2">
      <c r="A5306">
        <v>34232899</v>
      </c>
      <c r="B5306" t="s">
        <v>15576</v>
      </c>
    </row>
    <row r="5307" spans="1:2">
      <c r="A5307">
        <v>37093977</v>
      </c>
      <c r="B5307" t="s">
        <v>15576</v>
      </c>
    </row>
    <row r="5308" spans="1:2">
      <c r="A5308">
        <v>34232898</v>
      </c>
      <c r="B5308" t="s">
        <v>15576</v>
      </c>
    </row>
    <row r="5309" spans="1:2">
      <c r="A5309">
        <v>34232886</v>
      </c>
      <c r="B5309" t="s">
        <v>15576</v>
      </c>
    </row>
    <row r="5310" spans="1:2">
      <c r="A5310">
        <v>37728464</v>
      </c>
      <c r="B5310" t="s">
        <v>15576</v>
      </c>
    </row>
    <row r="5311" spans="1:2">
      <c r="A5311">
        <v>37150822</v>
      </c>
      <c r="B5311" t="s">
        <v>10425</v>
      </c>
    </row>
    <row r="5312" spans="1:2">
      <c r="A5312">
        <v>38008098</v>
      </c>
      <c r="B5312" t="s">
        <v>10425</v>
      </c>
    </row>
    <row r="5313" spans="1:2">
      <c r="A5313">
        <v>34149161</v>
      </c>
      <c r="B5313" t="s">
        <v>10425</v>
      </c>
    </row>
    <row r="5314" spans="1:2">
      <c r="A5314">
        <v>36861026</v>
      </c>
      <c r="B5314" t="s">
        <v>12008</v>
      </c>
    </row>
    <row r="5315" spans="1:2">
      <c r="A5315">
        <v>37715375</v>
      </c>
      <c r="B5315" t="s">
        <v>15296</v>
      </c>
    </row>
    <row r="5316" spans="1:2">
      <c r="A5316">
        <v>36867272</v>
      </c>
      <c r="B5316" t="s">
        <v>15296</v>
      </c>
    </row>
    <row r="5317" spans="1:2">
      <c r="A5317">
        <v>34144768</v>
      </c>
      <c r="B5317" t="s">
        <v>15296</v>
      </c>
    </row>
    <row r="5318" spans="1:2">
      <c r="A5318">
        <v>34230699</v>
      </c>
      <c r="B5318" t="s">
        <v>15296</v>
      </c>
    </row>
    <row r="5319" spans="1:2">
      <c r="A5319">
        <v>34632669</v>
      </c>
      <c r="B5319" t="s">
        <v>16073</v>
      </c>
    </row>
    <row r="5320" spans="1:2">
      <c r="A5320">
        <v>36726733</v>
      </c>
      <c r="B5320" t="s">
        <v>14716</v>
      </c>
    </row>
    <row r="5321" spans="1:2">
      <c r="A5321">
        <v>34234232</v>
      </c>
      <c r="B5321" t="s">
        <v>14716</v>
      </c>
    </row>
    <row r="5322" spans="1:2">
      <c r="A5322">
        <v>36907948</v>
      </c>
      <c r="B5322" t="s">
        <v>14716</v>
      </c>
    </row>
    <row r="5323" spans="1:2">
      <c r="A5323">
        <v>36783907</v>
      </c>
      <c r="B5323" t="s">
        <v>14716</v>
      </c>
    </row>
    <row r="5324" spans="1:2">
      <c r="A5324">
        <v>36917818</v>
      </c>
      <c r="B5324" t="s">
        <v>15087</v>
      </c>
    </row>
    <row r="5325" spans="1:2">
      <c r="A5325">
        <v>34213916</v>
      </c>
      <c r="B5325" t="s">
        <v>15373</v>
      </c>
    </row>
    <row r="5326" spans="1:2">
      <c r="A5326">
        <v>36857072</v>
      </c>
      <c r="B5326" t="s">
        <v>10435</v>
      </c>
    </row>
    <row r="5327" spans="1:2">
      <c r="A5327">
        <v>34228109</v>
      </c>
      <c r="B5327" t="s">
        <v>10435</v>
      </c>
    </row>
    <row r="5328" spans="1:2">
      <c r="A5328">
        <v>37753984</v>
      </c>
      <c r="B5328" t="s">
        <v>10435</v>
      </c>
    </row>
    <row r="5329" spans="1:2">
      <c r="A5329">
        <v>38829154</v>
      </c>
      <c r="B5329" t="s">
        <v>10435</v>
      </c>
    </row>
    <row r="5330" spans="1:2">
      <c r="A5330">
        <v>34221790</v>
      </c>
      <c r="B5330" t="s">
        <v>10050</v>
      </c>
    </row>
    <row r="5331" spans="1:2">
      <c r="A5331">
        <v>34209533</v>
      </c>
      <c r="B5331" t="s">
        <v>12010</v>
      </c>
    </row>
    <row r="5332" spans="1:2">
      <c r="A5332">
        <v>34135178</v>
      </c>
      <c r="B5332" t="s">
        <v>10427</v>
      </c>
    </row>
    <row r="5333" spans="1:2">
      <c r="A5333">
        <v>37772989</v>
      </c>
      <c r="B5333" t="s">
        <v>10427</v>
      </c>
    </row>
    <row r="5334" spans="1:2">
      <c r="A5334">
        <v>37207381</v>
      </c>
      <c r="B5334" t="s">
        <v>10427</v>
      </c>
    </row>
    <row r="5335" spans="1:2">
      <c r="A5335">
        <v>37255374</v>
      </c>
      <c r="B5335" t="s">
        <v>10427</v>
      </c>
    </row>
    <row r="5336" spans="1:2">
      <c r="A5336">
        <v>34654300</v>
      </c>
      <c r="B5336" t="s">
        <v>10427</v>
      </c>
    </row>
    <row r="5337" spans="1:2">
      <c r="A5337">
        <v>34137189</v>
      </c>
      <c r="B5337" t="s">
        <v>15374</v>
      </c>
    </row>
    <row r="5338" spans="1:2">
      <c r="A5338">
        <v>34156017</v>
      </c>
      <c r="B5338" t="s">
        <v>15374</v>
      </c>
    </row>
    <row r="5339" spans="1:2">
      <c r="A5339">
        <v>36927995</v>
      </c>
      <c r="B5339" t="s">
        <v>15374</v>
      </c>
    </row>
    <row r="5340" spans="1:2">
      <c r="A5340">
        <v>34163926</v>
      </c>
      <c r="B5340" t="s">
        <v>15374</v>
      </c>
    </row>
    <row r="5341" spans="1:2">
      <c r="A5341">
        <v>34156042</v>
      </c>
      <c r="B5341" t="s">
        <v>15374</v>
      </c>
    </row>
    <row r="5342" spans="1:2">
      <c r="A5342">
        <v>37744018</v>
      </c>
      <c r="B5342" t="s">
        <v>15374</v>
      </c>
    </row>
    <row r="5343" spans="1:2">
      <c r="A5343">
        <v>38401729</v>
      </c>
      <c r="B5343" t="s">
        <v>10428</v>
      </c>
    </row>
    <row r="5344" spans="1:2">
      <c r="A5344">
        <v>36742726</v>
      </c>
      <c r="B5344" t="s">
        <v>10428</v>
      </c>
    </row>
    <row r="5345" spans="1:2">
      <c r="A5345">
        <v>34165465</v>
      </c>
      <c r="B5345" t="s">
        <v>12013</v>
      </c>
    </row>
    <row r="5346" spans="1:2">
      <c r="A5346">
        <v>37674150</v>
      </c>
      <c r="B5346" t="s">
        <v>12014</v>
      </c>
    </row>
    <row r="5347" spans="1:2">
      <c r="A5347">
        <v>34165443</v>
      </c>
      <c r="B5347" t="s">
        <v>12014</v>
      </c>
    </row>
    <row r="5348" spans="1:2">
      <c r="A5348">
        <v>34607912</v>
      </c>
      <c r="B5348" t="s">
        <v>12015</v>
      </c>
    </row>
    <row r="5349" spans="1:2">
      <c r="A5349">
        <v>34165553</v>
      </c>
      <c r="B5349" t="s">
        <v>12015</v>
      </c>
    </row>
    <row r="5350" spans="1:2">
      <c r="A5350">
        <v>34165989</v>
      </c>
      <c r="B5350" t="s">
        <v>10434</v>
      </c>
    </row>
    <row r="5351" spans="1:2">
      <c r="A5351">
        <v>38026477</v>
      </c>
      <c r="B5351" t="s">
        <v>14307</v>
      </c>
    </row>
    <row r="5352" spans="1:2">
      <c r="A5352">
        <v>38507455</v>
      </c>
      <c r="B5352" t="s">
        <v>14307</v>
      </c>
    </row>
    <row r="5353" spans="1:2">
      <c r="A5353">
        <v>34142621</v>
      </c>
      <c r="B5353" t="s">
        <v>12016</v>
      </c>
    </row>
    <row r="5354" spans="1:2">
      <c r="A5354">
        <v>36934773</v>
      </c>
      <c r="B5354" t="s">
        <v>14363</v>
      </c>
    </row>
    <row r="5355" spans="1:2">
      <c r="A5355">
        <v>34166314</v>
      </c>
      <c r="B5355" t="s">
        <v>14363</v>
      </c>
    </row>
    <row r="5356" spans="1:2">
      <c r="A5356">
        <v>38654338</v>
      </c>
      <c r="B5356" t="s">
        <v>14363</v>
      </c>
    </row>
    <row r="5357" spans="1:2">
      <c r="A5357">
        <v>37728046</v>
      </c>
      <c r="B5357" t="s">
        <v>14363</v>
      </c>
    </row>
    <row r="5358" spans="1:2">
      <c r="A5358">
        <v>37616025</v>
      </c>
      <c r="B5358" t="s">
        <v>14363</v>
      </c>
    </row>
    <row r="5359" spans="1:2">
      <c r="A5359">
        <v>37118502</v>
      </c>
      <c r="B5359" t="s">
        <v>14364</v>
      </c>
    </row>
    <row r="5360" spans="1:2">
      <c r="A5360">
        <v>37782447</v>
      </c>
      <c r="B5360" t="s">
        <v>14364</v>
      </c>
    </row>
    <row r="5361" spans="1:2">
      <c r="A5361">
        <v>37697225</v>
      </c>
      <c r="B5361" t="s">
        <v>14364</v>
      </c>
    </row>
    <row r="5362" spans="1:2">
      <c r="A5362">
        <v>34166275</v>
      </c>
      <c r="B5362" t="s">
        <v>11192</v>
      </c>
    </row>
    <row r="5363" spans="1:2">
      <c r="A5363">
        <v>37083697</v>
      </c>
      <c r="B5363" t="s">
        <v>11192</v>
      </c>
    </row>
    <row r="5364" spans="1:2">
      <c r="A5364">
        <v>38356011</v>
      </c>
      <c r="B5364" t="s">
        <v>11192</v>
      </c>
    </row>
    <row r="5365" spans="1:2">
      <c r="A5365">
        <v>37717895</v>
      </c>
      <c r="B5365" t="s">
        <v>17696</v>
      </c>
    </row>
    <row r="5366" spans="1:2">
      <c r="A5366">
        <v>34671081</v>
      </c>
      <c r="B5366" t="s">
        <v>15339</v>
      </c>
    </row>
    <row r="5367" spans="1:2">
      <c r="A5367">
        <v>34166367</v>
      </c>
      <c r="B5367" t="s">
        <v>15339</v>
      </c>
    </row>
    <row r="5368" spans="1:2">
      <c r="A5368">
        <v>34166533</v>
      </c>
      <c r="B5368" t="s">
        <v>9908</v>
      </c>
    </row>
    <row r="5369" spans="1:2">
      <c r="A5369">
        <v>36907973</v>
      </c>
      <c r="B5369" t="s">
        <v>14759</v>
      </c>
    </row>
    <row r="5370" spans="1:2">
      <c r="A5370">
        <v>36780942</v>
      </c>
      <c r="B5370" t="s">
        <v>14759</v>
      </c>
    </row>
    <row r="5371" spans="1:2">
      <c r="A5371">
        <v>34155284</v>
      </c>
      <c r="B5371" t="s">
        <v>15361</v>
      </c>
    </row>
    <row r="5372" spans="1:2">
      <c r="A5372">
        <v>34247184</v>
      </c>
      <c r="B5372" t="s">
        <v>15361</v>
      </c>
    </row>
    <row r="5373" spans="1:2">
      <c r="A5373">
        <v>34246631</v>
      </c>
      <c r="B5373" t="s">
        <v>10279</v>
      </c>
    </row>
    <row r="5374" spans="1:2">
      <c r="A5374">
        <v>34233513</v>
      </c>
      <c r="B5374" t="s">
        <v>10279</v>
      </c>
    </row>
    <row r="5375" spans="1:2">
      <c r="A5375">
        <v>37064021</v>
      </c>
      <c r="B5375" t="s">
        <v>12017</v>
      </c>
    </row>
    <row r="5376" spans="1:2">
      <c r="A5376">
        <v>34218667</v>
      </c>
      <c r="B5376" t="s">
        <v>15105</v>
      </c>
    </row>
    <row r="5377" spans="1:2">
      <c r="A5377">
        <v>34218669</v>
      </c>
      <c r="B5377" t="s">
        <v>15105</v>
      </c>
    </row>
    <row r="5378" spans="1:2">
      <c r="A5378">
        <v>37020024</v>
      </c>
      <c r="B5378" t="s">
        <v>15121</v>
      </c>
    </row>
    <row r="5379" spans="1:2">
      <c r="A5379">
        <v>34168087</v>
      </c>
      <c r="B5379" t="s">
        <v>15121</v>
      </c>
    </row>
    <row r="5380" spans="1:2">
      <c r="A5380">
        <v>37782538</v>
      </c>
      <c r="B5380" t="s">
        <v>15121</v>
      </c>
    </row>
    <row r="5381" spans="1:2">
      <c r="A5381">
        <v>37159192</v>
      </c>
      <c r="B5381" t="s">
        <v>9988</v>
      </c>
    </row>
    <row r="5382" spans="1:2">
      <c r="A5382">
        <v>36966880</v>
      </c>
      <c r="B5382" t="s">
        <v>9988</v>
      </c>
    </row>
    <row r="5383" spans="1:2">
      <c r="A5383">
        <v>34168149</v>
      </c>
      <c r="B5383" t="s">
        <v>10453</v>
      </c>
    </row>
    <row r="5384" spans="1:2">
      <c r="A5384">
        <v>34168161</v>
      </c>
      <c r="B5384" t="s">
        <v>10455</v>
      </c>
    </row>
    <row r="5385" spans="1:2">
      <c r="A5385">
        <v>34168375</v>
      </c>
      <c r="B5385" t="s">
        <v>16304</v>
      </c>
    </row>
    <row r="5386" spans="1:2">
      <c r="A5386">
        <v>37695364</v>
      </c>
      <c r="B5386" t="s">
        <v>10456</v>
      </c>
    </row>
    <row r="5387" spans="1:2">
      <c r="A5387">
        <v>36815275</v>
      </c>
      <c r="B5387" t="s">
        <v>10458</v>
      </c>
    </row>
    <row r="5388" spans="1:2">
      <c r="A5388">
        <v>38600094</v>
      </c>
      <c r="B5388" t="s">
        <v>10459</v>
      </c>
    </row>
    <row r="5389" spans="1:2">
      <c r="A5389">
        <v>37814294</v>
      </c>
      <c r="B5389" t="s">
        <v>10460</v>
      </c>
    </row>
    <row r="5390" spans="1:2">
      <c r="A5390">
        <v>37113618</v>
      </c>
      <c r="B5390" t="s">
        <v>10460</v>
      </c>
    </row>
    <row r="5391" spans="1:2">
      <c r="A5391">
        <v>37113621</v>
      </c>
      <c r="B5391" t="s">
        <v>10460</v>
      </c>
    </row>
    <row r="5392" spans="1:2">
      <c r="A5392">
        <v>34317268</v>
      </c>
      <c r="B5392" t="s">
        <v>10460</v>
      </c>
    </row>
    <row r="5393" spans="1:2">
      <c r="A5393">
        <v>34140919</v>
      </c>
      <c r="B5393" t="s">
        <v>10461</v>
      </c>
    </row>
    <row r="5394" spans="1:2">
      <c r="A5394">
        <v>37614973</v>
      </c>
      <c r="B5394" t="s">
        <v>10461</v>
      </c>
    </row>
    <row r="5395" spans="1:2">
      <c r="A5395">
        <v>37591862</v>
      </c>
      <c r="B5395" t="s">
        <v>10461</v>
      </c>
    </row>
    <row r="5396" spans="1:2">
      <c r="A5396">
        <v>37960484</v>
      </c>
      <c r="B5396" t="s">
        <v>10463</v>
      </c>
    </row>
    <row r="5397" spans="1:2">
      <c r="A5397">
        <v>36989544</v>
      </c>
      <c r="B5397" t="s">
        <v>10464</v>
      </c>
    </row>
    <row r="5398" spans="1:2">
      <c r="A5398">
        <v>37003303</v>
      </c>
      <c r="B5398" t="s">
        <v>10464</v>
      </c>
    </row>
    <row r="5399" spans="1:2">
      <c r="A5399">
        <v>36999599</v>
      </c>
      <c r="B5399" t="s">
        <v>10464</v>
      </c>
    </row>
    <row r="5400" spans="1:2">
      <c r="A5400">
        <v>36989899</v>
      </c>
      <c r="B5400" t="s">
        <v>10464</v>
      </c>
    </row>
    <row r="5401" spans="1:2">
      <c r="A5401">
        <v>37003474</v>
      </c>
      <c r="B5401" t="s">
        <v>10464</v>
      </c>
    </row>
    <row r="5402" spans="1:2">
      <c r="A5402">
        <v>34208810</v>
      </c>
      <c r="B5402" t="s">
        <v>10465</v>
      </c>
    </row>
    <row r="5403" spans="1:2">
      <c r="A5403">
        <v>34209053</v>
      </c>
      <c r="B5403" t="s">
        <v>10465</v>
      </c>
    </row>
    <row r="5404" spans="1:2">
      <c r="A5404">
        <v>34247987</v>
      </c>
      <c r="B5404" t="s">
        <v>10465</v>
      </c>
    </row>
    <row r="5405" spans="1:2">
      <c r="A5405">
        <v>36859799</v>
      </c>
      <c r="B5405" t="s">
        <v>10465</v>
      </c>
    </row>
    <row r="5406" spans="1:2">
      <c r="A5406">
        <v>34247845</v>
      </c>
      <c r="B5406" t="s">
        <v>10466</v>
      </c>
    </row>
    <row r="5407" spans="1:2">
      <c r="A5407">
        <v>37002540</v>
      </c>
      <c r="B5407" t="s">
        <v>10467</v>
      </c>
    </row>
    <row r="5408" spans="1:2">
      <c r="A5408">
        <v>34168300</v>
      </c>
      <c r="B5408" t="s">
        <v>10468</v>
      </c>
    </row>
    <row r="5409" spans="1:2">
      <c r="A5409">
        <v>37204988</v>
      </c>
      <c r="B5409" t="s">
        <v>10468</v>
      </c>
    </row>
    <row r="5410" spans="1:2">
      <c r="A5410">
        <v>37204976</v>
      </c>
      <c r="B5410" t="s">
        <v>10468</v>
      </c>
    </row>
    <row r="5411" spans="1:2">
      <c r="A5411">
        <v>37205040</v>
      </c>
      <c r="B5411" t="s">
        <v>10468</v>
      </c>
    </row>
    <row r="5412" spans="1:2">
      <c r="A5412">
        <v>37208707</v>
      </c>
      <c r="B5412" t="s">
        <v>10469</v>
      </c>
    </row>
    <row r="5413" spans="1:2">
      <c r="A5413">
        <v>37890510</v>
      </c>
      <c r="B5413" t="s">
        <v>10470</v>
      </c>
    </row>
    <row r="5414" spans="1:2">
      <c r="A5414">
        <v>38570920</v>
      </c>
      <c r="B5414" t="s">
        <v>10471</v>
      </c>
    </row>
    <row r="5415" spans="1:2">
      <c r="A5415">
        <v>37047229</v>
      </c>
      <c r="B5415" t="s">
        <v>10473</v>
      </c>
    </row>
    <row r="5416" spans="1:2">
      <c r="A5416">
        <v>36978250</v>
      </c>
      <c r="B5416" t="s">
        <v>10474</v>
      </c>
    </row>
    <row r="5417" spans="1:2">
      <c r="A5417">
        <v>37105147</v>
      </c>
      <c r="B5417" t="s">
        <v>10475</v>
      </c>
    </row>
    <row r="5418" spans="1:2">
      <c r="A5418">
        <v>37105131</v>
      </c>
      <c r="B5418" t="s">
        <v>10475</v>
      </c>
    </row>
    <row r="5419" spans="1:2">
      <c r="A5419">
        <v>34248109</v>
      </c>
      <c r="B5419" t="s">
        <v>10475</v>
      </c>
    </row>
    <row r="5420" spans="1:2">
      <c r="A5420">
        <v>34209006</v>
      </c>
      <c r="B5420" t="s">
        <v>10476</v>
      </c>
    </row>
    <row r="5421" spans="1:2">
      <c r="A5421">
        <v>34168098</v>
      </c>
      <c r="B5421" t="s">
        <v>10476</v>
      </c>
    </row>
    <row r="5422" spans="1:2">
      <c r="A5422">
        <v>37563497</v>
      </c>
      <c r="B5422" t="s">
        <v>10477</v>
      </c>
    </row>
    <row r="5423" spans="1:2">
      <c r="A5423">
        <v>34247745</v>
      </c>
      <c r="B5423" t="s">
        <v>10478</v>
      </c>
    </row>
    <row r="5424" spans="1:2">
      <c r="A5424">
        <v>34248822</v>
      </c>
      <c r="B5424" t="s">
        <v>10479</v>
      </c>
    </row>
    <row r="5425" spans="1:2">
      <c r="A5425">
        <v>34209001</v>
      </c>
      <c r="B5425" t="s">
        <v>10480</v>
      </c>
    </row>
    <row r="5426" spans="1:2">
      <c r="A5426">
        <v>34247998</v>
      </c>
      <c r="B5426" t="s">
        <v>10482</v>
      </c>
    </row>
    <row r="5427" spans="1:2">
      <c r="A5427">
        <v>34168236</v>
      </c>
      <c r="B5427" t="s">
        <v>10483</v>
      </c>
    </row>
    <row r="5428" spans="1:2">
      <c r="A5428">
        <v>34168241</v>
      </c>
      <c r="B5428" t="s">
        <v>10483</v>
      </c>
    </row>
    <row r="5429" spans="1:2">
      <c r="A5429">
        <v>34208944</v>
      </c>
      <c r="B5429" t="s">
        <v>10483</v>
      </c>
    </row>
    <row r="5430" spans="1:2">
      <c r="A5430">
        <v>34168245</v>
      </c>
      <c r="B5430" t="s">
        <v>10483</v>
      </c>
    </row>
    <row r="5431" spans="1:2">
      <c r="A5431">
        <v>37080511</v>
      </c>
      <c r="B5431" t="s">
        <v>10485</v>
      </c>
    </row>
    <row r="5432" spans="1:2">
      <c r="A5432">
        <v>34150093</v>
      </c>
      <c r="B5432" t="s">
        <v>10486</v>
      </c>
    </row>
    <row r="5433" spans="1:2">
      <c r="A5433">
        <v>34547204</v>
      </c>
      <c r="B5433" t="s">
        <v>10486</v>
      </c>
    </row>
    <row r="5434" spans="1:2">
      <c r="A5434">
        <v>34150092</v>
      </c>
      <c r="B5434" t="s">
        <v>10486</v>
      </c>
    </row>
    <row r="5435" spans="1:2">
      <c r="A5435">
        <v>34150091</v>
      </c>
      <c r="B5435" t="s">
        <v>10486</v>
      </c>
    </row>
    <row r="5436" spans="1:2">
      <c r="A5436">
        <v>34150095</v>
      </c>
      <c r="B5436" t="s">
        <v>10486</v>
      </c>
    </row>
    <row r="5437" spans="1:2">
      <c r="A5437">
        <v>34644993</v>
      </c>
      <c r="B5437" t="s">
        <v>10486</v>
      </c>
    </row>
    <row r="5438" spans="1:2">
      <c r="A5438">
        <v>34265609</v>
      </c>
      <c r="B5438" t="s">
        <v>10486</v>
      </c>
    </row>
    <row r="5439" spans="1:2">
      <c r="A5439">
        <v>36977498</v>
      </c>
      <c r="B5439" t="s">
        <v>10486</v>
      </c>
    </row>
    <row r="5440" spans="1:2">
      <c r="A5440">
        <v>34168163</v>
      </c>
      <c r="B5440" t="s">
        <v>10487</v>
      </c>
    </row>
    <row r="5441" spans="1:2">
      <c r="A5441">
        <v>34168491</v>
      </c>
      <c r="B5441" t="s">
        <v>10487</v>
      </c>
    </row>
    <row r="5442" spans="1:2">
      <c r="A5442">
        <v>37073551</v>
      </c>
      <c r="B5442" t="s">
        <v>10487</v>
      </c>
    </row>
    <row r="5443" spans="1:2">
      <c r="A5443">
        <v>36854395</v>
      </c>
      <c r="B5443" t="s">
        <v>10487</v>
      </c>
    </row>
    <row r="5444" spans="1:2">
      <c r="A5444">
        <v>34168164</v>
      </c>
      <c r="B5444" t="s">
        <v>10487</v>
      </c>
    </row>
    <row r="5445" spans="1:2">
      <c r="A5445">
        <v>34133851</v>
      </c>
      <c r="B5445" t="s">
        <v>10488</v>
      </c>
    </row>
    <row r="5446" spans="1:2">
      <c r="A5446">
        <v>34247854</v>
      </c>
      <c r="B5446" t="s">
        <v>10488</v>
      </c>
    </row>
    <row r="5447" spans="1:2">
      <c r="A5447">
        <v>34673678</v>
      </c>
      <c r="B5447" t="s">
        <v>10489</v>
      </c>
    </row>
    <row r="5448" spans="1:2">
      <c r="A5448">
        <v>34168103</v>
      </c>
      <c r="B5448" t="s">
        <v>10491</v>
      </c>
    </row>
    <row r="5449" spans="1:2">
      <c r="A5449">
        <v>34208745</v>
      </c>
      <c r="B5449" t="s">
        <v>10492</v>
      </c>
    </row>
    <row r="5450" spans="1:2">
      <c r="A5450">
        <v>37143038</v>
      </c>
      <c r="B5450" t="s">
        <v>10493</v>
      </c>
    </row>
    <row r="5451" spans="1:2">
      <c r="A5451">
        <v>34209046</v>
      </c>
      <c r="B5451" t="s">
        <v>10494</v>
      </c>
    </row>
    <row r="5452" spans="1:2">
      <c r="A5452">
        <v>37642624</v>
      </c>
      <c r="B5452" t="s">
        <v>10495</v>
      </c>
    </row>
    <row r="5453" spans="1:2">
      <c r="A5453">
        <v>34144619</v>
      </c>
      <c r="B5453" t="s">
        <v>10495</v>
      </c>
    </row>
    <row r="5454" spans="1:2">
      <c r="A5454">
        <v>37597493</v>
      </c>
      <c r="B5454" t="s">
        <v>10495</v>
      </c>
    </row>
    <row r="5455" spans="1:2">
      <c r="A5455">
        <v>34583404</v>
      </c>
      <c r="B5455" t="s">
        <v>15178</v>
      </c>
    </row>
    <row r="5456" spans="1:2">
      <c r="A5456">
        <v>34559073</v>
      </c>
      <c r="B5456" t="s">
        <v>15178</v>
      </c>
    </row>
    <row r="5457" spans="1:2">
      <c r="A5457">
        <v>37920708</v>
      </c>
      <c r="B5457" t="s">
        <v>10496</v>
      </c>
    </row>
    <row r="5458" spans="1:2">
      <c r="A5458">
        <v>34396308</v>
      </c>
      <c r="B5458" t="s">
        <v>10496</v>
      </c>
    </row>
    <row r="5459" spans="1:2">
      <c r="A5459">
        <v>34148390</v>
      </c>
      <c r="B5459" t="s">
        <v>10497</v>
      </c>
    </row>
    <row r="5460" spans="1:2">
      <c r="A5460">
        <v>34228436</v>
      </c>
      <c r="B5460" t="s">
        <v>10497</v>
      </c>
    </row>
    <row r="5461" spans="1:2">
      <c r="A5461">
        <v>38513512</v>
      </c>
      <c r="B5461" t="s">
        <v>10497</v>
      </c>
    </row>
    <row r="5462" spans="1:2">
      <c r="A5462">
        <v>34209012</v>
      </c>
      <c r="B5462" t="s">
        <v>10497</v>
      </c>
    </row>
    <row r="5463" spans="1:2">
      <c r="A5463">
        <v>34190263</v>
      </c>
      <c r="B5463" t="s">
        <v>10498</v>
      </c>
    </row>
    <row r="5464" spans="1:2">
      <c r="A5464">
        <v>38513553</v>
      </c>
      <c r="B5464" t="s">
        <v>10498</v>
      </c>
    </row>
    <row r="5465" spans="1:2">
      <c r="A5465">
        <v>37794279</v>
      </c>
      <c r="B5465" t="s">
        <v>10500</v>
      </c>
    </row>
    <row r="5466" spans="1:2">
      <c r="A5466">
        <v>34168095</v>
      </c>
      <c r="B5466" t="s">
        <v>10501</v>
      </c>
    </row>
    <row r="5467" spans="1:2">
      <c r="A5467">
        <v>34226079</v>
      </c>
      <c r="B5467" t="s">
        <v>10501</v>
      </c>
    </row>
    <row r="5468" spans="1:2">
      <c r="A5468">
        <v>34238029</v>
      </c>
      <c r="B5468" t="s">
        <v>10501</v>
      </c>
    </row>
    <row r="5469" spans="1:2">
      <c r="A5469">
        <v>38388617</v>
      </c>
      <c r="B5469" t="s">
        <v>10502</v>
      </c>
    </row>
    <row r="5470" spans="1:2">
      <c r="A5470">
        <v>36722110</v>
      </c>
      <c r="B5470" t="s">
        <v>10502</v>
      </c>
    </row>
    <row r="5471" spans="1:2">
      <c r="A5471">
        <v>37613045</v>
      </c>
      <c r="B5471" t="s">
        <v>10503</v>
      </c>
    </row>
    <row r="5472" spans="1:2">
      <c r="A5472">
        <v>36866665</v>
      </c>
      <c r="B5472" t="s">
        <v>10504</v>
      </c>
    </row>
    <row r="5473" spans="1:2">
      <c r="A5473">
        <v>36977182</v>
      </c>
      <c r="B5473" t="s">
        <v>10504</v>
      </c>
    </row>
    <row r="5474" spans="1:2">
      <c r="A5474">
        <v>36808850</v>
      </c>
      <c r="B5474" t="s">
        <v>10504</v>
      </c>
    </row>
    <row r="5475" spans="1:2">
      <c r="A5475">
        <v>36807592</v>
      </c>
      <c r="B5475" t="s">
        <v>10505</v>
      </c>
    </row>
    <row r="5476" spans="1:2">
      <c r="A5476">
        <v>36977151</v>
      </c>
      <c r="B5476" t="s">
        <v>10506</v>
      </c>
    </row>
    <row r="5477" spans="1:2">
      <c r="A5477">
        <v>37145507</v>
      </c>
      <c r="B5477" t="s">
        <v>10507</v>
      </c>
    </row>
    <row r="5478" spans="1:2">
      <c r="A5478">
        <v>36902213</v>
      </c>
      <c r="B5478" t="s">
        <v>10507</v>
      </c>
    </row>
    <row r="5479" spans="1:2">
      <c r="A5479">
        <v>34329553</v>
      </c>
      <c r="B5479" t="s">
        <v>10508</v>
      </c>
    </row>
    <row r="5480" spans="1:2">
      <c r="A5480">
        <v>34262290</v>
      </c>
      <c r="B5480" t="s">
        <v>10509</v>
      </c>
    </row>
    <row r="5481" spans="1:2">
      <c r="A5481">
        <v>34247680</v>
      </c>
      <c r="B5481" t="s">
        <v>10509</v>
      </c>
    </row>
    <row r="5482" spans="1:2">
      <c r="A5482">
        <v>34210821</v>
      </c>
      <c r="B5482" t="s">
        <v>15376</v>
      </c>
    </row>
    <row r="5483" spans="1:2">
      <c r="A5483">
        <v>34141452</v>
      </c>
      <c r="B5483" t="s">
        <v>15376</v>
      </c>
    </row>
    <row r="5484" spans="1:2">
      <c r="A5484">
        <v>37726385</v>
      </c>
      <c r="B5484" t="s">
        <v>15376</v>
      </c>
    </row>
    <row r="5485" spans="1:2">
      <c r="A5485">
        <v>34153107</v>
      </c>
      <c r="B5485" t="s">
        <v>15376</v>
      </c>
    </row>
    <row r="5486" spans="1:2">
      <c r="A5486">
        <v>36854247</v>
      </c>
      <c r="B5486" t="s">
        <v>15376</v>
      </c>
    </row>
    <row r="5487" spans="1:2">
      <c r="A5487">
        <v>36757513</v>
      </c>
      <c r="B5487" t="s">
        <v>10510</v>
      </c>
    </row>
    <row r="5488" spans="1:2">
      <c r="A5488">
        <v>36977600</v>
      </c>
      <c r="B5488" t="s">
        <v>10511</v>
      </c>
    </row>
    <row r="5489" spans="1:2">
      <c r="A5489">
        <v>36939337</v>
      </c>
      <c r="B5489" t="s">
        <v>10511</v>
      </c>
    </row>
    <row r="5490" spans="1:2">
      <c r="A5490">
        <v>34674013</v>
      </c>
      <c r="B5490" t="s">
        <v>10512</v>
      </c>
    </row>
    <row r="5491" spans="1:2">
      <c r="A5491">
        <v>38736019</v>
      </c>
      <c r="B5491" t="s">
        <v>10513</v>
      </c>
    </row>
    <row r="5492" spans="1:2">
      <c r="A5492">
        <v>36978247</v>
      </c>
      <c r="B5492" t="s">
        <v>10514</v>
      </c>
    </row>
    <row r="5493" spans="1:2">
      <c r="A5493">
        <v>34168166</v>
      </c>
      <c r="B5493" t="s">
        <v>10514</v>
      </c>
    </row>
    <row r="5494" spans="1:2">
      <c r="A5494">
        <v>37826180</v>
      </c>
      <c r="B5494" t="s">
        <v>10514</v>
      </c>
    </row>
    <row r="5495" spans="1:2">
      <c r="A5495">
        <v>34168167</v>
      </c>
      <c r="B5495" t="s">
        <v>10514</v>
      </c>
    </row>
    <row r="5496" spans="1:2">
      <c r="A5496">
        <v>37058506</v>
      </c>
      <c r="B5496" t="s">
        <v>10514</v>
      </c>
    </row>
    <row r="5497" spans="1:2">
      <c r="A5497">
        <v>37064975</v>
      </c>
      <c r="B5497" t="s">
        <v>10514</v>
      </c>
    </row>
    <row r="5498" spans="1:2">
      <c r="A5498">
        <v>36900911</v>
      </c>
      <c r="B5498" t="s">
        <v>10515</v>
      </c>
    </row>
    <row r="5499" spans="1:2">
      <c r="A5499">
        <v>36814413</v>
      </c>
      <c r="B5499" t="s">
        <v>10515</v>
      </c>
    </row>
    <row r="5500" spans="1:2">
      <c r="A5500">
        <v>37107571</v>
      </c>
      <c r="B5500" t="s">
        <v>10515</v>
      </c>
    </row>
    <row r="5501" spans="1:2">
      <c r="A5501">
        <v>36789508</v>
      </c>
      <c r="B5501" t="s">
        <v>10515</v>
      </c>
    </row>
    <row r="5502" spans="1:2">
      <c r="A5502">
        <v>37242749</v>
      </c>
      <c r="B5502" t="s">
        <v>10515</v>
      </c>
    </row>
    <row r="5503" spans="1:2">
      <c r="A5503">
        <v>37032704</v>
      </c>
      <c r="B5503" t="s">
        <v>10516</v>
      </c>
    </row>
    <row r="5504" spans="1:2">
      <c r="A5504">
        <v>37031877</v>
      </c>
      <c r="B5504" t="s">
        <v>10516</v>
      </c>
    </row>
    <row r="5505" spans="1:2">
      <c r="A5505">
        <v>37151410</v>
      </c>
      <c r="B5505" t="s">
        <v>10516</v>
      </c>
    </row>
    <row r="5506" spans="1:2">
      <c r="A5506">
        <v>37107938</v>
      </c>
      <c r="B5506" t="s">
        <v>10517</v>
      </c>
    </row>
    <row r="5507" spans="1:2">
      <c r="A5507">
        <v>36860442</v>
      </c>
      <c r="B5507" t="s">
        <v>10518</v>
      </c>
    </row>
    <row r="5508" spans="1:2">
      <c r="A5508">
        <v>34168203</v>
      </c>
      <c r="B5508" t="s">
        <v>10519</v>
      </c>
    </row>
    <row r="5509" spans="1:2">
      <c r="A5509">
        <v>34237348</v>
      </c>
      <c r="B5509" t="s">
        <v>10519</v>
      </c>
    </row>
    <row r="5510" spans="1:2">
      <c r="A5510">
        <v>34250036</v>
      </c>
      <c r="B5510" t="s">
        <v>10519</v>
      </c>
    </row>
    <row r="5511" spans="1:2">
      <c r="A5511">
        <v>36852325</v>
      </c>
      <c r="B5511" t="s">
        <v>10519</v>
      </c>
    </row>
    <row r="5512" spans="1:2">
      <c r="A5512">
        <v>37045323</v>
      </c>
      <c r="B5512" t="s">
        <v>10519</v>
      </c>
    </row>
    <row r="5513" spans="1:2">
      <c r="A5513">
        <v>34209000</v>
      </c>
      <c r="B5513" t="s">
        <v>10520</v>
      </c>
    </row>
    <row r="5514" spans="1:2">
      <c r="A5514">
        <v>37103617</v>
      </c>
      <c r="B5514" t="s">
        <v>10522</v>
      </c>
    </row>
    <row r="5515" spans="1:2">
      <c r="A5515">
        <v>37055614</v>
      </c>
      <c r="B5515" t="s">
        <v>10523</v>
      </c>
    </row>
    <row r="5516" spans="1:2">
      <c r="A5516">
        <v>34168406</v>
      </c>
      <c r="B5516" t="s">
        <v>10524</v>
      </c>
    </row>
    <row r="5517" spans="1:2">
      <c r="A5517">
        <v>37050277</v>
      </c>
      <c r="B5517" t="s">
        <v>10524</v>
      </c>
    </row>
    <row r="5518" spans="1:2">
      <c r="A5518">
        <v>34209007</v>
      </c>
      <c r="B5518" t="s">
        <v>10525</v>
      </c>
    </row>
    <row r="5519" spans="1:2">
      <c r="A5519">
        <v>37021408</v>
      </c>
      <c r="B5519" t="s">
        <v>10526</v>
      </c>
    </row>
    <row r="5520" spans="1:2">
      <c r="A5520">
        <v>36743320</v>
      </c>
      <c r="B5520" t="s">
        <v>10526</v>
      </c>
    </row>
    <row r="5521" spans="1:2">
      <c r="A5521">
        <v>36858037</v>
      </c>
      <c r="B5521" t="s">
        <v>10527</v>
      </c>
    </row>
    <row r="5522" spans="1:2">
      <c r="A5522">
        <v>34247963</v>
      </c>
      <c r="B5522" t="s">
        <v>10527</v>
      </c>
    </row>
    <row r="5523" spans="1:2">
      <c r="A5523">
        <v>34168409</v>
      </c>
      <c r="B5523" t="s">
        <v>10527</v>
      </c>
    </row>
    <row r="5524" spans="1:2">
      <c r="A5524">
        <v>34247964</v>
      </c>
      <c r="B5524" t="s">
        <v>10527</v>
      </c>
    </row>
    <row r="5525" spans="1:2">
      <c r="A5525">
        <v>34168274</v>
      </c>
      <c r="B5525" t="s">
        <v>10528</v>
      </c>
    </row>
    <row r="5526" spans="1:2">
      <c r="A5526">
        <v>37023036</v>
      </c>
      <c r="B5526" t="s">
        <v>10528</v>
      </c>
    </row>
    <row r="5527" spans="1:2">
      <c r="A5527">
        <v>34209037</v>
      </c>
      <c r="B5527" t="s">
        <v>10528</v>
      </c>
    </row>
    <row r="5528" spans="1:2">
      <c r="A5528">
        <v>36801144</v>
      </c>
      <c r="B5528" t="s">
        <v>10529</v>
      </c>
    </row>
    <row r="5529" spans="1:2">
      <c r="A5529">
        <v>34168207</v>
      </c>
      <c r="B5529" t="s">
        <v>10530</v>
      </c>
    </row>
    <row r="5530" spans="1:2">
      <c r="A5530">
        <v>37609421</v>
      </c>
      <c r="B5530" t="s">
        <v>10530</v>
      </c>
    </row>
    <row r="5531" spans="1:2">
      <c r="A5531">
        <v>34168208</v>
      </c>
      <c r="B5531" t="s">
        <v>10530</v>
      </c>
    </row>
    <row r="5532" spans="1:2">
      <c r="A5532">
        <v>34144560</v>
      </c>
      <c r="B5532" t="s">
        <v>10530</v>
      </c>
    </row>
    <row r="5533" spans="1:2">
      <c r="A5533">
        <v>34168210</v>
      </c>
      <c r="B5533" t="s">
        <v>10530</v>
      </c>
    </row>
    <row r="5534" spans="1:2">
      <c r="A5534">
        <v>34168211</v>
      </c>
      <c r="B5534" t="s">
        <v>10530</v>
      </c>
    </row>
    <row r="5535" spans="1:2">
      <c r="A5535">
        <v>37080820</v>
      </c>
      <c r="B5535" t="s">
        <v>10530</v>
      </c>
    </row>
    <row r="5536" spans="1:2">
      <c r="A5536">
        <v>37080298</v>
      </c>
      <c r="B5536" t="s">
        <v>10530</v>
      </c>
    </row>
    <row r="5537" spans="1:2">
      <c r="A5537">
        <v>36977627</v>
      </c>
      <c r="B5537" t="s">
        <v>10530</v>
      </c>
    </row>
    <row r="5538" spans="1:2">
      <c r="A5538">
        <v>37677675</v>
      </c>
      <c r="B5538" t="s">
        <v>10532</v>
      </c>
    </row>
    <row r="5539" spans="1:2">
      <c r="A5539">
        <v>34389009</v>
      </c>
      <c r="B5539" t="s">
        <v>10532</v>
      </c>
    </row>
    <row r="5540" spans="1:2">
      <c r="A5540">
        <v>36978308</v>
      </c>
      <c r="B5540" t="s">
        <v>10532</v>
      </c>
    </row>
    <row r="5541" spans="1:2">
      <c r="A5541">
        <v>34168415</v>
      </c>
      <c r="B5541" t="s">
        <v>10532</v>
      </c>
    </row>
    <row r="5542" spans="1:2">
      <c r="A5542">
        <v>36977159</v>
      </c>
      <c r="B5542" t="s">
        <v>10532</v>
      </c>
    </row>
    <row r="5543" spans="1:2">
      <c r="A5543">
        <v>36863690</v>
      </c>
      <c r="B5543" t="s">
        <v>10532</v>
      </c>
    </row>
    <row r="5544" spans="1:2">
      <c r="A5544">
        <v>34168423</v>
      </c>
      <c r="B5544" t="s">
        <v>10532</v>
      </c>
    </row>
    <row r="5545" spans="1:2">
      <c r="A5545">
        <v>38606579</v>
      </c>
      <c r="B5545" t="s">
        <v>10533</v>
      </c>
    </row>
    <row r="5546" spans="1:2">
      <c r="A5546">
        <v>38678000</v>
      </c>
      <c r="B5546" t="s">
        <v>10533</v>
      </c>
    </row>
    <row r="5547" spans="1:2">
      <c r="A5547">
        <v>34330910</v>
      </c>
      <c r="B5547" t="s">
        <v>10534</v>
      </c>
    </row>
    <row r="5548" spans="1:2">
      <c r="A5548">
        <v>34168427</v>
      </c>
      <c r="B5548" t="s">
        <v>10534</v>
      </c>
    </row>
    <row r="5549" spans="1:2">
      <c r="A5549">
        <v>34168432</v>
      </c>
      <c r="B5549" t="s">
        <v>10534</v>
      </c>
    </row>
    <row r="5550" spans="1:2">
      <c r="A5550">
        <v>34168425</v>
      </c>
      <c r="B5550" t="s">
        <v>10534</v>
      </c>
    </row>
    <row r="5551" spans="1:2">
      <c r="A5551">
        <v>34149712</v>
      </c>
      <c r="B5551" t="s">
        <v>15179</v>
      </c>
    </row>
    <row r="5552" spans="1:2">
      <c r="A5552">
        <v>34227218</v>
      </c>
      <c r="B5552" t="s">
        <v>10535</v>
      </c>
    </row>
    <row r="5553" spans="1:2">
      <c r="A5553">
        <v>36978325</v>
      </c>
      <c r="B5553" t="s">
        <v>10535</v>
      </c>
    </row>
    <row r="5554" spans="1:2">
      <c r="A5554">
        <v>34386078</v>
      </c>
      <c r="B5554" t="s">
        <v>10536</v>
      </c>
    </row>
    <row r="5555" spans="1:2">
      <c r="A5555">
        <v>37268701</v>
      </c>
      <c r="B5555" t="s">
        <v>10537</v>
      </c>
    </row>
    <row r="5556" spans="1:2">
      <c r="A5556">
        <v>34229938</v>
      </c>
      <c r="B5556" t="s">
        <v>10538</v>
      </c>
    </row>
    <row r="5557" spans="1:2">
      <c r="A5557">
        <v>36978328</v>
      </c>
      <c r="B5557" t="s">
        <v>10538</v>
      </c>
    </row>
    <row r="5558" spans="1:2">
      <c r="A5558">
        <v>34229939</v>
      </c>
      <c r="B5558" t="s">
        <v>10538</v>
      </c>
    </row>
    <row r="5559" spans="1:2">
      <c r="A5559">
        <v>34229937</v>
      </c>
      <c r="B5559" t="s">
        <v>10538</v>
      </c>
    </row>
    <row r="5560" spans="1:2">
      <c r="A5560">
        <v>37804322</v>
      </c>
      <c r="B5560" t="s">
        <v>10539</v>
      </c>
    </row>
    <row r="5561" spans="1:2">
      <c r="A5561">
        <v>36895318</v>
      </c>
      <c r="B5561" t="s">
        <v>10541</v>
      </c>
    </row>
    <row r="5562" spans="1:2">
      <c r="A5562">
        <v>36846420</v>
      </c>
      <c r="B5562" t="s">
        <v>10541</v>
      </c>
    </row>
    <row r="5563" spans="1:2">
      <c r="A5563">
        <v>36868381</v>
      </c>
      <c r="B5563" t="s">
        <v>10541</v>
      </c>
    </row>
    <row r="5564" spans="1:2">
      <c r="A5564">
        <v>34168434</v>
      </c>
      <c r="B5564" t="s">
        <v>10541</v>
      </c>
    </row>
    <row r="5565" spans="1:2">
      <c r="A5565">
        <v>36994639</v>
      </c>
      <c r="B5565" t="s">
        <v>10541</v>
      </c>
    </row>
    <row r="5566" spans="1:2">
      <c r="A5566">
        <v>34168433</v>
      </c>
      <c r="B5566" t="s">
        <v>10541</v>
      </c>
    </row>
    <row r="5567" spans="1:2">
      <c r="A5567">
        <v>34168384</v>
      </c>
      <c r="B5567" t="s">
        <v>10542</v>
      </c>
    </row>
    <row r="5568" spans="1:2">
      <c r="A5568">
        <v>36930149</v>
      </c>
      <c r="B5568" t="s">
        <v>10543</v>
      </c>
    </row>
    <row r="5569" spans="1:2">
      <c r="A5569">
        <v>36977595</v>
      </c>
      <c r="B5569" t="s">
        <v>10543</v>
      </c>
    </row>
    <row r="5570" spans="1:2">
      <c r="A5570">
        <v>34168204</v>
      </c>
      <c r="B5570" t="s">
        <v>10543</v>
      </c>
    </row>
    <row r="5571" spans="1:2">
      <c r="A5571">
        <v>37061389</v>
      </c>
      <c r="B5571" t="s">
        <v>10543</v>
      </c>
    </row>
    <row r="5572" spans="1:2">
      <c r="A5572">
        <v>34141455</v>
      </c>
      <c r="B5572" t="s">
        <v>10544</v>
      </c>
    </row>
    <row r="5573" spans="1:2">
      <c r="A5573">
        <v>34253172</v>
      </c>
      <c r="B5573" t="s">
        <v>10545</v>
      </c>
    </row>
    <row r="5574" spans="1:2">
      <c r="A5574">
        <v>34248830</v>
      </c>
      <c r="B5574" t="s">
        <v>10547</v>
      </c>
    </row>
    <row r="5575" spans="1:2">
      <c r="A5575">
        <v>37897038</v>
      </c>
      <c r="B5575" t="s">
        <v>10547</v>
      </c>
    </row>
    <row r="5576" spans="1:2">
      <c r="A5576">
        <v>34209024</v>
      </c>
      <c r="B5576" t="s">
        <v>10547</v>
      </c>
    </row>
    <row r="5577" spans="1:2">
      <c r="A5577">
        <v>34168281</v>
      </c>
      <c r="B5577" t="s">
        <v>10547</v>
      </c>
    </row>
    <row r="5578" spans="1:2">
      <c r="A5578">
        <v>34168284</v>
      </c>
      <c r="B5578" t="s">
        <v>10547</v>
      </c>
    </row>
    <row r="5579" spans="1:2">
      <c r="A5579">
        <v>37235888</v>
      </c>
      <c r="B5579" t="s">
        <v>10548</v>
      </c>
    </row>
    <row r="5580" spans="1:2">
      <c r="A5580">
        <v>36978256</v>
      </c>
      <c r="B5580" t="s">
        <v>10549</v>
      </c>
    </row>
    <row r="5581" spans="1:2">
      <c r="A5581">
        <v>34168417</v>
      </c>
      <c r="B5581" t="s">
        <v>10549</v>
      </c>
    </row>
    <row r="5582" spans="1:2">
      <c r="A5582">
        <v>34219693</v>
      </c>
      <c r="B5582" t="s">
        <v>10549</v>
      </c>
    </row>
    <row r="5583" spans="1:2">
      <c r="A5583">
        <v>34608134</v>
      </c>
      <c r="B5583" t="s">
        <v>10549</v>
      </c>
    </row>
    <row r="5584" spans="1:2">
      <c r="A5584">
        <v>34219694</v>
      </c>
      <c r="B5584" t="s">
        <v>10549</v>
      </c>
    </row>
    <row r="5585" spans="1:2">
      <c r="A5585">
        <v>34168571</v>
      </c>
      <c r="B5585" t="s">
        <v>10549</v>
      </c>
    </row>
    <row r="5586" spans="1:2">
      <c r="A5586">
        <v>36853945</v>
      </c>
      <c r="B5586" t="s">
        <v>10549</v>
      </c>
    </row>
    <row r="5587" spans="1:2">
      <c r="A5587">
        <v>34219691</v>
      </c>
      <c r="B5587" t="s">
        <v>10549</v>
      </c>
    </row>
    <row r="5588" spans="1:2">
      <c r="A5588">
        <v>34240298</v>
      </c>
      <c r="B5588" t="s">
        <v>10550</v>
      </c>
    </row>
    <row r="5589" spans="1:2">
      <c r="A5589">
        <v>36906476</v>
      </c>
      <c r="B5589" t="s">
        <v>10550</v>
      </c>
    </row>
    <row r="5590" spans="1:2">
      <c r="A5590">
        <v>34168440</v>
      </c>
      <c r="B5590" t="s">
        <v>10550</v>
      </c>
    </row>
    <row r="5591" spans="1:2">
      <c r="A5591">
        <v>34635091</v>
      </c>
      <c r="B5591" t="s">
        <v>10550</v>
      </c>
    </row>
    <row r="5592" spans="1:2">
      <c r="A5592">
        <v>34168441</v>
      </c>
      <c r="B5592" t="s">
        <v>10550</v>
      </c>
    </row>
    <row r="5593" spans="1:2">
      <c r="A5593">
        <v>34168296</v>
      </c>
      <c r="B5593" t="s">
        <v>10551</v>
      </c>
    </row>
    <row r="5594" spans="1:2">
      <c r="A5594">
        <v>34247673</v>
      </c>
      <c r="B5594" t="s">
        <v>10552</v>
      </c>
    </row>
    <row r="5595" spans="1:2">
      <c r="A5595">
        <v>34168341</v>
      </c>
      <c r="B5595" t="s">
        <v>15180</v>
      </c>
    </row>
    <row r="5596" spans="1:2">
      <c r="A5596">
        <v>34168411</v>
      </c>
      <c r="B5596" t="s">
        <v>15180</v>
      </c>
    </row>
    <row r="5597" spans="1:2">
      <c r="A5597">
        <v>34168225</v>
      </c>
      <c r="B5597" t="s">
        <v>15180</v>
      </c>
    </row>
    <row r="5598" spans="1:2">
      <c r="A5598">
        <v>36982267</v>
      </c>
      <c r="B5598" t="s">
        <v>15180</v>
      </c>
    </row>
    <row r="5599" spans="1:2">
      <c r="A5599">
        <v>34168338</v>
      </c>
      <c r="B5599" t="s">
        <v>15180</v>
      </c>
    </row>
    <row r="5600" spans="1:2">
      <c r="A5600">
        <v>34248107</v>
      </c>
      <c r="B5600" t="s">
        <v>10554</v>
      </c>
    </row>
    <row r="5601" spans="1:2">
      <c r="A5601">
        <v>34248110</v>
      </c>
      <c r="B5601" t="s">
        <v>10554</v>
      </c>
    </row>
    <row r="5602" spans="1:2">
      <c r="A5602">
        <v>34248035</v>
      </c>
      <c r="B5602" t="s">
        <v>10555</v>
      </c>
    </row>
    <row r="5603" spans="1:2">
      <c r="A5603">
        <v>36792489</v>
      </c>
      <c r="B5603" t="s">
        <v>10556</v>
      </c>
    </row>
    <row r="5604" spans="1:2">
      <c r="A5604">
        <v>37070349</v>
      </c>
      <c r="B5604" t="s">
        <v>10557</v>
      </c>
    </row>
    <row r="5605" spans="1:2">
      <c r="A5605">
        <v>36867951</v>
      </c>
      <c r="B5605" t="s">
        <v>10559</v>
      </c>
    </row>
    <row r="5606" spans="1:2">
      <c r="A5606">
        <v>36852323</v>
      </c>
      <c r="B5606" t="s">
        <v>10559</v>
      </c>
    </row>
    <row r="5607" spans="1:2">
      <c r="A5607">
        <v>34143903</v>
      </c>
      <c r="B5607" t="s">
        <v>10559</v>
      </c>
    </row>
    <row r="5608" spans="1:2">
      <c r="A5608">
        <v>36978236</v>
      </c>
      <c r="B5608" t="s">
        <v>10559</v>
      </c>
    </row>
    <row r="5609" spans="1:2">
      <c r="A5609">
        <v>36846396</v>
      </c>
      <c r="B5609" t="s">
        <v>10559</v>
      </c>
    </row>
    <row r="5610" spans="1:2">
      <c r="A5610">
        <v>34168443</v>
      </c>
      <c r="B5610" t="s">
        <v>10559</v>
      </c>
    </row>
    <row r="5611" spans="1:2">
      <c r="A5611">
        <v>36978238</v>
      </c>
      <c r="B5611" t="s">
        <v>10559</v>
      </c>
    </row>
    <row r="5612" spans="1:2">
      <c r="A5612">
        <v>34495898</v>
      </c>
      <c r="B5612" t="s">
        <v>10560</v>
      </c>
    </row>
    <row r="5613" spans="1:2">
      <c r="A5613">
        <v>34247833</v>
      </c>
      <c r="B5613" t="s">
        <v>10561</v>
      </c>
    </row>
    <row r="5614" spans="1:2">
      <c r="A5614">
        <v>34168446</v>
      </c>
      <c r="B5614" t="s">
        <v>10563</v>
      </c>
    </row>
    <row r="5615" spans="1:2">
      <c r="A5615">
        <v>34168448</v>
      </c>
      <c r="B5615" t="s">
        <v>10563</v>
      </c>
    </row>
    <row r="5616" spans="1:2">
      <c r="A5616">
        <v>34166532</v>
      </c>
      <c r="B5616" t="s">
        <v>10563</v>
      </c>
    </row>
    <row r="5617" spans="1:2">
      <c r="A5617">
        <v>34168447</v>
      </c>
      <c r="B5617" t="s">
        <v>10563</v>
      </c>
    </row>
    <row r="5618" spans="1:2">
      <c r="A5618">
        <v>34505574</v>
      </c>
      <c r="B5618" t="s">
        <v>10563</v>
      </c>
    </row>
    <row r="5619" spans="1:2">
      <c r="A5619">
        <v>34607696</v>
      </c>
      <c r="B5619" t="s">
        <v>10563</v>
      </c>
    </row>
    <row r="5620" spans="1:2">
      <c r="A5620">
        <v>36993060</v>
      </c>
      <c r="B5620" t="s">
        <v>10563</v>
      </c>
    </row>
    <row r="5621" spans="1:2">
      <c r="A5621">
        <v>36866745</v>
      </c>
      <c r="B5621" t="s">
        <v>10563</v>
      </c>
    </row>
    <row r="5622" spans="1:2">
      <c r="A5622">
        <v>34168451</v>
      </c>
      <c r="B5622" t="s">
        <v>10563</v>
      </c>
    </row>
    <row r="5623" spans="1:2">
      <c r="A5623">
        <v>34168289</v>
      </c>
      <c r="B5623" t="s">
        <v>10564</v>
      </c>
    </row>
    <row r="5624" spans="1:2">
      <c r="A5624">
        <v>36775434</v>
      </c>
      <c r="B5624" t="s">
        <v>10564</v>
      </c>
    </row>
    <row r="5625" spans="1:2">
      <c r="A5625">
        <v>34168288</v>
      </c>
      <c r="B5625" t="s">
        <v>10564</v>
      </c>
    </row>
    <row r="5626" spans="1:2">
      <c r="A5626">
        <v>34226436</v>
      </c>
      <c r="B5626" t="s">
        <v>10564</v>
      </c>
    </row>
    <row r="5627" spans="1:2">
      <c r="A5627">
        <v>34209048</v>
      </c>
      <c r="B5627" t="s">
        <v>10564</v>
      </c>
    </row>
    <row r="5628" spans="1:2">
      <c r="A5628">
        <v>36743910</v>
      </c>
      <c r="B5628" t="s">
        <v>10565</v>
      </c>
    </row>
    <row r="5629" spans="1:2">
      <c r="A5629">
        <v>37696827</v>
      </c>
      <c r="B5629" t="s">
        <v>10566</v>
      </c>
    </row>
    <row r="5630" spans="1:2">
      <c r="A5630">
        <v>34209050</v>
      </c>
      <c r="B5630" t="s">
        <v>10567</v>
      </c>
    </row>
    <row r="5631" spans="1:2">
      <c r="A5631">
        <v>34209030</v>
      </c>
      <c r="B5631" t="s">
        <v>10568</v>
      </c>
    </row>
    <row r="5632" spans="1:2">
      <c r="A5632">
        <v>34168130</v>
      </c>
      <c r="B5632" t="s">
        <v>10569</v>
      </c>
    </row>
    <row r="5633" spans="1:2">
      <c r="A5633">
        <v>34235785</v>
      </c>
      <c r="B5633" t="s">
        <v>10570</v>
      </c>
    </row>
    <row r="5634" spans="1:2">
      <c r="A5634">
        <v>34141467</v>
      </c>
      <c r="B5634" t="s">
        <v>10570</v>
      </c>
    </row>
    <row r="5635" spans="1:2">
      <c r="A5635">
        <v>34235784</v>
      </c>
      <c r="B5635" t="s">
        <v>10570</v>
      </c>
    </row>
    <row r="5636" spans="1:2">
      <c r="A5636">
        <v>34673041</v>
      </c>
      <c r="B5636" t="s">
        <v>10570</v>
      </c>
    </row>
    <row r="5637" spans="1:2">
      <c r="A5637">
        <v>34168507</v>
      </c>
      <c r="B5637" t="s">
        <v>10571</v>
      </c>
    </row>
    <row r="5638" spans="1:2">
      <c r="A5638">
        <v>34168455</v>
      </c>
      <c r="B5638" t="s">
        <v>10571</v>
      </c>
    </row>
    <row r="5639" spans="1:2">
      <c r="A5639">
        <v>34673044</v>
      </c>
      <c r="B5639" t="s">
        <v>10571</v>
      </c>
    </row>
    <row r="5640" spans="1:2">
      <c r="A5640">
        <v>36971804</v>
      </c>
      <c r="B5640" t="s">
        <v>10571</v>
      </c>
    </row>
    <row r="5641" spans="1:2">
      <c r="A5641">
        <v>34168454</v>
      </c>
      <c r="B5641" t="s">
        <v>10571</v>
      </c>
    </row>
    <row r="5642" spans="1:2">
      <c r="A5642">
        <v>34168458</v>
      </c>
      <c r="B5642" t="s">
        <v>10571</v>
      </c>
    </row>
    <row r="5643" spans="1:2">
      <c r="A5643">
        <v>34209020</v>
      </c>
      <c r="B5643" t="s">
        <v>10571</v>
      </c>
    </row>
    <row r="5644" spans="1:2">
      <c r="A5644">
        <v>34518418</v>
      </c>
      <c r="B5644" t="s">
        <v>10572</v>
      </c>
    </row>
    <row r="5645" spans="1:2">
      <c r="A5645">
        <v>34567732</v>
      </c>
      <c r="B5645" t="s">
        <v>12019</v>
      </c>
    </row>
    <row r="5646" spans="1:2">
      <c r="A5646">
        <v>38838443</v>
      </c>
      <c r="B5646" t="s">
        <v>15377</v>
      </c>
    </row>
    <row r="5647" spans="1:2">
      <c r="A5647">
        <v>34145541</v>
      </c>
      <c r="B5647" t="s">
        <v>15377</v>
      </c>
    </row>
    <row r="5648" spans="1:2">
      <c r="A5648">
        <v>36944509</v>
      </c>
      <c r="B5648" t="s">
        <v>15377</v>
      </c>
    </row>
    <row r="5649" spans="1:2">
      <c r="A5649">
        <v>37786893</v>
      </c>
      <c r="B5649" t="s">
        <v>15377</v>
      </c>
    </row>
    <row r="5650" spans="1:2">
      <c r="A5650">
        <v>34142049</v>
      </c>
      <c r="B5650" t="s">
        <v>15377</v>
      </c>
    </row>
    <row r="5651" spans="1:2">
      <c r="A5651">
        <v>38834050</v>
      </c>
      <c r="B5651" t="s">
        <v>15377</v>
      </c>
    </row>
    <row r="5652" spans="1:2">
      <c r="A5652">
        <v>34168513</v>
      </c>
      <c r="B5652" t="s">
        <v>15378</v>
      </c>
    </row>
    <row r="5653" spans="1:2">
      <c r="A5653">
        <v>38687422</v>
      </c>
      <c r="B5653" t="s">
        <v>15378</v>
      </c>
    </row>
    <row r="5654" spans="1:2">
      <c r="A5654">
        <v>37208683</v>
      </c>
      <c r="B5654" t="s">
        <v>15378</v>
      </c>
    </row>
    <row r="5655" spans="1:2">
      <c r="A5655">
        <v>34168514</v>
      </c>
      <c r="B5655" t="s">
        <v>15378</v>
      </c>
    </row>
    <row r="5656" spans="1:2">
      <c r="A5656">
        <v>37651405</v>
      </c>
      <c r="B5656" t="s">
        <v>9279</v>
      </c>
    </row>
    <row r="5657" spans="1:2">
      <c r="A5657">
        <v>34143493</v>
      </c>
      <c r="B5657" t="s">
        <v>14567</v>
      </c>
    </row>
    <row r="5658" spans="1:2">
      <c r="A5658">
        <v>34169159</v>
      </c>
      <c r="B5658" t="s">
        <v>12020</v>
      </c>
    </row>
    <row r="5659" spans="1:2">
      <c r="A5659">
        <v>34497762</v>
      </c>
      <c r="B5659" t="s">
        <v>12021</v>
      </c>
    </row>
    <row r="5660" spans="1:2">
      <c r="A5660">
        <v>34305509</v>
      </c>
      <c r="B5660" t="s">
        <v>12022</v>
      </c>
    </row>
    <row r="5661" spans="1:2">
      <c r="A5661">
        <v>36781360</v>
      </c>
      <c r="B5661" t="s">
        <v>14717</v>
      </c>
    </row>
    <row r="5662" spans="1:2">
      <c r="A5662">
        <v>36906386</v>
      </c>
      <c r="B5662" t="s">
        <v>14717</v>
      </c>
    </row>
    <row r="5663" spans="1:2">
      <c r="A5663">
        <v>34234125</v>
      </c>
      <c r="B5663" t="s">
        <v>14717</v>
      </c>
    </row>
    <row r="5664" spans="1:2">
      <c r="A5664">
        <v>34327194</v>
      </c>
      <c r="B5664" t="s">
        <v>12023</v>
      </c>
    </row>
    <row r="5665" spans="1:2">
      <c r="A5665">
        <v>34243376</v>
      </c>
      <c r="B5665" t="s">
        <v>12023</v>
      </c>
    </row>
    <row r="5666" spans="1:2">
      <c r="A5666">
        <v>36930403</v>
      </c>
      <c r="B5666" t="s">
        <v>12024</v>
      </c>
    </row>
    <row r="5667" spans="1:2">
      <c r="A5667">
        <v>34372848</v>
      </c>
      <c r="B5667" t="s">
        <v>12025</v>
      </c>
    </row>
    <row r="5668" spans="1:2">
      <c r="A5668">
        <v>36766326</v>
      </c>
      <c r="B5668" t="s">
        <v>12026</v>
      </c>
    </row>
    <row r="5669" spans="1:2">
      <c r="A5669">
        <v>34566664</v>
      </c>
      <c r="B5669" t="s">
        <v>12027</v>
      </c>
    </row>
    <row r="5670" spans="1:2">
      <c r="A5670">
        <v>36817058</v>
      </c>
      <c r="B5670" t="s">
        <v>12027</v>
      </c>
    </row>
    <row r="5671" spans="1:2">
      <c r="A5671">
        <v>37563680</v>
      </c>
      <c r="B5671" t="s">
        <v>10639</v>
      </c>
    </row>
    <row r="5672" spans="1:2">
      <c r="A5672">
        <v>34227547</v>
      </c>
      <c r="B5672" t="s">
        <v>15330</v>
      </c>
    </row>
    <row r="5673" spans="1:2">
      <c r="A5673">
        <v>37728757</v>
      </c>
      <c r="B5673" t="s">
        <v>15330</v>
      </c>
    </row>
    <row r="5674" spans="1:2">
      <c r="A5674">
        <v>37187955</v>
      </c>
      <c r="B5674" t="s">
        <v>15330</v>
      </c>
    </row>
    <row r="5675" spans="1:2">
      <c r="A5675">
        <v>34169863</v>
      </c>
      <c r="B5675" t="s">
        <v>15330</v>
      </c>
    </row>
    <row r="5676" spans="1:2">
      <c r="A5676">
        <v>37011883</v>
      </c>
      <c r="B5676" t="s">
        <v>12028</v>
      </c>
    </row>
    <row r="5677" spans="1:2">
      <c r="A5677">
        <v>38808879</v>
      </c>
      <c r="B5677" t="s">
        <v>10643</v>
      </c>
    </row>
    <row r="5678" spans="1:2">
      <c r="A5678">
        <v>34147232</v>
      </c>
      <c r="B5678" t="s">
        <v>10643</v>
      </c>
    </row>
    <row r="5679" spans="1:2">
      <c r="A5679">
        <v>38808281</v>
      </c>
      <c r="B5679" t="s">
        <v>10643</v>
      </c>
    </row>
    <row r="5680" spans="1:2">
      <c r="A5680">
        <v>34170626</v>
      </c>
      <c r="B5680" t="s">
        <v>9990</v>
      </c>
    </row>
    <row r="5681" spans="1:2">
      <c r="A5681">
        <v>36856468</v>
      </c>
      <c r="B5681" t="s">
        <v>10644</v>
      </c>
    </row>
    <row r="5682" spans="1:2">
      <c r="A5682">
        <v>37715772</v>
      </c>
      <c r="B5682" t="s">
        <v>15380</v>
      </c>
    </row>
    <row r="5683" spans="1:2">
      <c r="A5683">
        <v>36865189</v>
      </c>
      <c r="B5683" t="s">
        <v>15380</v>
      </c>
    </row>
    <row r="5684" spans="1:2">
      <c r="A5684">
        <v>34170722</v>
      </c>
      <c r="B5684" t="s">
        <v>15380</v>
      </c>
    </row>
    <row r="5685" spans="1:2">
      <c r="A5685">
        <v>34654415</v>
      </c>
      <c r="B5685" t="s">
        <v>10645</v>
      </c>
    </row>
    <row r="5686" spans="1:2">
      <c r="A5686">
        <v>36919872</v>
      </c>
      <c r="B5686" t="s">
        <v>9478</v>
      </c>
    </row>
    <row r="5687" spans="1:2">
      <c r="A5687">
        <v>34210550</v>
      </c>
      <c r="B5687" t="s">
        <v>12031</v>
      </c>
    </row>
    <row r="5688" spans="1:2">
      <c r="A5688">
        <v>34170876</v>
      </c>
      <c r="B5688" t="s">
        <v>12032</v>
      </c>
    </row>
    <row r="5689" spans="1:2">
      <c r="A5689">
        <v>37859659</v>
      </c>
      <c r="B5689" t="s">
        <v>12033</v>
      </c>
    </row>
    <row r="5690" spans="1:2">
      <c r="A5690">
        <v>34276453</v>
      </c>
      <c r="B5690" t="s">
        <v>12034</v>
      </c>
    </row>
    <row r="5691" spans="1:2">
      <c r="A5691">
        <v>37762257</v>
      </c>
      <c r="B5691" t="s">
        <v>14543</v>
      </c>
    </row>
    <row r="5692" spans="1:2">
      <c r="A5692">
        <v>37670931</v>
      </c>
      <c r="B5692" t="s">
        <v>14543</v>
      </c>
    </row>
    <row r="5693" spans="1:2">
      <c r="A5693">
        <v>37161986</v>
      </c>
      <c r="B5693" t="s">
        <v>14543</v>
      </c>
    </row>
    <row r="5694" spans="1:2">
      <c r="A5694">
        <v>34139214</v>
      </c>
      <c r="B5694" t="s">
        <v>14543</v>
      </c>
    </row>
    <row r="5695" spans="1:2">
      <c r="A5695">
        <v>37161987</v>
      </c>
      <c r="B5695" t="s">
        <v>14543</v>
      </c>
    </row>
    <row r="5696" spans="1:2">
      <c r="A5696">
        <v>37833191</v>
      </c>
      <c r="B5696" t="s">
        <v>14544</v>
      </c>
    </row>
    <row r="5697" spans="1:2">
      <c r="A5697">
        <v>37886707</v>
      </c>
      <c r="B5697" t="s">
        <v>14544</v>
      </c>
    </row>
    <row r="5698" spans="1:2">
      <c r="A5698">
        <v>34569354</v>
      </c>
      <c r="B5698" t="s">
        <v>12035</v>
      </c>
    </row>
    <row r="5699" spans="1:2">
      <c r="A5699">
        <v>34403115</v>
      </c>
      <c r="B5699" t="s">
        <v>15546</v>
      </c>
    </row>
    <row r="5700" spans="1:2">
      <c r="A5700">
        <v>34231979</v>
      </c>
      <c r="B5700" t="s">
        <v>15546</v>
      </c>
    </row>
    <row r="5701" spans="1:2">
      <c r="A5701">
        <v>34232357</v>
      </c>
      <c r="B5701" t="s">
        <v>15546</v>
      </c>
    </row>
    <row r="5702" spans="1:2">
      <c r="A5702">
        <v>34366401</v>
      </c>
      <c r="B5702" t="s">
        <v>15546</v>
      </c>
    </row>
    <row r="5703" spans="1:2">
      <c r="A5703">
        <v>34353697</v>
      </c>
      <c r="B5703" t="s">
        <v>15546</v>
      </c>
    </row>
    <row r="5704" spans="1:2">
      <c r="A5704">
        <v>34231982</v>
      </c>
      <c r="B5704" t="s">
        <v>15546</v>
      </c>
    </row>
    <row r="5705" spans="1:2">
      <c r="A5705">
        <v>34248062</v>
      </c>
      <c r="B5705" t="s">
        <v>12036</v>
      </c>
    </row>
    <row r="5706" spans="1:2">
      <c r="A5706">
        <v>38771381</v>
      </c>
      <c r="B5706" t="s">
        <v>14207</v>
      </c>
    </row>
    <row r="5707" spans="1:2">
      <c r="A5707">
        <v>34248372</v>
      </c>
      <c r="B5707" t="s">
        <v>14207</v>
      </c>
    </row>
    <row r="5708" spans="1:2">
      <c r="A5708">
        <v>34232214</v>
      </c>
      <c r="B5708" t="s">
        <v>14207</v>
      </c>
    </row>
    <row r="5709" spans="1:2">
      <c r="A5709">
        <v>34135130</v>
      </c>
      <c r="B5709" t="s">
        <v>10051</v>
      </c>
    </row>
    <row r="5710" spans="1:2">
      <c r="A5710">
        <v>34172672</v>
      </c>
      <c r="B5710" t="s">
        <v>8662</v>
      </c>
    </row>
    <row r="5711" spans="1:2">
      <c r="A5711">
        <v>37270321</v>
      </c>
      <c r="B5711" t="s">
        <v>12037</v>
      </c>
    </row>
    <row r="5712" spans="1:2">
      <c r="A5712">
        <v>34172753</v>
      </c>
      <c r="B5712" t="s">
        <v>10647</v>
      </c>
    </row>
    <row r="5713" spans="1:2">
      <c r="A5713">
        <v>34141840</v>
      </c>
      <c r="B5713" t="s">
        <v>10647</v>
      </c>
    </row>
    <row r="5714" spans="1:2">
      <c r="A5714">
        <v>38551553</v>
      </c>
      <c r="B5714" t="s">
        <v>10647</v>
      </c>
    </row>
    <row r="5715" spans="1:2">
      <c r="A5715">
        <v>38562365</v>
      </c>
      <c r="B5715" t="s">
        <v>10647</v>
      </c>
    </row>
    <row r="5716" spans="1:2">
      <c r="A5716">
        <v>36783094</v>
      </c>
      <c r="B5716" t="s">
        <v>10647</v>
      </c>
    </row>
    <row r="5717" spans="1:2">
      <c r="A5717">
        <v>34234810</v>
      </c>
      <c r="B5717" t="s">
        <v>10648</v>
      </c>
    </row>
    <row r="5718" spans="1:2">
      <c r="A5718">
        <v>38555755</v>
      </c>
      <c r="B5718" t="s">
        <v>10648</v>
      </c>
    </row>
    <row r="5719" spans="1:2">
      <c r="A5719">
        <v>38551540</v>
      </c>
      <c r="B5719" t="s">
        <v>10648</v>
      </c>
    </row>
    <row r="5720" spans="1:2">
      <c r="A5720">
        <v>36860435</v>
      </c>
      <c r="B5720" t="s">
        <v>14208</v>
      </c>
    </row>
    <row r="5721" spans="1:2">
      <c r="A5721">
        <v>34232324</v>
      </c>
      <c r="B5721" t="s">
        <v>14208</v>
      </c>
    </row>
    <row r="5722" spans="1:2">
      <c r="A5722">
        <v>34173256</v>
      </c>
      <c r="B5722" t="s">
        <v>8663</v>
      </c>
    </row>
    <row r="5723" spans="1:2">
      <c r="A5723">
        <v>34173778</v>
      </c>
      <c r="B5723" t="s">
        <v>9075</v>
      </c>
    </row>
    <row r="5724" spans="1:2">
      <c r="A5724">
        <v>37091773</v>
      </c>
      <c r="B5724" t="s">
        <v>9075</v>
      </c>
    </row>
    <row r="5725" spans="1:2">
      <c r="A5725">
        <v>38431443</v>
      </c>
      <c r="B5725" t="s">
        <v>9075</v>
      </c>
    </row>
    <row r="5726" spans="1:2">
      <c r="A5726">
        <v>34414212</v>
      </c>
      <c r="B5726" t="s">
        <v>14643</v>
      </c>
    </row>
    <row r="5727" spans="1:2">
      <c r="A5727">
        <v>34173527</v>
      </c>
      <c r="B5727" t="s">
        <v>14643</v>
      </c>
    </row>
    <row r="5728" spans="1:2">
      <c r="A5728">
        <v>38602886</v>
      </c>
      <c r="B5728" t="s">
        <v>14644</v>
      </c>
    </row>
    <row r="5729" spans="1:2">
      <c r="A5729">
        <v>37177728</v>
      </c>
      <c r="B5729" t="s">
        <v>12039</v>
      </c>
    </row>
    <row r="5730" spans="1:2">
      <c r="A5730">
        <v>34666299</v>
      </c>
      <c r="B5730" t="s">
        <v>14501</v>
      </c>
    </row>
    <row r="5731" spans="1:2">
      <c r="A5731">
        <v>37771520</v>
      </c>
      <c r="B5731" t="s">
        <v>15438</v>
      </c>
    </row>
    <row r="5732" spans="1:2">
      <c r="A5732">
        <v>34340445</v>
      </c>
      <c r="B5732" t="s">
        <v>15438</v>
      </c>
    </row>
    <row r="5733" spans="1:2">
      <c r="A5733">
        <v>34174728</v>
      </c>
      <c r="B5733" t="s">
        <v>15438</v>
      </c>
    </row>
    <row r="5734" spans="1:2">
      <c r="A5734">
        <v>37575009</v>
      </c>
      <c r="B5734" t="s">
        <v>15438</v>
      </c>
    </row>
    <row r="5735" spans="1:2">
      <c r="A5735">
        <v>34174745</v>
      </c>
      <c r="B5735" t="s">
        <v>10649</v>
      </c>
    </row>
    <row r="5736" spans="1:2">
      <c r="A5736">
        <v>37255383</v>
      </c>
      <c r="B5736" t="s">
        <v>10649</v>
      </c>
    </row>
    <row r="5737" spans="1:2">
      <c r="A5737">
        <v>37298802</v>
      </c>
      <c r="B5737" t="s">
        <v>14818</v>
      </c>
    </row>
    <row r="5738" spans="1:2">
      <c r="A5738">
        <v>38638520</v>
      </c>
      <c r="B5738" t="s">
        <v>14818</v>
      </c>
    </row>
    <row r="5739" spans="1:2">
      <c r="A5739">
        <v>34174928</v>
      </c>
      <c r="B5739" t="s">
        <v>16254</v>
      </c>
    </row>
    <row r="5740" spans="1:2">
      <c r="A5740">
        <v>34175032</v>
      </c>
      <c r="B5740" t="s">
        <v>10650</v>
      </c>
    </row>
    <row r="5741" spans="1:2">
      <c r="A5741">
        <v>36759947</v>
      </c>
      <c r="B5741" t="s">
        <v>13704</v>
      </c>
    </row>
    <row r="5742" spans="1:2">
      <c r="A5742">
        <v>34175273</v>
      </c>
      <c r="B5742" t="s">
        <v>13705</v>
      </c>
    </row>
    <row r="5743" spans="1:2">
      <c r="A5743">
        <v>34142484</v>
      </c>
      <c r="B5743" t="s">
        <v>15385</v>
      </c>
    </row>
    <row r="5744" spans="1:2">
      <c r="A5744">
        <v>34175476</v>
      </c>
      <c r="B5744" t="s">
        <v>15385</v>
      </c>
    </row>
    <row r="5745" spans="1:2">
      <c r="A5745">
        <v>37136952</v>
      </c>
      <c r="B5745" t="s">
        <v>15385</v>
      </c>
    </row>
    <row r="5746" spans="1:2">
      <c r="A5746">
        <v>36823642</v>
      </c>
      <c r="B5746" t="s">
        <v>16617</v>
      </c>
    </row>
    <row r="5747" spans="1:2">
      <c r="A5747">
        <v>34176519</v>
      </c>
      <c r="B5747" t="s">
        <v>12040</v>
      </c>
    </row>
    <row r="5748" spans="1:2">
      <c r="A5748">
        <v>37707451</v>
      </c>
      <c r="B5748" t="s">
        <v>12040</v>
      </c>
    </row>
    <row r="5749" spans="1:2">
      <c r="A5749">
        <v>34338223</v>
      </c>
      <c r="B5749" t="s">
        <v>14209</v>
      </c>
    </row>
    <row r="5750" spans="1:2">
      <c r="A5750">
        <v>34142846</v>
      </c>
      <c r="B5750" t="s">
        <v>10654</v>
      </c>
    </row>
    <row r="5751" spans="1:2">
      <c r="A5751">
        <v>37127091</v>
      </c>
      <c r="B5751" t="s">
        <v>10655</v>
      </c>
    </row>
    <row r="5752" spans="1:2">
      <c r="A5752">
        <v>36879176</v>
      </c>
      <c r="B5752" t="s">
        <v>10656</v>
      </c>
    </row>
    <row r="5753" spans="1:2">
      <c r="A5753">
        <v>34143284</v>
      </c>
      <c r="B5753" t="s">
        <v>10657</v>
      </c>
    </row>
    <row r="5754" spans="1:2">
      <c r="A5754">
        <v>34320582</v>
      </c>
      <c r="B5754" t="s">
        <v>10658</v>
      </c>
    </row>
    <row r="5755" spans="1:2">
      <c r="A5755">
        <v>37180294</v>
      </c>
      <c r="B5755" t="s">
        <v>10659</v>
      </c>
    </row>
    <row r="5756" spans="1:2">
      <c r="A5756">
        <v>34228614</v>
      </c>
      <c r="B5756" t="s">
        <v>10660</v>
      </c>
    </row>
    <row r="5757" spans="1:2">
      <c r="A5757">
        <v>34145865</v>
      </c>
      <c r="B5757" t="s">
        <v>10661</v>
      </c>
    </row>
    <row r="5758" spans="1:2">
      <c r="A5758">
        <v>34143972</v>
      </c>
      <c r="B5758" t="s">
        <v>10662</v>
      </c>
    </row>
    <row r="5759" spans="1:2">
      <c r="A5759">
        <v>34140703</v>
      </c>
      <c r="B5759" t="s">
        <v>10663</v>
      </c>
    </row>
    <row r="5760" spans="1:2">
      <c r="A5760">
        <v>34145128</v>
      </c>
      <c r="B5760" t="s">
        <v>10664</v>
      </c>
    </row>
    <row r="5761" spans="1:2">
      <c r="A5761">
        <v>34144259</v>
      </c>
      <c r="B5761" t="s">
        <v>10665</v>
      </c>
    </row>
    <row r="5762" spans="1:2">
      <c r="A5762">
        <v>34214385</v>
      </c>
      <c r="B5762" t="s">
        <v>10666</v>
      </c>
    </row>
    <row r="5763" spans="1:2">
      <c r="A5763">
        <v>36832509</v>
      </c>
      <c r="B5763" t="s">
        <v>10667</v>
      </c>
    </row>
    <row r="5764" spans="1:2">
      <c r="A5764">
        <v>38572611</v>
      </c>
      <c r="B5764" t="s">
        <v>10668</v>
      </c>
    </row>
    <row r="5765" spans="1:2">
      <c r="A5765">
        <v>38572622</v>
      </c>
      <c r="B5765" t="s">
        <v>10668</v>
      </c>
    </row>
    <row r="5766" spans="1:2">
      <c r="A5766">
        <v>36759323</v>
      </c>
      <c r="B5766" t="s">
        <v>10668</v>
      </c>
    </row>
    <row r="5767" spans="1:2">
      <c r="A5767">
        <v>34147891</v>
      </c>
      <c r="B5767" t="s">
        <v>10669</v>
      </c>
    </row>
    <row r="5768" spans="1:2">
      <c r="A5768">
        <v>37140271</v>
      </c>
      <c r="B5768" t="s">
        <v>10670</v>
      </c>
    </row>
    <row r="5769" spans="1:2">
      <c r="A5769">
        <v>36788738</v>
      </c>
      <c r="B5769" t="s">
        <v>10671</v>
      </c>
    </row>
    <row r="5770" spans="1:2">
      <c r="A5770">
        <v>34152361</v>
      </c>
      <c r="B5770" t="s">
        <v>10672</v>
      </c>
    </row>
    <row r="5771" spans="1:2">
      <c r="A5771">
        <v>34411476</v>
      </c>
      <c r="B5771" t="s">
        <v>10673</v>
      </c>
    </row>
    <row r="5772" spans="1:2">
      <c r="A5772">
        <v>38572637</v>
      </c>
      <c r="B5772" t="s">
        <v>10673</v>
      </c>
    </row>
    <row r="5773" spans="1:2">
      <c r="A5773">
        <v>38572756</v>
      </c>
      <c r="B5773" t="s">
        <v>10673</v>
      </c>
    </row>
    <row r="5774" spans="1:2">
      <c r="A5774">
        <v>34388724</v>
      </c>
      <c r="B5774" t="s">
        <v>10675</v>
      </c>
    </row>
    <row r="5775" spans="1:2">
      <c r="A5775">
        <v>34143892</v>
      </c>
      <c r="B5775" t="s">
        <v>10676</v>
      </c>
    </row>
    <row r="5776" spans="1:2">
      <c r="A5776">
        <v>34222495</v>
      </c>
      <c r="B5776" t="s">
        <v>10677</v>
      </c>
    </row>
    <row r="5777" spans="1:2">
      <c r="A5777">
        <v>34217213</v>
      </c>
      <c r="B5777" t="s">
        <v>10678</v>
      </c>
    </row>
    <row r="5778" spans="1:2">
      <c r="A5778">
        <v>34143278</v>
      </c>
      <c r="B5778" t="s">
        <v>10679</v>
      </c>
    </row>
    <row r="5779" spans="1:2">
      <c r="A5779">
        <v>34142802</v>
      </c>
      <c r="B5779" t="s">
        <v>10681</v>
      </c>
    </row>
    <row r="5780" spans="1:2">
      <c r="A5780">
        <v>38572779</v>
      </c>
      <c r="B5780" t="s">
        <v>10680</v>
      </c>
    </row>
    <row r="5781" spans="1:2">
      <c r="A5781">
        <v>34144501</v>
      </c>
      <c r="B5781" t="s">
        <v>10680</v>
      </c>
    </row>
    <row r="5782" spans="1:2">
      <c r="A5782">
        <v>38572814</v>
      </c>
      <c r="B5782" t="s">
        <v>10680</v>
      </c>
    </row>
    <row r="5783" spans="1:2">
      <c r="A5783">
        <v>34143279</v>
      </c>
      <c r="B5783" t="s">
        <v>10682</v>
      </c>
    </row>
    <row r="5784" spans="1:2">
      <c r="A5784">
        <v>34188010</v>
      </c>
      <c r="B5784" t="s">
        <v>10683</v>
      </c>
    </row>
    <row r="5785" spans="1:2">
      <c r="A5785">
        <v>34144548</v>
      </c>
      <c r="B5785" t="s">
        <v>10684</v>
      </c>
    </row>
    <row r="5786" spans="1:2">
      <c r="A5786">
        <v>34366617</v>
      </c>
      <c r="B5786" t="s">
        <v>10685</v>
      </c>
    </row>
    <row r="5787" spans="1:2">
      <c r="A5787">
        <v>37273169</v>
      </c>
      <c r="B5787" t="s">
        <v>10686</v>
      </c>
    </row>
    <row r="5788" spans="1:2">
      <c r="A5788">
        <v>36866676</v>
      </c>
      <c r="B5788" t="s">
        <v>10686</v>
      </c>
    </row>
    <row r="5789" spans="1:2">
      <c r="A5789">
        <v>34230443</v>
      </c>
      <c r="B5789" t="s">
        <v>10687</v>
      </c>
    </row>
    <row r="5790" spans="1:2">
      <c r="A5790">
        <v>34209655</v>
      </c>
      <c r="B5790" t="s">
        <v>10688</v>
      </c>
    </row>
    <row r="5791" spans="1:2">
      <c r="A5791">
        <v>34144191</v>
      </c>
      <c r="B5791" t="s">
        <v>10689</v>
      </c>
    </row>
    <row r="5792" spans="1:2">
      <c r="A5792">
        <v>34234030</v>
      </c>
      <c r="B5792" t="s">
        <v>10691</v>
      </c>
    </row>
    <row r="5793" spans="1:2">
      <c r="A5793">
        <v>36785728</v>
      </c>
      <c r="B5793" t="s">
        <v>10692</v>
      </c>
    </row>
    <row r="5794" spans="1:2">
      <c r="A5794">
        <v>36886334</v>
      </c>
      <c r="B5794" t="s">
        <v>10693</v>
      </c>
    </row>
    <row r="5795" spans="1:2">
      <c r="A5795">
        <v>36903469</v>
      </c>
      <c r="B5795" t="s">
        <v>10694</v>
      </c>
    </row>
    <row r="5796" spans="1:2">
      <c r="A5796">
        <v>34143336</v>
      </c>
      <c r="B5796" t="s">
        <v>10695</v>
      </c>
    </row>
    <row r="5797" spans="1:2">
      <c r="A5797">
        <v>37090996</v>
      </c>
      <c r="B5797" t="s">
        <v>10696</v>
      </c>
    </row>
    <row r="5798" spans="1:2">
      <c r="A5798">
        <v>36983779</v>
      </c>
      <c r="B5798" t="s">
        <v>10697</v>
      </c>
    </row>
    <row r="5799" spans="1:2">
      <c r="A5799">
        <v>37220189</v>
      </c>
      <c r="B5799" t="s">
        <v>10698</v>
      </c>
    </row>
    <row r="5800" spans="1:2">
      <c r="A5800">
        <v>36870486</v>
      </c>
      <c r="B5800" t="s">
        <v>10699</v>
      </c>
    </row>
    <row r="5801" spans="1:2">
      <c r="A5801">
        <v>34235298</v>
      </c>
      <c r="B5801" t="s">
        <v>10700</v>
      </c>
    </row>
    <row r="5802" spans="1:2">
      <c r="A5802">
        <v>34223547</v>
      </c>
      <c r="B5802" t="s">
        <v>10701</v>
      </c>
    </row>
    <row r="5803" spans="1:2">
      <c r="A5803">
        <v>37132697</v>
      </c>
      <c r="B5803" t="s">
        <v>10701</v>
      </c>
    </row>
    <row r="5804" spans="1:2">
      <c r="A5804">
        <v>36930955</v>
      </c>
      <c r="B5804" t="s">
        <v>10702</v>
      </c>
    </row>
    <row r="5805" spans="1:2">
      <c r="A5805">
        <v>34216836</v>
      </c>
      <c r="B5805" t="s">
        <v>10703</v>
      </c>
    </row>
    <row r="5806" spans="1:2">
      <c r="A5806">
        <v>37103833</v>
      </c>
      <c r="B5806" t="s">
        <v>10704</v>
      </c>
    </row>
    <row r="5807" spans="1:2">
      <c r="A5807">
        <v>34217228</v>
      </c>
      <c r="B5807" t="s">
        <v>10705</v>
      </c>
    </row>
    <row r="5808" spans="1:2">
      <c r="A5808">
        <v>36977317</v>
      </c>
      <c r="B5808" t="s">
        <v>10706</v>
      </c>
    </row>
    <row r="5809" spans="1:2">
      <c r="A5809">
        <v>37180302</v>
      </c>
      <c r="B5809" t="s">
        <v>10707</v>
      </c>
    </row>
    <row r="5810" spans="1:2">
      <c r="A5810">
        <v>37920156</v>
      </c>
      <c r="B5810" t="s">
        <v>10708</v>
      </c>
    </row>
    <row r="5811" spans="1:2">
      <c r="A5811">
        <v>37180300</v>
      </c>
      <c r="B5811" t="s">
        <v>10708</v>
      </c>
    </row>
    <row r="5812" spans="1:2">
      <c r="A5812">
        <v>37049586</v>
      </c>
      <c r="B5812" t="s">
        <v>10709</v>
      </c>
    </row>
    <row r="5813" spans="1:2">
      <c r="A5813">
        <v>36799974</v>
      </c>
      <c r="B5813" t="s">
        <v>10710</v>
      </c>
    </row>
    <row r="5814" spans="1:2">
      <c r="A5814">
        <v>34225513</v>
      </c>
      <c r="B5814" t="s">
        <v>10711</v>
      </c>
    </row>
    <row r="5815" spans="1:2">
      <c r="A5815">
        <v>38572829</v>
      </c>
      <c r="B5815" t="s">
        <v>10712</v>
      </c>
    </row>
    <row r="5816" spans="1:2">
      <c r="A5816">
        <v>38572834</v>
      </c>
      <c r="B5816" t="s">
        <v>10712</v>
      </c>
    </row>
    <row r="5817" spans="1:2">
      <c r="A5817">
        <v>34300156</v>
      </c>
      <c r="B5817" t="s">
        <v>10712</v>
      </c>
    </row>
    <row r="5818" spans="1:2">
      <c r="A5818">
        <v>34141881</v>
      </c>
      <c r="B5818" t="s">
        <v>10713</v>
      </c>
    </row>
    <row r="5819" spans="1:2">
      <c r="A5819">
        <v>34143274</v>
      </c>
      <c r="B5819" t="s">
        <v>10714</v>
      </c>
    </row>
    <row r="5820" spans="1:2">
      <c r="A5820">
        <v>34191891</v>
      </c>
      <c r="B5820" t="s">
        <v>10715</v>
      </c>
    </row>
    <row r="5821" spans="1:2">
      <c r="A5821">
        <v>34147397</v>
      </c>
      <c r="B5821" t="s">
        <v>10716</v>
      </c>
    </row>
    <row r="5822" spans="1:2">
      <c r="A5822">
        <v>37282241</v>
      </c>
      <c r="B5822" t="s">
        <v>10717</v>
      </c>
    </row>
    <row r="5823" spans="1:2">
      <c r="A5823">
        <v>34234600</v>
      </c>
      <c r="B5823" t="s">
        <v>10718</v>
      </c>
    </row>
    <row r="5824" spans="1:2">
      <c r="A5824">
        <v>37822012</v>
      </c>
      <c r="B5824" t="s">
        <v>10718</v>
      </c>
    </row>
    <row r="5825" spans="1:2">
      <c r="A5825">
        <v>37180295</v>
      </c>
      <c r="B5825" t="s">
        <v>10719</v>
      </c>
    </row>
    <row r="5826" spans="1:2">
      <c r="A5826">
        <v>36870368</v>
      </c>
      <c r="B5826" t="s">
        <v>10719</v>
      </c>
    </row>
    <row r="5827" spans="1:2">
      <c r="A5827">
        <v>34217047</v>
      </c>
      <c r="B5827" t="s">
        <v>10720</v>
      </c>
    </row>
    <row r="5828" spans="1:2">
      <c r="A5828">
        <v>34192679</v>
      </c>
      <c r="B5828" t="s">
        <v>10721</v>
      </c>
    </row>
    <row r="5829" spans="1:2">
      <c r="A5829">
        <v>34143282</v>
      </c>
      <c r="B5829" t="s">
        <v>10722</v>
      </c>
    </row>
    <row r="5830" spans="1:2">
      <c r="A5830">
        <v>36907526</v>
      </c>
      <c r="B5830" t="s">
        <v>10723</v>
      </c>
    </row>
    <row r="5831" spans="1:2">
      <c r="A5831">
        <v>34652543</v>
      </c>
      <c r="B5831" t="s">
        <v>10724</v>
      </c>
    </row>
    <row r="5832" spans="1:2">
      <c r="A5832">
        <v>34229680</v>
      </c>
      <c r="B5832" t="s">
        <v>10725</v>
      </c>
    </row>
    <row r="5833" spans="1:2">
      <c r="A5833">
        <v>34143254</v>
      </c>
      <c r="B5833" t="s">
        <v>10726</v>
      </c>
    </row>
    <row r="5834" spans="1:2">
      <c r="A5834">
        <v>34144691</v>
      </c>
      <c r="B5834" t="s">
        <v>10727</v>
      </c>
    </row>
    <row r="5835" spans="1:2">
      <c r="A5835">
        <v>37140270</v>
      </c>
      <c r="B5835" t="s">
        <v>10728</v>
      </c>
    </row>
    <row r="5836" spans="1:2">
      <c r="A5836">
        <v>37050708</v>
      </c>
      <c r="B5836" t="s">
        <v>10729</v>
      </c>
    </row>
    <row r="5837" spans="1:2">
      <c r="A5837">
        <v>34141866</v>
      </c>
      <c r="B5837" t="s">
        <v>10730</v>
      </c>
    </row>
    <row r="5838" spans="1:2">
      <c r="A5838">
        <v>34149394</v>
      </c>
      <c r="B5838" t="s">
        <v>10731</v>
      </c>
    </row>
    <row r="5839" spans="1:2">
      <c r="A5839">
        <v>34229799</v>
      </c>
      <c r="B5839" t="s">
        <v>10732</v>
      </c>
    </row>
    <row r="5840" spans="1:2">
      <c r="A5840">
        <v>34214221</v>
      </c>
      <c r="B5840" t="s">
        <v>10733</v>
      </c>
    </row>
    <row r="5841" spans="1:2">
      <c r="A5841">
        <v>37275077</v>
      </c>
      <c r="B5841" t="s">
        <v>10734</v>
      </c>
    </row>
    <row r="5842" spans="1:2">
      <c r="A5842">
        <v>34148694</v>
      </c>
      <c r="B5842" t="s">
        <v>13111</v>
      </c>
    </row>
    <row r="5843" spans="1:2">
      <c r="A5843">
        <v>34158483</v>
      </c>
      <c r="B5843" t="s">
        <v>11262</v>
      </c>
    </row>
    <row r="5844" spans="1:2">
      <c r="A5844">
        <v>34177615</v>
      </c>
      <c r="B5844" t="s">
        <v>11262</v>
      </c>
    </row>
    <row r="5845" spans="1:2">
      <c r="A5845">
        <v>37220237</v>
      </c>
      <c r="B5845" t="s">
        <v>10961</v>
      </c>
    </row>
    <row r="5846" spans="1:2">
      <c r="A5846">
        <v>37144524</v>
      </c>
      <c r="B5846" t="s">
        <v>10961</v>
      </c>
    </row>
    <row r="5847" spans="1:2">
      <c r="A5847">
        <v>34213297</v>
      </c>
      <c r="B5847" t="s">
        <v>10961</v>
      </c>
    </row>
    <row r="5848" spans="1:2">
      <c r="A5848">
        <v>34561623</v>
      </c>
      <c r="B5848" t="s">
        <v>10961</v>
      </c>
    </row>
    <row r="5849" spans="1:2">
      <c r="A5849">
        <v>37778314</v>
      </c>
      <c r="B5849" t="s">
        <v>15425</v>
      </c>
    </row>
    <row r="5850" spans="1:2">
      <c r="A5850">
        <v>36861948</v>
      </c>
      <c r="B5850" t="s">
        <v>15425</v>
      </c>
    </row>
    <row r="5851" spans="1:2">
      <c r="A5851">
        <v>34177956</v>
      </c>
      <c r="B5851" t="s">
        <v>15425</v>
      </c>
    </row>
    <row r="5852" spans="1:2">
      <c r="A5852">
        <v>36837567</v>
      </c>
      <c r="B5852" t="s">
        <v>15425</v>
      </c>
    </row>
    <row r="5853" spans="1:2">
      <c r="A5853">
        <v>34178149</v>
      </c>
      <c r="B5853" t="s">
        <v>13418</v>
      </c>
    </row>
    <row r="5854" spans="1:2">
      <c r="A5854">
        <v>37224526</v>
      </c>
      <c r="B5854" t="s">
        <v>13418</v>
      </c>
    </row>
    <row r="5855" spans="1:2">
      <c r="A5855">
        <v>34628425</v>
      </c>
      <c r="B5855" t="s">
        <v>8754</v>
      </c>
    </row>
    <row r="5856" spans="1:2">
      <c r="A5856">
        <v>38768151</v>
      </c>
      <c r="B5856" t="s">
        <v>8754</v>
      </c>
    </row>
    <row r="5857" spans="1:2">
      <c r="A5857">
        <v>38768073</v>
      </c>
      <c r="B5857" t="s">
        <v>8754</v>
      </c>
    </row>
    <row r="5858" spans="1:2">
      <c r="A5858">
        <v>34492074</v>
      </c>
      <c r="B5858" t="s">
        <v>15979</v>
      </c>
    </row>
    <row r="5859" spans="1:2">
      <c r="A5859">
        <v>37779083</v>
      </c>
      <c r="B5859" t="s">
        <v>10740</v>
      </c>
    </row>
    <row r="5860" spans="1:2">
      <c r="A5860">
        <v>34164638</v>
      </c>
      <c r="B5860" t="s">
        <v>10740</v>
      </c>
    </row>
    <row r="5861" spans="1:2">
      <c r="A5861">
        <v>36852333</v>
      </c>
      <c r="B5861" t="s">
        <v>10740</v>
      </c>
    </row>
    <row r="5862" spans="1:2">
      <c r="A5862">
        <v>36868413</v>
      </c>
      <c r="B5862" t="s">
        <v>10740</v>
      </c>
    </row>
    <row r="5863" spans="1:2">
      <c r="A5863">
        <v>34207965</v>
      </c>
      <c r="B5863" t="s">
        <v>10052</v>
      </c>
    </row>
    <row r="5864" spans="1:2">
      <c r="A5864">
        <v>34148205</v>
      </c>
      <c r="B5864" t="s">
        <v>12042</v>
      </c>
    </row>
    <row r="5865" spans="1:2">
      <c r="A5865">
        <v>34235023</v>
      </c>
      <c r="B5865" t="s">
        <v>12043</v>
      </c>
    </row>
    <row r="5866" spans="1:2">
      <c r="A5866">
        <v>34179870</v>
      </c>
      <c r="B5866" t="s">
        <v>9926</v>
      </c>
    </row>
    <row r="5867" spans="1:2">
      <c r="A5867">
        <v>34179973</v>
      </c>
      <c r="B5867" t="s">
        <v>12044</v>
      </c>
    </row>
    <row r="5868" spans="1:2">
      <c r="A5868">
        <v>38839831</v>
      </c>
      <c r="B5868" t="s">
        <v>12044</v>
      </c>
    </row>
    <row r="5869" spans="1:2">
      <c r="A5869">
        <v>34370688</v>
      </c>
      <c r="B5869" t="s">
        <v>16292</v>
      </c>
    </row>
    <row r="5870" spans="1:2">
      <c r="A5870">
        <v>34151492</v>
      </c>
      <c r="B5870" t="s">
        <v>9479</v>
      </c>
    </row>
    <row r="5871" spans="1:2">
      <c r="A5871">
        <v>34180548</v>
      </c>
      <c r="B5871" t="s">
        <v>12982</v>
      </c>
    </row>
    <row r="5872" spans="1:2">
      <c r="A5872">
        <v>34180736</v>
      </c>
      <c r="B5872" t="s">
        <v>13419</v>
      </c>
    </row>
    <row r="5873" spans="1:2">
      <c r="A5873">
        <v>34180797</v>
      </c>
      <c r="B5873" t="s">
        <v>12046</v>
      </c>
    </row>
    <row r="5874" spans="1:2">
      <c r="A5874">
        <v>34180945</v>
      </c>
      <c r="B5874" t="s">
        <v>12047</v>
      </c>
    </row>
    <row r="5875" spans="1:2">
      <c r="A5875">
        <v>37698659</v>
      </c>
      <c r="B5875" t="s">
        <v>13232</v>
      </c>
    </row>
    <row r="5876" spans="1:2">
      <c r="A5876">
        <v>37836479</v>
      </c>
      <c r="B5876" t="s">
        <v>13232</v>
      </c>
    </row>
    <row r="5877" spans="1:2">
      <c r="A5877">
        <v>34181477</v>
      </c>
      <c r="B5877" t="s">
        <v>13232</v>
      </c>
    </row>
    <row r="5878" spans="1:2">
      <c r="A5878">
        <v>37255509</v>
      </c>
      <c r="B5878" t="s">
        <v>13420</v>
      </c>
    </row>
    <row r="5879" spans="1:2">
      <c r="A5879">
        <v>34212031</v>
      </c>
      <c r="B5879" t="s">
        <v>13420</v>
      </c>
    </row>
    <row r="5880" spans="1:2">
      <c r="A5880">
        <v>34182481</v>
      </c>
      <c r="B5880" t="s">
        <v>12048</v>
      </c>
    </row>
    <row r="5881" spans="1:2">
      <c r="A5881">
        <v>37255729</v>
      </c>
      <c r="B5881" t="s">
        <v>11118</v>
      </c>
    </row>
    <row r="5882" spans="1:2">
      <c r="A5882">
        <v>34142968</v>
      </c>
      <c r="B5882" t="s">
        <v>11118</v>
      </c>
    </row>
    <row r="5883" spans="1:2">
      <c r="A5883">
        <v>36836709</v>
      </c>
      <c r="B5883" t="s">
        <v>12049</v>
      </c>
    </row>
    <row r="5884" spans="1:2">
      <c r="A5884">
        <v>34182879</v>
      </c>
      <c r="B5884" t="s">
        <v>9992</v>
      </c>
    </row>
    <row r="5885" spans="1:2">
      <c r="A5885">
        <v>36866748</v>
      </c>
      <c r="B5885" t="s">
        <v>9992</v>
      </c>
    </row>
    <row r="5886" spans="1:2">
      <c r="A5886">
        <v>37999099</v>
      </c>
      <c r="B5886" t="s">
        <v>9992</v>
      </c>
    </row>
    <row r="5887" spans="1:2">
      <c r="A5887">
        <v>34182884</v>
      </c>
      <c r="B5887" t="s">
        <v>10741</v>
      </c>
    </row>
    <row r="5888" spans="1:2">
      <c r="A5888">
        <v>37228709</v>
      </c>
      <c r="B5888" t="s">
        <v>10741</v>
      </c>
    </row>
    <row r="5889" spans="1:2">
      <c r="A5889">
        <v>36872262</v>
      </c>
      <c r="B5889" t="s">
        <v>10741</v>
      </c>
    </row>
    <row r="5890" spans="1:2">
      <c r="A5890">
        <v>36796648</v>
      </c>
      <c r="B5890" t="s">
        <v>10741</v>
      </c>
    </row>
    <row r="5891" spans="1:2">
      <c r="A5891">
        <v>38439855</v>
      </c>
      <c r="B5891" t="s">
        <v>10741</v>
      </c>
    </row>
    <row r="5892" spans="1:2">
      <c r="A5892">
        <v>34182914</v>
      </c>
      <c r="B5892" t="s">
        <v>9480</v>
      </c>
    </row>
    <row r="5893" spans="1:2">
      <c r="A5893">
        <v>37851640</v>
      </c>
      <c r="B5893" t="s">
        <v>9280</v>
      </c>
    </row>
    <row r="5894" spans="1:2">
      <c r="A5894">
        <v>34223675</v>
      </c>
      <c r="B5894" t="s">
        <v>9280</v>
      </c>
    </row>
    <row r="5895" spans="1:2">
      <c r="A5895">
        <v>37899279</v>
      </c>
      <c r="B5895" t="s">
        <v>9173</v>
      </c>
    </row>
    <row r="5896" spans="1:2">
      <c r="A5896">
        <v>34183934</v>
      </c>
      <c r="B5896" t="s">
        <v>14941</v>
      </c>
    </row>
    <row r="5897" spans="1:2">
      <c r="A5897">
        <v>34183599</v>
      </c>
      <c r="B5897" t="s">
        <v>14941</v>
      </c>
    </row>
    <row r="5898" spans="1:2">
      <c r="A5898">
        <v>36766388</v>
      </c>
      <c r="B5898" t="s">
        <v>10573</v>
      </c>
    </row>
    <row r="5899" spans="1:2">
      <c r="A5899">
        <v>34183950</v>
      </c>
      <c r="B5899" t="s">
        <v>13233</v>
      </c>
    </row>
    <row r="5900" spans="1:2">
      <c r="A5900">
        <v>34183949</v>
      </c>
      <c r="B5900" t="s">
        <v>13233</v>
      </c>
    </row>
    <row r="5901" spans="1:2">
      <c r="A5901">
        <v>34218949</v>
      </c>
      <c r="B5901" t="s">
        <v>10746</v>
      </c>
    </row>
    <row r="5902" spans="1:2">
      <c r="A5902">
        <v>34191562</v>
      </c>
      <c r="B5902" t="s">
        <v>12050</v>
      </c>
    </row>
    <row r="5903" spans="1:2">
      <c r="A5903">
        <v>37793324</v>
      </c>
      <c r="B5903" t="s">
        <v>12050</v>
      </c>
    </row>
    <row r="5904" spans="1:2">
      <c r="A5904">
        <v>34183944</v>
      </c>
      <c r="B5904" t="s">
        <v>10747</v>
      </c>
    </row>
    <row r="5905" spans="1:2">
      <c r="A5905">
        <v>38026496</v>
      </c>
      <c r="B5905" t="s">
        <v>10747</v>
      </c>
    </row>
    <row r="5906" spans="1:2">
      <c r="A5906">
        <v>37698653</v>
      </c>
      <c r="B5906" t="s">
        <v>10747</v>
      </c>
    </row>
    <row r="5907" spans="1:2">
      <c r="A5907">
        <v>37762271</v>
      </c>
      <c r="B5907" t="s">
        <v>14545</v>
      </c>
    </row>
    <row r="5908" spans="1:2">
      <c r="A5908">
        <v>34270195</v>
      </c>
      <c r="B5908" t="s">
        <v>13162</v>
      </c>
    </row>
    <row r="5909" spans="1:2">
      <c r="A5909">
        <v>38562427</v>
      </c>
      <c r="B5909" t="s">
        <v>13162</v>
      </c>
    </row>
    <row r="5910" spans="1:2">
      <c r="A5910">
        <v>34184926</v>
      </c>
      <c r="B5910" t="s">
        <v>12051</v>
      </c>
    </row>
    <row r="5911" spans="1:2">
      <c r="A5911">
        <v>37070354</v>
      </c>
      <c r="B5911" t="s">
        <v>12051</v>
      </c>
    </row>
    <row r="5912" spans="1:2">
      <c r="A5912">
        <v>37251148</v>
      </c>
      <c r="B5912" t="s">
        <v>12051</v>
      </c>
    </row>
    <row r="5913" spans="1:2">
      <c r="A5913">
        <v>37206425</v>
      </c>
      <c r="B5913" t="s">
        <v>10210</v>
      </c>
    </row>
    <row r="5914" spans="1:2">
      <c r="A5914">
        <v>34185240</v>
      </c>
      <c r="B5914" t="s">
        <v>10210</v>
      </c>
    </row>
    <row r="5915" spans="1:2">
      <c r="A5915">
        <v>38405542</v>
      </c>
      <c r="B5915" t="s">
        <v>10210</v>
      </c>
    </row>
    <row r="5916" spans="1:2">
      <c r="A5916">
        <v>37769223</v>
      </c>
      <c r="B5916" t="s">
        <v>10752</v>
      </c>
    </row>
    <row r="5917" spans="1:2">
      <c r="A5917">
        <v>34185733</v>
      </c>
      <c r="B5917" t="s">
        <v>10752</v>
      </c>
    </row>
    <row r="5918" spans="1:2">
      <c r="A5918">
        <v>38505775</v>
      </c>
      <c r="B5918" t="s">
        <v>10753</v>
      </c>
    </row>
    <row r="5919" spans="1:2">
      <c r="A5919">
        <v>34152099</v>
      </c>
      <c r="B5919" t="s">
        <v>10753</v>
      </c>
    </row>
    <row r="5920" spans="1:2">
      <c r="A5920">
        <v>38822676</v>
      </c>
      <c r="B5920" t="s">
        <v>10753</v>
      </c>
    </row>
    <row r="5921" spans="1:2">
      <c r="A5921">
        <v>36901296</v>
      </c>
      <c r="B5921" t="s">
        <v>10754</v>
      </c>
    </row>
    <row r="5922" spans="1:2">
      <c r="A5922">
        <v>36866680</v>
      </c>
      <c r="B5922" t="s">
        <v>10754</v>
      </c>
    </row>
    <row r="5923" spans="1:2">
      <c r="A5923">
        <v>38348376</v>
      </c>
      <c r="B5923" t="s">
        <v>10754</v>
      </c>
    </row>
    <row r="5924" spans="1:2">
      <c r="A5924">
        <v>37036876</v>
      </c>
      <c r="B5924" t="s">
        <v>10754</v>
      </c>
    </row>
    <row r="5925" spans="1:2">
      <c r="A5925">
        <v>37596609</v>
      </c>
      <c r="B5925" t="s">
        <v>17274</v>
      </c>
    </row>
    <row r="5926" spans="1:2">
      <c r="A5926">
        <v>34202209</v>
      </c>
      <c r="B5926" t="s">
        <v>10053</v>
      </c>
    </row>
    <row r="5927" spans="1:2">
      <c r="A5927">
        <v>37703836</v>
      </c>
      <c r="B5927" t="s">
        <v>9771</v>
      </c>
    </row>
    <row r="5928" spans="1:2">
      <c r="A5928">
        <v>36753520</v>
      </c>
      <c r="B5928" t="s">
        <v>11213</v>
      </c>
    </row>
    <row r="5929" spans="1:2">
      <c r="A5929">
        <v>37276934</v>
      </c>
      <c r="B5929" t="s">
        <v>9481</v>
      </c>
    </row>
    <row r="5930" spans="1:2">
      <c r="A5930">
        <v>34186005</v>
      </c>
      <c r="B5930" t="s">
        <v>12052</v>
      </c>
    </row>
    <row r="5931" spans="1:2">
      <c r="A5931">
        <v>37954487</v>
      </c>
      <c r="B5931" t="s">
        <v>12052</v>
      </c>
    </row>
    <row r="5932" spans="1:2">
      <c r="A5932">
        <v>34186030</v>
      </c>
      <c r="B5932" t="s">
        <v>15387</v>
      </c>
    </row>
    <row r="5933" spans="1:2">
      <c r="A5933">
        <v>36816464</v>
      </c>
      <c r="B5933" t="s">
        <v>10758</v>
      </c>
    </row>
    <row r="5934" spans="1:2">
      <c r="A5934">
        <v>34377060</v>
      </c>
      <c r="B5934" t="s">
        <v>10758</v>
      </c>
    </row>
    <row r="5935" spans="1:2">
      <c r="A5935">
        <v>36821286</v>
      </c>
      <c r="B5935" t="s">
        <v>13563</v>
      </c>
    </row>
    <row r="5936" spans="1:2">
      <c r="A5936">
        <v>36861190</v>
      </c>
      <c r="B5936" t="s">
        <v>10761</v>
      </c>
    </row>
    <row r="5937" spans="1:2">
      <c r="A5937">
        <v>37157775</v>
      </c>
      <c r="B5937" t="s">
        <v>10761</v>
      </c>
    </row>
    <row r="5938" spans="1:2">
      <c r="A5938">
        <v>37789691</v>
      </c>
      <c r="B5938" t="s">
        <v>10761</v>
      </c>
    </row>
    <row r="5939" spans="1:2">
      <c r="A5939">
        <v>34147206</v>
      </c>
      <c r="B5939" t="s">
        <v>10054</v>
      </c>
    </row>
    <row r="5940" spans="1:2">
      <c r="A5940">
        <v>36906285</v>
      </c>
      <c r="B5940" t="s">
        <v>14835</v>
      </c>
    </row>
    <row r="5941" spans="1:2">
      <c r="A5941">
        <v>34233711</v>
      </c>
      <c r="B5941" t="s">
        <v>14835</v>
      </c>
    </row>
    <row r="5942" spans="1:2">
      <c r="A5942">
        <v>36781192</v>
      </c>
      <c r="B5942" t="s">
        <v>14835</v>
      </c>
    </row>
    <row r="5943" spans="1:2">
      <c r="A5943">
        <v>34186571</v>
      </c>
      <c r="B5943" t="s">
        <v>10847</v>
      </c>
    </row>
    <row r="5944" spans="1:2">
      <c r="A5944">
        <v>34186570</v>
      </c>
      <c r="B5944" t="s">
        <v>10784</v>
      </c>
    </row>
    <row r="5945" spans="1:2">
      <c r="A5945">
        <v>34186545</v>
      </c>
      <c r="B5945" t="s">
        <v>10764</v>
      </c>
    </row>
    <row r="5946" spans="1:2">
      <c r="A5946">
        <v>37120040</v>
      </c>
      <c r="B5946" t="s">
        <v>10765</v>
      </c>
    </row>
    <row r="5947" spans="1:2">
      <c r="A5947">
        <v>34186550</v>
      </c>
      <c r="B5947" t="s">
        <v>10765</v>
      </c>
    </row>
    <row r="5948" spans="1:2">
      <c r="A5948">
        <v>38455940</v>
      </c>
      <c r="B5948" t="s">
        <v>13234</v>
      </c>
    </row>
    <row r="5949" spans="1:2">
      <c r="A5949">
        <v>34212073</v>
      </c>
      <c r="B5949" t="s">
        <v>13234</v>
      </c>
    </row>
    <row r="5950" spans="1:2">
      <c r="A5950">
        <v>37854630</v>
      </c>
      <c r="B5950" t="s">
        <v>14836</v>
      </c>
    </row>
    <row r="5951" spans="1:2">
      <c r="A5951">
        <v>38317625</v>
      </c>
      <c r="B5951" t="s">
        <v>14836</v>
      </c>
    </row>
    <row r="5952" spans="1:2">
      <c r="A5952">
        <v>34186658</v>
      </c>
      <c r="B5952" t="s">
        <v>10766</v>
      </c>
    </row>
    <row r="5953" spans="1:2">
      <c r="A5953">
        <v>34186656</v>
      </c>
      <c r="B5953" t="s">
        <v>10767</v>
      </c>
    </row>
    <row r="5954" spans="1:2">
      <c r="A5954">
        <v>37883341</v>
      </c>
      <c r="B5954" t="s">
        <v>10767</v>
      </c>
    </row>
    <row r="5955" spans="1:2">
      <c r="A5955">
        <v>34221202</v>
      </c>
      <c r="B5955" t="s">
        <v>12053</v>
      </c>
    </row>
    <row r="5956" spans="1:2">
      <c r="A5956">
        <v>36307016</v>
      </c>
      <c r="B5956" t="s">
        <v>9482</v>
      </c>
    </row>
    <row r="5957" spans="1:2">
      <c r="A5957">
        <v>38307227</v>
      </c>
      <c r="B5957" t="s">
        <v>9644</v>
      </c>
    </row>
    <row r="5958" spans="1:2">
      <c r="A5958">
        <v>36867362</v>
      </c>
      <c r="B5958" t="s">
        <v>10768</v>
      </c>
    </row>
    <row r="5959" spans="1:2">
      <c r="A5959">
        <v>37769460</v>
      </c>
      <c r="B5959" t="s">
        <v>10768</v>
      </c>
    </row>
    <row r="5960" spans="1:2">
      <c r="A5960">
        <v>36856874</v>
      </c>
      <c r="B5960" t="s">
        <v>10768</v>
      </c>
    </row>
    <row r="5961" spans="1:2">
      <c r="A5961">
        <v>34143530</v>
      </c>
      <c r="B5961" t="s">
        <v>10769</v>
      </c>
    </row>
    <row r="5962" spans="1:2">
      <c r="A5962">
        <v>34211780</v>
      </c>
      <c r="B5962" t="s">
        <v>10770</v>
      </c>
    </row>
    <row r="5963" spans="1:2">
      <c r="A5963">
        <v>34219308</v>
      </c>
      <c r="B5963" t="s">
        <v>10770</v>
      </c>
    </row>
    <row r="5964" spans="1:2">
      <c r="A5964">
        <v>36867480</v>
      </c>
      <c r="B5964" t="s">
        <v>10770</v>
      </c>
    </row>
    <row r="5965" spans="1:2">
      <c r="A5965">
        <v>36882013</v>
      </c>
      <c r="B5965" t="s">
        <v>10770</v>
      </c>
    </row>
    <row r="5966" spans="1:2">
      <c r="A5966">
        <v>34211251</v>
      </c>
      <c r="B5966" t="s">
        <v>10770</v>
      </c>
    </row>
    <row r="5967" spans="1:2">
      <c r="A5967">
        <v>36893345</v>
      </c>
      <c r="B5967" t="s">
        <v>10770</v>
      </c>
    </row>
    <row r="5968" spans="1:2">
      <c r="A5968">
        <v>37670173</v>
      </c>
      <c r="B5968" t="s">
        <v>10771</v>
      </c>
    </row>
    <row r="5969" spans="1:2">
      <c r="A5969">
        <v>37808402</v>
      </c>
      <c r="B5969" t="s">
        <v>10771</v>
      </c>
    </row>
    <row r="5970" spans="1:2">
      <c r="A5970">
        <v>34187445</v>
      </c>
      <c r="B5970" t="s">
        <v>10771</v>
      </c>
    </row>
    <row r="5971" spans="1:2">
      <c r="A5971">
        <v>37977369</v>
      </c>
      <c r="B5971" t="s">
        <v>10771</v>
      </c>
    </row>
    <row r="5972" spans="1:2">
      <c r="A5972">
        <v>34187444</v>
      </c>
      <c r="B5972" t="s">
        <v>10771</v>
      </c>
    </row>
    <row r="5973" spans="1:2">
      <c r="A5973">
        <v>37715465</v>
      </c>
      <c r="B5973" t="s">
        <v>10771</v>
      </c>
    </row>
    <row r="5974" spans="1:2">
      <c r="A5974">
        <v>34147099</v>
      </c>
      <c r="B5974" t="s">
        <v>8819</v>
      </c>
    </row>
    <row r="5975" spans="1:2">
      <c r="A5975">
        <v>34386302</v>
      </c>
      <c r="B5975" t="s">
        <v>10387</v>
      </c>
    </row>
    <row r="5976" spans="1:2">
      <c r="A5976">
        <v>34228289</v>
      </c>
      <c r="B5976" t="s">
        <v>10055</v>
      </c>
    </row>
    <row r="5977" spans="1:2">
      <c r="A5977">
        <v>34188271</v>
      </c>
      <c r="B5977" t="s">
        <v>10947</v>
      </c>
    </row>
    <row r="5978" spans="1:2">
      <c r="A5978">
        <v>37798512</v>
      </c>
      <c r="B5978" t="s">
        <v>10947</v>
      </c>
    </row>
    <row r="5979" spans="1:2">
      <c r="A5979">
        <v>38447499</v>
      </c>
      <c r="B5979" t="s">
        <v>10947</v>
      </c>
    </row>
    <row r="5980" spans="1:2">
      <c r="A5980">
        <v>34186985</v>
      </c>
      <c r="B5980" t="s">
        <v>13624</v>
      </c>
    </row>
    <row r="5981" spans="1:2">
      <c r="A5981">
        <v>38427121</v>
      </c>
      <c r="B5981" t="s">
        <v>13624</v>
      </c>
    </row>
    <row r="5982" spans="1:2">
      <c r="A5982">
        <v>34188713</v>
      </c>
      <c r="B5982" t="s">
        <v>14940</v>
      </c>
    </row>
    <row r="5983" spans="1:2">
      <c r="A5983">
        <v>34188712</v>
      </c>
      <c r="B5983" t="s">
        <v>14940</v>
      </c>
    </row>
    <row r="5984" spans="1:2">
      <c r="A5984">
        <v>34144229</v>
      </c>
      <c r="B5984" t="s">
        <v>10056</v>
      </c>
    </row>
    <row r="5985" spans="1:2">
      <c r="A5985">
        <v>34154154</v>
      </c>
      <c r="B5985" t="s">
        <v>10056</v>
      </c>
    </row>
    <row r="5986" spans="1:2">
      <c r="A5986">
        <v>34134834</v>
      </c>
      <c r="B5986" t="s">
        <v>12054</v>
      </c>
    </row>
    <row r="5987" spans="1:2">
      <c r="A5987">
        <v>34147427</v>
      </c>
      <c r="B5987" t="s">
        <v>9483</v>
      </c>
    </row>
    <row r="5988" spans="1:2">
      <c r="A5988">
        <v>34231368</v>
      </c>
      <c r="B5988" t="s">
        <v>9174</v>
      </c>
    </row>
    <row r="5989" spans="1:2">
      <c r="A5989">
        <v>34228896</v>
      </c>
      <c r="B5989" t="s">
        <v>10772</v>
      </c>
    </row>
    <row r="5990" spans="1:2">
      <c r="A5990">
        <v>37225388</v>
      </c>
      <c r="B5990" t="s">
        <v>10772</v>
      </c>
    </row>
    <row r="5991" spans="1:2">
      <c r="A5991">
        <v>36792257</v>
      </c>
      <c r="B5991" t="s">
        <v>14426</v>
      </c>
    </row>
    <row r="5992" spans="1:2">
      <c r="A5992">
        <v>34147345</v>
      </c>
      <c r="B5992" t="s">
        <v>14069</v>
      </c>
    </row>
    <row r="5993" spans="1:2">
      <c r="A5993">
        <v>34654666</v>
      </c>
      <c r="B5993" t="s">
        <v>14069</v>
      </c>
    </row>
    <row r="5994" spans="1:2">
      <c r="A5994">
        <v>34209258</v>
      </c>
      <c r="B5994" t="s">
        <v>12055</v>
      </c>
    </row>
    <row r="5995" spans="1:2">
      <c r="A5995">
        <v>37284039</v>
      </c>
      <c r="B5995" t="s">
        <v>12055</v>
      </c>
    </row>
    <row r="5996" spans="1:2">
      <c r="A5996">
        <v>37020277</v>
      </c>
      <c r="B5996" t="s">
        <v>12055</v>
      </c>
    </row>
    <row r="5997" spans="1:2">
      <c r="A5997">
        <v>34221191</v>
      </c>
      <c r="B5997" t="s">
        <v>10316</v>
      </c>
    </row>
    <row r="5998" spans="1:2">
      <c r="A5998">
        <v>34189696</v>
      </c>
      <c r="B5998" t="s">
        <v>10574</v>
      </c>
    </row>
    <row r="5999" spans="1:2">
      <c r="A5999">
        <v>34189755</v>
      </c>
      <c r="B5999" t="s">
        <v>14427</v>
      </c>
    </row>
    <row r="6000" spans="1:2">
      <c r="A6000">
        <v>34190006</v>
      </c>
      <c r="B6000" t="s">
        <v>15473</v>
      </c>
    </row>
    <row r="6001" spans="1:2">
      <c r="A6001">
        <v>37076529</v>
      </c>
      <c r="B6001" t="s">
        <v>12056</v>
      </c>
    </row>
    <row r="6002" spans="1:2">
      <c r="A6002">
        <v>36986967</v>
      </c>
      <c r="B6002" t="s">
        <v>13132</v>
      </c>
    </row>
    <row r="6003" spans="1:2">
      <c r="A6003">
        <v>34190429</v>
      </c>
      <c r="B6003" t="s">
        <v>8820</v>
      </c>
    </row>
    <row r="6004" spans="1:2">
      <c r="A6004">
        <v>36989704</v>
      </c>
      <c r="B6004" t="s">
        <v>10773</v>
      </c>
    </row>
    <row r="6005" spans="1:2">
      <c r="A6005">
        <v>37051926</v>
      </c>
      <c r="B6005" t="s">
        <v>10773</v>
      </c>
    </row>
    <row r="6006" spans="1:2">
      <c r="A6006">
        <v>36894983</v>
      </c>
      <c r="B6006" t="s">
        <v>10774</v>
      </c>
    </row>
    <row r="6007" spans="1:2">
      <c r="A6007">
        <v>36902228</v>
      </c>
      <c r="B6007" t="s">
        <v>10774</v>
      </c>
    </row>
    <row r="6008" spans="1:2">
      <c r="A6008">
        <v>37117242</v>
      </c>
      <c r="B6008" t="s">
        <v>10775</v>
      </c>
    </row>
    <row r="6009" spans="1:2">
      <c r="A6009">
        <v>37592823</v>
      </c>
      <c r="B6009" t="s">
        <v>10775</v>
      </c>
    </row>
    <row r="6010" spans="1:2">
      <c r="A6010">
        <v>36974635</v>
      </c>
      <c r="B6010" t="s">
        <v>10776</v>
      </c>
    </row>
    <row r="6011" spans="1:2">
      <c r="A6011">
        <v>36980160</v>
      </c>
      <c r="B6011" t="s">
        <v>10776</v>
      </c>
    </row>
    <row r="6012" spans="1:2">
      <c r="A6012">
        <v>37990561</v>
      </c>
      <c r="B6012" t="s">
        <v>10777</v>
      </c>
    </row>
    <row r="6013" spans="1:2">
      <c r="A6013">
        <v>38451726</v>
      </c>
      <c r="B6013" t="s">
        <v>10778</v>
      </c>
    </row>
    <row r="6014" spans="1:2">
      <c r="A6014">
        <v>38453782</v>
      </c>
      <c r="B6014" t="s">
        <v>10778</v>
      </c>
    </row>
    <row r="6015" spans="1:2">
      <c r="A6015">
        <v>37753039</v>
      </c>
      <c r="B6015" t="s">
        <v>10779</v>
      </c>
    </row>
    <row r="6016" spans="1:2">
      <c r="A6016">
        <v>37746570</v>
      </c>
      <c r="B6016" t="s">
        <v>10779</v>
      </c>
    </row>
    <row r="6017" spans="1:2">
      <c r="A6017">
        <v>37058114</v>
      </c>
      <c r="B6017" t="s">
        <v>13235</v>
      </c>
    </row>
    <row r="6018" spans="1:2">
      <c r="A6018">
        <v>34386534</v>
      </c>
      <c r="B6018" t="s">
        <v>9927</v>
      </c>
    </row>
    <row r="6019" spans="1:2">
      <c r="A6019">
        <v>36958335</v>
      </c>
      <c r="B6019" t="s">
        <v>9927</v>
      </c>
    </row>
    <row r="6020" spans="1:2">
      <c r="A6020">
        <v>36864705</v>
      </c>
      <c r="B6020" t="s">
        <v>10926</v>
      </c>
    </row>
    <row r="6021" spans="1:2">
      <c r="A6021">
        <v>34191130</v>
      </c>
      <c r="B6021" t="s">
        <v>10926</v>
      </c>
    </row>
    <row r="6022" spans="1:2">
      <c r="A6022">
        <v>37709836</v>
      </c>
      <c r="B6022" t="s">
        <v>10926</v>
      </c>
    </row>
    <row r="6023" spans="1:2">
      <c r="A6023">
        <v>34139563</v>
      </c>
      <c r="B6023" t="s">
        <v>10926</v>
      </c>
    </row>
    <row r="6024" spans="1:2">
      <c r="A6024">
        <v>36760263</v>
      </c>
      <c r="B6024" t="s">
        <v>15013</v>
      </c>
    </row>
    <row r="6025" spans="1:2">
      <c r="A6025">
        <v>34147350</v>
      </c>
      <c r="B6025" t="s">
        <v>14428</v>
      </c>
    </row>
    <row r="6026" spans="1:2">
      <c r="A6026">
        <v>36912122</v>
      </c>
      <c r="B6026" t="s">
        <v>9772</v>
      </c>
    </row>
    <row r="6027" spans="1:2">
      <c r="A6027">
        <v>37033041</v>
      </c>
      <c r="B6027" t="s">
        <v>10057</v>
      </c>
    </row>
    <row r="6028" spans="1:2">
      <c r="A6028">
        <v>34210377</v>
      </c>
      <c r="B6028" t="s">
        <v>10058</v>
      </c>
    </row>
    <row r="6029" spans="1:2">
      <c r="A6029">
        <v>34192045</v>
      </c>
      <c r="B6029" t="s">
        <v>12057</v>
      </c>
    </row>
    <row r="6030" spans="1:2">
      <c r="A6030">
        <v>36981236</v>
      </c>
      <c r="B6030" t="s">
        <v>12058</v>
      </c>
    </row>
    <row r="6031" spans="1:2">
      <c r="A6031">
        <v>34218679</v>
      </c>
      <c r="B6031" t="s">
        <v>12059</v>
      </c>
    </row>
    <row r="6032" spans="1:2">
      <c r="A6032">
        <v>34192059</v>
      </c>
      <c r="B6032" t="s">
        <v>12060</v>
      </c>
    </row>
    <row r="6033" spans="1:2">
      <c r="A6033">
        <v>36772878</v>
      </c>
      <c r="B6033" t="s">
        <v>12061</v>
      </c>
    </row>
    <row r="6034" spans="1:2">
      <c r="A6034">
        <v>34645403</v>
      </c>
      <c r="B6034" t="s">
        <v>9484</v>
      </c>
    </row>
    <row r="6035" spans="1:2">
      <c r="A6035">
        <v>34229492</v>
      </c>
      <c r="B6035" t="s">
        <v>15340</v>
      </c>
    </row>
    <row r="6036" spans="1:2">
      <c r="A6036">
        <v>38526290</v>
      </c>
      <c r="B6036" t="s">
        <v>12062</v>
      </c>
    </row>
    <row r="6037" spans="1:2">
      <c r="A6037">
        <v>38781534</v>
      </c>
      <c r="B6037" t="s">
        <v>12062</v>
      </c>
    </row>
    <row r="6038" spans="1:2">
      <c r="A6038">
        <v>34653459</v>
      </c>
      <c r="B6038" t="s">
        <v>12062</v>
      </c>
    </row>
    <row r="6039" spans="1:2">
      <c r="A6039">
        <v>34193146</v>
      </c>
      <c r="B6039" t="s">
        <v>12063</v>
      </c>
    </row>
    <row r="6040" spans="1:2">
      <c r="A6040">
        <v>34137302</v>
      </c>
      <c r="B6040" t="s">
        <v>13556</v>
      </c>
    </row>
    <row r="6041" spans="1:2">
      <c r="A6041">
        <v>36941913</v>
      </c>
      <c r="B6041" t="s">
        <v>12064</v>
      </c>
    </row>
    <row r="6042" spans="1:2">
      <c r="A6042">
        <v>34193708</v>
      </c>
      <c r="B6042" t="s">
        <v>12064</v>
      </c>
    </row>
    <row r="6043" spans="1:2">
      <c r="A6043">
        <v>36976702</v>
      </c>
      <c r="B6043" t="s">
        <v>12064</v>
      </c>
    </row>
    <row r="6044" spans="1:2">
      <c r="A6044">
        <v>34209448</v>
      </c>
      <c r="B6044" t="s">
        <v>13595</v>
      </c>
    </row>
    <row r="6045" spans="1:2">
      <c r="A6045">
        <v>34151118</v>
      </c>
      <c r="B6045" t="s">
        <v>14507</v>
      </c>
    </row>
    <row r="6046" spans="1:2">
      <c r="A6046">
        <v>36854490</v>
      </c>
      <c r="B6046" t="s">
        <v>14429</v>
      </c>
    </row>
    <row r="6047" spans="1:2">
      <c r="A6047">
        <v>34194619</v>
      </c>
      <c r="B6047" t="s">
        <v>9941</v>
      </c>
    </row>
    <row r="6048" spans="1:2">
      <c r="A6048">
        <v>37223995</v>
      </c>
      <c r="B6048" t="s">
        <v>12065</v>
      </c>
    </row>
    <row r="6049" spans="1:2">
      <c r="A6049">
        <v>34222269</v>
      </c>
      <c r="B6049" t="s">
        <v>12065</v>
      </c>
    </row>
    <row r="6050" spans="1:2">
      <c r="A6050">
        <v>34194916</v>
      </c>
      <c r="B6050" t="s">
        <v>10059</v>
      </c>
    </row>
    <row r="6051" spans="1:2">
      <c r="A6051">
        <v>34194917</v>
      </c>
      <c r="B6051" t="s">
        <v>10059</v>
      </c>
    </row>
    <row r="6052" spans="1:2">
      <c r="A6052">
        <v>34637327</v>
      </c>
      <c r="B6052" t="s">
        <v>10059</v>
      </c>
    </row>
    <row r="6053" spans="1:2">
      <c r="A6053">
        <v>34414130</v>
      </c>
      <c r="B6053" t="s">
        <v>15613</v>
      </c>
    </row>
    <row r="6054" spans="1:2">
      <c r="A6054">
        <v>37852887</v>
      </c>
      <c r="B6054" t="s">
        <v>15613</v>
      </c>
    </row>
    <row r="6055" spans="1:2">
      <c r="A6055">
        <v>34195862</v>
      </c>
      <c r="B6055" t="s">
        <v>15613</v>
      </c>
    </row>
    <row r="6056" spans="1:2">
      <c r="A6056">
        <v>38681999</v>
      </c>
      <c r="B6056" t="s">
        <v>13892</v>
      </c>
    </row>
    <row r="6057" spans="1:2">
      <c r="A6057">
        <v>34402438</v>
      </c>
      <c r="B6057" t="s">
        <v>13892</v>
      </c>
    </row>
    <row r="6058" spans="1:2">
      <c r="A6058">
        <v>34194943</v>
      </c>
      <c r="B6058" t="s">
        <v>13421</v>
      </c>
    </row>
    <row r="6059" spans="1:2">
      <c r="A6059">
        <v>34414802</v>
      </c>
      <c r="B6059" t="s">
        <v>12066</v>
      </c>
    </row>
    <row r="6060" spans="1:2">
      <c r="A6060">
        <v>37783051</v>
      </c>
      <c r="B6060" t="s">
        <v>12066</v>
      </c>
    </row>
    <row r="6061" spans="1:2">
      <c r="A6061">
        <v>34195452</v>
      </c>
      <c r="B6061" t="s">
        <v>12066</v>
      </c>
    </row>
    <row r="6062" spans="1:2">
      <c r="A6062">
        <v>34195110</v>
      </c>
      <c r="B6062" t="s">
        <v>10178</v>
      </c>
    </row>
    <row r="6063" spans="1:2">
      <c r="A6063">
        <v>34195709</v>
      </c>
      <c r="B6063" t="s">
        <v>12067</v>
      </c>
    </row>
    <row r="6064" spans="1:2">
      <c r="A6064">
        <v>34322782</v>
      </c>
      <c r="B6064" t="s">
        <v>12067</v>
      </c>
    </row>
    <row r="6065" spans="1:2">
      <c r="A6065">
        <v>34195319</v>
      </c>
      <c r="B6065" t="s">
        <v>12068</v>
      </c>
    </row>
    <row r="6066" spans="1:2">
      <c r="A6066">
        <v>36782516</v>
      </c>
      <c r="B6066" t="s">
        <v>10317</v>
      </c>
    </row>
    <row r="6067" spans="1:2">
      <c r="A6067">
        <v>34220028</v>
      </c>
      <c r="B6067" t="s">
        <v>10317</v>
      </c>
    </row>
    <row r="6068" spans="1:2">
      <c r="A6068">
        <v>36909880</v>
      </c>
      <c r="B6068" t="s">
        <v>10317</v>
      </c>
    </row>
    <row r="6069" spans="1:2">
      <c r="A6069">
        <v>36862998</v>
      </c>
      <c r="B6069" t="s">
        <v>15369</v>
      </c>
    </row>
    <row r="6070" spans="1:2">
      <c r="A6070">
        <v>34193306</v>
      </c>
      <c r="B6070" t="s">
        <v>15369</v>
      </c>
    </row>
    <row r="6071" spans="1:2">
      <c r="A6071">
        <v>34193308</v>
      </c>
      <c r="B6071" t="s">
        <v>15369</v>
      </c>
    </row>
    <row r="6072" spans="1:2">
      <c r="A6072">
        <v>37887244</v>
      </c>
      <c r="B6072" t="s">
        <v>15369</v>
      </c>
    </row>
    <row r="6073" spans="1:2">
      <c r="A6073">
        <v>34206495</v>
      </c>
      <c r="B6073" t="s">
        <v>9485</v>
      </c>
    </row>
    <row r="6074" spans="1:2">
      <c r="A6074">
        <v>34224481</v>
      </c>
      <c r="B6074" t="s">
        <v>13513</v>
      </c>
    </row>
    <row r="6075" spans="1:2">
      <c r="A6075">
        <v>37893614</v>
      </c>
      <c r="B6075" t="s">
        <v>13513</v>
      </c>
    </row>
    <row r="6076" spans="1:2">
      <c r="A6076">
        <v>36907852</v>
      </c>
      <c r="B6076" t="s">
        <v>14797</v>
      </c>
    </row>
    <row r="6077" spans="1:2">
      <c r="A6077">
        <v>34234130</v>
      </c>
      <c r="B6077" t="s">
        <v>14797</v>
      </c>
    </row>
    <row r="6078" spans="1:2">
      <c r="A6078">
        <v>36780788</v>
      </c>
      <c r="B6078" t="s">
        <v>14797</v>
      </c>
    </row>
    <row r="6079" spans="1:2">
      <c r="A6079">
        <v>36759589</v>
      </c>
      <c r="B6079" t="s">
        <v>14797</v>
      </c>
    </row>
    <row r="6080" spans="1:2">
      <c r="A6080">
        <v>36973393</v>
      </c>
      <c r="B6080" t="s">
        <v>15182</v>
      </c>
    </row>
    <row r="6081" spans="1:2">
      <c r="A6081">
        <v>34196955</v>
      </c>
      <c r="B6081" t="s">
        <v>15182</v>
      </c>
    </row>
    <row r="6082" spans="1:2">
      <c r="A6082">
        <v>34185244</v>
      </c>
      <c r="B6082" t="s">
        <v>15182</v>
      </c>
    </row>
    <row r="6083" spans="1:2">
      <c r="A6083">
        <v>34297403</v>
      </c>
      <c r="B6083" t="s">
        <v>15182</v>
      </c>
    </row>
    <row r="6084" spans="1:2">
      <c r="A6084">
        <v>37997994</v>
      </c>
      <c r="B6084" t="s">
        <v>15182</v>
      </c>
    </row>
    <row r="6085" spans="1:2">
      <c r="A6085">
        <v>38348023</v>
      </c>
      <c r="B6085" t="s">
        <v>15182</v>
      </c>
    </row>
    <row r="6086" spans="1:2">
      <c r="A6086">
        <v>36856766</v>
      </c>
      <c r="B6086" t="s">
        <v>15182</v>
      </c>
    </row>
    <row r="6087" spans="1:2">
      <c r="A6087">
        <v>36866683</v>
      </c>
      <c r="B6087" t="s">
        <v>9630</v>
      </c>
    </row>
    <row r="6088" spans="1:2">
      <c r="A6088">
        <v>37762311</v>
      </c>
      <c r="B6088" t="s">
        <v>9630</v>
      </c>
    </row>
    <row r="6089" spans="1:2">
      <c r="A6089">
        <v>34227659</v>
      </c>
      <c r="B6089" t="s">
        <v>9630</v>
      </c>
    </row>
    <row r="6090" spans="1:2">
      <c r="A6090">
        <v>36777019</v>
      </c>
      <c r="B6090" t="s">
        <v>15090</v>
      </c>
    </row>
    <row r="6091" spans="1:2">
      <c r="A6091">
        <v>37105507</v>
      </c>
      <c r="B6091" t="s">
        <v>15090</v>
      </c>
    </row>
    <row r="6092" spans="1:2">
      <c r="A6092">
        <v>34208882</v>
      </c>
      <c r="B6092" t="s">
        <v>15090</v>
      </c>
    </row>
    <row r="6093" spans="1:2">
      <c r="A6093">
        <v>37789557</v>
      </c>
      <c r="B6093" t="s">
        <v>15090</v>
      </c>
    </row>
    <row r="6094" spans="1:2">
      <c r="A6094">
        <v>34197993</v>
      </c>
      <c r="B6094" t="s">
        <v>15090</v>
      </c>
    </row>
    <row r="6095" spans="1:2">
      <c r="A6095">
        <v>34214502</v>
      </c>
      <c r="B6095" t="s">
        <v>10060</v>
      </c>
    </row>
    <row r="6096" spans="1:2">
      <c r="A6096">
        <v>34214503</v>
      </c>
      <c r="B6096" t="s">
        <v>10060</v>
      </c>
    </row>
    <row r="6097" spans="1:2">
      <c r="A6097">
        <v>34305805</v>
      </c>
      <c r="B6097" t="s">
        <v>12069</v>
      </c>
    </row>
    <row r="6098" spans="1:2">
      <c r="A6098">
        <v>34198600</v>
      </c>
      <c r="B6098" t="s">
        <v>9256</v>
      </c>
    </row>
    <row r="6099" spans="1:2">
      <c r="A6099">
        <v>36768550</v>
      </c>
      <c r="B6099" t="s">
        <v>12070</v>
      </c>
    </row>
    <row r="6100" spans="1:2">
      <c r="A6100">
        <v>34142007</v>
      </c>
      <c r="B6100" t="s">
        <v>15388</v>
      </c>
    </row>
    <row r="6101" spans="1:2">
      <c r="A6101">
        <v>38329245</v>
      </c>
      <c r="B6101" t="s">
        <v>15388</v>
      </c>
    </row>
    <row r="6102" spans="1:2">
      <c r="A6102">
        <v>37001066</v>
      </c>
      <c r="B6102" t="s">
        <v>15388</v>
      </c>
    </row>
    <row r="6103" spans="1:2">
      <c r="A6103">
        <v>37715366</v>
      </c>
      <c r="B6103" t="s">
        <v>15388</v>
      </c>
    </row>
    <row r="6104" spans="1:2">
      <c r="A6104">
        <v>36794370</v>
      </c>
      <c r="B6104" t="s">
        <v>15388</v>
      </c>
    </row>
    <row r="6105" spans="1:2">
      <c r="A6105">
        <v>34148343</v>
      </c>
      <c r="B6105" t="s">
        <v>15388</v>
      </c>
    </row>
    <row r="6106" spans="1:2">
      <c r="A6106">
        <v>34150564</v>
      </c>
      <c r="B6106" t="s">
        <v>10785</v>
      </c>
    </row>
    <row r="6107" spans="1:2">
      <c r="A6107">
        <v>38628426</v>
      </c>
      <c r="B6107" t="s">
        <v>10785</v>
      </c>
    </row>
    <row r="6108" spans="1:2">
      <c r="A6108">
        <v>38628441</v>
      </c>
      <c r="B6108" t="s">
        <v>10785</v>
      </c>
    </row>
    <row r="6109" spans="1:2">
      <c r="A6109">
        <v>34212214</v>
      </c>
      <c r="B6109" t="s">
        <v>10786</v>
      </c>
    </row>
    <row r="6110" spans="1:2">
      <c r="A6110">
        <v>37715336</v>
      </c>
      <c r="B6110" t="s">
        <v>10787</v>
      </c>
    </row>
    <row r="6111" spans="1:2">
      <c r="A6111">
        <v>36995765</v>
      </c>
      <c r="B6111" t="s">
        <v>10787</v>
      </c>
    </row>
    <row r="6112" spans="1:2">
      <c r="A6112">
        <v>34151446</v>
      </c>
      <c r="B6112" t="s">
        <v>10787</v>
      </c>
    </row>
    <row r="6113" spans="1:2">
      <c r="A6113">
        <v>36824941</v>
      </c>
      <c r="B6113" t="s">
        <v>15389</v>
      </c>
    </row>
    <row r="6114" spans="1:2">
      <c r="A6114">
        <v>36990397</v>
      </c>
      <c r="B6114" t="s">
        <v>15389</v>
      </c>
    </row>
    <row r="6115" spans="1:2">
      <c r="A6115">
        <v>37715354</v>
      </c>
      <c r="B6115" t="s">
        <v>15389</v>
      </c>
    </row>
    <row r="6116" spans="1:2">
      <c r="A6116">
        <v>38677380</v>
      </c>
      <c r="B6116" t="s">
        <v>13236</v>
      </c>
    </row>
    <row r="6117" spans="1:2">
      <c r="A6117">
        <v>34198717</v>
      </c>
      <c r="B6117" t="s">
        <v>13236</v>
      </c>
    </row>
    <row r="6118" spans="1:2">
      <c r="A6118">
        <v>34134767</v>
      </c>
      <c r="B6118" t="s">
        <v>10789</v>
      </c>
    </row>
    <row r="6119" spans="1:2">
      <c r="A6119">
        <v>34228792</v>
      </c>
      <c r="B6119" t="s">
        <v>10789</v>
      </c>
    </row>
    <row r="6120" spans="1:2">
      <c r="A6120">
        <v>34213912</v>
      </c>
      <c r="B6120" t="s">
        <v>10790</v>
      </c>
    </row>
    <row r="6121" spans="1:2">
      <c r="A6121">
        <v>34150038</v>
      </c>
      <c r="B6121" t="s">
        <v>10793</v>
      </c>
    </row>
    <row r="6122" spans="1:2">
      <c r="A6122">
        <v>36842409</v>
      </c>
      <c r="B6122" t="s">
        <v>10793</v>
      </c>
    </row>
    <row r="6123" spans="1:2">
      <c r="A6123">
        <v>37298022</v>
      </c>
      <c r="B6123" t="s">
        <v>13687</v>
      </c>
    </row>
    <row r="6124" spans="1:2">
      <c r="A6124">
        <v>34220681</v>
      </c>
      <c r="B6124" t="s">
        <v>13687</v>
      </c>
    </row>
    <row r="6125" spans="1:2">
      <c r="A6125">
        <v>34617006</v>
      </c>
      <c r="B6125" t="s">
        <v>12071</v>
      </c>
    </row>
    <row r="6126" spans="1:2">
      <c r="A6126">
        <v>34199486</v>
      </c>
      <c r="B6126" t="s">
        <v>12071</v>
      </c>
    </row>
    <row r="6127" spans="1:2">
      <c r="A6127">
        <v>36875875</v>
      </c>
      <c r="B6127" t="s">
        <v>14365</v>
      </c>
    </row>
    <row r="6128" spans="1:2">
      <c r="A6128">
        <v>37727521</v>
      </c>
      <c r="B6128" t="s">
        <v>14365</v>
      </c>
    </row>
    <row r="6129" spans="1:2">
      <c r="A6129">
        <v>34199547</v>
      </c>
      <c r="B6129" t="s">
        <v>14365</v>
      </c>
    </row>
    <row r="6130" spans="1:2">
      <c r="A6130">
        <v>36880821</v>
      </c>
      <c r="B6130" t="s">
        <v>14365</v>
      </c>
    </row>
    <row r="6131" spans="1:2">
      <c r="A6131">
        <v>37996705</v>
      </c>
      <c r="B6131" t="s">
        <v>12072</v>
      </c>
    </row>
    <row r="6132" spans="1:2">
      <c r="A6132">
        <v>38777029</v>
      </c>
      <c r="B6132" t="s">
        <v>12072</v>
      </c>
    </row>
    <row r="6133" spans="1:2">
      <c r="A6133">
        <v>36856222</v>
      </c>
      <c r="B6133" t="s">
        <v>12966</v>
      </c>
    </row>
    <row r="6134" spans="1:2">
      <c r="A6134">
        <v>34199632</v>
      </c>
      <c r="B6134" t="s">
        <v>12966</v>
      </c>
    </row>
    <row r="6135" spans="1:2">
      <c r="A6135">
        <v>38780496</v>
      </c>
      <c r="B6135" t="s">
        <v>12966</v>
      </c>
    </row>
    <row r="6136" spans="1:2">
      <c r="A6136">
        <v>38783327</v>
      </c>
      <c r="B6136" t="s">
        <v>12967</v>
      </c>
    </row>
    <row r="6137" spans="1:2">
      <c r="A6137">
        <v>36864208</v>
      </c>
      <c r="B6137" t="s">
        <v>13028</v>
      </c>
    </row>
    <row r="6138" spans="1:2">
      <c r="A6138">
        <v>37725501</v>
      </c>
      <c r="B6138" t="s">
        <v>13028</v>
      </c>
    </row>
    <row r="6139" spans="1:2">
      <c r="A6139">
        <v>34228465</v>
      </c>
      <c r="B6139" t="s">
        <v>13028</v>
      </c>
    </row>
    <row r="6140" spans="1:2">
      <c r="A6140">
        <v>37133675</v>
      </c>
      <c r="B6140" t="s">
        <v>15299</v>
      </c>
    </row>
    <row r="6141" spans="1:2">
      <c r="A6141">
        <v>37228105</v>
      </c>
      <c r="B6141" t="s">
        <v>15299</v>
      </c>
    </row>
    <row r="6142" spans="1:2">
      <c r="A6142">
        <v>34139999</v>
      </c>
      <c r="B6142" t="s">
        <v>15299</v>
      </c>
    </row>
    <row r="6143" spans="1:2">
      <c r="A6143">
        <v>34414917</v>
      </c>
      <c r="B6143" t="s">
        <v>15299</v>
      </c>
    </row>
    <row r="6144" spans="1:2">
      <c r="A6144">
        <v>37727505</v>
      </c>
      <c r="B6144" t="s">
        <v>15299</v>
      </c>
    </row>
    <row r="6145" spans="1:2">
      <c r="A6145">
        <v>37678715</v>
      </c>
      <c r="B6145" t="s">
        <v>15299</v>
      </c>
    </row>
    <row r="6146" spans="1:2">
      <c r="A6146">
        <v>37929021</v>
      </c>
      <c r="B6146" t="s">
        <v>15299</v>
      </c>
    </row>
    <row r="6147" spans="1:2">
      <c r="A6147">
        <v>38780478</v>
      </c>
      <c r="B6147" t="s">
        <v>15299</v>
      </c>
    </row>
    <row r="6148" spans="1:2">
      <c r="A6148">
        <v>36952788</v>
      </c>
      <c r="B6148" t="s">
        <v>15299</v>
      </c>
    </row>
    <row r="6149" spans="1:2">
      <c r="A6149">
        <v>34201155</v>
      </c>
      <c r="B6149" t="s">
        <v>16400</v>
      </c>
    </row>
    <row r="6150" spans="1:2">
      <c r="A6150">
        <v>34201196</v>
      </c>
      <c r="B6150" t="s">
        <v>10803</v>
      </c>
    </row>
    <row r="6151" spans="1:2">
      <c r="A6151">
        <v>34201277</v>
      </c>
      <c r="B6151" t="s">
        <v>12073</v>
      </c>
    </row>
    <row r="6152" spans="1:2">
      <c r="A6152">
        <v>34399616</v>
      </c>
      <c r="B6152" t="s">
        <v>13313</v>
      </c>
    </row>
    <row r="6153" spans="1:2">
      <c r="A6153">
        <v>34213437</v>
      </c>
      <c r="B6153" t="s">
        <v>10061</v>
      </c>
    </row>
    <row r="6154" spans="1:2">
      <c r="A6154">
        <v>34221214</v>
      </c>
      <c r="B6154" t="s">
        <v>10062</v>
      </c>
    </row>
    <row r="6155" spans="1:2">
      <c r="A6155">
        <v>34149838</v>
      </c>
      <c r="B6155" t="s">
        <v>15341</v>
      </c>
    </row>
    <row r="6156" spans="1:2">
      <c r="A6156">
        <v>34201981</v>
      </c>
      <c r="B6156" t="s">
        <v>15390</v>
      </c>
    </row>
    <row r="6157" spans="1:2">
      <c r="A6157">
        <v>34201958</v>
      </c>
      <c r="B6157" t="s">
        <v>12074</v>
      </c>
    </row>
    <row r="6158" spans="1:2">
      <c r="A6158">
        <v>36906623</v>
      </c>
      <c r="B6158" t="s">
        <v>14846</v>
      </c>
    </row>
    <row r="6159" spans="1:2">
      <c r="A6159">
        <v>34233719</v>
      </c>
      <c r="B6159" t="s">
        <v>14846</v>
      </c>
    </row>
    <row r="6160" spans="1:2">
      <c r="A6160">
        <v>36781107</v>
      </c>
      <c r="B6160" t="s">
        <v>14846</v>
      </c>
    </row>
    <row r="6161" spans="1:2">
      <c r="A6161">
        <v>36898335</v>
      </c>
      <c r="B6161" t="s">
        <v>14847</v>
      </c>
    </row>
    <row r="6162" spans="1:2">
      <c r="A6162">
        <v>34202374</v>
      </c>
      <c r="B6162" t="s">
        <v>12075</v>
      </c>
    </row>
    <row r="6163" spans="1:2">
      <c r="A6163">
        <v>34175181</v>
      </c>
      <c r="B6163" t="s">
        <v>12076</v>
      </c>
    </row>
    <row r="6164" spans="1:2">
      <c r="A6164">
        <v>34202478</v>
      </c>
      <c r="B6164" t="s">
        <v>11037</v>
      </c>
    </row>
    <row r="6165" spans="1:2">
      <c r="A6165">
        <v>36946353</v>
      </c>
      <c r="B6165" t="s">
        <v>10801</v>
      </c>
    </row>
    <row r="6166" spans="1:2">
      <c r="A6166">
        <v>34202496</v>
      </c>
      <c r="B6166" t="s">
        <v>10801</v>
      </c>
    </row>
    <row r="6167" spans="1:2">
      <c r="A6167">
        <v>37743278</v>
      </c>
      <c r="B6167" t="s">
        <v>10801</v>
      </c>
    </row>
    <row r="6168" spans="1:2">
      <c r="A6168">
        <v>37287883</v>
      </c>
      <c r="B6168" t="s">
        <v>13163</v>
      </c>
    </row>
    <row r="6169" spans="1:2">
      <c r="A6169">
        <v>38827315</v>
      </c>
      <c r="B6169" t="s">
        <v>13163</v>
      </c>
    </row>
    <row r="6170" spans="1:2">
      <c r="A6170">
        <v>34147855</v>
      </c>
      <c r="B6170" t="s">
        <v>13163</v>
      </c>
    </row>
    <row r="6171" spans="1:2">
      <c r="A6171">
        <v>38558566</v>
      </c>
      <c r="B6171" t="s">
        <v>13163</v>
      </c>
    </row>
    <row r="6172" spans="1:2">
      <c r="A6172">
        <v>37683329</v>
      </c>
      <c r="B6172" t="s">
        <v>10810</v>
      </c>
    </row>
    <row r="6173" spans="1:2">
      <c r="A6173">
        <v>37683308</v>
      </c>
      <c r="B6173" t="s">
        <v>15391</v>
      </c>
    </row>
    <row r="6174" spans="1:2">
      <c r="A6174">
        <v>37683381</v>
      </c>
      <c r="B6174" t="s">
        <v>10811</v>
      </c>
    </row>
    <row r="6175" spans="1:2">
      <c r="A6175">
        <v>37683175</v>
      </c>
      <c r="B6175" t="s">
        <v>10812</v>
      </c>
    </row>
    <row r="6176" spans="1:2">
      <c r="A6176">
        <v>37683156</v>
      </c>
      <c r="B6176" t="s">
        <v>10813</v>
      </c>
    </row>
    <row r="6177" spans="1:2">
      <c r="A6177">
        <v>37683163</v>
      </c>
      <c r="B6177" t="s">
        <v>10814</v>
      </c>
    </row>
    <row r="6178" spans="1:2">
      <c r="A6178">
        <v>37683185</v>
      </c>
      <c r="B6178" t="s">
        <v>10814</v>
      </c>
    </row>
    <row r="6179" spans="1:2">
      <c r="A6179">
        <v>37683010</v>
      </c>
      <c r="B6179" t="s">
        <v>10815</v>
      </c>
    </row>
    <row r="6180" spans="1:2">
      <c r="A6180">
        <v>37683235</v>
      </c>
      <c r="B6180" t="s">
        <v>10816</v>
      </c>
    </row>
    <row r="6181" spans="1:2">
      <c r="A6181">
        <v>37683245</v>
      </c>
      <c r="B6181" t="s">
        <v>10817</v>
      </c>
    </row>
    <row r="6182" spans="1:2">
      <c r="A6182">
        <v>37683030</v>
      </c>
      <c r="B6182" t="s">
        <v>10818</v>
      </c>
    </row>
    <row r="6183" spans="1:2">
      <c r="A6183">
        <v>37683206</v>
      </c>
      <c r="B6183" t="s">
        <v>10819</v>
      </c>
    </row>
    <row r="6184" spans="1:2">
      <c r="A6184">
        <v>37682967</v>
      </c>
      <c r="B6184" t="s">
        <v>10820</v>
      </c>
    </row>
    <row r="6185" spans="1:2">
      <c r="A6185">
        <v>37683086</v>
      </c>
      <c r="B6185" t="s">
        <v>10821</v>
      </c>
    </row>
    <row r="6186" spans="1:2">
      <c r="A6186">
        <v>37683052</v>
      </c>
      <c r="B6186" t="s">
        <v>10822</v>
      </c>
    </row>
    <row r="6187" spans="1:2">
      <c r="A6187">
        <v>37683150</v>
      </c>
      <c r="B6187" t="s">
        <v>10823</v>
      </c>
    </row>
    <row r="6188" spans="1:2">
      <c r="A6188">
        <v>37683262</v>
      </c>
      <c r="B6188" t="s">
        <v>10825</v>
      </c>
    </row>
    <row r="6189" spans="1:2">
      <c r="A6189">
        <v>38327816</v>
      </c>
      <c r="B6189" t="s">
        <v>12077</v>
      </c>
    </row>
    <row r="6190" spans="1:2">
      <c r="A6190">
        <v>37683364</v>
      </c>
      <c r="B6190" t="s">
        <v>10826</v>
      </c>
    </row>
    <row r="6191" spans="1:2">
      <c r="A6191">
        <v>34218685</v>
      </c>
      <c r="B6191" t="s">
        <v>14070</v>
      </c>
    </row>
    <row r="6192" spans="1:2">
      <c r="A6192">
        <v>34218683</v>
      </c>
      <c r="B6192" t="s">
        <v>14070</v>
      </c>
    </row>
    <row r="6193" spans="1:2">
      <c r="A6193">
        <v>34423315</v>
      </c>
      <c r="B6193" t="s">
        <v>12078</v>
      </c>
    </row>
    <row r="6194" spans="1:2">
      <c r="A6194">
        <v>38303345</v>
      </c>
      <c r="B6194" t="s">
        <v>12079</v>
      </c>
    </row>
    <row r="6195" spans="1:2">
      <c r="A6195">
        <v>36904550</v>
      </c>
      <c r="B6195" t="s">
        <v>16023</v>
      </c>
    </row>
    <row r="6196" spans="1:2">
      <c r="A6196">
        <v>34150115</v>
      </c>
      <c r="B6196" t="s">
        <v>12080</v>
      </c>
    </row>
    <row r="6197" spans="1:2">
      <c r="A6197">
        <v>37089976</v>
      </c>
      <c r="B6197" t="s">
        <v>14430</v>
      </c>
    </row>
    <row r="6198" spans="1:2">
      <c r="A6198">
        <v>34157907</v>
      </c>
      <c r="B6198" t="s">
        <v>12081</v>
      </c>
    </row>
    <row r="6199" spans="1:2">
      <c r="A6199">
        <v>34202924</v>
      </c>
      <c r="B6199" t="s">
        <v>13269</v>
      </c>
    </row>
    <row r="6200" spans="1:2">
      <c r="A6200">
        <v>34203652</v>
      </c>
      <c r="B6200" t="s">
        <v>12082</v>
      </c>
    </row>
    <row r="6201" spans="1:2">
      <c r="A6201">
        <v>38017965</v>
      </c>
      <c r="B6201" t="s">
        <v>12083</v>
      </c>
    </row>
    <row r="6202" spans="1:2">
      <c r="A6202">
        <v>34414654</v>
      </c>
      <c r="B6202" t="s">
        <v>12083</v>
      </c>
    </row>
    <row r="6203" spans="1:2">
      <c r="A6203">
        <v>34223182</v>
      </c>
      <c r="B6203" t="s">
        <v>13202</v>
      </c>
    </row>
    <row r="6204" spans="1:2">
      <c r="A6204">
        <v>37272960</v>
      </c>
      <c r="B6204" t="s">
        <v>13202</v>
      </c>
    </row>
    <row r="6205" spans="1:2">
      <c r="A6205">
        <v>36821000</v>
      </c>
      <c r="B6205" t="s">
        <v>12085</v>
      </c>
    </row>
    <row r="6206" spans="1:2">
      <c r="A6206">
        <v>37743103</v>
      </c>
      <c r="B6206" t="s">
        <v>12086</v>
      </c>
    </row>
    <row r="6207" spans="1:2">
      <c r="A6207">
        <v>34203489</v>
      </c>
      <c r="B6207" t="s">
        <v>12086</v>
      </c>
    </row>
    <row r="6208" spans="1:2">
      <c r="A6208">
        <v>37244144</v>
      </c>
      <c r="B6208" t="s">
        <v>15426</v>
      </c>
    </row>
    <row r="6209" spans="1:2">
      <c r="A6209">
        <v>34203470</v>
      </c>
      <c r="B6209" t="s">
        <v>15426</v>
      </c>
    </row>
    <row r="6210" spans="1:2">
      <c r="A6210">
        <v>36861986</v>
      </c>
      <c r="B6210" t="s">
        <v>15426</v>
      </c>
    </row>
    <row r="6211" spans="1:2">
      <c r="A6211">
        <v>37778324</v>
      </c>
      <c r="B6211" t="s">
        <v>15426</v>
      </c>
    </row>
    <row r="6212" spans="1:2">
      <c r="A6212">
        <v>37118100</v>
      </c>
      <c r="B6212" t="s">
        <v>13422</v>
      </c>
    </row>
    <row r="6213" spans="1:2">
      <c r="A6213">
        <v>38620375</v>
      </c>
      <c r="B6213" t="s">
        <v>13422</v>
      </c>
    </row>
    <row r="6214" spans="1:2">
      <c r="A6214">
        <v>34203198</v>
      </c>
      <c r="B6214" t="s">
        <v>13422</v>
      </c>
    </row>
    <row r="6215" spans="1:2">
      <c r="A6215">
        <v>37778775</v>
      </c>
      <c r="B6215" t="s">
        <v>13422</v>
      </c>
    </row>
    <row r="6216" spans="1:2">
      <c r="A6216">
        <v>34381054</v>
      </c>
      <c r="B6216" t="s">
        <v>12087</v>
      </c>
    </row>
    <row r="6217" spans="1:2">
      <c r="A6217">
        <v>34212921</v>
      </c>
      <c r="B6217" t="s">
        <v>10932</v>
      </c>
    </row>
    <row r="6218" spans="1:2">
      <c r="A6218">
        <v>36845518</v>
      </c>
      <c r="B6218" t="s">
        <v>16774</v>
      </c>
    </row>
    <row r="6219" spans="1:2">
      <c r="A6219">
        <v>37056757</v>
      </c>
      <c r="B6219" t="s">
        <v>17249</v>
      </c>
    </row>
    <row r="6220" spans="1:2">
      <c r="A6220">
        <v>34204525</v>
      </c>
      <c r="B6220" t="s">
        <v>12089</v>
      </c>
    </row>
    <row r="6221" spans="1:2">
      <c r="A6221">
        <v>34204394</v>
      </c>
      <c r="B6221" t="s">
        <v>13638</v>
      </c>
    </row>
    <row r="6222" spans="1:2">
      <c r="A6222">
        <v>38773879</v>
      </c>
      <c r="B6222" t="s">
        <v>12090</v>
      </c>
    </row>
    <row r="6223" spans="1:2">
      <c r="A6223">
        <v>34204778</v>
      </c>
      <c r="B6223" t="s">
        <v>12090</v>
      </c>
    </row>
    <row r="6224" spans="1:2">
      <c r="A6224">
        <v>36782508</v>
      </c>
      <c r="B6224" t="s">
        <v>12091</v>
      </c>
    </row>
    <row r="6225" spans="1:2">
      <c r="A6225">
        <v>34205446</v>
      </c>
      <c r="B6225" t="s">
        <v>15017</v>
      </c>
    </row>
    <row r="6226" spans="1:2">
      <c r="A6226">
        <v>34211020</v>
      </c>
      <c r="B6226" t="s">
        <v>10899</v>
      </c>
    </row>
    <row r="6227" spans="1:2">
      <c r="A6227">
        <v>34205667</v>
      </c>
      <c r="B6227" t="s">
        <v>8907</v>
      </c>
    </row>
    <row r="6228" spans="1:2">
      <c r="A6228">
        <v>34205822</v>
      </c>
      <c r="B6228" t="s">
        <v>12092</v>
      </c>
    </row>
    <row r="6229" spans="1:2">
      <c r="A6229">
        <v>34232294</v>
      </c>
      <c r="B6229" t="s">
        <v>14238</v>
      </c>
    </row>
    <row r="6230" spans="1:2">
      <c r="A6230">
        <v>34213780</v>
      </c>
      <c r="B6230" t="s">
        <v>9175</v>
      </c>
    </row>
    <row r="6231" spans="1:2">
      <c r="A6231">
        <v>36877988</v>
      </c>
      <c r="B6231" t="s">
        <v>9175</v>
      </c>
    </row>
    <row r="6232" spans="1:2">
      <c r="A6232">
        <v>37298687</v>
      </c>
      <c r="B6232" t="s">
        <v>13423</v>
      </c>
    </row>
    <row r="6233" spans="1:2">
      <c r="A6233">
        <v>37293242</v>
      </c>
      <c r="B6233" t="s">
        <v>13423</v>
      </c>
    </row>
    <row r="6234" spans="1:2">
      <c r="A6234">
        <v>34206234</v>
      </c>
      <c r="B6234" t="s">
        <v>13423</v>
      </c>
    </row>
    <row r="6235" spans="1:2">
      <c r="A6235">
        <v>34414390</v>
      </c>
      <c r="B6235" t="s">
        <v>12093</v>
      </c>
    </row>
    <row r="6236" spans="1:2">
      <c r="A6236">
        <v>34206308</v>
      </c>
      <c r="B6236" t="s">
        <v>12093</v>
      </c>
    </row>
    <row r="6237" spans="1:2">
      <c r="A6237">
        <v>34206349</v>
      </c>
      <c r="B6237" t="s">
        <v>8997</v>
      </c>
    </row>
    <row r="6238" spans="1:2">
      <c r="A6238">
        <v>37855834</v>
      </c>
      <c r="B6238" t="s">
        <v>8997</v>
      </c>
    </row>
    <row r="6239" spans="1:2">
      <c r="A6239">
        <v>34282115</v>
      </c>
      <c r="B6239" t="s">
        <v>12994</v>
      </c>
    </row>
    <row r="6240" spans="1:2">
      <c r="A6240">
        <v>34206344</v>
      </c>
      <c r="B6240" t="s">
        <v>10848</v>
      </c>
    </row>
    <row r="6241" spans="1:2">
      <c r="A6241">
        <v>37295255</v>
      </c>
      <c r="B6241" t="s">
        <v>12094</v>
      </c>
    </row>
    <row r="6242" spans="1:2">
      <c r="A6242">
        <v>34206636</v>
      </c>
      <c r="B6242" t="s">
        <v>12095</v>
      </c>
    </row>
    <row r="6243" spans="1:2">
      <c r="A6243">
        <v>34206638</v>
      </c>
      <c r="B6243" t="s">
        <v>12095</v>
      </c>
    </row>
    <row r="6244" spans="1:2">
      <c r="A6244">
        <v>34207067</v>
      </c>
      <c r="B6244" t="s">
        <v>9400</v>
      </c>
    </row>
    <row r="6245" spans="1:2">
      <c r="A6245">
        <v>36852373</v>
      </c>
      <c r="B6245" t="s">
        <v>8501</v>
      </c>
    </row>
    <row r="6246" spans="1:2">
      <c r="A6246">
        <v>38498344</v>
      </c>
      <c r="B6246" t="s">
        <v>8501</v>
      </c>
    </row>
    <row r="6247" spans="1:2">
      <c r="A6247">
        <v>36767363</v>
      </c>
      <c r="B6247" t="s">
        <v>8501</v>
      </c>
    </row>
    <row r="6248" spans="1:2">
      <c r="A6248">
        <v>34266832</v>
      </c>
      <c r="B6248" t="s">
        <v>10902</v>
      </c>
    </row>
    <row r="6249" spans="1:2">
      <c r="A6249">
        <v>34207315</v>
      </c>
      <c r="B6249" t="s">
        <v>10849</v>
      </c>
    </row>
    <row r="6250" spans="1:2">
      <c r="A6250">
        <v>38480668</v>
      </c>
      <c r="B6250" t="s">
        <v>10400</v>
      </c>
    </row>
    <row r="6251" spans="1:2">
      <c r="A6251">
        <v>34193259</v>
      </c>
      <c r="B6251" t="s">
        <v>10400</v>
      </c>
    </row>
    <row r="6252" spans="1:2">
      <c r="A6252">
        <v>37076019</v>
      </c>
      <c r="B6252" t="s">
        <v>10400</v>
      </c>
    </row>
    <row r="6253" spans="1:2">
      <c r="A6253">
        <v>38559214</v>
      </c>
      <c r="B6253" t="s">
        <v>10850</v>
      </c>
    </row>
    <row r="6254" spans="1:2">
      <c r="A6254">
        <v>34264092</v>
      </c>
      <c r="B6254" t="s">
        <v>10850</v>
      </c>
    </row>
    <row r="6255" spans="1:2">
      <c r="A6255">
        <v>34524301</v>
      </c>
      <c r="B6255" t="s">
        <v>12096</v>
      </c>
    </row>
    <row r="6256" spans="1:2">
      <c r="A6256">
        <v>36934684</v>
      </c>
      <c r="B6256" t="s">
        <v>10903</v>
      </c>
    </row>
    <row r="6257" spans="1:2">
      <c r="A6257">
        <v>38723189</v>
      </c>
      <c r="B6257" t="s">
        <v>10904</v>
      </c>
    </row>
    <row r="6258" spans="1:2">
      <c r="A6258">
        <v>37086193</v>
      </c>
      <c r="B6258" t="s">
        <v>10904</v>
      </c>
    </row>
    <row r="6259" spans="1:2">
      <c r="A6259">
        <v>38720316</v>
      </c>
      <c r="B6259" t="s">
        <v>10904</v>
      </c>
    </row>
    <row r="6260" spans="1:2">
      <c r="A6260">
        <v>36914045</v>
      </c>
      <c r="B6260" t="s">
        <v>10904</v>
      </c>
    </row>
    <row r="6261" spans="1:2">
      <c r="A6261">
        <v>37997789</v>
      </c>
      <c r="B6261" t="s">
        <v>10904</v>
      </c>
    </row>
    <row r="6262" spans="1:2">
      <c r="A6262">
        <v>38006253</v>
      </c>
      <c r="B6262" t="s">
        <v>15393</v>
      </c>
    </row>
    <row r="6263" spans="1:2">
      <c r="A6263">
        <v>34414041</v>
      </c>
      <c r="B6263" t="s">
        <v>15393</v>
      </c>
    </row>
    <row r="6264" spans="1:2">
      <c r="A6264">
        <v>37990329</v>
      </c>
      <c r="B6264" t="s">
        <v>15393</v>
      </c>
    </row>
    <row r="6265" spans="1:2">
      <c r="A6265">
        <v>34237842</v>
      </c>
      <c r="B6265" t="s">
        <v>10905</v>
      </c>
    </row>
    <row r="6266" spans="1:2">
      <c r="A6266">
        <v>34207486</v>
      </c>
      <c r="B6266" t="s">
        <v>15393</v>
      </c>
    </row>
    <row r="6267" spans="1:2">
      <c r="A6267">
        <v>38631845</v>
      </c>
      <c r="B6267" t="s">
        <v>15393</v>
      </c>
    </row>
    <row r="6268" spans="1:2">
      <c r="A6268">
        <v>34207481</v>
      </c>
      <c r="B6268" t="s">
        <v>15393</v>
      </c>
    </row>
    <row r="6269" spans="1:2">
      <c r="A6269">
        <v>38631838</v>
      </c>
      <c r="B6269" t="s">
        <v>15393</v>
      </c>
    </row>
    <row r="6270" spans="1:2">
      <c r="A6270">
        <v>34207478</v>
      </c>
      <c r="B6270" t="s">
        <v>15393</v>
      </c>
    </row>
    <row r="6271" spans="1:2">
      <c r="A6271">
        <v>37997795</v>
      </c>
      <c r="B6271" t="s">
        <v>10906</v>
      </c>
    </row>
    <row r="6272" spans="1:2">
      <c r="A6272">
        <v>38318417</v>
      </c>
      <c r="B6272" t="s">
        <v>10906</v>
      </c>
    </row>
    <row r="6273" spans="1:2">
      <c r="A6273">
        <v>34207449</v>
      </c>
      <c r="B6273" t="s">
        <v>10906</v>
      </c>
    </row>
    <row r="6274" spans="1:2">
      <c r="A6274">
        <v>38500384</v>
      </c>
      <c r="B6274" t="s">
        <v>10906</v>
      </c>
    </row>
    <row r="6275" spans="1:2">
      <c r="A6275">
        <v>37223518</v>
      </c>
      <c r="B6275" t="s">
        <v>10907</v>
      </c>
    </row>
    <row r="6276" spans="1:2">
      <c r="A6276">
        <v>34207510</v>
      </c>
      <c r="B6276" t="s">
        <v>12097</v>
      </c>
    </row>
    <row r="6277" spans="1:2">
      <c r="A6277">
        <v>37779448</v>
      </c>
      <c r="B6277" t="s">
        <v>12097</v>
      </c>
    </row>
    <row r="6278" spans="1:2">
      <c r="A6278">
        <v>37179618</v>
      </c>
      <c r="B6278" t="s">
        <v>12097</v>
      </c>
    </row>
    <row r="6279" spans="1:2">
      <c r="A6279">
        <v>37739049</v>
      </c>
      <c r="B6279" t="s">
        <v>10063</v>
      </c>
    </row>
    <row r="6280" spans="1:2">
      <c r="A6280">
        <v>37782684</v>
      </c>
      <c r="B6280" t="s">
        <v>14867</v>
      </c>
    </row>
    <row r="6281" spans="1:2">
      <c r="A6281">
        <v>36993928</v>
      </c>
      <c r="B6281" t="s">
        <v>14867</v>
      </c>
    </row>
    <row r="6282" spans="1:2">
      <c r="A6282">
        <v>34207589</v>
      </c>
      <c r="B6282" t="s">
        <v>14867</v>
      </c>
    </row>
    <row r="6283" spans="1:2">
      <c r="A6283">
        <v>34144561</v>
      </c>
      <c r="B6283" t="s">
        <v>10909</v>
      </c>
    </row>
    <row r="6284" spans="1:2">
      <c r="A6284">
        <v>37845838</v>
      </c>
      <c r="B6284" t="s">
        <v>15097</v>
      </c>
    </row>
    <row r="6285" spans="1:2">
      <c r="A6285">
        <v>36850664</v>
      </c>
      <c r="B6285" t="s">
        <v>15097</v>
      </c>
    </row>
    <row r="6286" spans="1:2">
      <c r="A6286">
        <v>34211446</v>
      </c>
      <c r="B6286" t="s">
        <v>15097</v>
      </c>
    </row>
    <row r="6287" spans="1:2">
      <c r="A6287">
        <v>34211444</v>
      </c>
      <c r="B6287" t="s">
        <v>15097</v>
      </c>
    </row>
    <row r="6288" spans="1:2">
      <c r="A6288">
        <v>37976225</v>
      </c>
      <c r="B6288" t="s">
        <v>15097</v>
      </c>
    </row>
    <row r="6289" spans="1:2">
      <c r="A6289">
        <v>37782518</v>
      </c>
      <c r="B6289" t="s">
        <v>12968</v>
      </c>
    </row>
    <row r="6290" spans="1:2">
      <c r="A6290">
        <v>38814995</v>
      </c>
      <c r="B6290" t="s">
        <v>12968</v>
      </c>
    </row>
    <row r="6291" spans="1:2">
      <c r="A6291">
        <v>37001065</v>
      </c>
      <c r="B6291" t="s">
        <v>12968</v>
      </c>
    </row>
    <row r="6292" spans="1:2">
      <c r="A6292">
        <v>34185987</v>
      </c>
      <c r="B6292" t="s">
        <v>12968</v>
      </c>
    </row>
    <row r="6293" spans="1:2">
      <c r="A6293">
        <v>34207924</v>
      </c>
      <c r="B6293" t="s">
        <v>12969</v>
      </c>
    </row>
    <row r="6294" spans="1:2">
      <c r="A6294">
        <v>36993350</v>
      </c>
      <c r="B6294" t="s">
        <v>12969</v>
      </c>
    </row>
    <row r="6295" spans="1:2">
      <c r="A6295">
        <v>37778577</v>
      </c>
      <c r="B6295" t="s">
        <v>12969</v>
      </c>
    </row>
    <row r="6296" spans="1:2">
      <c r="A6296">
        <v>38479625</v>
      </c>
      <c r="B6296" t="s">
        <v>12969</v>
      </c>
    </row>
    <row r="6297" spans="1:2">
      <c r="A6297">
        <v>34139477</v>
      </c>
      <c r="B6297" t="s">
        <v>12970</v>
      </c>
    </row>
    <row r="6298" spans="1:2">
      <c r="A6298">
        <v>34149563</v>
      </c>
      <c r="B6298" t="s">
        <v>12970</v>
      </c>
    </row>
    <row r="6299" spans="1:2">
      <c r="A6299">
        <v>38768369</v>
      </c>
      <c r="B6299" t="s">
        <v>9176</v>
      </c>
    </row>
    <row r="6300" spans="1:2">
      <c r="A6300">
        <v>36924815</v>
      </c>
      <c r="B6300" t="s">
        <v>9176</v>
      </c>
    </row>
    <row r="6301" spans="1:2">
      <c r="A6301">
        <v>36960532</v>
      </c>
      <c r="B6301" t="s">
        <v>9176</v>
      </c>
    </row>
    <row r="6302" spans="1:2">
      <c r="A6302">
        <v>38768231</v>
      </c>
      <c r="B6302" t="s">
        <v>9176</v>
      </c>
    </row>
    <row r="6303" spans="1:2">
      <c r="A6303">
        <v>34208089</v>
      </c>
      <c r="B6303" t="s">
        <v>9176</v>
      </c>
    </row>
    <row r="6304" spans="1:2">
      <c r="A6304">
        <v>34208092</v>
      </c>
      <c r="B6304" t="s">
        <v>9486</v>
      </c>
    </row>
    <row r="6305" spans="1:2">
      <c r="A6305">
        <v>37855197</v>
      </c>
      <c r="B6305" t="s">
        <v>12098</v>
      </c>
    </row>
    <row r="6306" spans="1:2">
      <c r="A6306">
        <v>36972777</v>
      </c>
      <c r="B6306" t="s">
        <v>12098</v>
      </c>
    </row>
    <row r="6307" spans="1:2">
      <c r="A6307">
        <v>34208214</v>
      </c>
      <c r="B6307" t="s">
        <v>12098</v>
      </c>
    </row>
    <row r="6308" spans="1:2">
      <c r="A6308">
        <v>34208227</v>
      </c>
      <c r="B6308" t="s">
        <v>14390</v>
      </c>
    </row>
    <row r="6309" spans="1:2">
      <c r="A6309">
        <v>34208238</v>
      </c>
      <c r="B6309" t="s">
        <v>14071</v>
      </c>
    </row>
    <row r="6310" spans="1:2">
      <c r="A6310">
        <v>36852380</v>
      </c>
      <c r="B6310" t="s">
        <v>14071</v>
      </c>
    </row>
    <row r="6311" spans="1:2">
      <c r="A6311">
        <v>34208242</v>
      </c>
      <c r="B6311" t="s">
        <v>10851</v>
      </c>
    </row>
    <row r="6312" spans="1:2">
      <c r="A6312">
        <v>34208251</v>
      </c>
      <c r="B6312" t="s">
        <v>12099</v>
      </c>
    </row>
    <row r="6313" spans="1:2">
      <c r="A6313">
        <v>34188144</v>
      </c>
      <c r="B6313" t="s">
        <v>10910</v>
      </c>
    </row>
    <row r="6314" spans="1:2">
      <c r="A6314">
        <v>34414207</v>
      </c>
      <c r="B6314" t="s">
        <v>10910</v>
      </c>
    </row>
    <row r="6315" spans="1:2">
      <c r="A6315">
        <v>34208249</v>
      </c>
      <c r="B6315" t="s">
        <v>10910</v>
      </c>
    </row>
    <row r="6316" spans="1:2">
      <c r="A6316">
        <v>37029899</v>
      </c>
      <c r="B6316" t="s">
        <v>10910</v>
      </c>
    </row>
    <row r="6317" spans="1:2">
      <c r="A6317">
        <v>36763290</v>
      </c>
      <c r="B6317" t="s">
        <v>10064</v>
      </c>
    </row>
    <row r="6318" spans="1:2">
      <c r="A6318">
        <v>34208268</v>
      </c>
      <c r="B6318" t="s">
        <v>10064</v>
      </c>
    </row>
    <row r="6319" spans="1:2">
      <c r="A6319">
        <v>34208272</v>
      </c>
      <c r="B6319" t="s">
        <v>10914</v>
      </c>
    </row>
    <row r="6320" spans="1:2">
      <c r="A6320">
        <v>36907797</v>
      </c>
      <c r="B6320" t="s">
        <v>14798</v>
      </c>
    </row>
    <row r="6321" spans="1:2">
      <c r="A6321">
        <v>38656410</v>
      </c>
      <c r="B6321" t="s">
        <v>14798</v>
      </c>
    </row>
    <row r="6322" spans="1:2">
      <c r="A6322">
        <v>34234011</v>
      </c>
      <c r="B6322" t="s">
        <v>14798</v>
      </c>
    </row>
    <row r="6323" spans="1:2">
      <c r="A6323">
        <v>36745020</v>
      </c>
      <c r="B6323" t="s">
        <v>14798</v>
      </c>
    </row>
    <row r="6324" spans="1:2">
      <c r="A6324">
        <v>36780979</v>
      </c>
      <c r="B6324" t="s">
        <v>14798</v>
      </c>
    </row>
    <row r="6325" spans="1:2">
      <c r="A6325">
        <v>34354100</v>
      </c>
      <c r="B6325" t="s">
        <v>14072</v>
      </c>
    </row>
    <row r="6326" spans="1:2">
      <c r="A6326">
        <v>34235026</v>
      </c>
      <c r="B6326" t="s">
        <v>14072</v>
      </c>
    </row>
    <row r="6327" spans="1:2">
      <c r="A6327">
        <v>34233965</v>
      </c>
      <c r="B6327" t="s">
        <v>15005</v>
      </c>
    </row>
    <row r="6328" spans="1:2">
      <c r="A6328">
        <v>34637284</v>
      </c>
      <c r="B6328" t="s">
        <v>15005</v>
      </c>
    </row>
    <row r="6329" spans="1:2">
      <c r="A6329">
        <v>36781137</v>
      </c>
      <c r="B6329" t="s">
        <v>15005</v>
      </c>
    </row>
    <row r="6330" spans="1:2">
      <c r="A6330">
        <v>36781136</v>
      </c>
      <c r="B6330" t="s">
        <v>15005</v>
      </c>
    </row>
    <row r="6331" spans="1:2">
      <c r="A6331">
        <v>36896313</v>
      </c>
      <c r="B6331" t="s">
        <v>15005</v>
      </c>
    </row>
    <row r="6332" spans="1:2">
      <c r="A6332">
        <v>38793756</v>
      </c>
      <c r="B6332" t="s">
        <v>15005</v>
      </c>
    </row>
    <row r="6333" spans="1:2">
      <c r="A6333">
        <v>36862709</v>
      </c>
      <c r="B6333" t="s">
        <v>10796</v>
      </c>
    </row>
    <row r="6334" spans="1:2">
      <c r="A6334">
        <v>36971396</v>
      </c>
      <c r="B6334" t="s">
        <v>10797</v>
      </c>
    </row>
    <row r="6335" spans="1:2">
      <c r="A6335">
        <v>36961341</v>
      </c>
      <c r="B6335" t="s">
        <v>10797</v>
      </c>
    </row>
    <row r="6336" spans="1:2">
      <c r="A6336">
        <v>36830527</v>
      </c>
      <c r="B6336" t="s">
        <v>10798</v>
      </c>
    </row>
    <row r="6337" spans="1:2">
      <c r="A6337">
        <v>36800374</v>
      </c>
      <c r="B6337" t="s">
        <v>10798</v>
      </c>
    </row>
    <row r="6338" spans="1:2">
      <c r="A6338">
        <v>34221770</v>
      </c>
      <c r="B6338" t="s">
        <v>9281</v>
      </c>
    </row>
    <row r="6339" spans="1:2">
      <c r="A6339">
        <v>34224390</v>
      </c>
      <c r="B6339" t="s">
        <v>8625</v>
      </c>
    </row>
    <row r="6340" spans="1:2">
      <c r="A6340">
        <v>37296627</v>
      </c>
      <c r="B6340" t="s">
        <v>8626</v>
      </c>
    </row>
    <row r="6341" spans="1:2">
      <c r="A6341">
        <v>34653264</v>
      </c>
      <c r="B6341" t="s">
        <v>8627</v>
      </c>
    </row>
    <row r="6342" spans="1:2">
      <c r="A6342">
        <v>34224393</v>
      </c>
      <c r="B6342" t="s">
        <v>8628</v>
      </c>
    </row>
    <row r="6343" spans="1:2">
      <c r="A6343">
        <v>37169887</v>
      </c>
      <c r="B6343" t="s">
        <v>15040</v>
      </c>
    </row>
    <row r="6344" spans="1:2">
      <c r="A6344">
        <v>34217036</v>
      </c>
      <c r="B6344" t="s">
        <v>15040</v>
      </c>
    </row>
    <row r="6345" spans="1:2">
      <c r="A6345">
        <v>36814015</v>
      </c>
      <c r="B6345" t="s">
        <v>12100</v>
      </c>
    </row>
    <row r="6346" spans="1:2">
      <c r="A6346">
        <v>37787611</v>
      </c>
      <c r="B6346" t="s">
        <v>12100</v>
      </c>
    </row>
    <row r="6347" spans="1:2">
      <c r="A6347">
        <v>36864274</v>
      </c>
      <c r="B6347" t="s">
        <v>10915</v>
      </c>
    </row>
    <row r="6348" spans="1:2">
      <c r="A6348">
        <v>37778712</v>
      </c>
      <c r="B6348" t="s">
        <v>10915</v>
      </c>
    </row>
    <row r="6349" spans="1:2">
      <c r="A6349">
        <v>34208327</v>
      </c>
      <c r="B6349" t="s">
        <v>10915</v>
      </c>
    </row>
    <row r="6350" spans="1:2">
      <c r="A6350">
        <v>37752980</v>
      </c>
      <c r="B6350" t="s">
        <v>10916</v>
      </c>
    </row>
    <row r="6351" spans="1:2">
      <c r="A6351">
        <v>36941239</v>
      </c>
      <c r="B6351" t="s">
        <v>10916</v>
      </c>
    </row>
    <row r="6352" spans="1:2">
      <c r="A6352">
        <v>38845193</v>
      </c>
      <c r="B6352" t="s">
        <v>10916</v>
      </c>
    </row>
    <row r="6353" spans="1:2">
      <c r="A6353">
        <v>34208331</v>
      </c>
      <c r="B6353" t="s">
        <v>13237</v>
      </c>
    </row>
    <row r="6354" spans="1:2">
      <c r="A6354">
        <v>37139823</v>
      </c>
      <c r="B6354" t="s">
        <v>13237</v>
      </c>
    </row>
    <row r="6355" spans="1:2">
      <c r="A6355">
        <v>36833526</v>
      </c>
      <c r="B6355" t="s">
        <v>12101</v>
      </c>
    </row>
    <row r="6356" spans="1:2">
      <c r="A6356">
        <v>37109027</v>
      </c>
      <c r="B6356" t="s">
        <v>12101</v>
      </c>
    </row>
    <row r="6357" spans="1:2">
      <c r="A6357">
        <v>37778728</v>
      </c>
      <c r="B6357" t="s">
        <v>12101</v>
      </c>
    </row>
    <row r="6358" spans="1:2">
      <c r="A6358">
        <v>34149241</v>
      </c>
      <c r="B6358" t="s">
        <v>9487</v>
      </c>
    </row>
    <row r="6359" spans="1:2">
      <c r="A6359">
        <v>38422143</v>
      </c>
      <c r="B6359" t="s">
        <v>12102</v>
      </c>
    </row>
    <row r="6360" spans="1:2">
      <c r="A6360">
        <v>34208336</v>
      </c>
      <c r="B6360" t="s">
        <v>12102</v>
      </c>
    </row>
    <row r="6361" spans="1:2">
      <c r="A6361">
        <v>37114968</v>
      </c>
      <c r="B6361" t="s">
        <v>12103</v>
      </c>
    </row>
    <row r="6362" spans="1:2">
      <c r="A6362">
        <v>38551549</v>
      </c>
      <c r="B6362" t="s">
        <v>12103</v>
      </c>
    </row>
    <row r="6363" spans="1:2">
      <c r="A6363">
        <v>37073239</v>
      </c>
      <c r="B6363" t="s">
        <v>9282</v>
      </c>
    </row>
    <row r="6364" spans="1:2">
      <c r="A6364">
        <v>37150777</v>
      </c>
      <c r="B6364" t="s">
        <v>9282</v>
      </c>
    </row>
    <row r="6365" spans="1:2">
      <c r="A6365">
        <v>34314352</v>
      </c>
      <c r="B6365" t="s">
        <v>9282</v>
      </c>
    </row>
    <row r="6366" spans="1:2">
      <c r="A6366">
        <v>37779249</v>
      </c>
      <c r="B6366" t="s">
        <v>9282</v>
      </c>
    </row>
    <row r="6367" spans="1:2">
      <c r="A6367">
        <v>34208352</v>
      </c>
      <c r="B6367" t="s">
        <v>9283</v>
      </c>
    </row>
    <row r="6368" spans="1:2">
      <c r="A6368">
        <v>37728705</v>
      </c>
      <c r="B6368" t="s">
        <v>9283</v>
      </c>
    </row>
    <row r="6369" spans="1:2">
      <c r="A6369">
        <v>37151003</v>
      </c>
      <c r="B6369" t="s">
        <v>9283</v>
      </c>
    </row>
    <row r="6370" spans="1:2">
      <c r="A6370">
        <v>34184482</v>
      </c>
      <c r="B6370" t="s">
        <v>10918</v>
      </c>
    </row>
    <row r="6371" spans="1:2">
      <c r="A6371">
        <v>34189042</v>
      </c>
      <c r="B6371" t="s">
        <v>10919</v>
      </c>
    </row>
    <row r="6372" spans="1:2">
      <c r="A6372">
        <v>34261881</v>
      </c>
      <c r="B6372" t="s">
        <v>10920</v>
      </c>
    </row>
    <row r="6373" spans="1:2">
      <c r="A6373">
        <v>37130447</v>
      </c>
      <c r="B6373" t="s">
        <v>12104</v>
      </c>
    </row>
    <row r="6374" spans="1:2">
      <c r="A6374">
        <v>38789548</v>
      </c>
      <c r="B6374" t="s">
        <v>13706</v>
      </c>
    </row>
    <row r="6375" spans="1:2">
      <c r="A6375">
        <v>34222665</v>
      </c>
      <c r="B6375" t="s">
        <v>13706</v>
      </c>
    </row>
    <row r="6376" spans="1:2">
      <c r="A6376">
        <v>37766101</v>
      </c>
      <c r="B6376" t="s">
        <v>15564</v>
      </c>
    </row>
    <row r="6377" spans="1:2">
      <c r="A6377">
        <v>36862036</v>
      </c>
      <c r="B6377" t="s">
        <v>15564</v>
      </c>
    </row>
    <row r="6378" spans="1:2">
      <c r="A6378">
        <v>34153239</v>
      </c>
      <c r="B6378" t="s">
        <v>15564</v>
      </c>
    </row>
    <row r="6379" spans="1:2">
      <c r="A6379">
        <v>36759891</v>
      </c>
      <c r="B6379" t="s">
        <v>8893</v>
      </c>
    </row>
    <row r="6380" spans="1:2">
      <c r="A6380">
        <v>38742364</v>
      </c>
      <c r="B6380" t="s">
        <v>14391</v>
      </c>
    </row>
    <row r="6381" spans="1:2">
      <c r="A6381">
        <v>34208365</v>
      </c>
      <c r="B6381" t="s">
        <v>14391</v>
      </c>
    </row>
    <row r="6382" spans="1:2">
      <c r="A6382">
        <v>38412970</v>
      </c>
      <c r="B6382" t="s">
        <v>15185</v>
      </c>
    </row>
    <row r="6383" spans="1:2">
      <c r="A6383">
        <v>37138997</v>
      </c>
      <c r="B6383" t="s">
        <v>15185</v>
      </c>
    </row>
    <row r="6384" spans="1:2">
      <c r="A6384">
        <v>34142044</v>
      </c>
      <c r="B6384" t="s">
        <v>15185</v>
      </c>
    </row>
    <row r="6385" spans="1:2">
      <c r="A6385">
        <v>34220448</v>
      </c>
      <c r="B6385" t="s">
        <v>15185</v>
      </c>
    </row>
    <row r="6386" spans="1:2">
      <c r="A6386">
        <v>36869372</v>
      </c>
      <c r="B6386" t="s">
        <v>15185</v>
      </c>
    </row>
    <row r="6387" spans="1:2">
      <c r="A6387">
        <v>37782801</v>
      </c>
      <c r="B6387" t="s">
        <v>15185</v>
      </c>
    </row>
    <row r="6388" spans="1:2">
      <c r="A6388">
        <v>34142038</v>
      </c>
      <c r="B6388" t="s">
        <v>15185</v>
      </c>
    </row>
    <row r="6389" spans="1:2">
      <c r="A6389">
        <v>34227902</v>
      </c>
      <c r="B6389" t="s">
        <v>10431</v>
      </c>
    </row>
    <row r="6390" spans="1:2">
      <c r="A6390">
        <v>34251812</v>
      </c>
      <c r="B6390" t="s">
        <v>10431</v>
      </c>
    </row>
    <row r="6391" spans="1:2">
      <c r="A6391">
        <v>38312614</v>
      </c>
      <c r="B6391" t="s">
        <v>12106</v>
      </c>
    </row>
    <row r="6392" spans="1:2">
      <c r="A6392">
        <v>34162878</v>
      </c>
      <c r="B6392" t="s">
        <v>12106</v>
      </c>
    </row>
    <row r="6393" spans="1:2">
      <c r="A6393">
        <v>36946349</v>
      </c>
      <c r="B6393" t="s">
        <v>9401</v>
      </c>
    </row>
    <row r="6394" spans="1:2">
      <c r="A6394">
        <v>37728679</v>
      </c>
      <c r="B6394" t="s">
        <v>9401</v>
      </c>
    </row>
    <row r="6395" spans="1:2">
      <c r="A6395">
        <v>34208433</v>
      </c>
      <c r="B6395" t="s">
        <v>9401</v>
      </c>
    </row>
    <row r="6396" spans="1:2">
      <c r="A6396">
        <v>34390134</v>
      </c>
      <c r="B6396" t="s">
        <v>15288</v>
      </c>
    </row>
    <row r="6397" spans="1:2">
      <c r="A6397">
        <v>34208441</v>
      </c>
      <c r="B6397" t="s">
        <v>15288</v>
      </c>
    </row>
    <row r="6398" spans="1:2">
      <c r="A6398">
        <v>38401045</v>
      </c>
      <c r="B6398" t="s">
        <v>13861</v>
      </c>
    </row>
    <row r="6399" spans="1:2">
      <c r="A6399">
        <v>34208461</v>
      </c>
      <c r="B6399" t="s">
        <v>13861</v>
      </c>
    </row>
    <row r="6400" spans="1:2">
      <c r="A6400">
        <v>38442378</v>
      </c>
      <c r="B6400" t="s">
        <v>13861</v>
      </c>
    </row>
    <row r="6401" spans="1:2">
      <c r="A6401">
        <v>37280810</v>
      </c>
      <c r="B6401" t="s">
        <v>15261</v>
      </c>
    </row>
    <row r="6402" spans="1:2">
      <c r="A6402">
        <v>34182731</v>
      </c>
      <c r="B6402" t="s">
        <v>15261</v>
      </c>
    </row>
    <row r="6403" spans="1:2">
      <c r="A6403">
        <v>34208486</v>
      </c>
      <c r="B6403" t="s">
        <v>15261</v>
      </c>
    </row>
    <row r="6404" spans="1:2">
      <c r="A6404">
        <v>34148148</v>
      </c>
      <c r="B6404" t="s">
        <v>15261</v>
      </c>
    </row>
    <row r="6405" spans="1:2">
      <c r="A6405">
        <v>34208494</v>
      </c>
      <c r="B6405" t="s">
        <v>12107</v>
      </c>
    </row>
    <row r="6406" spans="1:2">
      <c r="A6406">
        <v>34601132</v>
      </c>
      <c r="B6406" t="s">
        <v>12108</v>
      </c>
    </row>
    <row r="6407" spans="1:2">
      <c r="A6407">
        <v>34208511</v>
      </c>
      <c r="B6407" t="s">
        <v>9284</v>
      </c>
    </row>
    <row r="6408" spans="1:2">
      <c r="A6408">
        <v>34208517</v>
      </c>
      <c r="B6408" t="s">
        <v>14073</v>
      </c>
    </row>
    <row r="6409" spans="1:2">
      <c r="A6409">
        <v>37224340</v>
      </c>
      <c r="B6409" t="s">
        <v>14073</v>
      </c>
    </row>
    <row r="6410" spans="1:2">
      <c r="A6410">
        <v>34228076</v>
      </c>
      <c r="B6410" t="s">
        <v>13424</v>
      </c>
    </row>
    <row r="6411" spans="1:2">
      <c r="A6411">
        <v>34226943</v>
      </c>
      <c r="B6411" t="s">
        <v>12111</v>
      </c>
    </row>
    <row r="6412" spans="1:2">
      <c r="A6412">
        <v>34141798</v>
      </c>
      <c r="B6412" t="s">
        <v>10065</v>
      </c>
    </row>
    <row r="6413" spans="1:2">
      <c r="A6413">
        <v>34208529</v>
      </c>
      <c r="B6413" t="s">
        <v>8578</v>
      </c>
    </row>
    <row r="6414" spans="1:2">
      <c r="A6414">
        <v>34208532</v>
      </c>
      <c r="B6414" t="s">
        <v>12112</v>
      </c>
    </row>
    <row r="6415" spans="1:2">
      <c r="A6415">
        <v>34414050</v>
      </c>
      <c r="B6415" t="s">
        <v>12113</v>
      </c>
    </row>
    <row r="6416" spans="1:2">
      <c r="A6416">
        <v>34375145</v>
      </c>
      <c r="B6416" t="s">
        <v>12113</v>
      </c>
    </row>
    <row r="6417" spans="1:2">
      <c r="A6417">
        <v>37724971</v>
      </c>
      <c r="B6417" t="s">
        <v>12113</v>
      </c>
    </row>
    <row r="6418" spans="1:2">
      <c r="A6418">
        <v>34208538</v>
      </c>
      <c r="B6418" t="s">
        <v>14280</v>
      </c>
    </row>
    <row r="6419" spans="1:2">
      <c r="A6419">
        <v>34232317</v>
      </c>
      <c r="B6419" t="s">
        <v>14280</v>
      </c>
    </row>
    <row r="6420" spans="1:2">
      <c r="A6420">
        <v>34343006</v>
      </c>
      <c r="B6420" t="s">
        <v>14280</v>
      </c>
    </row>
    <row r="6421" spans="1:2">
      <c r="A6421">
        <v>37636438</v>
      </c>
      <c r="B6421" t="s">
        <v>14280</v>
      </c>
    </row>
    <row r="6422" spans="1:2">
      <c r="A6422">
        <v>34324481</v>
      </c>
      <c r="B6422" t="s">
        <v>14280</v>
      </c>
    </row>
    <row r="6423" spans="1:2">
      <c r="A6423">
        <v>36780931</v>
      </c>
      <c r="B6423" t="s">
        <v>14280</v>
      </c>
    </row>
    <row r="6424" spans="1:2">
      <c r="A6424">
        <v>37973288</v>
      </c>
      <c r="B6424" t="s">
        <v>14280</v>
      </c>
    </row>
    <row r="6425" spans="1:2">
      <c r="A6425">
        <v>34208543</v>
      </c>
      <c r="B6425" t="s">
        <v>14280</v>
      </c>
    </row>
    <row r="6426" spans="1:2">
      <c r="A6426">
        <v>34208555</v>
      </c>
      <c r="B6426" t="s">
        <v>14166</v>
      </c>
    </row>
    <row r="6427" spans="1:2">
      <c r="A6427">
        <v>37208676</v>
      </c>
      <c r="B6427" t="s">
        <v>14166</v>
      </c>
    </row>
    <row r="6428" spans="1:2">
      <c r="A6428">
        <v>37782853</v>
      </c>
      <c r="B6428" t="s">
        <v>14166</v>
      </c>
    </row>
    <row r="6429" spans="1:2">
      <c r="A6429">
        <v>34208558</v>
      </c>
      <c r="B6429" t="s">
        <v>12115</v>
      </c>
    </row>
    <row r="6430" spans="1:2">
      <c r="A6430">
        <v>37774257</v>
      </c>
      <c r="B6430" t="s">
        <v>15094</v>
      </c>
    </row>
    <row r="6431" spans="1:2">
      <c r="A6431">
        <v>34208580</v>
      </c>
      <c r="B6431" t="s">
        <v>15094</v>
      </c>
    </row>
    <row r="6432" spans="1:2">
      <c r="A6432">
        <v>37111560</v>
      </c>
      <c r="B6432" t="s">
        <v>15094</v>
      </c>
    </row>
    <row r="6433" spans="1:2">
      <c r="A6433">
        <v>37826317</v>
      </c>
      <c r="B6433" t="s">
        <v>12116</v>
      </c>
    </row>
    <row r="6434" spans="1:2">
      <c r="A6434">
        <v>34208559</v>
      </c>
      <c r="B6434" t="s">
        <v>12116</v>
      </c>
    </row>
    <row r="6435" spans="1:2">
      <c r="A6435">
        <v>37292688</v>
      </c>
      <c r="B6435" t="s">
        <v>10179</v>
      </c>
    </row>
    <row r="6436" spans="1:2">
      <c r="A6436">
        <v>37784696</v>
      </c>
      <c r="B6436" t="s">
        <v>10179</v>
      </c>
    </row>
    <row r="6437" spans="1:2">
      <c r="A6437">
        <v>38481161</v>
      </c>
      <c r="B6437" t="s">
        <v>10179</v>
      </c>
    </row>
    <row r="6438" spans="1:2">
      <c r="A6438">
        <v>34451732</v>
      </c>
      <c r="B6438" t="s">
        <v>12117</v>
      </c>
    </row>
    <row r="6439" spans="1:2">
      <c r="A6439">
        <v>34208573</v>
      </c>
      <c r="B6439" t="s">
        <v>13919</v>
      </c>
    </row>
    <row r="6440" spans="1:2">
      <c r="A6440">
        <v>37673697</v>
      </c>
      <c r="B6440" t="s">
        <v>13919</v>
      </c>
    </row>
    <row r="6441" spans="1:2">
      <c r="A6441">
        <v>34225556</v>
      </c>
      <c r="B6441" t="s">
        <v>12118</v>
      </c>
    </row>
    <row r="6442" spans="1:2">
      <c r="A6442">
        <v>34208562</v>
      </c>
      <c r="B6442" t="s">
        <v>12119</v>
      </c>
    </row>
    <row r="6443" spans="1:2">
      <c r="A6443">
        <v>38459348</v>
      </c>
      <c r="B6443" t="s">
        <v>14609</v>
      </c>
    </row>
    <row r="6444" spans="1:2">
      <c r="A6444">
        <v>37701899</v>
      </c>
      <c r="B6444" t="s">
        <v>9177</v>
      </c>
    </row>
    <row r="6445" spans="1:2">
      <c r="A6445">
        <v>34208570</v>
      </c>
      <c r="B6445" t="s">
        <v>9177</v>
      </c>
    </row>
    <row r="6446" spans="1:2">
      <c r="A6446">
        <v>34208587</v>
      </c>
      <c r="B6446" t="s">
        <v>12120</v>
      </c>
    </row>
    <row r="6447" spans="1:2">
      <c r="A6447">
        <v>38637751</v>
      </c>
      <c r="B6447" t="s">
        <v>12120</v>
      </c>
    </row>
    <row r="6448" spans="1:2">
      <c r="A6448">
        <v>34220617</v>
      </c>
      <c r="B6448" t="s">
        <v>12121</v>
      </c>
    </row>
    <row r="6449" spans="1:2">
      <c r="A6449">
        <v>38701537</v>
      </c>
      <c r="B6449" t="s">
        <v>17844</v>
      </c>
    </row>
    <row r="6450" spans="1:2">
      <c r="A6450">
        <v>37948389</v>
      </c>
      <c r="B6450" t="s">
        <v>17628</v>
      </c>
    </row>
    <row r="6451" spans="1:2">
      <c r="A6451">
        <v>34208592</v>
      </c>
      <c r="B6451" t="s">
        <v>10921</v>
      </c>
    </row>
    <row r="6452" spans="1:2">
      <c r="A6452">
        <v>34209712</v>
      </c>
      <c r="B6452" t="s">
        <v>12122</v>
      </c>
    </row>
    <row r="6453" spans="1:2">
      <c r="A6453">
        <v>34230578</v>
      </c>
      <c r="B6453" t="s">
        <v>15587</v>
      </c>
    </row>
    <row r="6454" spans="1:2">
      <c r="A6454">
        <v>34384326</v>
      </c>
      <c r="B6454" t="s">
        <v>15587</v>
      </c>
    </row>
    <row r="6455" spans="1:2">
      <c r="A6455">
        <v>37216412</v>
      </c>
      <c r="B6455" t="s">
        <v>15587</v>
      </c>
    </row>
    <row r="6456" spans="1:2">
      <c r="A6456">
        <v>37741415</v>
      </c>
      <c r="B6456" t="s">
        <v>15587</v>
      </c>
    </row>
    <row r="6457" spans="1:2">
      <c r="A6457">
        <v>34208598</v>
      </c>
      <c r="B6457" t="s">
        <v>15587</v>
      </c>
    </row>
    <row r="6458" spans="1:2">
      <c r="A6458">
        <v>37284324</v>
      </c>
      <c r="B6458" t="s">
        <v>15587</v>
      </c>
    </row>
    <row r="6459" spans="1:2">
      <c r="A6459">
        <v>34415910</v>
      </c>
      <c r="B6459" t="s">
        <v>13425</v>
      </c>
    </row>
    <row r="6460" spans="1:2">
      <c r="A6460">
        <v>37778083</v>
      </c>
      <c r="B6460" t="s">
        <v>13425</v>
      </c>
    </row>
    <row r="6461" spans="1:2">
      <c r="A6461">
        <v>38771097</v>
      </c>
      <c r="B6461" t="s">
        <v>13425</v>
      </c>
    </row>
    <row r="6462" spans="1:2">
      <c r="A6462">
        <v>34208612</v>
      </c>
      <c r="B6462" t="s">
        <v>13425</v>
      </c>
    </row>
    <row r="6463" spans="1:2">
      <c r="A6463">
        <v>34142387</v>
      </c>
      <c r="B6463" t="s">
        <v>12123</v>
      </c>
    </row>
    <row r="6464" spans="1:2">
      <c r="A6464">
        <v>36949021</v>
      </c>
      <c r="B6464" t="s">
        <v>12123</v>
      </c>
    </row>
    <row r="6465" spans="1:2">
      <c r="A6465">
        <v>37769106</v>
      </c>
      <c r="B6465" t="s">
        <v>12123</v>
      </c>
    </row>
    <row r="6466" spans="1:2">
      <c r="A6466">
        <v>34208619</v>
      </c>
      <c r="B6466" t="s">
        <v>10922</v>
      </c>
    </row>
    <row r="6467" spans="1:2">
      <c r="A6467">
        <v>34208622</v>
      </c>
      <c r="B6467" t="s">
        <v>13652</v>
      </c>
    </row>
    <row r="6468" spans="1:2">
      <c r="A6468">
        <v>37727385</v>
      </c>
      <c r="B6468" t="s">
        <v>15394</v>
      </c>
    </row>
    <row r="6469" spans="1:2">
      <c r="A6469">
        <v>34208761</v>
      </c>
      <c r="B6469" t="s">
        <v>15394</v>
      </c>
    </row>
    <row r="6470" spans="1:2">
      <c r="A6470">
        <v>37133799</v>
      </c>
      <c r="B6470" t="s">
        <v>15394</v>
      </c>
    </row>
    <row r="6471" spans="1:2">
      <c r="A6471">
        <v>36867380</v>
      </c>
      <c r="B6471" t="s">
        <v>15394</v>
      </c>
    </row>
    <row r="6472" spans="1:2">
      <c r="A6472">
        <v>38390865</v>
      </c>
      <c r="B6472" t="s">
        <v>9737</v>
      </c>
    </row>
    <row r="6473" spans="1:2">
      <c r="A6473">
        <v>34208876</v>
      </c>
      <c r="B6473" t="s">
        <v>9737</v>
      </c>
    </row>
    <row r="6474" spans="1:2">
      <c r="A6474">
        <v>38329890</v>
      </c>
      <c r="B6474" t="s">
        <v>10929</v>
      </c>
    </row>
    <row r="6475" spans="1:2">
      <c r="A6475">
        <v>34227645</v>
      </c>
      <c r="B6475" t="s">
        <v>10929</v>
      </c>
    </row>
    <row r="6476" spans="1:2">
      <c r="A6476">
        <v>37782161</v>
      </c>
      <c r="B6476" t="s">
        <v>10929</v>
      </c>
    </row>
    <row r="6477" spans="1:2">
      <c r="A6477">
        <v>37562555</v>
      </c>
      <c r="B6477" t="s">
        <v>10929</v>
      </c>
    </row>
    <row r="6478" spans="1:2">
      <c r="A6478">
        <v>37053263</v>
      </c>
      <c r="B6478" t="s">
        <v>10929</v>
      </c>
    </row>
    <row r="6479" spans="1:2">
      <c r="A6479">
        <v>37065933</v>
      </c>
      <c r="B6479" t="s">
        <v>10929</v>
      </c>
    </row>
    <row r="6480" spans="1:2">
      <c r="A6480">
        <v>34136986</v>
      </c>
      <c r="B6480" t="s">
        <v>10929</v>
      </c>
    </row>
    <row r="6481" spans="1:2">
      <c r="A6481">
        <v>34435805</v>
      </c>
      <c r="B6481" t="s">
        <v>10930</v>
      </c>
    </row>
    <row r="6482" spans="1:2">
      <c r="A6482">
        <v>37080215</v>
      </c>
      <c r="B6482" t="s">
        <v>10930</v>
      </c>
    </row>
    <row r="6483" spans="1:2">
      <c r="A6483">
        <v>37717201</v>
      </c>
      <c r="B6483" t="s">
        <v>10930</v>
      </c>
    </row>
    <row r="6484" spans="1:2">
      <c r="A6484">
        <v>37268244</v>
      </c>
      <c r="B6484" t="s">
        <v>10933</v>
      </c>
    </row>
    <row r="6485" spans="1:2">
      <c r="A6485">
        <v>34209031</v>
      </c>
      <c r="B6485" t="s">
        <v>10933</v>
      </c>
    </row>
    <row r="6486" spans="1:2">
      <c r="A6486">
        <v>37715155</v>
      </c>
      <c r="B6486" t="s">
        <v>10933</v>
      </c>
    </row>
    <row r="6487" spans="1:2">
      <c r="A6487">
        <v>36856768</v>
      </c>
      <c r="B6487" t="s">
        <v>10933</v>
      </c>
    </row>
    <row r="6488" spans="1:2">
      <c r="A6488">
        <v>34209057</v>
      </c>
      <c r="B6488" t="s">
        <v>10940</v>
      </c>
    </row>
    <row r="6489" spans="1:2">
      <c r="A6489">
        <v>34232038</v>
      </c>
      <c r="B6489" t="s">
        <v>14210</v>
      </c>
    </row>
    <row r="6490" spans="1:2">
      <c r="A6490">
        <v>36906639</v>
      </c>
      <c r="B6490" t="s">
        <v>14837</v>
      </c>
    </row>
    <row r="6491" spans="1:2">
      <c r="A6491">
        <v>34233791</v>
      </c>
      <c r="B6491" t="s">
        <v>14837</v>
      </c>
    </row>
    <row r="6492" spans="1:2">
      <c r="A6492">
        <v>34673472</v>
      </c>
      <c r="B6492" t="s">
        <v>14837</v>
      </c>
    </row>
    <row r="6493" spans="1:2">
      <c r="A6493">
        <v>36780905</v>
      </c>
      <c r="B6493" t="s">
        <v>14837</v>
      </c>
    </row>
    <row r="6494" spans="1:2">
      <c r="A6494">
        <v>36780930</v>
      </c>
      <c r="B6494" t="s">
        <v>14837</v>
      </c>
    </row>
    <row r="6495" spans="1:2">
      <c r="A6495">
        <v>34209095</v>
      </c>
      <c r="B6495" t="s">
        <v>14431</v>
      </c>
    </row>
    <row r="6496" spans="1:2">
      <c r="A6496">
        <v>35384503</v>
      </c>
      <c r="B6496" t="s">
        <v>14431</v>
      </c>
    </row>
    <row r="6497" spans="1:2">
      <c r="A6497">
        <v>38634586</v>
      </c>
      <c r="B6497" t="s">
        <v>15120</v>
      </c>
    </row>
    <row r="6498" spans="1:2">
      <c r="A6498">
        <v>34209107</v>
      </c>
      <c r="B6498" t="s">
        <v>15120</v>
      </c>
    </row>
    <row r="6499" spans="1:2">
      <c r="A6499">
        <v>34228514</v>
      </c>
      <c r="B6499" t="s">
        <v>13356</v>
      </c>
    </row>
    <row r="6500" spans="1:2">
      <c r="A6500">
        <v>34209120</v>
      </c>
      <c r="B6500" t="s">
        <v>12971</v>
      </c>
    </row>
    <row r="6501" spans="1:2">
      <c r="A6501">
        <v>34351630</v>
      </c>
      <c r="B6501" t="s">
        <v>12125</v>
      </c>
    </row>
    <row r="6502" spans="1:2">
      <c r="A6502">
        <v>38017730</v>
      </c>
      <c r="B6502" t="s">
        <v>12126</v>
      </c>
    </row>
    <row r="6503" spans="1:2">
      <c r="A6503">
        <v>34615616</v>
      </c>
      <c r="B6503" t="s">
        <v>12126</v>
      </c>
    </row>
    <row r="6504" spans="1:2">
      <c r="A6504">
        <v>37133276</v>
      </c>
      <c r="B6504" t="s">
        <v>15452</v>
      </c>
    </row>
    <row r="6505" spans="1:2">
      <c r="A6505">
        <v>37980076</v>
      </c>
      <c r="B6505" t="s">
        <v>12127</v>
      </c>
    </row>
    <row r="6506" spans="1:2">
      <c r="A6506">
        <v>38466286</v>
      </c>
      <c r="B6506" t="s">
        <v>11069</v>
      </c>
    </row>
    <row r="6507" spans="1:2">
      <c r="A6507">
        <v>34209163</v>
      </c>
      <c r="B6507" t="s">
        <v>11069</v>
      </c>
    </row>
    <row r="6508" spans="1:2">
      <c r="A6508">
        <v>38531112</v>
      </c>
      <c r="B6508" t="s">
        <v>10941</v>
      </c>
    </row>
    <row r="6509" spans="1:2">
      <c r="A6509">
        <v>34146262</v>
      </c>
      <c r="B6509" t="s">
        <v>10941</v>
      </c>
    </row>
    <row r="6510" spans="1:2">
      <c r="A6510">
        <v>38491285</v>
      </c>
      <c r="B6510" t="s">
        <v>12128</v>
      </c>
    </row>
    <row r="6511" spans="1:2">
      <c r="A6511">
        <v>34209166</v>
      </c>
      <c r="B6511" t="s">
        <v>12128</v>
      </c>
    </row>
    <row r="6512" spans="1:2">
      <c r="A6512">
        <v>37974466</v>
      </c>
      <c r="B6512" t="s">
        <v>10942</v>
      </c>
    </row>
    <row r="6513" spans="1:2">
      <c r="A6513">
        <v>34209167</v>
      </c>
      <c r="B6513" t="s">
        <v>10942</v>
      </c>
    </row>
    <row r="6514" spans="1:2">
      <c r="A6514">
        <v>37976608</v>
      </c>
      <c r="B6514" t="s">
        <v>10942</v>
      </c>
    </row>
    <row r="6515" spans="1:2">
      <c r="A6515">
        <v>38671429</v>
      </c>
      <c r="B6515" t="s">
        <v>14901</v>
      </c>
    </row>
    <row r="6516" spans="1:2">
      <c r="A6516">
        <v>34209169</v>
      </c>
      <c r="B6516" t="s">
        <v>14901</v>
      </c>
    </row>
    <row r="6517" spans="1:2">
      <c r="A6517">
        <v>36894951</v>
      </c>
      <c r="B6517" t="s">
        <v>14901</v>
      </c>
    </row>
    <row r="6518" spans="1:2">
      <c r="A6518">
        <v>34218852</v>
      </c>
      <c r="B6518" t="s">
        <v>10852</v>
      </c>
    </row>
    <row r="6519" spans="1:2">
      <c r="A6519">
        <v>36883110</v>
      </c>
      <c r="B6519" t="s">
        <v>9690</v>
      </c>
    </row>
    <row r="6520" spans="1:2">
      <c r="A6520">
        <v>37727581</v>
      </c>
      <c r="B6520" t="s">
        <v>9690</v>
      </c>
    </row>
    <row r="6521" spans="1:2">
      <c r="A6521">
        <v>34209177</v>
      </c>
      <c r="B6521" t="s">
        <v>9690</v>
      </c>
    </row>
    <row r="6522" spans="1:2">
      <c r="A6522">
        <v>34209235</v>
      </c>
      <c r="B6522" t="s">
        <v>12983</v>
      </c>
    </row>
    <row r="6523" spans="1:2">
      <c r="A6523">
        <v>38305434</v>
      </c>
      <c r="B6523" t="s">
        <v>12130</v>
      </c>
    </row>
    <row r="6524" spans="1:2">
      <c r="A6524">
        <v>34230864</v>
      </c>
      <c r="B6524" t="s">
        <v>12130</v>
      </c>
    </row>
    <row r="6525" spans="1:2">
      <c r="A6525">
        <v>34227254</v>
      </c>
      <c r="B6525" t="s">
        <v>15395</v>
      </c>
    </row>
    <row r="6526" spans="1:2">
      <c r="A6526">
        <v>34145311</v>
      </c>
      <c r="B6526" t="s">
        <v>15395</v>
      </c>
    </row>
    <row r="6527" spans="1:2">
      <c r="A6527">
        <v>34227266</v>
      </c>
      <c r="B6527" t="s">
        <v>15395</v>
      </c>
    </row>
    <row r="6528" spans="1:2">
      <c r="A6528">
        <v>34145313</v>
      </c>
      <c r="B6528" t="s">
        <v>15395</v>
      </c>
    </row>
    <row r="6529" spans="1:2">
      <c r="A6529">
        <v>37782632</v>
      </c>
      <c r="B6529" t="s">
        <v>15395</v>
      </c>
    </row>
    <row r="6530" spans="1:2">
      <c r="A6530">
        <v>34480267</v>
      </c>
      <c r="B6530" t="s">
        <v>15395</v>
      </c>
    </row>
    <row r="6531" spans="1:2">
      <c r="A6531">
        <v>38015418</v>
      </c>
      <c r="B6531" t="s">
        <v>14488</v>
      </c>
    </row>
    <row r="6532" spans="1:2">
      <c r="A6532">
        <v>34209183</v>
      </c>
      <c r="B6532" t="s">
        <v>14488</v>
      </c>
    </row>
    <row r="6533" spans="1:2">
      <c r="A6533">
        <v>38642874</v>
      </c>
      <c r="B6533" t="s">
        <v>10944</v>
      </c>
    </row>
    <row r="6534" spans="1:2">
      <c r="A6534">
        <v>38606121</v>
      </c>
      <c r="B6534" t="s">
        <v>10944</v>
      </c>
    </row>
    <row r="6535" spans="1:2">
      <c r="A6535">
        <v>34209196</v>
      </c>
      <c r="B6535" t="s">
        <v>10944</v>
      </c>
    </row>
    <row r="6536" spans="1:2">
      <c r="A6536">
        <v>36814191</v>
      </c>
      <c r="B6536" t="s">
        <v>9243</v>
      </c>
    </row>
    <row r="6537" spans="1:2">
      <c r="A6537">
        <v>37724051</v>
      </c>
      <c r="B6537" t="s">
        <v>8872</v>
      </c>
    </row>
    <row r="6538" spans="1:2">
      <c r="A6538">
        <v>34175724</v>
      </c>
      <c r="B6538" t="s">
        <v>8872</v>
      </c>
    </row>
    <row r="6539" spans="1:2">
      <c r="A6539">
        <v>37687172</v>
      </c>
      <c r="B6539" t="s">
        <v>8872</v>
      </c>
    </row>
    <row r="6540" spans="1:2">
      <c r="A6540">
        <v>34209199</v>
      </c>
      <c r="B6540" t="s">
        <v>9837</v>
      </c>
    </row>
    <row r="6541" spans="1:2">
      <c r="A6541">
        <v>37251533</v>
      </c>
      <c r="B6541" t="s">
        <v>12131</v>
      </c>
    </row>
    <row r="6542" spans="1:2">
      <c r="A6542">
        <v>34209222</v>
      </c>
      <c r="B6542" t="s">
        <v>12131</v>
      </c>
    </row>
    <row r="6543" spans="1:2">
      <c r="A6543">
        <v>37729063</v>
      </c>
      <c r="B6543" t="s">
        <v>12131</v>
      </c>
    </row>
    <row r="6544" spans="1:2">
      <c r="A6544">
        <v>37683051</v>
      </c>
      <c r="B6544" t="s">
        <v>14984</v>
      </c>
    </row>
    <row r="6545" spans="1:2">
      <c r="A6545">
        <v>34209230</v>
      </c>
      <c r="B6545" t="s">
        <v>14984</v>
      </c>
    </row>
    <row r="6546" spans="1:2">
      <c r="A6546">
        <v>34209229</v>
      </c>
      <c r="B6546" t="s">
        <v>14984</v>
      </c>
    </row>
    <row r="6547" spans="1:2">
      <c r="A6547">
        <v>37729273</v>
      </c>
      <c r="B6547" t="s">
        <v>14984</v>
      </c>
    </row>
    <row r="6548" spans="1:2">
      <c r="A6548">
        <v>34209233</v>
      </c>
      <c r="B6548" t="s">
        <v>13426</v>
      </c>
    </row>
    <row r="6549" spans="1:2">
      <c r="A6549">
        <v>38538298</v>
      </c>
      <c r="B6549" t="s">
        <v>13426</v>
      </c>
    </row>
    <row r="6550" spans="1:2">
      <c r="A6550">
        <v>34543527</v>
      </c>
      <c r="B6550" t="s">
        <v>12936</v>
      </c>
    </row>
    <row r="6551" spans="1:2">
      <c r="A6551">
        <v>34233735</v>
      </c>
      <c r="B6551" t="s">
        <v>14718</v>
      </c>
    </row>
    <row r="6552" spans="1:2">
      <c r="A6552">
        <v>36781008</v>
      </c>
      <c r="B6552" t="s">
        <v>14718</v>
      </c>
    </row>
    <row r="6553" spans="1:2">
      <c r="A6553">
        <v>36732433</v>
      </c>
      <c r="B6553" t="s">
        <v>14718</v>
      </c>
    </row>
    <row r="6554" spans="1:2">
      <c r="A6554">
        <v>38793678</v>
      </c>
      <c r="B6554" t="s">
        <v>14718</v>
      </c>
    </row>
    <row r="6555" spans="1:2">
      <c r="A6555">
        <v>36906626</v>
      </c>
      <c r="B6555" t="s">
        <v>14718</v>
      </c>
    </row>
    <row r="6556" spans="1:2">
      <c r="A6556">
        <v>37873024</v>
      </c>
      <c r="B6556" t="s">
        <v>9692</v>
      </c>
    </row>
    <row r="6557" spans="1:2">
      <c r="A6557">
        <v>34231532</v>
      </c>
      <c r="B6557" t="s">
        <v>9692</v>
      </c>
    </row>
    <row r="6558" spans="1:2">
      <c r="A6558">
        <v>38441797</v>
      </c>
      <c r="B6558" t="s">
        <v>14356</v>
      </c>
    </row>
    <row r="6559" spans="1:2">
      <c r="A6559">
        <v>38441759</v>
      </c>
      <c r="B6559" t="s">
        <v>14356</v>
      </c>
    </row>
    <row r="6560" spans="1:2">
      <c r="A6560">
        <v>34209253</v>
      </c>
      <c r="B6560" t="s">
        <v>14356</v>
      </c>
    </row>
    <row r="6561" spans="1:2">
      <c r="A6561">
        <v>38828702</v>
      </c>
      <c r="B6561" t="s">
        <v>10945</v>
      </c>
    </row>
    <row r="6562" spans="1:2">
      <c r="A6562">
        <v>34209259</v>
      </c>
      <c r="B6562" t="s">
        <v>10945</v>
      </c>
    </row>
    <row r="6563" spans="1:2">
      <c r="A6563">
        <v>34208860</v>
      </c>
      <c r="B6563" t="s">
        <v>10575</v>
      </c>
    </row>
    <row r="6564" spans="1:2">
      <c r="A6564">
        <v>34209280</v>
      </c>
      <c r="B6564" t="s">
        <v>12132</v>
      </c>
    </row>
    <row r="6565" spans="1:2">
      <c r="A6565">
        <v>34138522</v>
      </c>
      <c r="B6565" t="s">
        <v>10180</v>
      </c>
    </row>
    <row r="6566" spans="1:2">
      <c r="A6566">
        <v>38555851</v>
      </c>
      <c r="B6566" t="s">
        <v>10181</v>
      </c>
    </row>
    <row r="6567" spans="1:2">
      <c r="A6567">
        <v>34247240</v>
      </c>
      <c r="B6567" t="s">
        <v>10181</v>
      </c>
    </row>
    <row r="6568" spans="1:2">
      <c r="A6568">
        <v>37621156</v>
      </c>
      <c r="B6568" t="s">
        <v>10181</v>
      </c>
    </row>
    <row r="6569" spans="1:2">
      <c r="A6569">
        <v>34464629</v>
      </c>
      <c r="B6569" t="s">
        <v>8821</v>
      </c>
    </row>
    <row r="6570" spans="1:2">
      <c r="A6570">
        <v>34209281</v>
      </c>
      <c r="B6570" t="s">
        <v>8821</v>
      </c>
    </row>
    <row r="6571" spans="1:2">
      <c r="A6571">
        <v>34137866</v>
      </c>
      <c r="B6571" t="s">
        <v>8880</v>
      </c>
    </row>
    <row r="6572" spans="1:2">
      <c r="A6572">
        <v>34201504</v>
      </c>
      <c r="B6572" t="s">
        <v>10957</v>
      </c>
    </row>
    <row r="6573" spans="1:2">
      <c r="A6573">
        <v>37741469</v>
      </c>
      <c r="B6573" t="s">
        <v>10957</v>
      </c>
    </row>
    <row r="6574" spans="1:2">
      <c r="A6574">
        <v>38692057</v>
      </c>
      <c r="B6574" t="s">
        <v>10946</v>
      </c>
    </row>
    <row r="6575" spans="1:2">
      <c r="A6575">
        <v>34209285</v>
      </c>
      <c r="B6575" t="s">
        <v>10946</v>
      </c>
    </row>
    <row r="6576" spans="1:2">
      <c r="A6576">
        <v>34209284</v>
      </c>
      <c r="B6576" t="s">
        <v>10946</v>
      </c>
    </row>
    <row r="6577" spans="1:2">
      <c r="A6577">
        <v>38516358</v>
      </c>
      <c r="B6577" t="s">
        <v>10946</v>
      </c>
    </row>
    <row r="6578" spans="1:2">
      <c r="A6578">
        <v>38555923</v>
      </c>
      <c r="B6578" t="s">
        <v>10182</v>
      </c>
    </row>
    <row r="6579" spans="1:2">
      <c r="A6579">
        <v>38763842</v>
      </c>
      <c r="B6579" t="s">
        <v>10948</v>
      </c>
    </row>
    <row r="6580" spans="1:2">
      <c r="A6580">
        <v>34224824</v>
      </c>
      <c r="B6580" t="s">
        <v>15396</v>
      </c>
    </row>
    <row r="6581" spans="1:2">
      <c r="A6581">
        <v>38343425</v>
      </c>
      <c r="B6581" t="s">
        <v>15396</v>
      </c>
    </row>
    <row r="6582" spans="1:2">
      <c r="A6582">
        <v>34617096</v>
      </c>
      <c r="B6582" t="s">
        <v>13815</v>
      </c>
    </row>
    <row r="6583" spans="1:2">
      <c r="A6583">
        <v>34209293</v>
      </c>
      <c r="B6583" t="s">
        <v>13815</v>
      </c>
    </row>
    <row r="6584" spans="1:2">
      <c r="A6584">
        <v>37223968</v>
      </c>
      <c r="B6584" t="s">
        <v>13097</v>
      </c>
    </row>
    <row r="6585" spans="1:2">
      <c r="A6585">
        <v>34209300</v>
      </c>
      <c r="B6585" t="s">
        <v>13097</v>
      </c>
    </row>
    <row r="6586" spans="1:2">
      <c r="A6586">
        <v>34248023</v>
      </c>
      <c r="B6586" t="s">
        <v>13097</v>
      </c>
    </row>
    <row r="6587" spans="1:2">
      <c r="A6587">
        <v>36857342</v>
      </c>
      <c r="B6587" t="s">
        <v>14239</v>
      </c>
    </row>
    <row r="6588" spans="1:2">
      <c r="A6588">
        <v>34232160</v>
      </c>
      <c r="B6588" t="s">
        <v>14240</v>
      </c>
    </row>
    <row r="6589" spans="1:2">
      <c r="A6589">
        <v>37182874</v>
      </c>
      <c r="B6589" t="s">
        <v>12133</v>
      </c>
    </row>
    <row r="6590" spans="1:2">
      <c r="A6590">
        <v>37835860</v>
      </c>
      <c r="B6590" t="s">
        <v>12133</v>
      </c>
    </row>
    <row r="6591" spans="1:2">
      <c r="A6591">
        <v>34209131</v>
      </c>
      <c r="B6591" t="s">
        <v>12133</v>
      </c>
    </row>
    <row r="6592" spans="1:2">
      <c r="A6592">
        <v>38538241</v>
      </c>
      <c r="B6592" t="s">
        <v>13427</v>
      </c>
    </row>
    <row r="6593" spans="1:2">
      <c r="A6593">
        <v>34209315</v>
      </c>
      <c r="B6593" t="s">
        <v>13427</v>
      </c>
    </row>
    <row r="6594" spans="1:2">
      <c r="A6594">
        <v>34209316</v>
      </c>
      <c r="B6594" t="s">
        <v>13427</v>
      </c>
    </row>
    <row r="6595" spans="1:2">
      <c r="A6595">
        <v>38348613</v>
      </c>
      <c r="B6595" t="s">
        <v>12134</v>
      </c>
    </row>
    <row r="6596" spans="1:2">
      <c r="A6596">
        <v>38376462</v>
      </c>
      <c r="B6596" t="s">
        <v>12134</v>
      </c>
    </row>
    <row r="6597" spans="1:2">
      <c r="A6597">
        <v>36896281</v>
      </c>
      <c r="B6597" t="s">
        <v>10911</v>
      </c>
    </row>
    <row r="6598" spans="1:2">
      <c r="A6598">
        <v>34209318</v>
      </c>
      <c r="B6598" t="s">
        <v>10911</v>
      </c>
    </row>
    <row r="6599" spans="1:2">
      <c r="A6599">
        <v>34209327</v>
      </c>
      <c r="B6599" t="s">
        <v>10950</v>
      </c>
    </row>
    <row r="6600" spans="1:2">
      <c r="A6600">
        <v>34209331</v>
      </c>
      <c r="B6600" t="s">
        <v>10951</v>
      </c>
    </row>
    <row r="6601" spans="1:2">
      <c r="A6601">
        <v>34209330</v>
      </c>
      <c r="B6601" t="s">
        <v>14942</v>
      </c>
    </row>
    <row r="6602" spans="1:2">
      <c r="A6602">
        <v>36012189</v>
      </c>
      <c r="B6602" t="s">
        <v>14767</v>
      </c>
    </row>
    <row r="6603" spans="1:2">
      <c r="A6603">
        <v>36781684</v>
      </c>
      <c r="B6603" t="s">
        <v>14767</v>
      </c>
    </row>
    <row r="6604" spans="1:2">
      <c r="A6604">
        <v>34231795</v>
      </c>
      <c r="B6604" t="s">
        <v>14767</v>
      </c>
    </row>
    <row r="6605" spans="1:2">
      <c r="A6605">
        <v>36781678</v>
      </c>
      <c r="B6605" t="s">
        <v>14767</v>
      </c>
    </row>
    <row r="6606" spans="1:2">
      <c r="A6606">
        <v>38793641</v>
      </c>
      <c r="B6606" t="s">
        <v>14767</v>
      </c>
    </row>
    <row r="6607" spans="1:2">
      <c r="A6607">
        <v>36907876</v>
      </c>
      <c r="B6607" t="s">
        <v>14807</v>
      </c>
    </row>
    <row r="6608" spans="1:2">
      <c r="A6608">
        <v>34234166</v>
      </c>
      <c r="B6608" t="s">
        <v>14807</v>
      </c>
    </row>
    <row r="6609" spans="1:2">
      <c r="A6609">
        <v>36780992</v>
      </c>
      <c r="B6609" t="s">
        <v>14807</v>
      </c>
    </row>
    <row r="6610" spans="1:2">
      <c r="A6610">
        <v>37159886</v>
      </c>
      <c r="B6610" t="s">
        <v>14807</v>
      </c>
    </row>
    <row r="6611" spans="1:2">
      <c r="A6611">
        <v>34138298</v>
      </c>
      <c r="B6611" t="s">
        <v>15061</v>
      </c>
    </row>
    <row r="6612" spans="1:2">
      <c r="A6612">
        <v>34443700</v>
      </c>
      <c r="B6612" t="s">
        <v>15061</v>
      </c>
    </row>
    <row r="6613" spans="1:2">
      <c r="A6613">
        <v>37676309</v>
      </c>
      <c r="B6613" t="s">
        <v>8600</v>
      </c>
    </row>
    <row r="6614" spans="1:2">
      <c r="A6614">
        <v>34158952</v>
      </c>
      <c r="B6614" t="s">
        <v>8600</v>
      </c>
    </row>
    <row r="6615" spans="1:2">
      <c r="A6615">
        <v>37838613</v>
      </c>
      <c r="B6615" t="s">
        <v>11202</v>
      </c>
    </row>
    <row r="6616" spans="1:2">
      <c r="A6616">
        <v>34209360</v>
      </c>
      <c r="B6616" t="s">
        <v>12135</v>
      </c>
    </row>
    <row r="6617" spans="1:2">
      <c r="A6617">
        <v>34151178</v>
      </c>
      <c r="B6617" t="s">
        <v>12136</v>
      </c>
    </row>
    <row r="6618" spans="1:2">
      <c r="A6618">
        <v>34209376</v>
      </c>
      <c r="B6618" t="s">
        <v>15052</v>
      </c>
    </row>
    <row r="6619" spans="1:2">
      <c r="A6619">
        <v>37280509</v>
      </c>
      <c r="B6619" t="s">
        <v>14167</v>
      </c>
    </row>
    <row r="6620" spans="1:2">
      <c r="A6620">
        <v>34223261</v>
      </c>
      <c r="B6620" t="s">
        <v>14167</v>
      </c>
    </row>
    <row r="6621" spans="1:2">
      <c r="A6621">
        <v>34234806</v>
      </c>
      <c r="B6621" t="s">
        <v>15397</v>
      </c>
    </row>
    <row r="6622" spans="1:2">
      <c r="A6622">
        <v>34209394</v>
      </c>
      <c r="B6622" t="s">
        <v>9402</v>
      </c>
    </row>
    <row r="6623" spans="1:2">
      <c r="A6623">
        <v>34137824</v>
      </c>
      <c r="B6623" t="s">
        <v>14902</v>
      </c>
    </row>
    <row r="6624" spans="1:2">
      <c r="A6624">
        <v>38602894</v>
      </c>
      <c r="B6624" t="s">
        <v>14902</v>
      </c>
    </row>
    <row r="6625" spans="1:2">
      <c r="A6625">
        <v>34209419</v>
      </c>
      <c r="B6625" t="s">
        <v>12137</v>
      </c>
    </row>
    <row r="6626" spans="1:2">
      <c r="A6626">
        <v>34209433</v>
      </c>
      <c r="B6626" t="s">
        <v>10954</v>
      </c>
    </row>
    <row r="6627" spans="1:2">
      <c r="A6627">
        <v>36875701</v>
      </c>
      <c r="B6627" t="s">
        <v>13098</v>
      </c>
    </row>
    <row r="6628" spans="1:2">
      <c r="A6628">
        <v>37774536</v>
      </c>
      <c r="B6628" t="s">
        <v>12995</v>
      </c>
    </row>
    <row r="6629" spans="1:2">
      <c r="A6629">
        <v>34134082</v>
      </c>
      <c r="B6629" t="s">
        <v>10955</v>
      </c>
    </row>
    <row r="6630" spans="1:2">
      <c r="A6630">
        <v>37176644</v>
      </c>
      <c r="B6630" t="s">
        <v>10956</v>
      </c>
    </row>
    <row r="6631" spans="1:2">
      <c r="A6631">
        <v>37987132</v>
      </c>
      <c r="B6631" t="s">
        <v>10956</v>
      </c>
    </row>
    <row r="6632" spans="1:2">
      <c r="A6632">
        <v>34209508</v>
      </c>
      <c r="B6632" t="s">
        <v>10956</v>
      </c>
    </row>
    <row r="6633" spans="1:2">
      <c r="A6633">
        <v>34209517</v>
      </c>
      <c r="B6633" t="s">
        <v>13428</v>
      </c>
    </row>
    <row r="6634" spans="1:2">
      <c r="A6634">
        <v>37123893</v>
      </c>
      <c r="B6634" t="s">
        <v>13428</v>
      </c>
    </row>
    <row r="6635" spans="1:2">
      <c r="A6635">
        <v>38302490</v>
      </c>
      <c r="B6635" t="s">
        <v>9942</v>
      </c>
    </row>
    <row r="6636" spans="1:2">
      <c r="A6636">
        <v>36878833</v>
      </c>
      <c r="B6636" t="s">
        <v>9942</v>
      </c>
    </row>
    <row r="6637" spans="1:2">
      <c r="A6637">
        <v>34233491</v>
      </c>
      <c r="B6637" t="s">
        <v>9490</v>
      </c>
    </row>
    <row r="6638" spans="1:2">
      <c r="A6638">
        <v>34141519</v>
      </c>
      <c r="B6638" t="s">
        <v>10576</v>
      </c>
    </row>
    <row r="6639" spans="1:2">
      <c r="A6639">
        <v>34168170</v>
      </c>
      <c r="B6639" t="s">
        <v>10576</v>
      </c>
    </row>
    <row r="6640" spans="1:2">
      <c r="A6640">
        <v>37997517</v>
      </c>
      <c r="B6640" t="s">
        <v>10576</v>
      </c>
    </row>
    <row r="6641" spans="1:2">
      <c r="A6641">
        <v>36945578</v>
      </c>
      <c r="B6641" t="s">
        <v>10576</v>
      </c>
    </row>
    <row r="6642" spans="1:2">
      <c r="A6642">
        <v>34209567</v>
      </c>
      <c r="B6642" t="s">
        <v>10958</v>
      </c>
    </row>
    <row r="6643" spans="1:2">
      <c r="A6643">
        <v>37104170</v>
      </c>
      <c r="B6643" t="s">
        <v>10958</v>
      </c>
    </row>
    <row r="6644" spans="1:2">
      <c r="A6644">
        <v>34209582</v>
      </c>
      <c r="B6644" t="s">
        <v>12140</v>
      </c>
    </row>
    <row r="6645" spans="1:2">
      <c r="A6645">
        <v>37761934</v>
      </c>
      <c r="B6645" t="s">
        <v>17078</v>
      </c>
    </row>
    <row r="6646" spans="1:2">
      <c r="A6646">
        <v>38533471</v>
      </c>
      <c r="B6646" t="s">
        <v>10962</v>
      </c>
    </row>
    <row r="6647" spans="1:2">
      <c r="A6647">
        <v>37141962</v>
      </c>
      <c r="B6647" t="s">
        <v>10962</v>
      </c>
    </row>
    <row r="6648" spans="1:2">
      <c r="A6648">
        <v>37988834</v>
      </c>
      <c r="B6648" t="s">
        <v>10962</v>
      </c>
    </row>
    <row r="6649" spans="1:2">
      <c r="A6649">
        <v>36791793</v>
      </c>
      <c r="B6649" t="s">
        <v>10962</v>
      </c>
    </row>
    <row r="6650" spans="1:2">
      <c r="A6650">
        <v>34209603</v>
      </c>
      <c r="B6650" t="s">
        <v>10963</v>
      </c>
    </row>
    <row r="6651" spans="1:2">
      <c r="A6651">
        <v>38343247</v>
      </c>
      <c r="B6651" t="s">
        <v>10964</v>
      </c>
    </row>
    <row r="6652" spans="1:2">
      <c r="A6652">
        <v>34208414</v>
      </c>
      <c r="B6652" t="s">
        <v>10964</v>
      </c>
    </row>
    <row r="6653" spans="1:2">
      <c r="A6653">
        <v>34143415</v>
      </c>
      <c r="B6653" t="s">
        <v>10965</v>
      </c>
    </row>
    <row r="6654" spans="1:2">
      <c r="A6654">
        <v>34138399</v>
      </c>
      <c r="B6654" t="s">
        <v>10966</v>
      </c>
    </row>
    <row r="6655" spans="1:2">
      <c r="A6655">
        <v>34148769</v>
      </c>
      <c r="B6655" t="s">
        <v>10967</v>
      </c>
    </row>
    <row r="6656" spans="1:2">
      <c r="A6656">
        <v>34224108</v>
      </c>
      <c r="B6656" t="s">
        <v>10968</v>
      </c>
    </row>
    <row r="6657" spans="1:2">
      <c r="A6657">
        <v>37782153</v>
      </c>
      <c r="B6657" t="s">
        <v>10968</v>
      </c>
    </row>
    <row r="6658" spans="1:2">
      <c r="A6658">
        <v>37302746</v>
      </c>
      <c r="B6658" t="s">
        <v>10968</v>
      </c>
    </row>
    <row r="6659" spans="1:2">
      <c r="A6659">
        <v>34143617</v>
      </c>
      <c r="B6659" t="s">
        <v>10968</v>
      </c>
    </row>
    <row r="6660" spans="1:2">
      <c r="A6660">
        <v>38584766</v>
      </c>
      <c r="B6660" t="s">
        <v>10969</v>
      </c>
    </row>
    <row r="6661" spans="1:2">
      <c r="A6661">
        <v>34350633</v>
      </c>
      <c r="B6661" t="s">
        <v>10969</v>
      </c>
    </row>
    <row r="6662" spans="1:2">
      <c r="A6662">
        <v>34214403</v>
      </c>
      <c r="B6662" t="s">
        <v>10969</v>
      </c>
    </row>
    <row r="6663" spans="1:2">
      <c r="A6663">
        <v>34159533</v>
      </c>
      <c r="B6663" t="s">
        <v>10970</v>
      </c>
    </row>
    <row r="6664" spans="1:2">
      <c r="A6664">
        <v>34376774</v>
      </c>
      <c r="B6664" t="s">
        <v>10970</v>
      </c>
    </row>
    <row r="6665" spans="1:2">
      <c r="A6665">
        <v>37271767</v>
      </c>
      <c r="B6665" t="s">
        <v>10971</v>
      </c>
    </row>
    <row r="6666" spans="1:2">
      <c r="A6666">
        <v>34224324</v>
      </c>
      <c r="B6666" t="s">
        <v>10972</v>
      </c>
    </row>
    <row r="6667" spans="1:2">
      <c r="A6667">
        <v>34228773</v>
      </c>
      <c r="B6667" t="s">
        <v>10973</v>
      </c>
    </row>
    <row r="6668" spans="1:2">
      <c r="A6668">
        <v>34234749</v>
      </c>
      <c r="B6668" t="s">
        <v>10974</v>
      </c>
    </row>
    <row r="6669" spans="1:2">
      <c r="A6669">
        <v>38517375</v>
      </c>
      <c r="B6669" t="s">
        <v>10975</v>
      </c>
    </row>
    <row r="6670" spans="1:2">
      <c r="A6670">
        <v>34137385</v>
      </c>
      <c r="B6670" t="s">
        <v>10975</v>
      </c>
    </row>
    <row r="6671" spans="1:2">
      <c r="A6671">
        <v>36802574</v>
      </c>
      <c r="B6671" t="s">
        <v>10976</v>
      </c>
    </row>
    <row r="6672" spans="1:2">
      <c r="A6672">
        <v>34211060</v>
      </c>
      <c r="B6672" t="s">
        <v>10977</v>
      </c>
    </row>
    <row r="6673" spans="1:2">
      <c r="A6673">
        <v>37623481</v>
      </c>
      <c r="B6673" t="s">
        <v>10977</v>
      </c>
    </row>
    <row r="6674" spans="1:2">
      <c r="A6674">
        <v>36791787</v>
      </c>
      <c r="B6674" t="s">
        <v>10977</v>
      </c>
    </row>
    <row r="6675" spans="1:2">
      <c r="A6675">
        <v>34226577</v>
      </c>
      <c r="B6675" t="s">
        <v>10978</v>
      </c>
    </row>
    <row r="6676" spans="1:2">
      <c r="A6676">
        <v>34208924</v>
      </c>
      <c r="B6676" t="s">
        <v>15398</v>
      </c>
    </row>
    <row r="6677" spans="1:2">
      <c r="A6677">
        <v>34208921</v>
      </c>
      <c r="B6677" t="s">
        <v>15398</v>
      </c>
    </row>
    <row r="6678" spans="1:2">
      <c r="A6678">
        <v>34208925</v>
      </c>
      <c r="B6678" t="s">
        <v>15398</v>
      </c>
    </row>
    <row r="6679" spans="1:2">
      <c r="A6679">
        <v>34209600</v>
      </c>
      <c r="B6679" t="s">
        <v>15399</v>
      </c>
    </row>
    <row r="6680" spans="1:2">
      <c r="A6680">
        <v>37008200</v>
      </c>
      <c r="B6680" t="s">
        <v>15399</v>
      </c>
    </row>
    <row r="6681" spans="1:2">
      <c r="A6681">
        <v>34222813</v>
      </c>
      <c r="B6681" t="s">
        <v>10979</v>
      </c>
    </row>
    <row r="6682" spans="1:2">
      <c r="A6682">
        <v>34209589</v>
      </c>
      <c r="B6682" t="s">
        <v>10979</v>
      </c>
    </row>
    <row r="6683" spans="1:2">
      <c r="A6683">
        <v>34226432</v>
      </c>
      <c r="B6683" t="s">
        <v>15400</v>
      </c>
    </row>
    <row r="6684" spans="1:2">
      <c r="A6684">
        <v>34209597</v>
      </c>
      <c r="B6684" t="s">
        <v>15400</v>
      </c>
    </row>
    <row r="6685" spans="1:2">
      <c r="A6685">
        <v>36853758</v>
      </c>
      <c r="B6685" t="s">
        <v>10981</v>
      </c>
    </row>
    <row r="6686" spans="1:2">
      <c r="A6686">
        <v>37217340</v>
      </c>
      <c r="B6686" t="s">
        <v>9738</v>
      </c>
    </row>
    <row r="6687" spans="1:2">
      <c r="A6687">
        <v>34209607</v>
      </c>
      <c r="B6687" t="s">
        <v>9738</v>
      </c>
    </row>
    <row r="6688" spans="1:2">
      <c r="A6688">
        <v>37205294</v>
      </c>
      <c r="B6688" t="s">
        <v>9738</v>
      </c>
    </row>
    <row r="6689" spans="1:2">
      <c r="A6689">
        <v>37000832</v>
      </c>
      <c r="B6689" t="s">
        <v>12143</v>
      </c>
    </row>
    <row r="6690" spans="1:2">
      <c r="A6690">
        <v>34226377</v>
      </c>
      <c r="B6690" t="s">
        <v>10986</v>
      </c>
    </row>
    <row r="6691" spans="1:2">
      <c r="A6691">
        <v>37181208</v>
      </c>
      <c r="B6691" t="s">
        <v>10986</v>
      </c>
    </row>
    <row r="6692" spans="1:2">
      <c r="A6692">
        <v>34144810</v>
      </c>
      <c r="B6692" t="s">
        <v>14432</v>
      </c>
    </row>
    <row r="6693" spans="1:2">
      <c r="A6693">
        <v>34209616</v>
      </c>
      <c r="B6693" t="s">
        <v>15191</v>
      </c>
    </row>
    <row r="6694" spans="1:2">
      <c r="A6694">
        <v>34400754</v>
      </c>
      <c r="B6694" t="s">
        <v>15191</v>
      </c>
    </row>
    <row r="6695" spans="1:2">
      <c r="A6695">
        <v>34411544</v>
      </c>
      <c r="B6695" t="s">
        <v>15191</v>
      </c>
    </row>
    <row r="6696" spans="1:2">
      <c r="A6696">
        <v>36838651</v>
      </c>
      <c r="B6696" t="s">
        <v>10987</v>
      </c>
    </row>
    <row r="6697" spans="1:2">
      <c r="A6697">
        <v>37781310</v>
      </c>
      <c r="B6697" t="s">
        <v>12144</v>
      </c>
    </row>
    <row r="6698" spans="1:2">
      <c r="A6698">
        <v>34209630</v>
      </c>
      <c r="B6698" t="s">
        <v>12144</v>
      </c>
    </row>
    <row r="6699" spans="1:2">
      <c r="A6699">
        <v>34548521</v>
      </c>
      <c r="B6699" t="s">
        <v>12145</v>
      </c>
    </row>
    <row r="6700" spans="1:2">
      <c r="A6700">
        <v>34624294</v>
      </c>
      <c r="B6700" t="s">
        <v>12145</v>
      </c>
    </row>
    <row r="6701" spans="1:2">
      <c r="A6701">
        <v>34143946</v>
      </c>
      <c r="B6701" t="s">
        <v>12146</v>
      </c>
    </row>
    <row r="6702" spans="1:2">
      <c r="A6702">
        <v>34138796</v>
      </c>
      <c r="B6702" t="s">
        <v>12147</v>
      </c>
    </row>
    <row r="6703" spans="1:2">
      <c r="A6703">
        <v>37176757</v>
      </c>
      <c r="B6703" t="s">
        <v>12147</v>
      </c>
    </row>
    <row r="6704" spans="1:2">
      <c r="A6704">
        <v>34209664</v>
      </c>
      <c r="B6704" t="s">
        <v>14297</v>
      </c>
    </row>
    <row r="6705" spans="1:2">
      <c r="A6705">
        <v>34209675</v>
      </c>
      <c r="B6705" t="s">
        <v>12148</v>
      </c>
    </row>
    <row r="6706" spans="1:2">
      <c r="A6706">
        <v>34209691</v>
      </c>
      <c r="B6706" t="s">
        <v>12149</v>
      </c>
    </row>
    <row r="6707" spans="1:2">
      <c r="A6707">
        <v>34209699</v>
      </c>
      <c r="B6707" t="s">
        <v>8606</v>
      </c>
    </row>
    <row r="6708" spans="1:2">
      <c r="A6708">
        <v>34209713</v>
      </c>
      <c r="B6708" t="s">
        <v>12150</v>
      </c>
    </row>
    <row r="6709" spans="1:2">
      <c r="A6709">
        <v>37997805</v>
      </c>
      <c r="B6709" t="s">
        <v>15370</v>
      </c>
    </row>
    <row r="6710" spans="1:2">
      <c r="A6710">
        <v>38541191</v>
      </c>
      <c r="B6710" t="s">
        <v>15370</v>
      </c>
    </row>
    <row r="6711" spans="1:2">
      <c r="A6711">
        <v>34209734</v>
      </c>
      <c r="B6711" t="s">
        <v>15370</v>
      </c>
    </row>
    <row r="6712" spans="1:2">
      <c r="A6712">
        <v>38455650</v>
      </c>
      <c r="B6712" t="s">
        <v>8849</v>
      </c>
    </row>
    <row r="6713" spans="1:2">
      <c r="A6713">
        <v>34208323</v>
      </c>
      <c r="B6713" t="s">
        <v>8849</v>
      </c>
    </row>
    <row r="6714" spans="1:2">
      <c r="A6714">
        <v>38455640</v>
      </c>
      <c r="B6714" t="s">
        <v>8849</v>
      </c>
    </row>
    <row r="6715" spans="1:2">
      <c r="A6715">
        <v>34655983</v>
      </c>
      <c r="B6715" t="s">
        <v>10988</v>
      </c>
    </row>
    <row r="6716" spans="1:2">
      <c r="A6716">
        <v>36767562</v>
      </c>
      <c r="B6716" t="s">
        <v>10988</v>
      </c>
    </row>
    <row r="6717" spans="1:2">
      <c r="A6717">
        <v>34209754</v>
      </c>
      <c r="B6717" t="s">
        <v>10989</v>
      </c>
    </row>
    <row r="6718" spans="1:2">
      <c r="A6718">
        <v>36930385</v>
      </c>
      <c r="B6718" t="s">
        <v>10989</v>
      </c>
    </row>
    <row r="6719" spans="1:2">
      <c r="A6719">
        <v>38454024</v>
      </c>
      <c r="B6719" t="s">
        <v>10989</v>
      </c>
    </row>
    <row r="6720" spans="1:2">
      <c r="A6720">
        <v>34209753</v>
      </c>
      <c r="B6720" t="s">
        <v>13429</v>
      </c>
    </row>
    <row r="6721" spans="1:2">
      <c r="A6721">
        <v>38538565</v>
      </c>
      <c r="B6721" t="s">
        <v>13429</v>
      </c>
    </row>
    <row r="6722" spans="1:2">
      <c r="A6722">
        <v>34209756</v>
      </c>
      <c r="B6722" t="s">
        <v>13430</v>
      </c>
    </row>
    <row r="6723" spans="1:2">
      <c r="A6723">
        <v>38538313</v>
      </c>
      <c r="B6723" t="s">
        <v>13430</v>
      </c>
    </row>
    <row r="6724" spans="1:2">
      <c r="A6724">
        <v>37851815</v>
      </c>
      <c r="B6724" t="s">
        <v>15237</v>
      </c>
    </row>
    <row r="6725" spans="1:2">
      <c r="A6725">
        <v>34178868</v>
      </c>
      <c r="B6725" t="s">
        <v>15237</v>
      </c>
    </row>
    <row r="6726" spans="1:2">
      <c r="A6726">
        <v>34137530</v>
      </c>
      <c r="B6726" t="s">
        <v>10992</v>
      </c>
    </row>
    <row r="6727" spans="1:2">
      <c r="A6727">
        <v>34137563</v>
      </c>
      <c r="B6727" t="s">
        <v>10993</v>
      </c>
    </row>
    <row r="6728" spans="1:2">
      <c r="A6728">
        <v>37648513</v>
      </c>
      <c r="B6728" t="s">
        <v>10994</v>
      </c>
    </row>
    <row r="6729" spans="1:2">
      <c r="A6729">
        <v>34141527</v>
      </c>
      <c r="B6729" t="s">
        <v>10994</v>
      </c>
    </row>
    <row r="6730" spans="1:2">
      <c r="A6730">
        <v>34160121</v>
      </c>
      <c r="B6730" t="s">
        <v>10995</v>
      </c>
    </row>
    <row r="6731" spans="1:2">
      <c r="A6731">
        <v>34481516</v>
      </c>
      <c r="B6731" t="s">
        <v>10995</v>
      </c>
    </row>
    <row r="6732" spans="1:2">
      <c r="A6732">
        <v>38551704</v>
      </c>
      <c r="B6732" t="s">
        <v>10995</v>
      </c>
    </row>
    <row r="6733" spans="1:2">
      <c r="A6733">
        <v>38699347</v>
      </c>
      <c r="B6733" t="s">
        <v>10995</v>
      </c>
    </row>
    <row r="6734" spans="1:2">
      <c r="A6734">
        <v>34191355</v>
      </c>
      <c r="B6734" t="s">
        <v>10996</v>
      </c>
    </row>
    <row r="6735" spans="1:2">
      <c r="A6735">
        <v>34213736</v>
      </c>
      <c r="B6735" t="s">
        <v>10997</v>
      </c>
    </row>
    <row r="6736" spans="1:2">
      <c r="A6736">
        <v>34206811</v>
      </c>
      <c r="B6736" t="s">
        <v>10998</v>
      </c>
    </row>
    <row r="6737" spans="1:2">
      <c r="A6737">
        <v>37706363</v>
      </c>
      <c r="B6737" t="s">
        <v>10999</v>
      </c>
    </row>
    <row r="6738" spans="1:2">
      <c r="A6738">
        <v>34145194</v>
      </c>
      <c r="B6738" t="s">
        <v>11000</v>
      </c>
    </row>
    <row r="6739" spans="1:2">
      <c r="A6739">
        <v>37848780</v>
      </c>
      <c r="B6739" t="s">
        <v>11000</v>
      </c>
    </row>
    <row r="6740" spans="1:2">
      <c r="A6740">
        <v>36868074</v>
      </c>
      <c r="B6740" t="s">
        <v>11000</v>
      </c>
    </row>
    <row r="6741" spans="1:2">
      <c r="A6741">
        <v>38562419</v>
      </c>
      <c r="B6741" t="s">
        <v>11001</v>
      </c>
    </row>
    <row r="6742" spans="1:2">
      <c r="A6742">
        <v>38611006</v>
      </c>
      <c r="B6742" t="s">
        <v>11001</v>
      </c>
    </row>
    <row r="6743" spans="1:2">
      <c r="A6743">
        <v>34191295</v>
      </c>
      <c r="B6743" t="s">
        <v>11001</v>
      </c>
    </row>
    <row r="6744" spans="1:2">
      <c r="A6744">
        <v>34220595</v>
      </c>
      <c r="B6744" t="s">
        <v>11002</v>
      </c>
    </row>
    <row r="6745" spans="1:2">
      <c r="A6745">
        <v>34144155</v>
      </c>
      <c r="B6745" t="s">
        <v>11003</v>
      </c>
    </row>
    <row r="6746" spans="1:2">
      <c r="A6746">
        <v>34210089</v>
      </c>
      <c r="B6746" t="s">
        <v>11003</v>
      </c>
    </row>
    <row r="6747" spans="1:2">
      <c r="A6747">
        <v>34167375</v>
      </c>
      <c r="B6747" t="s">
        <v>13100</v>
      </c>
    </row>
    <row r="6748" spans="1:2">
      <c r="A6748">
        <v>34210098</v>
      </c>
      <c r="B6748" t="s">
        <v>13100</v>
      </c>
    </row>
    <row r="6749" spans="1:2">
      <c r="A6749">
        <v>34141924</v>
      </c>
      <c r="B6749" t="s">
        <v>11005</v>
      </c>
    </row>
    <row r="6750" spans="1:2">
      <c r="A6750">
        <v>38583558</v>
      </c>
      <c r="B6750" t="s">
        <v>11005</v>
      </c>
    </row>
    <row r="6751" spans="1:2">
      <c r="A6751">
        <v>38582622</v>
      </c>
      <c r="B6751" t="s">
        <v>11005</v>
      </c>
    </row>
    <row r="6752" spans="1:2">
      <c r="A6752">
        <v>34208235</v>
      </c>
      <c r="B6752" t="s">
        <v>11007</v>
      </c>
    </row>
    <row r="6753" spans="1:2">
      <c r="A6753">
        <v>37766188</v>
      </c>
      <c r="B6753" t="s">
        <v>11007</v>
      </c>
    </row>
    <row r="6754" spans="1:2">
      <c r="A6754">
        <v>36995761</v>
      </c>
      <c r="B6754" t="s">
        <v>11007</v>
      </c>
    </row>
    <row r="6755" spans="1:2">
      <c r="A6755">
        <v>37224941</v>
      </c>
      <c r="B6755" t="s">
        <v>11008</v>
      </c>
    </row>
    <row r="6756" spans="1:2">
      <c r="A6756">
        <v>37780296</v>
      </c>
      <c r="B6756" t="s">
        <v>11008</v>
      </c>
    </row>
    <row r="6757" spans="1:2">
      <c r="A6757">
        <v>34224032</v>
      </c>
      <c r="B6757" t="s">
        <v>11008</v>
      </c>
    </row>
    <row r="6758" spans="1:2">
      <c r="A6758">
        <v>37285812</v>
      </c>
      <c r="B6758" t="s">
        <v>15401</v>
      </c>
    </row>
    <row r="6759" spans="1:2">
      <c r="A6759">
        <v>37717298</v>
      </c>
      <c r="B6759" t="s">
        <v>15401</v>
      </c>
    </row>
    <row r="6760" spans="1:2">
      <c r="A6760">
        <v>34218585</v>
      </c>
      <c r="B6760" t="s">
        <v>15401</v>
      </c>
    </row>
    <row r="6761" spans="1:2">
      <c r="A6761">
        <v>34210112</v>
      </c>
      <c r="B6761" t="s">
        <v>15401</v>
      </c>
    </row>
    <row r="6762" spans="1:2">
      <c r="A6762">
        <v>34344245</v>
      </c>
      <c r="B6762" t="s">
        <v>11009</v>
      </c>
    </row>
    <row r="6763" spans="1:2">
      <c r="A6763">
        <v>37243658</v>
      </c>
      <c r="B6763" t="s">
        <v>11009</v>
      </c>
    </row>
    <row r="6764" spans="1:2">
      <c r="A6764">
        <v>37035367</v>
      </c>
      <c r="B6764" t="s">
        <v>11009</v>
      </c>
    </row>
    <row r="6765" spans="1:2">
      <c r="A6765">
        <v>37766214</v>
      </c>
      <c r="B6765" t="s">
        <v>11009</v>
      </c>
    </row>
    <row r="6766" spans="1:2">
      <c r="A6766">
        <v>34211064</v>
      </c>
      <c r="B6766" t="s">
        <v>8664</v>
      </c>
    </row>
    <row r="6767" spans="1:2">
      <c r="A6767">
        <v>34139155</v>
      </c>
      <c r="B6767" t="s">
        <v>9491</v>
      </c>
    </row>
    <row r="6768" spans="1:2">
      <c r="A6768">
        <v>38706278</v>
      </c>
      <c r="B6768" t="s">
        <v>14241</v>
      </c>
    </row>
    <row r="6769" spans="1:2">
      <c r="A6769">
        <v>34415555</v>
      </c>
      <c r="B6769" t="s">
        <v>12152</v>
      </c>
    </row>
    <row r="6770" spans="1:2">
      <c r="A6770">
        <v>34140968</v>
      </c>
      <c r="B6770" t="s">
        <v>12153</v>
      </c>
    </row>
    <row r="6771" spans="1:2">
      <c r="A6771">
        <v>38859885</v>
      </c>
      <c r="B6771" t="s">
        <v>12153</v>
      </c>
    </row>
    <row r="6772" spans="1:2">
      <c r="A6772">
        <v>37205352</v>
      </c>
      <c r="B6772" t="s">
        <v>12153</v>
      </c>
    </row>
    <row r="6773" spans="1:2">
      <c r="A6773">
        <v>34218100</v>
      </c>
      <c r="B6773" t="s">
        <v>11010</v>
      </c>
    </row>
    <row r="6774" spans="1:2">
      <c r="A6774">
        <v>37702372</v>
      </c>
      <c r="B6774" t="s">
        <v>11010</v>
      </c>
    </row>
    <row r="6775" spans="1:2">
      <c r="A6775">
        <v>37729281</v>
      </c>
      <c r="B6775" t="s">
        <v>11010</v>
      </c>
    </row>
    <row r="6776" spans="1:2">
      <c r="A6776">
        <v>34153164</v>
      </c>
      <c r="B6776" t="s">
        <v>10853</v>
      </c>
    </row>
    <row r="6777" spans="1:2">
      <c r="A6777">
        <v>36844282</v>
      </c>
      <c r="B6777" t="s">
        <v>16572</v>
      </c>
    </row>
    <row r="6778" spans="1:2">
      <c r="A6778">
        <v>37728987</v>
      </c>
      <c r="B6778" t="s">
        <v>11011</v>
      </c>
    </row>
    <row r="6779" spans="1:2">
      <c r="A6779">
        <v>37206427</v>
      </c>
      <c r="B6779" t="s">
        <v>11011</v>
      </c>
    </row>
    <row r="6780" spans="1:2">
      <c r="A6780">
        <v>38318448</v>
      </c>
      <c r="B6780" t="s">
        <v>11012</v>
      </c>
    </row>
    <row r="6781" spans="1:2">
      <c r="A6781">
        <v>34210189</v>
      </c>
      <c r="B6781" t="s">
        <v>11011</v>
      </c>
    </row>
    <row r="6782" spans="1:2">
      <c r="A6782">
        <v>34228734</v>
      </c>
      <c r="B6782" t="s">
        <v>11012</v>
      </c>
    </row>
    <row r="6783" spans="1:2">
      <c r="A6783">
        <v>34210197</v>
      </c>
      <c r="B6783" t="s">
        <v>8916</v>
      </c>
    </row>
    <row r="6784" spans="1:2">
      <c r="A6784">
        <v>37069188</v>
      </c>
      <c r="B6784" t="s">
        <v>12154</v>
      </c>
    </row>
    <row r="6785" spans="1:2">
      <c r="A6785">
        <v>38709258</v>
      </c>
      <c r="B6785" t="s">
        <v>12155</v>
      </c>
    </row>
    <row r="6786" spans="1:2">
      <c r="A6786">
        <v>37634917</v>
      </c>
      <c r="B6786" t="s">
        <v>12156</v>
      </c>
    </row>
    <row r="6787" spans="1:2">
      <c r="A6787">
        <v>38857438</v>
      </c>
      <c r="B6787" t="s">
        <v>12156</v>
      </c>
    </row>
    <row r="6788" spans="1:2">
      <c r="A6788">
        <v>34137328</v>
      </c>
      <c r="B6788" t="s">
        <v>12157</v>
      </c>
    </row>
    <row r="6789" spans="1:2">
      <c r="A6789">
        <v>36981854</v>
      </c>
      <c r="B6789" t="s">
        <v>12157</v>
      </c>
    </row>
    <row r="6790" spans="1:2">
      <c r="A6790">
        <v>34210463</v>
      </c>
      <c r="B6790" t="s">
        <v>12158</v>
      </c>
    </row>
    <row r="6791" spans="1:2">
      <c r="A6791">
        <v>38577139</v>
      </c>
      <c r="B6791" t="s">
        <v>10066</v>
      </c>
    </row>
    <row r="6792" spans="1:2">
      <c r="A6792">
        <v>37574076</v>
      </c>
      <c r="B6792" t="s">
        <v>10066</v>
      </c>
    </row>
    <row r="6793" spans="1:2">
      <c r="A6793">
        <v>38467972</v>
      </c>
      <c r="B6793" t="s">
        <v>10066</v>
      </c>
    </row>
    <row r="6794" spans="1:2">
      <c r="A6794">
        <v>34297447</v>
      </c>
      <c r="B6794" t="s">
        <v>17408</v>
      </c>
    </row>
    <row r="6795" spans="1:2">
      <c r="A6795">
        <v>36950487</v>
      </c>
      <c r="B6795" t="s">
        <v>14489</v>
      </c>
    </row>
    <row r="6796" spans="1:2">
      <c r="A6796">
        <v>34143527</v>
      </c>
      <c r="B6796" t="s">
        <v>10067</v>
      </c>
    </row>
    <row r="6797" spans="1:2">
      <c r="A6797">
        <v>37284557</v>
      </c>
      <c r="B6797" t="s">
        <v>10067</v>
      </c>
    </row>
    <row r="6798" spans="1:2">
      <c r="A6798">
        <v>38307430</v>
      </c>
      <c r="B6798" t="s">
        <v>10068</v>
      </c>
    </row>
    <row r="6799" spans="1:2">
      <c r="A6799">
        <v>34456221</v>
      </c>
      <c r="B6799" t="s">
        <v>10069</v>
      </c>
    </row>
    <row r="6800" spans="1:2">
      <c r="A6800">
        <v>34210445</v>
      </c>
      <c r="B6800" t="s">
        <v>10070</v>
      </c>
    </row>
    <row r="6801" spans="1:2">
      <c r="A6801">
        <v>34209817</v>
      </c>
      <c r="B6801" t="s">
        <v>10071</v>
      </c>
    </row>
    <row r="6802" spans="1:2">
      <c r="A6802">
        <v>34142955</v>
      </c>
      <c r="B6802" t="s">
        <v>10072</v>
      </c>
    </row>
    <row r="6803" spans="1:2">
      <c r="A6803">
        <v>34150390</v>
      </c>
      <c r="B6803" t="s">
        <v>10073</v>
      </c>
    </row>
    <row r="6804" spans="1:2">
      <c r="A6804">
        <v>34150388</v>
      </c>
      <c r="B6804" t="s">
        <v>10073</v>
      </c>
    </row>
    <row r="6805" spans="1:2">
      <c r="A6805">
        <v>37094773</v>
      </c>
      <c r="B6805" t="s">
        <v>10074</v>
      </c>
    </row>
    <row r="6806" spans="1:2">
      <c r="A6806">
        <v>34220329</v>
      </c>
      <c r="B6806" t="s">
        <v>10074</v>
      </c>
    </row>
    <row r="6807" spans="1:2">
      <c r="A6807">
        <v>34210594</v>
      </c>
      <c r="B6807" t="s">
        <v>13003</v>
      </c>
    </row>
    <row r="6808" spans="1:2">
      <c r="A6808">
        <v>36975761</v>
      </c>
      <c r="B6808" t="s">
        <v>11014</v>
      </c>
    </row>
    <row r="6809" spans="1:2">
      <c r="A6809">
        <v>37800230</v>
      </c>
      <c r="B6809" t="s">
        <v>11014</v>
      </c>
    </row>
    <row r="6810" spans="1:2">
      <c r="A6810">
        <v>37785726</v>
      </c>
      <c r="B6810" t="s">
        <v>11015</v>
      </c>
    </row>
    <row r="6811" spans="1:2">
      <c r="A6811">
        <v>36988512</v>
      </c>
      <c r="B6811" t="s">
        <v>11016</v>
      </c>
    </row>
    <row r="6812" spans="1:2">
      <c r="A6812">
        <v>34422230</v>
      </c>
      <c r="B6812" t="s">
        <v>12159</v>
      </c>
    </row>
    <row r="6813" spans="1:2">
      <c r="A6813">
        <v>34210224</v>
      </c>
      <c r="B6813" t="s">
        <v>9928</v>
      </c>
    </row>
    <row r="6814" spans="1:2">
      <c r="A6814">
        <v>37230617</v>
      </c>
      <c r="B6814" t="s">
        <v>11019</v>
      </c>
    </row>
    <row r="6815" spans="1:2">
      <c r="A6815">
        <v>34210719</v>
      </c>
      <c r="B6815" t="s">
        <v>11019</v>
      </c>
    </row>
    <row r="6816" spans="1:2">
      <c r="A6816">
        <v>34147830</v>
      </c>
      <c r="B6816" t="s">
        <v>11019</v>
      </c>
    </row>
    <row r="6817" spans="1:2">
      <c r="A6817">
        <v>34210716</v>
      </c>
      <c r="B6817" t="s">
        <v>9403</v>
      </c>
    </row>
    <row r="6818" spans="1:2">
      <c r="A6818">
        <v>38014268</v>
      </c>
      <c r="B6818" t="s">
        <v>12160</v>
      </c>
    </row>
    <row r="6819" spans="1:2">
      <c r="A6819">
        <v>34277548</v>
      </c>
      <c r="B6819" t="s">
        <v>12161</v>
      </c>
    </row>
    <row r="6820" spans="1:2">
      <c r="A6820">
        <v>38400944</v>
      </c>
      <c r="B6820" t="s">
        <v>11020</v>
      </c>
    </row>
    <row r="6821" spans="1:2">
      <c r="A6821">
        <v>34231853</v>
      </c>
      <c r="B6821" t="s">
        <v>11020</v>
      </c>
    </row>
    <row r="6822" spans="1:2">
      <c r="A6822">
        <v>34149589</v>
      </c>
      <c r="B6822" t="s">
        <v>11020</v>
      </c>
    </row>
    <row r="6823" spans="1:2">
      <c r="A6823">
        <v>38439830</v>
      </c>
      <c r="B6823" t="s">
        <v>11020</v>
      </c>
    </row>
    <row r="6824" spans="1:2">
      <c r="A6824">
        <v>34140012</v>
      </c>
      <c r="B6824" t="s">
        <v>11021</v>
      </c>
    </row>
    <row r="6825" spans="1:2">
      <c r="A6825">
        <v>34150159</v>
      </c>
      <c r="B6825" t="s">
        <v>11021</v>
      </c>
    </row>
    <row r="6826" spans="1:2">
      <c r="A6826">
        <v>37602411</v>
      </c>
      <c r="B6826" t="s">
        <v>11021</v>
      </c>
    </row>
    <row r="6827" spans="1:2">
      <c r="A6827">
        <v>38439625</v>
      </c>
      <c r="B6827" t="s">
        <v>11021</v>
      </c>
    </row>
    <row r="6828" spans="1:2">
      <c r="A6828">
        <v>37999029</v>
      </c>
      <c r="B6828" t="s">
        <v>11021</v>
      </c>
    </row>
    <row r="6829" spans="1:2">
      <c r="A6829">
        <v>34150504</v>
      </c>
      <c r="B6829" t="s">
        <v>11022</v>
      </c>
    </row>
    <row r="6830" spans="1:2">
      <c r="A6830">
        <v>34231854</v>
      </c>
      <c r="B6830" t="s">
        <v>11022</v>
      </c>
    </row>
    <row r="6831" spans="1:2">
      <c r="A6831">
        <v>36921683</v>
      </c>
      <c r="B6831" t="s">
        <v>11023</v>
      </c>
    </row>
    <row r="6832" spans="1:2">
      <c r="A6832">
        <v>37780050</v>
      </c>
      <c r="B6832" t="s">
        <v>11023</v>
      </c>
    </row>
    <row r="6833" spans="1:2">
      <c r="A6833">
        <v>34213443</v>
      </c>
      <c r="B6833" t="s">
        <v>11024</v>
      </c>
    </row>
    <row r="6834" spans="1:2">
      <c r="A6834">
        <v>38498044</v>
      </c>
      <c r="B6834" t="s">
        <v>11024</v>
      </c>
    </row>
    <row r="6835" spans="1:2">
      <c r="A6835">
        <v>34214648</v>
      </c>
      <c r="B6835" t="s">
        <v>11025</v>
      </c>
    </row>
    <row r="6836" spans="1:2">
      <c r="A6836">
        <v>37621105</v>
      </c>
      <c r="B6836" t="s">
        <v>11026</v>
      </c>
    </row>
    <row r="6837" spans="1:2">
      <c r="A6837">
        <v>38588191</v>
      </c>
      <c r="B6837" t="s">
        <v>11026</v>
      </c>
    </row>
    <row r="6838" spans="1:2">
      <c r="A6838">
        <v>34226237</v>
      </c>
      <c r="B6838" t="s">
        <v>11026</v>
      </c>
    </row>
    <row r="6839" spans="1:2">
      <c r="A6839">
        <v>38518564</v>
      </c>
      <c r="B6839" t="s">
        <v>11027</v>
      </c>
    </row>
    <row r="6840" spans="1:2">
      <c r="A6840">
        <v>34228450</v>
      </c>
      <c r="B6840" t="s">
        <v>11027</v>
      </c>
    </row>
    <row r="6841" spans="1:2">
      <c r="A6841">
        <v>38481170</v>
      </c>
      <c r="B6841" t="s">
        <v>11027</v>
      </c>
    </row>
    <row r="6842" spans="1:2">
      <c r="A6842">
        <v>37209162</v>
      </c>
      <c r="B6842" t="s">
        <v>11028</v>
      </c>
    </row>
    <row r="6843" spans="1:2">
      <c r="A6843">
        <v>37780276</v>
      </c>
      <c r="B6843" t="s">
        <v>11028</v>
      </c>
    </row>
    <row r="6844" spans="1:2">
      <c r="A6844">
        <v>34231663</v>
      </c>
      <c r="B6844" t="s">
        <v>11028</v>
      </c>
    </row>
    <row r="6845" spans="1:2">
      <c r="A6845">
        <v>34231667</v>
      </c>
      <c r="B6845" t="s">
        <v>11028</v>
      </c>
    </row>
    <row r="6846" spans="1:2">
      <c r="A6846">
        <v>36866616</v>
      </c>
      <c r="B6846" t="s">
        <v>11029</v>
      </c>
    </row>
    <row r="6847" spans="1:2">
      <c r="A6847">
        <v>37223965</v>
      </c>
      <c r="B6847" t="s">
        <v>11029</v>
      </c>
    </row>
    <row r="6848" spans="1:2">
      <c r="A6848">
        <v>37782536</v>
      </c>
      <c r="B6848" t="s">
        <v>11029</v>
      </c>
    </row>
    <row r="6849" spans="1:2">
      <c r="A6849">
        <v>34234796</v>
      </c>
      <c r="B6849" t="s">
        <v>11029</v>
      </c>
    </row>
    <row r="6850" spans="1:2">
      <c r="A6850">
        <v>37755583</v>
      </c>
      <c r="B6850" t="s">
        <v>12162</v>
      </c>
    </row>
    <row r="6851" spans="1:2">
      <c r="A6851">
        <v>34210759</v>
      </c>
      <c r="B6851" t="s">
        <v>12163</v>
      </c>
    </row>
    <row r="6852" spans="1:2">
      <c r="A6852">
        <v>37642958</v>
      </c>
      <c r="B6852" t="s">
        <v>12163</v>
      </c>
    </row>
    <row r="6853" spans="1:2">
      <c r="A6853">
        <v>34210792</v>
      </c>
      <c r="B6853" t="s">
        <v>9972</v>
      </c>
    </row>
    <row r="6854" spans="1:2">
      <c r="A6854">
        <v>38802766</v>
      </c>
      <c r="B6854" t="s">
        <v>9972</v>
      </c>
    </row>
    <row r="6855" spans="1:2">
      <c r="A6855">
        <v>34221152</v>
      </c>
      <c r="B6855" t="s">
        <v>14075</v>
      </c>
    </row>
    <row r="6856" spans="1:2">
      <c r="A6856">
        <v>34137007</v>
      </c>
      <c r="B6856" t="s">
        <v>11031</v>
      </c>
    </row>
    <row r="6857" spans="1:2">
      <c r="A6857">
        <v>34210845</v>
      </c>
      <c r="B6857" t="s">
        <v>9178</v>
      </c>
    </row>
    <row r="6858" spans="1:2">
      <c r="A6858">
        <v>37294059</v>
      </c>
      <c r="B6858" t="s">
        <v>9178</v>
      </c>
    </row>
    <row r="6859" spans="1:2">
      <c r="A6859">
        <v>36997116</v>
      </c>
      <c r="B6859" t="s">
        <v>17174</v>
      </c>
    </row>
    <row r="6860" spans="1:2">
      <c r="A6860">
        <v>34210915</v>
      </c>
      <c r="B6860" t="s">
        <v>9179</v>
      </c>
    </row>
    <row r="6861" spans="1:2">
      <c r="A6861">
        <v>34211264</v>
      </c>
      <c r="B6861" t="s">
        <v>11032</v>
      </c>
    </row>
    <row r="6862" spans="1:2">
      <c r="A6862">
        <v>37301432</v>
      </c>
      <c r="B6862" t="s">
        <v>11032</v>
      </c>
    </row>
    <row r="6863" spans="1:2">
      <c r="A6863">
        <v>37712914</v>
      </c>
      <c r="B6863" t="s">
        <v>14490</v>
      </c>
    </row>
    <row r="6864" spans="1:2">
      <c r="A6864">
        <v>36866800</v>
      </c>
      <c r="B6864" t="s">
        <v>14490</v>
      </c>
    </row>
    <row r="6865" spans="1:2">
      <c r="A6865">
        <v>37752599</v>
      </c>
      <c r="B6865" t="s">
        <v>14490</v>
      </c>
    </row>
    <row r="6866" spans="1:2">
      <c r="A6866">
        <v>34211273</v>
      </c>
      <c r="B6866" t="s">
        <v>15240</v>
      </c>
    </row>
    <row r="6867" spans="1:2">
      <c r="A6867">
        <v>38407049</v>
      </c>
      <c r="B6867" t="s">
        <v>15240</v>
      </c>
    </row>
    <row r="6868" spans="1:2">
      <c r="A6868">
        <v>34211390</v>
      </c>
      <c r="B6868" t="s">
        <v>15342</v>
      </c>
    </row>
    <row r="6869" spans="1:2">
      <c r="A6869">
        <v>38857545</v>
      </c>
      <c r="B6869" t="s">
        <v>15342</v>
      </c>
    </row>
    <row r="6870" spans="1:2">
      <c r="A6870">
        <v>36974554</v>
      </c>
      <c r="B6870" t="s">
        <v>15342</v>
      </c>
    </row>
    <row r="6871" spans="1:2">
      <c r="A6871">
        <v>37778680</v>
      </c>
      <c r="B6871" t="s">
        <v>15342</v>
      </c>
    </row>
    <row r="6872" spans="1:2">
      <c r="A6872">
        <v>36864025</v>
      </c>
      <c r="B6872" t="s">
        <v>15342</v>
      </c>
    </row>
    <row r="6873" spans="1:2">
      <c r="A6873">
        <v>36858434</v>
      </c>
      <c r="B6873" t="s">
        <v>15342</v>
      </c>
    </row>
    <row r="6874" spans="1:2">
      <c r="A6874">
        <v>38017807</v>
      </c>
      <c r="B6874" t="s">
        <v>13431</v>
      </c>
    </row>
    <row r="6875" spans="1:2">
      <c r="A6875">
        <v>38300631</v>
      </c>
      <c r="B6875" t="s">
        <v>13431</v>
      </c>
    </row>
    <row r="6876" spans="1:2">
      <c r="A6876">
        <v>34211110</v>
      </c>
      <c r="B6876" t="s">
        <v>13431</v>
      </c>
    </row>
    <row r="6877" spans="1:2">
      <c r="A6877">
        <v>38703583</v>
      </c>
      <c r="B6877" t="s">
        <v>11046</v>
      </c>
    </row>
    <row r="6878" spans="1:2">
      <c r="A6878">
        <v>38709808</v>
      </c>
      <c r="B6878" t="s">
        <v>11046</v>
      </c>
    </row>
    <row r="6879" spans="1:2">
      <c r="A6879">
        <v>37010995</v>
      </c>
      <c r="B6879" t="s">
        <v>12164</v>
      </c>
    </row>
    <row r="6880" spans="1:2">
      <c r="A6880">
        <v>34211831</v>
      </c>
      <c r="B6880" t="s">
        <v>11047</v>
      </c>
    </row>
    <row r="6881" spans="1:2">
      <c r="A6881">
        <v>37782145</v>
      </c>
      <c r="B6881" t="s">
        <v>11047</v>
      </c>
    </row>
    <row r="6882" spans="1:2">
      <c r="A6882">
        <v>34211830</v>
      </c>
      <c r="B6882" t="s">
        <v>11047</v>
      </c>
    </row>
    <row r="6883" spans="1:2">
      <c r="A6883">
        <v>37301436</v>
      </c>
      <c r="B6883" t="s">
        <v>11047</v>
      </c>
    </row>
    <row r="6884" spans="1:2">
      <c r="A6884">
        <v>34170633</v>
      </c>
      <c r="B6884" t="s">
        <v>11049</v>
      </c>
    </row>
    <row r="6885" spans="1:2">
      <c r="A6885">
        <v>34170634</v>
      </c>
      <c r="B6885" t="s">
        <v>11049</v>
      </c>
    </row>
    <row r="6886" spans="1:2">
      <c r="A6886">
        <v>38527283</v>
      </c>
      <c r="B6886" t="s">
        <v>11050</v>
      </c>
    </row>
    <row r="6887" spans="1:2">
      <c r="A6887">
        <v>37181592</v>
      </c>
      <c r="B6887" t="s">
        <v>11051</v>
      </c>
    </row>
    <row r="6888" spans="1:2">
      <c r="A6888">
        <v>34231917</v>
      </c>
      <c r="B6888" t="s">
        <v>11051</v>
      </c>
    </row>
    <row r="6889" spans="1:2">
      <c r="A6889">
        <v>36921590</v>
      </c>
      <c r="B6889" t="s">
        <v>11052</v>
      </c>
    </row>
    <row r="6890" spans="1:2">
      <c r="A6890">
        <v>37181600</v>
      </c>
      <c r="B6890" t="s">
        <v>11052</v>
      </c>
    </row>
    <row r="6891" spans="1:2">
      <c r="A6891">
        <v>37800077</v>
      </c>
      <c r="B6891" t="s">
        <v>11052</v>
      </c>
    </row>
    <row r="6892" spans="1:2">
      <c r="A6892">
        <v>37045709</v>
      </c>
      <c r="B6892" t="s">
        <v>11052</v>
      </c>
    </row>
    <row r="6893" spans="1:2">
      <c r="A6893">
        <v>38646024</v>
      </c>
      <c r="B6893" t="s">
        <v>11053</v>
      </c>
    </row>
    <row r="6894" spans="1:2">
      <c r="A6894">
        <v>36898573</v>
      </c>
      <c r="B6894" t="s">
        <v>11053</v>
      </c>
    </row>
    <row r="6895" spans="1:2">
      <c r="A6895">
        <v>38608917</v>
      </c>
      <c r="B6895" t="s">
        <v>11053</v>
      </c>
    </row>
    <row r="6896" spans="1:2">
      <c r="A6896">
        <v>38363942</v>
      </c>
      <c r="B6896" t="s">
        <v>11053</v>
      </c>
    </row>
    <row r="6897" spans="1:2">
      <c r="A6897">
        <v>36895321</v>
      </c>
      <c r="B6897" t="s">
        <v>11053</v>
      </c>
    </row>
    <row r="6898" spans="1:2">
      <c r="A6898">
        <v>38741916</v>
      </c>
      <c r="B6898" t="s">
        <v>11054</v>
      </c>
    </row>
    <row r="6899" spans="1:2">
      <c r="A6899">
        <v>37848023</v>
      </c>
      <c r="B6899" t="s">
        <v>11054</v>
      </c>
    </row>
    <row r="6900" spans="1:2">
      <c r="A6900">
        <v>38543673</v>
      </c>
      <c r="B6900" t="s">
        <v>11054</v>
      </c>
    </row>
    <row r="6901" spans="1:2">
      <c r="A6901">
        <v>38744798</v>
      </c>
      <c r="B6901" t="s">
        <v>11054</v>
      </c>
    </row>
    <row r="6902" spans="1:2">
      <c r="A6902">
        <v>34211010</v>
      </c>
      <c r="B6902" t="s">
        <v>11055</v>
      </c>
    </row>
    <row r="6903" spans="1:2">
      <c r="A6903">
        <v>37166956</v>
      </c>
      <c r="B6903" t="s">
        <v>11055</v>
      </c>
    </row>
    <row r="6904" spans="1:2">
      <c r="A6904">
        <v>37181591</v>
      </c>
      <c r="B6904" t="s">
        <v>11055</v>
      </c>
    </row>
    <row r="6905" spans="1:2">
      <c r="A6905">
        <v>37779353</v>
      </c>
      <c r="B6905" t="s">
        <v>11055</v>
      </c>
    </row>
    <row r="6906" spans="1:2">
      <c r="A6906">
        <v>34329045</v>
      </c>
      <c r="B6906" t="s">
        <v>15404</v>
      </c>
    </row>
    <row r="6907" spans="1:2">
      <c r="A6907">
        <v>34211013</v>
      </c>
      <c r="B6907" t="s">
        <v>15404</v>
      </c>
    </row>
    <row r="6908" spans="1:2">
      <c r="A6908">
        <v>37109001</v>
      </c>
      <c r="B6908" t="s">
        <v>15404</v>
      </c>
    </row>
    <row r="6909" spans="1:2">
      <c r="A6909">
        <v>34211009</v>
      </c>
      <c r="B6909" t="s">
        <v>15404</v>
      </c>
    </row>
    <row r="6910" spans="1:2">
      <c r="A6910">
        <v>37772581</v>
      </c>
      <c r="B6910" t="s">
        <v>15404</v>
      </c>
    </row>
    <row r="6911" spans="1:2">
      <c r="A6911">
        <v>37048525</v>
      </c>
      <c r="B6911" t="s">
        <v>11056</v>
      </c>
    </row>
    <row r="6912" spans="1:2">
      <c r="A6912">
        <v>37782174</v>
      </c>
      <c r="B6912" t="s">
        <v>11057</v>
      </c>
    </row>
    <row r="6913" spans="1:2">
      <c r="A6913">
        <v>37563753</v>
      </c>
      <c r="B6913" t="s">
        <v>11057</v>
      </c>
    </row>
    <row r="6914" spans="1:2">
      <c r="A6914">
        <v>37181594</v>
      </c>
      <c r="B6914" t="s">
        <v>11057</v>
      </c>
    </row>
    <row r="6915" spans="1:2">
      <c r="A6915">
        <v>37181219</v>
      </c>
      <c r="B6915" t="s">
        <v>11057</v>
      </c>
    </row>
    <row r="6916" spans="1:2">
      <c r="A6916">
        <v>37797365</v>
      </c>
      <c r="B6916" t="s">
        <v>14076</v>
      </c>
    </row>
    <row r="6917" spans="1:2">
      <c r="A6917">
        <v>34663048</v>
      </c>
      <c r="B6917" t="s">
        <v>14076</v>
      </c>
    </row>
    <row r="6918" spans="1:2">
      <c r="A6918">
        <v>34153702</v>
      </c>
      <c r="B6918" t="s">
        <v>15405</v>
      </c>
    </row>
    <row r="6919" spans="1:2">
      <c r="A6919">
        <v>36906450</v>
      </c>
      <c r="B6919" t="s">
        <v>15405</v>
      </c>
    </row>
    <row r="6920" spans="1:2">
      <c r="A6920">
        <v>34153700</v>
      </c>
      <c r="B6920" t="s">
        <v>15405</v>
      </c>
    </row>
    <row r="6921" spans="1:2">
      <c r="A6921">
        <v>34153706</v>
      </c>
      <c r="B6921" t="s">
        <v>15405</v>
      </c>
    </row>
    <row r="6922" spans="1:2">
      <c r="A6922">
        <v>37988800</v>
      </c>
      <c r="B6922" t="s">
        <v>15405</v>
      </c>
    </row>
    <row r="6923" spans="1:2">
      <c r="A6923">
        <v>38628043</v>
      </c>
      <c r="B6923" t="s">
        <v>15405</v>
      </c>
    </row>
    <row r="6924" spans="1:2">
      <c r="A6924">
        <v>34143952</v>
      </c>
      <c r="B6924" t="s">
        <v>11058</v>
      </c>
    </row>
    <row r="6925" spans="1:2">
      <c r="A6925">
        <v>37580463</v>
      </c>
      <c r="B6925" t="s">
        <v>11058</v>
      </c>
    </row>
    <row r="6926" spans="1:2">
      <c r="A6926">
        <v>37181586</v>
      </c>
      <c r="B6926" t="s">
        <v>11058</v>
      </c>
    </row>
    <row r="6927" spans="1:2">
      <c r="A6927">
        <v>37772673</v>
      </c>
      <c r="B6927" t="s">
        <v>11058</v>
      </c>
    </row>
    <row r="6928" spans="1:2">
      <c r="A6928">
        <v>34141194</v>
      </c>
      <c r="B6928" t="s">
        <v>13432</v>
      </c>
    </row>
    <row r="6929" spans="1:2">
      <c r="A6929">
        <v>34211031</v>
      </c>
      <c r="B6929" t="s">
        <v>12166</v>
      </c>
    </row>
    <row r="6930" spans="1:2">
      <c r="A6930">
        <v>37120224</v>
      </c>
      <c r="B6930" t="s">
        <v>12166</v>
      </c>
    </row>
    <row r="6931" spans="1:2">
      <c r="A6931">
        <v>34216824</v>
      </c>
      <c r="B6931" t="s">
        <v>8475</v>
      </c>
    </row>
    <row r="6932" spans="1:2">
      <c r="A6932">
        <v>37756159</v>
      </c>
      <c r="B6932" t="s">
        <v>8475</v>
      </c>
    </row>
    <row r="6933" spans="1:2">
      <c r="A6933">
        <v>36982194</v>
      </c>
      <c r="B6933" t="s">
        <v>8475</v>
      </c>
    </row>
    <row r="6934" spans="1:2">
      <c r="A6934">
        <v>37728599</v>
      </c>
      <c r="B6934" t="s">
        <v>12167</v>
      </c>
    </row>
    <row r="6935" spans="1:2">
      <c r="A6935">
        <v>34210893</v>
      </c>
      <c r="B6935" t="s">
        <v>12167</v>
      </c>
    </row>
    <row r="6936" spans="1:2">
      <c r="A6936">
        <v>37112243</v>
      </c>
      <c r="B6936" t="s">
        <v>12167</v>
      </c>
    </row>
    <row r="6937" spans="1:2">
      <c r="A6937">
        <v>36866896</v>
      </c>
      <c r="B6937" t="s">
        <v>15406</v>
      </c>
    </row>
    <row r="6938" spans="1:2">
      <c r="A6938">
        <v>37836500</v>
      </c>
      <c r="B6938" t="s">
        <v>15406</v>
      </c>
    </row>
    <row r="6939" spans="1:2">
      <c r="A6939">
        <v>34210986</v>
      </c>
      <c r="B6939" t="s">
        <v>15406</v>
      </c>
    </row>
    <row r="6940" spans="1:2">
      <c r="A6940">
        <v>36873071</v>
      </c>
      <c r="B6940" t="s">
        <v>15406</v>
      </c>
    </row>
    <row r="6941" spans="1:2">
      <c r="A6941">
        <v>38704075</v>
      </c>
      <c r="B6941" t="s">
        <v>9006</v>
      </c>
    </row>
    <row r="6942" spans="1:2">
      <c r="A6942">
        <v>38548071</v>
      </c>
      <c r="B6942" t="s">
        <v>9006</v>
      </c>
    </row>
    <row r="6943" spans="1:2">
      <c r="A6943">
        <v>34147847</v>
      </c>
      <c r="B6943" t="s">
        <v>9180</v>
      </c>
    </row>
    <row r="6944" spans="1:2">
      <c r="A6944">
        <v>34211015</v>
      </c>
      <c r="B6944" t="s">
        <v>15343</v>
      </c>
    </row>
    <row r="6945" spans="1:2">
      <c r="A6945">
        <v>34208264</v>
      </c>
      <c r="B6945" t="s">
        <v>14002</v>
      </c>
    </row>
    <row r="6946" spans="1:2">
      <c r="A6946">
        <v>37999103</v>
      </c>
      <c r="B6946" t="s">
        <v>14002</v>
      </c>
    </row>
    <row r="6947" spans="1:2">
      <c r="A6947">
        <v>37076020</v>
      </c>
      <c r="B6947" t="s">
        <v>14002</v>
      </c>
    </row>
    <row r="6948" spans="1:2">
      <c r="A6948">
        <v>37767785</v>
      </c>
      <c r="B6948" t="s">
        <v>14491</v>
      </c>
    </row>
    <row r="6949" spans="1:2">
      <c r="A6949">
        <v>37673671</v>
      </c>
      <c r="B6949" t="s">
        <v>14491</v>
      </c>
    </row>
    <row r="6950" spans="1:2">
      <c r="A6950">
        <v>37147606</v>
      </c>
      <c r="B6950" t="s">
        <v>14491</v>
      </c>
    </row>
    <row r="6951" spans="1:2">
      <c r="A6951">
        <v>34211362</v>
      </c>
      <c r="B6951" t="s">
        <v>13433</v>
      </c>
    </row>
    <row r="6952" spans="1:2">
      <c r="A6952">
        <v>37612129</v>
      </c>
      <c r="B6952" t="s">
        <v>13433</v>
      </c>
    </row>
    <row r="6953" spans="1:2">
      <c r="A6953">
        <v>34147271</v>
      </c>
      <c r="B6953" t="s">
        <v>13889</v>
      </c>
    </row>
    <row r="6954" spans="1:2">
      <c r="A6954">
        <v>36874782</v>
      </c>
      <c r="B6954" t="s">
        <v>13889</v>
      </c>
    </row>
    <row r="6955" spans="1:2">
      <c r="A6955">
        <v>37102343</v>
      </c>
      <c r="B6955" t="s">
        <v>13889</v>
      </c>
    </row>
    <row r="6956" spans="1:2">
      <c r="A6956">
        <v>37715746</v>
      </c>
      <c r="B6956" t="s">
        <v>13889</v>
      </c>
    </row>
    <row r="6957" spans="1:2">
      <c r="A6957">
        <v>34144660</v>
      </c>
      <c r="B6957" t="s">
        <v>12168</v>
      </c>
    </row>
    <row r="6958" spans="1:2">
      <c r="A6958">
        <v>34494622</v>
      </c>
      <c r="B6958" t="s">
        <v>12168</v>
      </c>
    </row>
    <row r="6959" spans="1:2">
      <c r="A6959">
        <v>36904372</v>
      </c>
      <c r="B6959" t="s">
        <v>12168</v>
      </c>
    </row>
    <row r="6960" spans="1:2">
      <c r="A6960">
        <v>37883446</v>
      </c>
      <c r="B6960" t="s">
        <v>12168</v>
      </c>
    </row>
    <row r="6961" spans="1:2">
      <c r="A6961">
        <v>34211438</v>
      </c>
      <c r="B6961" t="s">
        <v>12169</v>
      </c>
    </row>
    <row r="6962" spans="1:2">
      <c r="A6962">
        <v>38450613</v>
      </c>
      <c r="B6962" t="s">
        <v>12169</v>
      </c>
    </row>
    <row r="6963" spans="1:2">
      <c r="A6963">
        <v>34211440</v>
      </c>
      <c r="B6963" t="s">
        <v>9324</v>
      </c>
    </row>
    <row r="6964" spans="1:2">
      <c r="A6964">
        <v>34211115</v>
      </c>
      <c r="B6964" t="s">
        <v>9076</v>
      </c>
    </row>
    <row r="6965" spans="1:2">
      <c r="A6965">
        <v>37166272</v>
      </c>
      <c r="B6965" t="s">
        <v>9076</v>
      </c>
    </row>
    <row r="6966" spans="1:2">
      <c r="A6966">
        <v>37741091</v>
      </c>
      <c r="B6966" t="s">
        <v>9076</v>
      </c>
    </row>
    <row r="6967" spans="1:2">
      <c r="A6967">
        <v>34211460</v>
      </c>
      <c r="B6967" t="s">
        <v>12170</v>
      </c>
    </row>
    <row r="6968" spans="1:2">
      <c r="A6968">
        <v>37571651</v>
      </c>
      <c r="B6968" t="s">
        <v>12170</v>
      </c>
    </row>
    <row r="6969" spans="1:2">
      <c r="A6969">
        <v>34211482</v>
      </c>
      <c r="B6969" t="s">
        <v>12171</v>
      </c>
    </row>
    <row r="6970" spans="1:2">
      <c r="A6970">
        <v>37784745</v>
      </c>
      <c r="B6970" t="s">
        <v>10075</v>
      </c>
    </row>
    <row r="6971" spans="1:2">
      <c r="A6971">
        <v>34259666</v>
      </c>
      <c r="B6971" t="s">
        <v>10075</v>
      </c>
    </row>
    <row r="6972" spans="1:2">
      <c r="A6972">
        <v>34151817</v>
      </c>
      <c r="B6972" t="s">
        <v>12172</v>
      </c>
    </row>
    <row r="6973" spans="1:2">
      <c r="A6973">
        <v>37208464</v>
      </c>
      <c r="B6973" t="s">
        <v>12172</v>
      </c>
    </row>
    <row r="6974" spans="1:2">
      <c r="A6974">
        <v>36797676</v>
      </c>
      <c r="B6974" t="s">
        <v>12172</v>
      </c>
    </row>
    <row r="6975" spans="1:2">
      <c r="A6975">
        <v>37254153</v>
      </c>
      <c r="B6975" t="s">
        <v>13434</v>
      </c>
    </row>
    <row r="6976" spans="1:2">
      <c r="A6976">
        <v>34211498</v>
      </c>
      <c r="B6976" t="s">
        <v>13434</v>
      </c>
    </row>
    <row r="6977" spans="1:2">
      <c r="A6977">
        <v>38868389</v>
      </c>
      <c r="B6977" t="s">
        <v>11060</v>
      </c>
    </row>
    <row r="6978" spans="1:2">
      <c r="A6978">
        <v>37297750</v>
      </c>
      <c r="B6978" t="s">
        <v>11060</v>
      </c>
    </row>
    <row r="6979" spans="1:2">
      <c r="A6979">
        <v>34166963</v>
      </c>
      <c r="B6979" t="s">
        <v>11060</v>
      </c>
    </row>
    <row r="6980" spans="1:2">
      <c r="A6980">
        <v>37838604</v>
      </c>
      <c r="B6980" t="s">
        <v>12173</v>
      </c>
    </row>
    <row r="6981" spans="1:2">
      <c r="A6981">
        <v>36949702</v>
      </c>
      <c r="B6981" t="s">
        <v>12173</v>
      </c>
    </row>
    <row r="6982" spans="1:2">
      <c r="A6982">
        <v>34211081</v>
      </c>
      <c r="B6982" t="s">
        <v>12173</v>
      </c>
    </row>
    <row r="6983" spans="1:2">
      <c r="A6983">
        <v>34141634</v>
      </c>
      <c r="B6983" t="s">
        <v>12174</v>
      </c>
    </row>
    <row r="6984" spans="1:2">
      <c r="A6984">
        <v>37186883</v>
      </c>
      <c r="B6984" t="s">
        <v>12174</v>
      </c>
    </row>
    <row r="6985" spans="1:2">
      <c r="A6985">
        <v>34211477</v>
      </c>
      <c r="B6985" t="s">
        <v>15403</v>
      </c>
    </row>
    <row r="6986" spans="1:2">
      <c r="A6986">
        <v>36857350</v>
      </c>
      <c r="B6986" t="s">
        <v>15403</v>
      </c>
    </row>
    <row r="6987" spans="1:2">
      <c r="A6987">
        <v>34211384</v>
      </c>
      <c r="B6987" t="s">
        <v>12176</v>
      </c>
    </row>
    <row r="6988" spans="1:2">
      <c r="A6988">
        <v>37896697</v>
      </c>
      <c r="B6988" t="s">
        <v>12176</v>
      </c>
    </row>
    <row r="6989" spans="1:2">
      <c r="A6989">
        <v>34210935</v>
      </c>
      <c r="B6989" t="s">
        <v>13435</v>
      </c>
    </row>
    <row r="6990" spans="1:2">
      <c r="A6990">
        <v>38777692</v>
      </c>
      <c r="B6990" t="s">
        <v>13435</v>
      </c>
    </row>
    <row r="6991" spans="1:2">
      <c r="A6991">
        <v>34261757</v>
      </c>
      <c r="B6991" t="s">
        <v>13435</v>
      </c>
    </row>
    <row r="6992" spans="1:2">
      <c r="A6992">
        <v>38722903</v>
      </c>
      <c r="B6992" t="s">
        <v>10076</v>
      </c>
    </row>
    <row r="6993" spans="1:2">
      <c r="A6993">
        <v>37762194</v>
      </c>
      <c r="B6993" t="s">
        <v>10076</v>
      </c>
    </row>
    <row r="6994" spans="1:2">
      <c r="A6994">
        <v>37600466</v>
      </c>
      <c r="B6994" t="s">
        <v>10076</v>
      </c>
    </row>
    <row r="6995" spans="1:2">
      <c r="A6995">
        <v>36795940</v>
      </c>
      <c r="B6995" t="s">
        <v>10762</v>
      </c>
    </row>
    <row r="6996" spans="1:2">
      <c r="A6996">
        <v>36870751</v>
      </c>
      <c r="B6996" t="s">
        <v>9181</v>
      </c>
    </row>
    <row r="6997" spans="1:2">
      <c r="A6997">
        <v>34220443</v>
      </c>
      <c r="B6997" t="s">
        <v>13436</v>
      </c>
    </row>
    <row r="6998" spans="1:2">
      <c r="A6998">
        <v>37779366</v>
      </c>
      <c r="B6998" t="s">
        <v>13436</v>
      </c>
    </row>
    <row r="6999" spans="1:2">
      <c r="A6999">
        <v>37171928</v>
      </c>
      <c r="B6999" t="s">
        <v>13436</v>
      </c>
    </row>
    <row r="7000" spans="1:2">
      <c r="A7000">
        <v>37223960</v>
      </c>
      <c r="B7000" t="s">
        <v>12177</v>
      </c>
    </row>
    <row r="7001" spans="1:2">
      <c r="A7001">
        <v>37652192</v>
      </c>
      <c r="B7001" t="s">
        <v>12177</v>
      </c>
    </row>
    <row r="7002" spans="1:2">
      <c r="A7002">
        <v>34141578</v>
      </c>
      <c r="B7002" t="s">
        <v>12178</v>
      </c>
    </row>
    <row r="7003" spans="1:2">
      <c r="A7003">
        <v>34211577</v>
      </c>
      <c r="B7003" t="s">
        <v>13148</v>
      </c>
    </row>
    <row r="7004" spans="1:2">
      <c r="A7004">
        <v>34142005</v>
      </c>
      <c r="B7004" t="s">
        <v>14003</v>
      </c>
    </row>
    <row r="7005" spans="1:2">
      <c r="A7005">
        <v>37162625</v>
      </c>
      <c r="B7005" t="s">
        <v>10077</v>
      </c>
    </row>
    <row r="7006" spans="1:2">
      <c r="A7006">
        <v>34211610</v>
      </c>
      <c r="B7006" t="s">
        <v>10077</v>
      </c>
    </row>
    <row r="7007" spans="1:2">
      <c r="A7007">
        <v>36856769</v>
      </c>
      <c r="B7007" t="s">
        <v>10077</v>
      </c>
    </row>
    <row r="7008" spans="1:2">
      <c r="A7008">
        <v>34217745</v>
      </c>
      <c r="B7008" t="s">
        <v>14168</v>
      </c>
    </row>
    <row r="7009" spans="1:2">
      <c r="A7009">
        <v>38597851</v>
      </c>
      <c r="B7009" t="s">
        <v>17172</v>
      </c>
    </row>
    <row r="7010" spans="1:2">
      <c r="A7010">
        <v>37764664</v>
      </c>
      <c r="B7010" t="s">
        <v>11070</v>
      </c>
    </row>
    <row r="7011" spans="1:2">
      <c r="A7011">
        <v>37779141</v>
      </c>
      <c r="B7011" t="s">
        <v>11070</v>
      </c>
    </row>
    <row r="7012" spans="1:2">
      <c r="A7012">
        <v>36904888</v>
      </c>
      <c r="B7012" t="s">
        <v>11070</v>
      </c>
    </row>
    <row r="7013" spans="1:2">
      <c r="A7013">
        <v>34141120</v>
      </c>
      <c r="B7013" t="s">
        <v>11071</v>
      </c>
    </row>
    <row r="7014" spans="1:2">
      <c r="A7014">
        <v>37268698</v>
      </c>
      <c r="B7014" t="s">
        <v>11071</v>
      </c>
    </row>
    <row r="7015" spans="1:2">
      <c r="A7015">
        <v>34209669</v>
      </c>
      <c r="B7015" t="s">
        <v>11072</v>
      </c>
    </row>
    <row r="7016" spans="1:2">
      <c r="A7016">
        <v>38487670</v>
      </c>
      <c r="B7016" t="s">
        <v>11072</v>
      </c>
    </row>
    <row r="7017" spans="1:2">
      <c r="A7017">
        <v>37696371</v>
      </c>
      <c r="B7017" t="s">
        <v>11073</v>
      </c>
    </row>
    <row r="7018" spans="1:2">
      <c r="A7018">
        <v>37608916</v>
      </c>
      <c r="B7018" t="s">
        <v>11073</v>
      </c>
    </row>
    <row r="7019" spans="1:2">
      <c r="A7019">
        <v>34401509</v>
      </c>
      <c r="B7019" t="s">
        <v>11074</v>
      </c>
    </row>
    <row r="7020" spans="1:2">
      <c r="A7020">
        <v>37205663</v>
      </c>
      <c r="B7020" t="s">
        <v>11075</v>
      </c>
    </row>
    <row r="7021" spans="1:2">
      <c r="A7021">
        <v>34211932</v>
      </c>
      <c r="B7021" t="s">
        <v>11076</v>
      </c>
    </row>
    <row r="7022" spans="1:2">
      <c r="A7022">
        <v>38641027</v>
      </c>
      <c r="B7022" t="s">
        <v>11076</v>
      </c>
    </row>
    <row r="7023" spans="1:2">
      <c r="A7023">
        <v>38640944</v>
      </c>
      <c r="B7023" t="s">
        <v>11076</v>
      </c>
    </row>
    <row r="7024" spans="1:2">
      <c r="A7024">
        <v>36971928</v>
      </c>
      <c r="B7024" t="s">
        <v>11076</v>
      </c>
    </row>
    <row r="7025" spans="1:2">
      <c r="A7025">
        <v>37843027</v>
      </c>
      <c r="B7025" t="s">
        <v>15408</v>
      </c>
    </row>
    <row r="7026" spans="1:2">
      <c r="A7026">
        <v>38331214</v>
      </c>
      <c r="B7026" t="s">
        <v>15408</v>
      </c>
    </row>
    <row r="7027" spans="1:2">
      <c r="A7027">
        <v>34223924</v>
      </c>
      <c r="B7027" t="s">
        <v>15408</v>
      </c>
    </row>
    <row r="7028" spans="1:2">
      <c r="A7028">
        <v>36776772</v>
      </c>
      <c r="B7028" t="s">
        <v>15408</v>
      </c>
    </row>
    <row r="7029" spans="1:2">
      <c r="A7029">
        <v>38633423</v>
      </c>
      <c r="B7029" t="s">
        <v>11077</v>
      </c>
    </row>
    <row r="7030" spans="1:2">
      <c r="A7030">
        <v>34207369</v>
      </c>
      <c r="B7030" t="s">
        <v>11077</v>
      </c>
    </row>
    <row r="7031" spans="1:2">
      <c r="A7031">
        <v>36869137</v>
      </c>
      <c r="B7031" t="s">
        <v>11078</v>
      </c>
    </row>
    <row r="7032" spans="1:2">
      <c r="A7032">
        <v>38617032</v>
      </c>
      <c r="B7032" t="s">
        <v>11078</v>
      </c>
    </row>
    <row r="7033" spans="1:2">
      <c r="A7033">
        <v>38576328</v>
      </c>
      <c r="B7033" t="s">
        <v>11078</v>
      </c>
    </row>
    <row r="7034" spans="1:2">
      <c r="A7034">
        <v>37608903</v>
      </c>
      <c r="B7034" t="s">
        <v>11079</v>
      </c>
    </row>
    <row r="7035" spans="1:2">
      <c r="A7035">
        <v>34137006</v>
      </c>
      <c r="B7035" t="s">
        <v>11079</v>
      </c>
    </row>
    <row r="7036" spans="1:2">
      <c r="A7036">
        <v>38336648</v>
      </c>
      <c r="B7036" t="s">
        <v>11080</v>
      </c>
    </row>
    <row r="7037" spans="1:2">
      <c r="A7037">
        <v>38348013</v>
      </c>
      <c r="B7037" t="s">
        <v>11080</v>
      </c>
    </row>
    <row r="7038" spans="1:2">
      <c r="A7038">
        <v>37144418</v>
      </c>
      <c r="B7038" t="s">
        <v>11080</v>
      </c>
    </row>
    <row r="7039" spans="1:2">
      <c r="A7039">
        <v>38585481</v>
      </c>
      <c r="B7039" t="s">
        <v>11081</v>
      </c>
    </row>
    <row r="7040" spans="1:2">
      <c r="A7040">
        <v>34177430</v>
      </c>
      <c r="B7040" t="s">
        <v>11081</v>
      </c>
    </row>
    <row r="7041" spans="1:2">
      <c r="A7041">
        <v>37010299</v>
      </c>
      <c r="B7041" t="s">
        <v>11082</v>
      </c>
    </row>
    <row r="7042" spans="1:2">
      <c r="A7042">
        <v>34234621</v>
      </c>
      <c r="B7042" t="s">
        <v>11082</v>
      </c>
    </row>
    <row r="7043" spans="1:2">
      <c r="A7043">
        <v>37727934</v>
      </c>
      <c r="B7043" t="s">
        <v>11082</v>
      </c>
    </row>
    <row r="7044" spans="1:2">
      <c r="A7044">
        <v>38634828</v>
      </c>
      <c r="B7044" t="s">
        <v>11083</v>
      </c>
    </row>
    <row r="7045" spans="1:2">
      <c r="A7045">
        <v>36876884</v>
      </c>
      <c r="B7045" t="s">
        <v>11083</v>
      </c>
    </row>
    <row r="7046" spans="1:2">
      <c r="A7046">
        <v>38022716</v>
      </c>
      <c r="B7046" t="s">
        <v>11084</v>
      </c>
    </row>
    <row r="7047" spans="1:2">
      <c r="A7047">
        <v>34224221</v>
      </c>
      <c r="B7047" t="s">
        <v>11084</v>
      </c>
    </row>
    <row r="7048" spans="1:2">
      <c r="A7048">
        <v>37668075</v>
      </c>
      <c r="B7048" t="s">
        <v>11085</v>
      </c>
    </row>
    <row r="7049" spans="1:2">
      <c r="A7049">
        <v>38459077</v>
      </c>
      <c r="B7049" t="s">
        <v>15409</v>
      </c>
    </row>
    <row r="7050" spans="1:2">
      <c r="A7050">
        <v>34212053</v>
      </c>
      <c r="B7050" t="s">
        <v>15409</v>
      </c>
    </row>
    <row r="7051" spans="1:2">
      <c r="A7051">
        <v>37687563</v>
      </c>
      <c r="B7051" t="s">
        <v>11086</v>
      </c>
    </row>
    <row r="7052" spans="1:2">
      <c r="A7052">
        <v>36955388</v>
      </c>
      <c r="B7052" t="s">
        <v>11087</v>
      </c>
    </row>
    <row r="7053" spans="1:2">
      <c r="A7053">
        <v>34222955</v>
      </c>
      <c r="B7053" t="s">
        <v>11088</v>
      </c>
    </row>
    <row r="7054" spans="1:2">
      <c r="A7054">
        <v>34224331</v>
      </c>
      <c r="B7054" t="s">
        <v>15410</v>
      </c>
    </row>
    <row r="7055" spans="1:2">
      <c r="A7055">
        <v>36849642</v>
      </c>
      <c r="B7055" t="s">
        <v>15410</v>
      </c>
    </row>
    <row r="7056" spans="1:2">
      <c r="A7056">
        <v>34414920</v>
      </c>
      <c r="B7056" t="s">
        <v>15410</v>
      </c>
    </row>
    <row r="7057" spans="1:2">
      <c r="A7057">
        <v>38698879</v>
      </c>
      <c r="B7057" t="s">
        <v>15410</v>
      </c>
    </row>
    <row r="7058" spans="1:2">
      <c r="A7058">
        <v>38712608</v>
      </c>
      <c r="B7058" t="s">
        <v>15410</v>
      </c>
    </row>
    <row r="7059" spans="1:2">
      <c r="A7059">
        <v>38576337</v>
      </c>
      <c r="B7059" t="s">
        <v>15410</v>
      </c>
    </row>
    <row r="7060" spans="1:2">
      <c r="A7060">
        <v>34224350</v>
      </c>
      <c r="B7060" t="s">
        <v>15411</v>
      </c>
    </row>
    <row r="7061" spans="1:2">
      <c r="A7061">
        <v>38519143</v>
      </c>
      <c r="B7061" t="s">
        <v>15411</v>
      </c>
    </row>
    <row r="7062" spans="1:2">
      <c r="A7062">
        <v>34224184</v>
      </c>
      <c r="B7062" t="s">
        <v>11089</v>
      </c>
    </row>
    <row r="7063" spans="1:2">
      <c r="A7063">
        <v>37792481</v>
      </c>
      <c r="B7063" t="s">
        <v>11090</v>
      </c>
    </row>
    <row r="7064" spans="1:2">
      <c r="A7064">
        <v>36786906</v>
      </c>
      <c r="B7064" t="s">
        <v>11090</v>
      </c>
    </row>
    <row r="7065" spans="1:2">
      <c r="A7065">
        <v>37046871</v>
      </c>
      <c r="B7065" t="s">
        <v>11091</v>
      </c>
    </row>
    <row r="7066" spans="1:2">
      <c r="A7066">
        <v>34134747</v>
      </c>
      <c r="B7066" t="s">
        <v>11091</v>
      </c>
    </row>
    <row r="7067" spans="1:2">
      <c r="A7067">
        <v>38617215</v>
      </c>
      <c r="B7067" t="s">
        <v>11091</v>
      </c>
    </row>
    <row r="7068" spans="1:2">
      <c r="A7068">
        <v>37222088</v>
      </c>
      <c r="B7068" t="s">
        <v>11092</v>
      </c>
    </row>
    <row r="7069" spans="1:2">
      <c r="A7069">
        <v>34149154</v>
      </c>
      <c r="B7069" t="s">
        <v>9285</v>
      </c>
    </row>
    <row r="7070" spans="1:2">
      <c r="A7070">
        <v>38768379</v>
      </c>
      <c r="B7070" t="s">
        <v>9285</v>
      </c>
    </row>
    <row r="7071" spans="1:2">
      <c r="A7071">
        <v>36865942</v>
      </c>
      <c r="B7071" t="s">
        <v>9285</v>
      </c>
    </row>
    <row r="7072" spans="1:2">
      <c r="A7072">
        <v>36934997</v>
      </c>
      <c r="B7072" t="s">
        <v>9693</v>
      </c>
    </row>
    <row r="7073" spans="1:2">
      <c r="A7073">
        <v>34212113</v>
      </c>
      <c r="B7073" t="s">
        <v>9693</v>
      </c>
    </row>
    <row r="7074" spans="1:2">
      <c r="A7074">
        <v>36886250</v>
      </c>
      <c r="B7074" t="s">
        <v>9693</v>
      </c>
    </row>
    <row r="7075" spans="1:2">
      <c r="A7075">
        <v>37728602</v>
      </c>
      <c r="B7075" t="s">
        <v>9693</v>
      </c>
    </row>
    <row r="7076" spans="1:2">
      <c r="A7076">
        <v>37957733</v>
      </c>
      <c r="B7076" t="s">
        <v>9694</v>
      </c>
    </row>
    <row r="7077" spans="1:2">
      <c r="A7077">
        <v>38487683</v>
      </c>
      <c r="B7077" t="s">
        <v>9694</v>
      </c>
    </row>
    <row r="7078" spans="1:2">
      <c r="A7078">
        <v>36902678</v>
      </c>
      <c r="B7078" t="s">
        <v>9694</v>
      </c>
    </row>
    <row r="7079" spans="1:2">
      <c r="A7079">
        <v>34152952</v>
      </c>
      <c r="B7079" t="s">
        <v>11119</v>
      </c>
    </row>
    <row r="7080" spans="1:2">
      <c r="A7080">
        <v>37888211</v>
      </c>
      <c r="B7080" t="s">
        <v>11119</v>
      </c>
    </row>
    <row r="7081" spans="1:2">
      <c r="A7081">
        <v>34217733</v>
      </c>
      <c r="B7081" t="s">
        <v>11093</v>
      </c>
    </row>
    <row r="7082" spans="1:2">
      <c r="A7082">
        <v>38785896</v>
      </c>
      <c r="B7082" t="s">
        <v>14977</v>
      </c>
    </row>
    <row r="7083" spans="1:2">
      <c r="A7083">
        <v>34208317</v>
      </c>
      <c r="B7083" t="s">
        <v>14977</v>
      </c>
    </row>
    <row r="7084" spans="1:2">
      <c r="A7084">
        <v>36858679</v>
      </c>
      <c r="B7084" t="s">
        <v>14977</v>
      </c>
    </row>
    <row r="7085" spans="1:2">
      <c r="A7085">
        <v>38552325</v>
      </c>
      <c r="B7085" t="s">
        <v>11094</v>
      </c>
    </row>
    <row r="7086" spans="1:2">
      <c r="A7086">
        <v>37287104</v>
      </c>
      <c r="B7086" t="s">
        <v>11094</v>
      </c>
    </row>
    <row r="7087" spans="1:2">
      <c r="A7087">
        <v>34142673</v>
      </c>
      <c r="B7087" t="s">
        <v>11094</v>
      </c>
    </row>
    <row r="7088" spans="1:2">
      <c r="A7088">
        <v>38535840</v>
      </c>
      <c r="B7088" t="s">
        <v>15058</v>
      </c>
    </row>
    <row r="7089" spans="1:2">
      <c r="A7089">
        <v>34212034</v>
      </c>
      <c r="B7089" t="s">
        <v>15058</v>
      </c>
    </row>
    <row r="7090" spans="1:2">
      <c r="A7090">
        <v>35128278</v>
      </c>
      <c r="B7090" t="s">
        <v>15058</v>
      </c>
    </row>
    <row r="7091" spans="1:2">
      <c r="A7091">
        <v>38527417</v>
      </c>
      <c r="B7091" t="s">
        <v>15058</v>
      </c>
    </row>
    <row r="7092" spans="1:2">
      <c r="A7092">
        <v>34151855</v>
      </c>
      <c r="B7092" t="s">
        <v>9286</v>
      </c>
    </row>
    <row r="7093" spans="1:2">
      <c r="A7093">
        <v>36946367</v>
      </c>
      <c r="B7093" t="s">
        <v>9286</v>
      </c>
    </row>
    <row r="7094" spans="1:2">
      <c r="A7094">
        <v>37728682</v>
      </c>
      <c r="B7094" t="s">
        <v>9286</v>
      </c>
    </row>
    <row r="7095" spans="1:2">
      <c r="A7095">
        <v>36911549</v>
      </c>
      <c r="B7095" t="s">
        <v>9286</v>
      </c>
    </row>
    <row r="7096" spans="1:2">
      <c r="A7096">
        <v>38025914</v>
      </c>
      <c r="B7096" t="s">
        <v>9287</v>
      </c>
    </row>
    <row r="7097" spans="1:2">
      <c r="A7097">
        <v>34340230</v>
      </c>
      <c r="B7097" t="s">
        <v>9287</v>
      </c>
    </row>
    <row r="7098" spans="1:2">
      <c r="A7098">
        <v>36845335</v>
      </c>
      <c r="B7098" t="s">
        <v>15264</v>
      </c>
    </row>
    <row r="7099" spans="1:2">
      <c r="A7099">
        <v>34226319</v>
      </c>
      <c r="B7099" t="s">
        <v>15264</v>
      </c>
    </row>
    <row r="7100" spans="1:2">
      <c r="A7100">
        <v>36876643</v>
      </c>
      <c r="B7100" t="s">
        <v>15264</v>
      </c>
    </row>
    <row r="7101" spans="1:2">
      <c r="A7101">
        <v>37727531</v>
      </c>
      <c r="B7101" t="s">
        <v>15264</v>
      </c>
    </row>
    <row r="7102" spans="1:2">
      <c r="A7102">
        <v>37981342</v>
      </c>
      <c r="B7102" t="s">
        <v>15264</v>
      </c>
    </row>
    <row r="7103" spans="1:2">
      <c r="A7103">
        <v>36746331</v>
      </c>
      <c r="B7103" t="s">
        <v>15264</v>
      </c>
    </row>
    <row r="7104" spans="1:2">
      <c r="A7104">
        <v>35129093</v>
      </c>
      <c r="B7104" t="s">
        <v>15264</v>
      </c>
    </row>
    <row r="7105" spans="1:2">
      <c r="A7105">
        <v>34226660</v>
      </c>
      <c r="B7105" t="s">
        <v>15181</v>
      </c>
    </row>
    <row r="7106" spans="1:2">
      <c r="A7106">
        <v>37101863</v>
      </c>
      <c r="B7106" t="s">
        <v>15181</v>
      </c>
    </row>
    <row r="7107" spans="1:2">
      <c r="A7107">
        <v>34230635</v>
      </c>
      <c r="B7107" t="s">
        <v>15181</v>
      </c>
    </row>
    <row r="7108" spans="1:2">
      <c r="A7108">
        <v>38592722</v>
      </c>
      <c r="B7108" t="s">
        <v>11123</v>
      </c>
    </row>
    <row r="7109" spans="1:2">
      <c r="A7109">
        <v>34211764</v>
      </c>
      <c r="B7109" t="s">
        <v>11123</v>
      </c>
    </row>
    <row r="7110" spans="1:2">
      <c r="A7110">
        <v>37186120</v>
      </c>
      <c r="B7110" t="s">
        <v>9739</v>
      </c>
    </row>
    <row r="7111" spans="1:2">
      <c r="A7111">
        <v>38008271</v>
      </c>
      <c r="B7111" t="s">
        <v>11095</v>
      </c>
    </row>
    <row r="7112" spans="1:2">
      <c r="A7112">
        <v>37790821</v>
      </c>
      <c r="B7112" t="s">
        <v>11095</v>
      </c>
    </row>
    <row r="7113" spans="1:2">
      <c r="A7113">
        <v>38715998</v>
      </c>
      <c r="B7113" t="s">
        <v>11096</v>
      </c>
    </row>
    <row r="7114" spans="1:2">
      <c r="A7114">
        <v>34211800</v>
      </c>
      <c r="B7114" t="s">
        <v>9288</v>
      </c>
    </row>
    <row r="7115" spans="1:2">
      <c r="A7115">
        <v>38657566</v>
      </c>
      <c r="B7115" t="s">
        <v>8569</v>
      </c>
    </row>
    <row r="7116" spans="1:2">
      <c r="A7116">
        <v>34211732</v>
      </c>
      <c r="B7116" t="s">
        <v>8569</v>
      </c>
    </row>
    <row r="7117" spans="1:2">
      <c r="A7117">
        <v>34211735</v>
      </c>
      <c r="B7117" t="s">
        <v>8569</v>
      </c>
    </row>
    <row r="7118" spans="1:2">
      <c r="A7118">
        <v>38646038</v>
      </c>
      <c r="B7118" t="s">
        <v>8569</v>
      </c>
    </row>
    <row r="7119" spans="1:2">
      <c r="A7119">
        <v>34211971</v>
      </c>
      <c r="B7119" t="s">
        <v>11097</v>
      </c>
    </row>
    <row r="7120" spans="1:2">
      <c r="A7120">
        <v>37233987</v>
      </c>
      <c r="B7120" t="s">
        <v>10078</v>
      </c>
    </row>
    <row r="7121" spans="1:2">
      <c r="A7121">
        <v>34212087</v>
      </c>
      <c r="B7121" t="s">
        <v>9740</v>
      </c>
    </row>
    <row r="7122" spans="1:2">
      <c r="A7122">
        <v>34212086</v>
      </c>
      <c r="B7122" t="s">
        <v>9740</v>
      </c>
    </row>
    <row r="7123" spans="1:2">
      <c r="A7123">
        <v>38454654</v>
      </c>
      <c r="B7123" t="s">
        <v>14308</v>
      </c>
    </row>
    <row r="7124" spans="1:2">
      <c r="A7124">
        <v>36876618</v>
      </c>
      <c r="B7124" t="s">
        <v>14308</v>
      </c>
    </row>
    <row r="7125" spans="1:2">
      <c r="A7125">
        <v>34350993</v>
      </c>
      <c r="B7125" t="s">
        <v>14308</v>
      </c>
    </row>
    <row r="7126" spans="1:2">
      <c r="A7126">
        <v>34211846</v>
      </c>
      <c r="B7126" t="s">
        <v>14308</v>
      </c>
    </row>
    <row r="7127" spans="1:2">
      <c r="A7127">
        <v>36746624</v>
      </c>
      <c r="B7127" t="s">
        <v>11120</v>
      </c>
    </row>
    <row r="7128" spans="1:2">
      <c r="A7128">
        <v>34211983</v>
      </c>
      <c r="B7128" t="s">
        <v>11120</v>
      </c>
    </row>
    <row r="7129" spans="1:2">
      <c r="A7129">
        <v>34211469</v>
      </c>
      <c r="B7129" t="s">
        <v>11098</v>
      </c>
    </row>
    <row r="7130" spans="1:2">
      <c r="A7130">
        <v>37065756</v>
      </c>
      <c r="B7130" t="s">
        <v>11098</v>
      </c>
    </row>
    <row r="7131" spans="1:2">
      <c r="A7131">
        <v>37281041</v>
      </c>
      <c r="B7131" t="s">
        <v>11098</v>
      </c>
    </row>
    <row r="7132" spans="1:2">
      <c r="A7132">
        <v>34617067</v>
      </c>
      <c r="B7132" t="s">
        <v>11099</v>
      </c>
    </row>
    <row r="7133" spans="1:2">
      <c r="A7133">
        <v>38520005</v>
      </c>
      <c r="B7133" t="s">
        <v>11099</v>
      </c>
    </row>
    <row r="7134" spans="1:2">
      <c r="A7134">
        <v>34211957</v>
      </c>
      <c r="B7134" t="s">
        <v>11100</v>
      </c>
    </row>
    <row r="7135" spans="1:2">
      <c r="A7135">
        <v>38576310</v>
      </c>
      <c r="B7135" t="s">
        <v>11101</v>
      </c>
    </row>
    <row r="7136" spans="1:2">
      <c r="A7136">
        <v>37789908</v>
      </c>
      <c r="B7136" t="s">
        <v>11101</v>
      </c>
    </row>
    <row r="7137" spans="1:2">
      <c r="A7137">
        <v>37295796</v>
      </c>
      <c r="B7137" t="s">
        <v>11101</v>
      </c>
    </row>
    <row r="7138" spans="1:2">
      <c r="A7138">
        <v>37727689</v>
      </c>
      <c r="B7138" t="s">
        <v>11101</v>
      </c>
    </row>
    <row r="7139" spans="1:2">
      <c r="A7139">
        <v>37657950</v>
      </c>
      <c r="B7139" t="s">
        <v>11102</v>
      </c>
    </row>
    <row r="7140" spans="1:2">
      <c r="A7140">
        <v>38327142</v>
      </c>
      <c r="B7140" t="s">
        <v>11102</v>
      </c>
    </row>
    <row r="7141" spans="1:2">
      <c r="A7141">
        <v>34211793</v>
      </c>
      <c r="B7141" t="s">
        <v>8665</v>
      </c>
    </row>
    <row r="7142" spans="1:2">
      <c r="A7142">
        <v>36801772</v>
      </c>
      <c r="B7142" t="s">
        <v>11103</v>
      </c>
    </row>
    <row r="7143" spans="1:2">
      <c r="A7143">
        <v>34231556</v>
      </c>
      <c r="B7143" t="s">
        <v>9695</v>
      </c>
    </row>
    <row r="7144" spans="1:2">
      <c r="A7144">
        <v>37287951</v>
      </c>
      <c r="B7144" t="s">
        <v>9289</v>
      </c>
    </row>
    <row r="7145" spans="1:2">
      <c r="A7145">
        <v>34212051</v>
      </c>
      <c r="B7145" t="s">
        <v>9289</v>
      </c>
    </row>
    <row r="7146" spans="1:2">
      <c r="A7146">
        <v>37910203</v>
      </c>
      <c r="B7146" t="s">
        <v>11104</v>
      </c>
    </row>
    <row r="7147" spans="1:2">
      <c r="A7147">
        <v>38459381</v>
      </c>
      <c r="B7147" t="s">
        <v>11104</v>
      </c>
    </row>
    <row r="7148" spans="1:2">
      <c r="A7148">
        <v>37786641</v>
      </c>
      <c r="B7148" t="s">
        <v>11104</v>
      </c>
    </row>
    <row r="7149" spans="1:2">
      <c r="A7149">
        <v>34415349</v>
      </c>
      <c r="B7149" t="s">
        <v>11105</v>
      </c>
    </row>
    <row r="7150" spans="1:2">
      <c r="A7150">
        <v>38330108</v>
      </c>
      <c r="B7150" t="s">
        <v>11105</v>
      </c>
    </row>
    <row r="7151" spans="1:2">
      <c r="A7151">
        <v>34231347</v>
      </c>
      <c r="B7151" t="s">
        <v>15201</v>
      </c>
    </row>
    <row r="7152" spans="1:2">
      <c r="A7152">
        <v>38022782</v>
      </c>
      <c r="B7152" t="s">
        <v>15201</v>
      </c>
    </row>
    <row r="7153" spans="1:2">
      <c r="A7153">
        <v>34220176</v>
      </c>
      <c r="B7153" t="s">
        <v>15201</v>
      </c>
    </row>
    <row r="7154" spans="1:2">
      <c r="A7154">
        <v>34232493</v>
      </c>
      <c r="B7154" t="s">
        <v>15201</v>
      </c>
    </row>
    <row r="7155" spans="1:2">
      <c r="A7155">
        <v>34245243</v>
      </c>
      <c r="B7155" t="s">
        <v>15201</v>
      </c>
    </row>
    <row r="7156" spans="1:2">
      <c r="A7156">
        <v>37687562</v>
      </c>
      <c r="B7156" t="s">
        <v>11106</v>
      </c>
    </row>
    <row r="7157" spans="1:2">
      <c r="A7157">
        <v>34415557</v>
      </c>
      <c r="B7157" t="s">
        <v>12181</v>
      </c>
    </row>
    <row r="7158" spans="1:2">
      <c r="A7158">
        <v>37243608</v>
      </c>
      <c r="B7158" t="s">
        <v>9696</v>
      </c>
    </row>
    <row r="7159" spans="1:2">
      <c r="A7159">
        <v>34211752</v>
      </c>
      <c r="B7159" t="s">
        <v>9696</v>
      </c>
    </row>
    <row r="7160" spans="1:2">
      <c r="A7160">
        <v>36852636</v>
      </c>
      <c r="B7160" t="s">
        <v>14309</v>
      </c>
    </row>
    <row r="7161" spans="1:2">
      <c r="A7161">
        <v>34212127</v>
      </c>
      <c r="B7161" t="s">
        <v>14309</v>
      </c>
    </row>
    <row r="7162" spans="1:2">
      <c r="A7162">
        <v>34211823</v>
      </c>
      <c r="B7162" t="s">
        <v>11124</v>
      </c>
    </row>
    <row r="7163" spans="1:2">
      <c r="A7163">
        <v>34211819</v>
      </c>
      <c r="B7163" t="s">
        <v>11124</v>
      </c>
    </row>
    <row r="7164" spans="1:2">
      <c r="A7164">
        <v>34212057</v>
      </c>
      <c r="B7164" t="s">
        <v>8666</v>
      </c>
    </row>
    <row r="7165" spans="1:2">
      <c r="A7165">
        <v>38783947</v>
      </c>
      <c r="B7165" t="s">
        <v>8666</v>
      </c>
    </row>
    <row r="7166" spans="1:2">
      <c r="A7166">
        <v>34212105</v>
      </c>
      <c r="B7166" t="s">
        <v>15259</v>
      </c>
    </row>
    <row r="7167" spans="1:2">
      <c r="A7167">
        <v>38619912</v>
      </c>
      <c r="B7167" t="s">
        <v>15259</v>
      </c>
    </row>
    <row r="7168" spans="1:2">
      <c r="A7168">
        <v>38619908</v>
      </c>
      <c r="B7168" t="s">
        <v>15259</v>
      </c>
    </row>
    <row r="7169" spans="1:2">
      <c r="A7169">
        <v>36852479</v>
      </c>
      <c r="B7169" t="s">
        <v>14310</v>
      </c>
    </row>
    <row r="7170" spans="1:2">
      <c r="A7170">
        <v>37778778</v>
      </c>
      <c r="B7170" t="s">
        <v>14310</v>
      </c>
    </row>
    <row r="7171" spans="1:2">
      <c r="A7171">
        <v>36865785</v>
      </c>
      <c r="B7171" t="s">
        <v>14310</v>
      </c>
    </row>
    <row r="7172" spans="1:2">
      <c r="A7172">
        <v>36985540</v>
      </c>
      <c r="B7172" t="s">
        <v>9182</v>
      </c>
    </row>
    <row r="7173" spans="1:2">
      <c r="A7173">
        <v>37232520</v>
      </c>
      <c r="B7173" t="s">
        <v>9182</v>
      </c>
    </row>
    <row r="7174" spans="1:2">
      <c r="A7174">
        <v>34212172</v>
      </c>
      <c r="B7174" t="s">
        <v>9182</v>
      </c>
    </row>
    <row r="7175" spans="1:2">
      <c r="A7175">
        <v>34225710</v>
      </c>
      <c r="B7175" t="s">
        <v>9183</v>
      </c>
    </row>
    <row r="7176" spans="1:2">
      <c r="A7176">
        <v>36852311</v>
      </c>
      <c r="B7176" t="s">
        <v>14311</v>
      </c>
    </row>
    <row r="7177" spans="1:2">
      <c r="A7177">
        <v>34254696</v>
      </c>
      <c r="B7177" t="s">
        <v>14311</v>
      </c>
    </row>
    <row r="7178" spans="1:2">
      <c r="A7178">
        <v>34225712</v>
      </c>
      <c r="B7178" t="s">
        <v>14311</v>
      </c>
    </row>
    <row r="7179" spans="1:2">
      <c r="A7179">
        <v>36945817</v>
      </c>
      <c r="B7179" t="s">
        <v>15166</v>
      </c>
    </row>
    <row r="7180" spans="1:2">
      <c r="A7180">
        <v>36849352</v>
      </c>
      <c r="B7180" t="s">
        <v>15166</v>
      </c>
    </row>
    <row r="7181" spans="1:2">
      <c r="A7181">
        <v>37729123</v>
      </c>
      <c r="B7181" t="s">
        <v>15166</v>
      </c>
    </row>
    <row r="7182" spans="1:2">
      <c r="A7182">
        <v>37293826</v>
      </c>
      <c r="B7182" t="s">
        <v>15166</v>
      </c>
    </row>
    <row r="7183" spans="1:2">
      <c r="A7183">
        <v>34211900</v>
      </c>
      <c r="B7183" t="s">
        <v>15166</v>
      </c>
    </row>
    <row r="7184" spans="1:2">
      <c r="A7184">
        <v>34225727</v>
      </c>
      <c r="B7184" t="s">
        <v>9290</v>
      </c>
    </row>
    <row r="7185" spans="1:2">
      <c r="A7185">
        <v>37179475</v>
      </c>
      <c r="B7185" t="s">
        <v>9697</v>
      </c>
    </row>
    <row r="7186" spans="1:2">
      <c r="A7186">
        <v>37152590</v>
      </c>
      <c r="B7186" t="s">
        <v>9697</v>
      </c>
    </row>
    <row r="7187" spans="1:2">
      <c r="A7187">
        <v>37728749</v>
      </c>
      <c r="B7187" t="s">
        <v>9697</v>
      </c>
    </row>
    <row r="7188" spans="1:2">
      <c r="A7188">
        <v>34211641</v>
      </c>
      <c r="B7188" t="s">
        <v>9697</v>
      </c>
    </row>
    <row r="7189" spans="1:2">
      <c r="A7189">
        <v>37235539</v>
      </c>
      <c r="B7189" t="s">
        <v>9698</v>
      </c>
    </row>
    <row r="7190" spans="1:2">
      <c r="A7190">
        <v>34213769</v>
      </c>
      <c r="B7190" t="s">
        <v>9698</v>
      </c>
    </row>
    <row r="7191" spans="1:2">
      <c r="A7191">
        <v>34225496</v>
      </c>
      <c r="B7191" t="s">
        <v>9292</v>
      </c>
    </row>
    <row r="7192" spans="1:2">
      <c r="A7192">
        <v>37298144</v>
      </c>
      <c r="B7192" t="s">
        <v>9293</v>
      </c>
    </row>
    <row r="7193" spans="1:2">
      <c r="A7193">
        <v>36918445</v>
      </c>
      <c r="B7193" t="s">
        <v>9293</v>
      </c>
    </row>
    <row r="7194" spans="1:2">
      <c r="A7194">
        <v>38740372</v>
      </c>
      <c r="B7194" t="s">
        <v>9293</v>
      </c>
    </row>
    <row r="7195" spans="1:2">
      <c r="A7195">
        <v>34225738</v>
      </c>
      <c r="B7195" t="s">
        <v>9293</v>
      </c>
    </row>
    <row r="7196" spans="1:2">
      <c r="A7196">
        <v>34225737</v>
      </c>
      <c r="B7196" t="s">
        <v>9293</v>
      </c>
    </row>
    <row r="7197" spans="1:2">
      <c r="A7197">
        <v>34212097</v>
      </c>
      <c r="B7197" t="s">
        <v>9699</v>
      </c>
    </row>
    <row r="7198" spans="1:2">
      <c r="A7198">
        <v>34414228</v>
      </c>
      <c r="B7198" t="s">
        <v>9699</v>
      </c>
    </row>
    <row r="7199" spans="1:2">
      <c r="A7199">
        <v>37724985</v>
      </c>
      <c r="B7199" t="s">
        <v>9699</v>
      </c>
    </row>
    <row r="7200" spans="1:2">
      <c r="A7200">
        <v>36769969</v>
      </c>
      <c r="B7200" t="s">
        <v>9699</v>
      </c>
    </row>
    <row r="7201" spans="1:2">
      <c r="A7201">
        <v>37033564</v>
      </c>
      <c r="B7201" t="s">
        <v>9699</v>
      </c>
    </row>
    <row r="7202" spans="1:2">
      <c r="A7202">
        <v>34226825</v>
      </c>
      <c r="B7202" t="s">
        <v>15265</v>
      </c>
    </row>
    <row r="7203" spans="1:2">
      <c r="A7203">
        <v>34145692</v>
      </c>
      <c r="B7203" t="s">
        <v>15265</v>
      </c>
    </row>
    <row r="7204" spans="1:2">
      <c r="A7204">
        <v>37119062</v>
      </c>
      <c r="B7204" t="s">
        <v>9184</v>
      </c>
    </row>
    <row r="7205" spans="1:2">
      <c r="A7205">
        <v>37298672</v>
      </c>
      <c r="B7205" t="s">
        <v>9184</v>
      </c>
    </row>
    <row r="7206" spans="1:2">
      <c r="A7206">
        <v>37729131</v>
      </c>
      <c r="B7206" t="s">
        <v>9184</v>
      </c>
    </row>
    <row r="7207" spans="1:2">
      <c r="A7207">
        <v>37732641</v>
      </c>
      <c r="B7207" t="s">
        <v>9185</v>
      </c>
    </row>
    <row r="7208" spans="1:2">
      <c r="A7208">
        <v>34212109</v>
      </c>
      <c r="B7208" t="s">
        <v>9185</v>
      </c>
    </row>
    <row r="7209" spans="1:2">
      <c r="A7209">
        <v>37709419</v>
      </c>
      <c r="B7209" t="s">
        <v>9700</v>
      </c>
    </row>
    <row r="7210" spans="1:2">
      <c r="A7210">
        <v>34212189</v>
      </c>
      <c r="B7210" t="s">
        <v>11107</v>
      </c>
    </row>
    <row r="7211" spans="1:2">
      <c r="A7211">
        <v>38608332</v>
      </c>
      <c r="B7211" t="s">
        <v>11107</v>
      </c>
    </row>
    <row r="7212" spans="1:2">
      <c r="A7212">
        <v>38570765</v>
      </c>
      <c r="B7212" t="s">
        <v>11107</v>
      </c>
    </row>
    <row r="7213" spans="1:2">
      <c r="A7213">
        <v>36896904</v>
      </c>
      <c r="B7213" t="s">
        <v>12182</v>
      </c>
    </row>
    <row r="7214" spans="1:2">
      <c r="A7214">
        <v>38459210</v>
      </c>
      <c r="B7214" t="s">
        <v>11108</v>
      </c>
    </row>
    <row r="7215" spans="1:2">
      <c r="A7215">
        <v>37785058</v>
      </c>
      <c r="B7215" t="s">
        <v>11109</v>
      </c>
    </row>
    <row r="7216" spans="1:2">
      <c r="A7216">
        <v>38876988</v>
      </c>
      <c r="B7216" t="s">
        <v>11109</v>
      </c>
    </row>
    <row r="7217" spans="1:2">
      <c r="A7217">
        <v>38670495</v>
      </c>
      <c r="B7217" t="s">
        <v>9294</v>
      </c>
    </row>
    <row r="7218" spans="1:2">
      <c r="A7218">
        <v>34213129</v>
      </c>
      <c r="B7218" t="s">
        <v>9294</v>
      </c>
    </row>
    <row r="7219" spans="1:2">
      <c r="A7219">
        <v>36865778</v>
      </c>
      <c r="B7219" t="s">
        <v>9294</v>
      </c>
    </row>
    <row r="7220" spans="1:2">
      <c r="A7220">
        <v>37208426</v>
      </c>
      <c r="B7220" t="s">
        <v>14936</v>
      </c>
    </row>
    <row r="7221" spans="1:2">
      <c r="A7221">
        <v>37823819</v>
      </c>
      <c r="B7221" t="s">
        <v>14936</v>
      </c>
    </row>
    <row r="7222" spans="1:2">
      <c r="A7222">
        <v>34310429</v>
      </c>
      <c r="B7222" t="s">
        <v>11110</v>
      </c>
    </row>
    <row r="7223" spans="1:2">
      <c r="A7223">
        <v>34383770</v>
      </c>
      <c r="B7223" t="s">
        <v>11110</v>
      </c>
    </row>
    <row r="7224" spans="1:2">
      <c r="A7224">
        <v>34208163</v>
      </c>
      <c r="B7224" t="s">
        <v>11110</v>
      </c>
    </row>
    <row r="7225" spans="1:2">
      <c r="A7225">
        <v>37981139</v>
      </c>
      <c r="B7225" t="s">
        <v>11110</v>
      </c>
    </row>
    <row r="7226" spans="1:2">
      <c r="A7226">
        <v>37937051</v>
      </c>
      <c r="B7226" t="s">
        <v>11110</v>
      </c>
    </row>
    <row r="7227" spans="1:2">
      <c r="A7227">
        <v>38523933</v>
      </c>
      <c r="B7227" t="s">
        <v>11111</v>
      </c>
    </row>
    <row r="7228" spans="1:2">
      <c r="A7228">
        <v>34223844</v>
      </c>
      <c r="B7228" t="s">
        <v>14943</v>
      </c>
    </row>
    <row r="7229" spans="1:2">
      <c r="A7229">
        <v>38492651</v>
      </c>
      <c r="B7229" t="s">
        <v>14943</v>
      </c>
    </row>
    <row r="7230" spans="1:2">
      <c r="A7230">
        <v>38479908</v>
      </c>
      <c r="B7230" t="s">
        <v>14943</v>
      </c>
    </row>
    <row r="7231" spans="1:2">
      <c r="A7231">
        <v>34223841</v>
      </c>
      <c r="B7231" t="s">
        <v>14943</v>
      </c>
    </row>
    <row r="7232" spans="1:2">
      <c r="A7232">
        <v>36918828</v>
      </c>
      <c r="B7232" t="s">
        <v>15412</v>
      </c>
    </row>
    <row r="7233" spans="1:2">
      <c r="A7233">
        <v>34226841</v>
      </c>
      <c r="B7233" t="s">
        <v>15412</v>
      </c>
    </row>
    <row r="7234" spans="1:2">
      <c r="A7234">
        <v>37728275</v>
      </c>
      <c r="B7234" t="s">
        <v>15412</v>
      </c>
    </row>
    <row r="7235" spans="1:2">
      <c r="A7235">
        <v>34226838</v>
      </c>
      <c r="B7235" t="s">
        <v>15412</v>
      </c>
    </row>
    <row r="7236" spans="1:2">
      <c r="A7236">
        <v>34212200</v>
      </c>
      <c r="B7236" t="s">
        <v>9701</v>
      </c>
    </row>
    <row r="7237" spans="1:2">
      <c r="A7237">
        <v>37728234</v>
      </c>
      <c r="B7237" t="s">
        <v>9701</v>
      </c>
    </row>
    <row r="7238" spans="1:2">
      <c r="A7238">
        <v>36906060</v>
      </c>
      <c r="B7238" t="s">
        <v>9701</v>
      </c>
    </row>
    <row r="7239" spans="1:2">
      <c r="A7239">
        <v>36829928</v>
      </c>
      <c r="B7239" t="s">
        <v>9702</v>
      </c>
    </row>
    <row r="7240" spans="1:2">
      <c r="A7240">
        <v>34212144</v>
      </c>
      <c r="B7240" t="s">
        <v>11112</v>
      </c>
    </row>
    <row r="7241" spans="1:2">
      <c r="A7241">
        <v>34142870</v>
      </c>
      <c r="B7241" t="s">
        <v>11121</v>
      </c>
    </row>
    <row r="7242" spans="1:2">
      <c r="A7242">
        <v>37888194</v>
      </c>
      <c r="B7242" t="s">
        <v>11121</v>
      </c>
    </row>
    <row r="7243" spans="1:2">
      <c r="A7243">
        <v>34157532</v>
      </c>
      <c r="B7243" t="s">
        <v>9492</v>
      </c>
    </row>
    <row r="7244" spans="1:2">
      <c r="A7244">
        <v>34154599</v>
      </c>
      <c r="B7244" t="s">
        <v>9493</v>
      </c>
    </row>
    <row r="7245" spans="1:2">
      <c r="A7245">
        <v>34150292</v>
      </c>
      <c r="B7245" t="s">
        <v>9645</v>
      </c>
    </row>
    <row r="7246" spans="1:2">
      <c r="A7246">
        <v>34178247</v>
      </c>
      <c r="B7246" t="s">
        <v>9494</v>
      </c>
    </row>
    <row r="7247" spans="1:2">
      <c r="A7247">
        <v>37872983</v>
      </c>
      <c r="B7247" t="s">
        <v>9495</v>
      </c>
    </row>
    <row r="7248" spans="1:2">
      <c r="A7248">
        <v>34214480</v>
      </c>
      <c r="B7248" t="s">
        <v>9495</v>
      </c>
    </row>
    <row r="7249" spans="1:2">
      <c r="A7249">
        <v>37980875</v>
      </c>
      <c r="B7249" t="s">
        <v>9495</v>
      </c>
    </row>
    <row r="7250" spans="1:2">
      <c r="A7250">
        <v>34142834</v>
      </c>
      <c r="B7250" t="s">
        <v>9496</v>
      </c>
    </row>
    <row r="7251" spans="1:2">
      <c r="A7251">
        <v>34221804</v>
      </c>
      <c r="B7251" t="s">
        <v>9497</v>
      </c>
    </row>
    <row r="7252" spans="1:2">
      <c r="A7252">
        <v>34222625</v>
      </c>
      <c r="B7252" t="s">
        <v>9498</v>
      </c>
    </row>
    <row r="7253" spans="1:2">
      <c r="A7253">
        <v>38383866</v>
      </c>
      <c r="B7253" t="s">
        <v>15062</v>
      </c>
    </row>
    <row r="7254" spans="1:2">
      <c r="A7254">
        <v>34246641</v>
      </c>
      <c r="B7254" t="s">
        <v>15062</v>
      </c>
    </row>
    <row r="7255" spans="1:2">
      <c r="A7255">
        <v>36818907</v>
      </c>
      <c r="B7255" t="s">
        <v>15062</v>
      </c>
    </row>
    <row r="7256" spans="1:2">
      <c r="A7256">
        <v>34212333</v>
      </c>
      <c r="B7256" t="s">
        <v>9499</v>
      </c>
    </row>
    <row r="7257" spans="1:2">
      <c r="A7257">
        <v>34230084</v>
      </c>
      <c r="B7257" t="s">
        <v>9500</v>
      </c>
    </row>
    <row r="7258" spans="1:2">
      <c r="A7258">
        <v>37225659</v>
      </c>
      <c r="B7258" t="s">
        <v>11126</v>
      </c>
    </row>
    <row r="7259" spans="1:2">
      <c r="A7259">
        <v>34234775</v>
      </c>
      <c r="B7259" t="s">
        <v>11126</v>
      </c>
    </row>
    <row r="7260" spans="1:2">
      <c r="A7260">
        <v>34212231</v>
      </c>
      <c r="B7260" t="s">
        <v>12183</v>
      </c>
    </row>
    <row r="7261" spans="1:2">
      <c r="A7261">
        <v>34137932</v>
      </c>
      <c r="B7261" t="s">
        <v>9762</v>
      </c>
    </row>
    <row r="7262" spans="1:2">
      <c r="A7262">
        <v>38833998</v>
      </c>
      <c r="B7262" t="s">
        <v>10319</v>
      </c>
    </row>
    <row r="7263" spans="1:2">
      <c r="A7263">
        <v>37171964</v>
      </c>
      <c r="B7263" t="s">
        <v>17416</v>
      </c>
    </row>
    <row r="7264" spans="1:2">
      <c r="A7264">
        <v>36935946</v>
      </c>
      <c r="B7264" t="s">
        <v>9773</v>
      </c>
    </row>
    <row r="7265" spans="1:2">
      <c r="A7265">
        <v>34142245</v>
      </c>
      <c r="B7265" t="s">
        <v>11127</v>
      </c>
    </row>
    <row r="7266" spans="1:2">
      <c r="A7266">
        <v>36872423</v>
      </c>
      <c r="B7266" t="s">
        <v>11127</v>
      </c>
    </row>
    <row r="7267" spans="1:2">
      <c r="A7267">
        <v>37836345</v>
      </c>
      <c r="B7267" t="s">
        <v>11127</v>
      </c>
    </row>
    <row r="7268" spans="1:2">
      <c r="A7268">
        <v>34142247</v>
      </c>
      <c r="B7268" t="s">
        <v>11127</v>
      </c>
    </row>
    <row r="7269" spans="1:2">
      <c r="A7269">
        <v>34212447</v>
      </c>
      <c r="B7269" t="s">
        <v>11128</v>
      </c>
    </row>
    <row r="7270" spans="1:2">
      <c r="A7270">
        <v>37836510</v>
      </c>
      <c r="B7270" t="s">
        <v>11128</v>
      </c>
    </row>
    <row r="7271" spans="1:2">
      <c r="A7271">
        <v>34212451</v>
      </c>
      <c r="B7271" t="s">
        <v>11128</v>
      </c>
    </row>
    <row r="7272" spans="1:2">
      <c r="A7272">
        <v>36868544</v>
      </c>
      <c r="B7272" t="s">
        <v>11128</v>
      </c>
    </row>
    <row r="7273" spans="1:2">
      <c r="A7273">
        <v>34145767</v>
      </c>
      <c r="B7273" t="s">
        <v>11134</v>
      </c>
    </row>
    <row r="7274" spans="1:2">
      <c r="A7274">
        <v>36839773</v>
      </c>
      <c r="B7274" t="s">
        <v>10079</v>
      </c>
    </row>
    <row r="7275" spans="1:2">
      <c r="A7275">
        <v>34653837</v>
      </c>
      <c r="B7275" t="s">
        <v>10079</v>
      </c>
    </row>
    <row r="7276" spans="1:2">
      <c r="A7276">
        <v>36927013</v>
      </c>
      <c r="B7276" t="s">
        <v>11135</v>
      </c>
    </row>
    <row r="7277" spans="1:2">
      <c r="A7277">
        <v>34212397</v>
      </c>
      <c r="B7277" t="s">
        <v>11135</v>
      </c>
    </row>
    <row r="7278" spans="1:2">
      <c r="A7278">
        <v>37754438</v>
      </c>
      <c r="B7278" t="s">
        <v>11135</v>
      </c>
    </row>
    <row r="7279" spans="1:2">
      <c r="A7279">
        <v>34226317</v>
      </c>
      <c r="B7279" t="s">
        <v>10080</v>
      </c>
    </row>
    <row r="7280" spans="1:2">
      <c r="A7280">
        <v>34226973</v>
      </c>
      <c r="B7280" t="s">
        <v>10081</v>
      </c>
    </row>
    <row r="7281" spans="1:2">
      <c r="A7281">
        <v>34212303</v>
      </c>
      <c r="B7281" t="s">
        <v>15372</v>
      </c>
    </row>
    <row r="7282" spans="1:2">
      <c r="A7282">
        <v>34457036</v>
      </c>
      <c r="B7282" t="s">
        <v>15372</v>
      </c>
    </row>
    <row r="7283" spans="1:2">
      <c r="A7283">
        <v>36870042</v>
      </c>
      <c r="B7283" t="s">
        <v>15372</v>
      </c>
    </row>
    <row r="7284" spans="1:2">
      <c r="A7284">
        <v>34607386</v>
      </c>
      <c r="B7284" t="s">
        <v>15372</v>
      </c>
    </row>
    <row r="7285" spans="1:2">
      <c r="A7285">
        <v>37786986</v>
      </c>
      <c r="B7285" t="s">
        <v>15372</v>
      </c>
    </row>
    <row r="7286" spans="1:2">
      <c r="A7286">
        <v>37902486</v>
      </c>
      <c r="B7286" t="s">
        <v>15372</v>
      </c>
    </row>
    <row r="7287" spans="1:2">
      <c r="A7287">
        <v>34228595</v>
      </c>
      <c r="B7287" t="s">
        <v>15344</v>
      </c>
    </row>
    <row r="7288" spans="1:2">
      <c r="A7288">
        <v>37177252</v>
      </c>
      <c r="B7288" t="s">
        <v>13014</v>
      </c>
    </row>
    <row r="7289" spans="1:2">
      <c r="A7289">
        <v>37640357</v>
      </c>
      <c r="B7289" t="s">
        <v>13314</v>
      </c>
    </row>
    <row r="7290" spans="1:2">
      <c r="A7290">
        <v>34144913</v>
      </c>
      <c r="B7290" t="s">
        <v>13314</v>
      </c>
    </row>
    <row r="7291" spans="1:2">
      <c r="A7291">
        <v>37782411</v>
      </c>
      <c r="B7291" t="s">
        <v>13314</v>
      </c>
    </row>
    <row r="7292" spans="1:2">
      <c r="A7292">
        <v>34138044</v>
      </c>
      <c r="B7292" t="s">
        <v>8991</v>
      </c>
    </row>
    <row r="7293" spans="1:2">
      <c r="A7293">
        <v>36908148</v>
      </c>
      <c r="B7293" t="s">
        <v>9703</v>
      </c>
    </row>
    <row r="7294" spans="1:2">
      <c r="A7294">
        <v>34212403</v>
      </c>
      <c r="B7294" t="s">
        <v>9703</v>
      </c>
    </row>
    <row r="7295" spans="1:2">
      <c r="A7295">
        <v>37728262</v>
      </c>
      <c r="B7295" t="s">
        <v>9703</v>
      </c>
    </row>
    <row r="7296" spans="1:2">
      <c r="A7296">
        <v>36858570</v>
      </c>
      <c r="B7296" t="s">
        <v>12186</v>
      </c>
    </row>
    <row r="7297" spans="1:2">
      <c r="A7297">
        <v>34212317</v>
      </c>
      <c r="B7297" t="s">
        <v>12186</v>
      </c>
    </row>
    <row r="7298" spans="1:2">
      <c r="A7298">
        <v>37780078</v>
      </c>
      <c r="B7298" t="s">
        <v>12186</v>
      </c>
    </row>
    <row r="7299" spans="1:2">
      <c r="A7299">
        <v>36950817</v>
      </c>
      <c r="B7299" t="s">
        <v>12186</v>
      </c>
    </row>
    <row r="7300" spans="1:2">
      <c r="A7300">
        <v>34220307</v>
      </c>
      <c r="B7300" t="s">
        <v>13315</v>
      </c>
    </row>
    <row r="7301" spans="1:2">
      <c r="A7301">
        <v>34211987</v>
      </c>
      <c r="B7301" t="s">
        <v>10082</v>
      </c>
    </row>
    <row r="7302" spans="1:2">
      <c r="A7302">
        <v>34231639</v>
      </c>
      <c r="B7302" t="s">
        <v>9582</v>
      </c>
    </row>
    <row r="7303" spans="1:2">
      <c r="A7303">
        <v>34148105</v>
      </c>
      <c r="B7303" t="s">
        <v>11129</v>
      </c>
    </row>
    <row r="7304" spans="1:2">
      <c r="A7304">
        <v>34148103</v>
      </c>
      <c r="B7304" t="s">
        <v>11129</v>
      </c>
    </row>
    <row r="7305" spans="1:2">
      <c r="A7305">
        <v>38517424</v>
      </c>
      <c r="B7305" t="s">
        <v>11129</v>
      </c>
    </row>
    <row r="7306" spans="1:2">
      <c r="A7306">
        <v>38517409</v>
      </c>
      <c r="B7306" t="s">
        <v>11129</v>
      </c>
    </row>
    <row r="7307" spans="1:2">
      <c r="A7307">
        <v>34212379</v>
      </c>
      <c r="B7307" t="s">
        <v>15183</v>
      </c>
    </row>
    <row r="7308" spans="1:2">
      <c r="A7308">
        <v>37152384</v>
      </c>
      <c r="B7308" t="s">
        <v>15183</v>
      </c>
    </row>
    <row r="7309" spans="1:2">
      <c r="A7309">
        <v>34212391</v>
      </c>
      <c r="B7309" t="s">
        <v>15183</v>
      </c>
    </row>
    <row r="7310" spans="1:2">
      <c r="A7310">
        <v>34212389</v>
      </c>
      <c r="B7310" t="s">
        <v>15183</v>
      </c>
    </row>
    <row r="7311" spans="1:2">
      <c r="A7311">
        <v>38332306</v>
      </c>
      <c r="B7311" t="s">
        <v>15183</v>
      </c>
    </row>
    <row r="7312" spans="1:2">
      <c r="A7312">
        <v>34143311</v>
      </c>
      <c r="B7312" t="s">
        <v>11136</v>
      </c>
    </row>
    <row r="7313" spans="1:2">
      <c r="A7313">
        <v>37754435</v>
      </c>
      <c r="B7313" t="s">
        <v>11136</v>
      </c>
    </row>
    <row r="7314" spans="1:2">
      <c r="A7314">
        <v>36928421</v>
      </c>
      <c r="B7314" t="s">
        <v>11136</v>
      </c>
    </row>
    <row r="7315" spans="1:2">
      <c r="A7315">
        <v>36946985</v>
      </c>
      <c r="B7315" t="s">
        <v>11130</v>
      </c>
    </row>
    <row r="7316" spans="1:2">
      <c r="A7316">
        <v>37139704</v>
      </c>
      <c r="B7316" t="s">
        <v>13015</v>
      </c>
    </row>
    <row r="7317" spans="1:2">
      <c r="A7317">
        <v>34216249</v>
      </c>
      <c r="B7317" t="s">
        <v>15066</v>
      </c>
    </row>
    <row r="7318" spans="1:2">
      <c r="A7318">
        <v>34247493</v>
      </c>
      <c r="B7318" t="s">
        <v>15066</v>
      </c>
    </row>
    <row r="7319" spans="1:2">
      <c r="A7319">
        <v>37756986</v>
      </c>
      <c r="B7319" t="s">
        <v>11137</v>
      </c>
    </row>
    <row r="7320" spans="1:2">
      <c r="A7320">
        <v>34247498</v>
      </c>
      <c r="B7320" t="s">
        <v>12187</v>
      </c>
    </row>
    <row r="7321" spans="1:2">
      <c r="A7321">
        <v>34213167</v>
      </c>
      <c r="B7321" t="s">
        <v>12187</v>
      </c>
    </row>
    <row r="7322" spans="1:2">
      <c r="A7322">
        <v>37074708</v>
      </c>
      <c r="B7322" t="s">
        <v>10735</v>
      </c>
    </row>
    <row r="7323" spans="1:2">
      <c r="A7323">
        <v>36928427</v>
      </c>
      <c r="B7323" t="s">
        <v>11138</v>
      </c>
    </row>
    <row r="7324" spans="1:2">
      <c r="A7324">
        <v>34149216</v>
      </c>
      <c r="B7324" t="s">
        <v>11138</v>
      </c>
    </row>
    <row r="7325" spans="1:2">
      <c r="A7325">
        <v>37754441</v>
      </c>
      <c r="B7325" t="s">
        <v>11138</v>
      </c>
    </row>
    <row r="7326" spans="1:2">
      <c r="A7326">
        <v>36978640</v>
      </c>
      <c r="B7326" t="s">
        <v>10083</v>
      </c>
    </row>
    <row r="7327" spans="1:2">
      <c r="A7327">
        <v>37077359</v>
      </c>
      <c r="B7327" t="s">
        <v>10083</v>
      </c>
    </row>
    <row r="7328" spans="1:2">
      <c r="A7328">
        <v>37146366</v>
      </c>
      <c r="B7328" t="s">
        <v>10083</v>
      </c>
    </row>
    <row r="7329" spans="1:2">
      <c r="A7329">
        <v>36733957</v>
      </c>
      <c r="B7329" t="s">
        <v>10084</v>
      </c>
    </row>
    <row r="7330" spans="1:2">
      <c r="A7330">
        <v>38762008</v>
      </c>
      <c r="B7330" t="s">
        <v>14392</v>
      </c>
    </row>
    <row r="7331" spans="1:2">
      <c r="A7331">
        <v>38762007</v>
      </c>
      <c r="B7331" t="s">
        <v>14392</v>
      </c>
    </row>
    <row r="7332" spans="1:2">
      <c r="A7332">
        <v>37103863</v>
      </c>
      <c r="B7332" t="s">
        <v>14392</v>
      </c>
    </row>
    <row r="7333" spans="1:2">
      <c r="A7333">
        <v>34349049</v>
      </c>
      <c r="B7333" t="s">
        <v>14151</v>
      </c>
    </row>
    <row r="7334" spans="1:2">
      <c r="A7334">
        <v>36978102</v>
      </c>
      <c r="B7334" t="s">
        <v>14151</v>
      </c>
    </row>
    <row r="7335" spans="1:2">
      <c r="A7335">
        <v>38876061</v>
      </c>
      <c r="B7335" t="s">
        <v>14151</v>
      </c>
    </row>
    <row r="7336" spans="1:2">
      <c r="A7336">
        <v>34135102</v>
      </c>
      <c r="B7336" t="s">
        <v>12189</v>
      </c>
    </row>
    <row r="7337" spans="1:2">
      <c r="A7337">
        <v>36875848</v>
      </c>
      <c r="B7337" t="s">
        <v>14153</v>
      </c>
    </row>
    <row r="7338" spans="1:2">
      <c r="A7338">
        <v>37784149</v>
      </c>
      <c r="B7338" t="s">
        <v>14153</v>
      </c>
    </row>
    <row r="7339" spans="1:2">
      <c r="A7339">
        <v>34435797</v>
      </c>
      <c r="B7339" t="s">
        <v>14153</v>
      </c>
    </row>
    <row r="7340" spans="1:2">
      <c r="A7340">
        <v>34142700</v>
      </c>
      <c r="B7340" t="s">
        <v>14153</v>
      </c>
    </row>
    <row r="7341" spans="1:2">
      <c r="A7341">
        <v>37861972</v>
      </c>
      <c r="B7341" t="s">
        <v>14153</v>
      </c>
    </row>
    <row r="7342" spans="1:2">
      <c r="A7342">
        <v>38557769</v>
      </c>
      <c r="B7342" t="s">
        <v>14153</v>
      </c>
    </row>
    <row r="7343" spans="1:2">
      <c r="A7343">
        <v>37756164</v>
      </c>
      <c r="B7343" t="s">
        <v>8476</v>
      </c>
    </row>
    <row r="7344" spans="1:2">
      <c r="A7344">
        <v>34257442</v>
      </c>
      <c r="B7344" t="s">
        <v>8476</v>
      </c>
    </row>
    <row r="7345" spans="1:2">
      <c r="A7345">
        <v>37164029</v>
      </c>
      <c r="B7345" t="s">
        <v>8476</v>
      </c>
    </row>
    <row r="7346" spans="1:2">
      <c r="A7346">
        <v>34154294</v>
      </c>
      <c r="B7346" t="s">
        <v>8476</v>
      </c>
    </row>
    <row r="7347" spans="1:2">
      <c r="A7347">
        <v>37036954</v>
      </c>
      <c r="B7347" t="s">
        <v>14530</v>
      </c>
    </row>
    <row r="7348" spans="1:2">
      <c r="A7348">
        <v>37727984</v>
      </c>
      <c r="B7348" t="s">
        <v>14530</v>
      </c>
    </row>
    <row r="7349" spans="1:2">
      <c r="A7349">
        <v>36937193</v>
      </c>
      <c r="B7349" t="s">
        <v>14530</v>
      </c>
    </row>
    <row r="7350" spans="1:2">
      <c r="A7350">
        <v>34150946</v>
      </c>
      <c r="B7350" t="s">
        <v>14530</v>
      </c>
    </row>
    <row r="7351" spans="1:2">
      <c r="A7351">
        <v>36861951</v>
      </c>
      <c r="B7351" t="s">
        <v>11239</v>
      </c>
    </row>
    <row r="7352" spans="1:2">
      <c r="A7352">
        <v>34212510</v>
      </c>
      <c r="B7352" t="s">
        <v>11239</v>
      </c>
    </row>
    <row r="7353" spans="1:2">
      <c r="A7353">
        <v>34212503</v>
      </c>
      <c r="B7353" t="s">
        <v>11239</v>
      </c>
    </row>
    <row r="7354" spans="1:2">
      <c r="A7354">
        <v>37778319</v>
      </c>
      <c r="B7354" t="s">
        <v>11239</v>
      </c>
    </row>
    <row r="7355" spans="1:2">
      <c r="A7355">
        <v>34635385</v>
      </c>
      <c r="B7355" t="s">
        <v>16149</v>
      </c>
    </row>
    <row r="7356" spans="1:2">
      <c r="A7356">
        <v>34609372</v>
      </c>
      <c r="B7356" t="s">
        <v>12190</v>
      </c>
    </row>
    <row r="7357" spans="1:2">
      <c r="A7357">
        <v>38538328</v>
      </c>
      <c r="B7357" t="s">
        <v>13437</v>
      </c>
    </row>
    <row r="7358" spans="1:2">
      <c r="A7358">
        <v>37301352</v>
      </c>
      <c r="B7358" t="s">
        <v>13437</v>
      </c>
    </row>
    <row r="7359" spans="1:2">
      <c r="A7359">
        <v>34149503</v>
      </c>
      <c r="B7359" t="s">
        <v>14077</v>
      </c>
    </row>
    <row r="7360" spans="1:2">
      <c r="A7360">
        <v>34199497</v>
      </c>
      <c r="B7360" t="s">
        <v>14078</v>
      </c>
    </row>
    <row r="7361" spans="1:2">
      <c r="A7361">
        <v>34214132</v>
      </c>
      <c r="B7361" t="s">
        <v>13101</v>
      </c>
    </row>
    <row r="7362" spans="1:2">
      <c r="A7362">
        <v>34212579</v>
      </c>
      <c r="B7362" t="s">
        <v>13049</v>
      </c>
    </row>
    <row r="7363" spans="1:2">
      <c r="A7363">
        <v>36781204</v>
      </c>
      <c r="B7363" t="s">
        <v>14838</v>
      </c>
    </row>
    <row r="7364" spans="1:2">
      <c r="A7364">
        <v>36908812</v>
      </c>
      <c r="B7364" t="s">
        <v>14838</v>
      </c>
    </row>
    <row r="7365" spans="1:2">
      <c r="A7365">
        <v>37140721</v>
      </c>
      <c r="B7365" t="s">
        <v>14838</v>
      </c>
    </row>
    <row r="7366" spans="1:2">
      <c r="A7366">
        <v>34234172</v>
      </c>
      <c r="B7366" t="s">
        <v>14838</v>
      </c>
    </row>
    <row r="7367" spans="1:2">
      <c r="A7367">
        <v>37729069</v>
      </c>
      <c r="B7367" t="s">
        <v>15476</v>
      </c>
    </row>
    <row r="7368" spans="1:2">
      <c r="A7368">
        <v>34212598</v>
      </c>
      <c r="B7368" t="s">
        <v>15476</v>
      </c>
    </row>
    <row r="7369" spans="1:2">
      <c r="A7369">
        <v>34415300</v>
      </c>
      <c r="B7369" t="s">
        <v>15476</v>
      </c>
    </row>
    <row r="7370" spans="1:2">
      <c r="A7370">
        <v>36971356</v>
      </c>
      <c r="B7370" t="s">
        <v>15476</v>
      </c>
    </row>
    <row r="7371" spans="1:2">
      <c r="A7371">
        <v>36901219</v>
      </c>
      <c r="B7371" t="s">
        <v>15476</v>
      </c>
    </row>
    <row r="7372" spans="1:2">
      <c r="A7372">
        <v>38543300</v>
      </c>
      <c r="B7372" t="s">
        <v>15476</v>
      </c>
    </row>
    <row r="7373" spans="1:2">
      <c r="A7373">
        <v>34212597</v>
      </c>
      <c r="B7373" t="s">
        <v>15476</v>
      </c>
    </row>
    <row r="7374" spans="1:2">
      <c r="A7374">
        <v>37729067</v>
      </c>
      <c r="B7374" t="s">
        <v>13198</v>
      </c>
    </row>
    <row r="7375" spans="1:2">
      <c r="A7375">
        <v>38836304</v>
      </c>
      <c r="B7375" t="s">
        <v>13198</v>
      </c>
    </row>
    <row r="7376" spans="1:2">
      <c r="A7376">
        <v>37003765</v>
      </c>
      <c r="B7376" t="s">
        <v>13198</v>
      </c>
    </row>
    <row r="7377" spans="1:2">
      <c r="A7377">
        <v>37252191</v>
      </c>
      <c r="B7377" t="s">
        <v>13198</v>
      </c>
    </row>
    <row r="7378" spans="1:2">
      <c r="A7378">
        <v>36780714</v>
      </c>
      <c r="B7378" t="s">
        <v>15601</v>
      </c>
    </row>
    <row r="7379" spans="1:2">
      <c r="A7379">
        <v>38793795</v>
      </c>
      <c r="B7379" t="s">
        <v>15601</v>
      </c>
    </row>
    <row r="7380" spans="1:2">
      <c r="A7380">
        <v>34234094</v>
      </c>
      <c r="B7380" t="s">
        <v>15601</v>
      </c>
    </row>
    <row r="7381" spans="1:2">
      <c r="A7381">
        <v>36907826</v>
      </c>
      <c r="B7381" t="s">
        <v>15601</v>
      </c>
    </row>
    <row r="7382" spans="1:2">
      <c r="A7382">
        <v>34257580</v>
      </c>
      <c r="B7382" t="s">
        <v>9295</v>
      </c>
    </row>
    <row r="7383" spans="1:2">
      <c r="A7383">
        <v>34246855</v>
      </c>
      <c r="B7383" t="s">
        <v>9295</v>
      </c>
    </row>
    <row r="7384" spans="1:2">
      <c r="A7384">
        <v>36761166</v>
      </c>
      <c r="B7384" t="s">
        <v>12191</v>
      </c>
    </row>
    <row r="7385" spans="1:2">
      <c r="A7385">
        <v>36941426</v>
      </c>
      <c r="B7385" t="s">
        <v>10085</v>
      </c>
    </row>
    <row r="7386" spans="1:2">
      <c r="A7386">
        <v>34219067</v>
      </c>
      <c r="B7386" t="s">
        <v>10934</v>
      </c>
    </row>
    <row r="7387" spans="1:2">
      <c r="A7387">
        <v>34222226</v>
      </c>
      <c r="B7387" t="s">
        <v>10934</v>
      </c>
    </row>
    <row r="7388" spans="1:2">
      <c r="A7388">
        <v>37208685</v>
      </c>
      <c r="B7388" t="s">
        <v>11140</v>
      </c>
    </row>
    <row r="7389" spans="1:2">
      <c r="A7389">
        <v>34230080</v>
      </c>
      <c r="B7389" t="s">
        <v>11140</v>
      </c>
    </row>
    <row r="7390" spans="1:2">
      <c r="A7390">
        <v>37792613</v>
      </c>
      <c r="B7390" t="s">
        <v>15981</v>
      </c>
    </row>
    <row r="7391" spans="1:2">
      <c r="A7391">
        <v>36728227</v>
      </c>
      <c r="B7391" t="s">
        <v>15981</v>
      </c>
    </row>
    <row r="7392" spans="1:2">
      <c r="A7392">
        <v>37270230</v>
      </c>
      <c r="B7392" t="s">
        <v>12192</v>
      </c>
    </row>
    <row r="7393" spans="1:2">
      <c r="A7393">
        <v>34168187</v>
      </c>
      <c r="B7393" t="s">
        <v>10577</v>
      </c>
    </row>
    <row r="7394" spans="1:2">
      <c r="A7394">
        <v>34569398</v>
      </c>
      <c r="B7394" t="s">
        <v>9186</v>
      </c>
    </row>
    <row r="7395" spans="1:2">
      <c r="A7395">
        <v>34673491</v>
      </c>
      <c r="B7395" t="s">
        <v>16059</v>
      </c>
    </row>
    <row r="7396" spans="1:2">
      <c r="A7396">
        <v>37720690</v>
      </c>
      <c r="B7396" t="s">
        <v>8607</v>
      </c>
    </row>
    <row r="7397" spans="1:2">
      <c r="A7397">
        <v>34212733</v>
      </c>
      <c r="B7397" t="s">
        <v>8607</v>
      </c>
    </row>
    <row r="7398" spans="1:2">
      <c r="A7398">
        <v>36904183</v>
      </c>
      <c r="B7398" t="s">
        <v>8607</v>
      </c>
    </row>
    <row r="7399" spans="1:2">
      <c r="A7399">
        <v>34212747</v>
      </c>
      <c r="B7399" t="s">
        <v>11141</v>
      </c>
    </row>
    <row r="7400" spans="1:2">
      <c r="A7400">
        <v>37929306</v>
      </c>
      <c r="B7400" t="s">
        <v>14903</v>
      </c>
    </row>
    <row r="7401" spans="1:2">
      <c r="A7401">
        <v>37894302</v>
      </c>
      <c r="B7401" t="s">
        <v>14903</v>
      </c>
    </row>
    <row r="7402" spans="1:2">
      <c r="A7402">
        <v>37914790</v>
      </c>
      <c r="B7402" t="s">
        <v>14903</v>
      </c>
    </row>
    <row r="7403" spans="1:2">
      <c r="A7403">
        <v>36851307</v>
      </c>
      <c r="B7403" t="s">
        <v>11142</v>
      </c>
    </row>
    <row r="7404" spans="1:2">
      <c r="A7404">
        <v>34212799</v>
      </c>
      <c r="B7404" t="s">
        <v>11142</v>
      </c>
    </row>
    <row r="7405" spans="1:2">
      <c r="A7405">
        <v>38830765</v>
      </c>
      <c r="B7405" t="s">
        <v>11144</v>
      </c>
    </row>
    <row r="7406" spans="1:2">
      <c r="A7406">
        <v>34134840</v>
      </c>
      <c r="B7406" t="s">
        <v>11144</v>
      </c>
    </row>
    <row r="7407" spans="1:2">
      <c r="A7407">
        <v>34142529</v>
      </c>
      <c r="B7407" t="s">
        <v>11145</v>
      </c>
    </row>
    <row r="7408" spans="1:2">
      <c r="A7408">
        <v>34383827</v>
      </c>
      <c r="B7408" t="s">
        <v>11146</v>
      </c>
    </row>
    <row r="7409" spans="1:2">
      <c r="A7409">
        <v>37188013</v>
      </c>
      <c r="B7409" t="s">
        <v>11146</v>
      </c>
    </row>
    <row r="7410" spans="1:2">
      <c r="A7410">
        <v>37188015</v>
      </c>
      <c r="B7410" t="s">
        <v>11147</v>
      </c>
    </row>
    <row r="7411" spans="1:2">
      <c r="A7411">
        <v>34151085</v>
      </c>
      <c r="B7411" t="s">
        <v>11147</v>
      </c>
    </row>
    <row r="7412" spans="1:2">
      <c r="A7412">
        <v>34212775</v>
      </c>
      <c r="B7412" t="s">
        <v>11148</v>
      </c>
    </row>
    <row r="7413" spans="1:2">
      <c r="A7413">
        <v>34208918</v>
      </c>
      <c r="B7413" t="s">
        <v>9981</v>
      </c>
    </row>
    <row r="7414" spans="1:2">
      <c r="A7414">
        <v>34212219</v>
      </c>
      <c r="B7414" t="s">
        <v>9981</v>
      </c>
    </row>
    <row r="7415" spans="1:2">
      <c r="A7415">
        <v>34222310</v>
      </c>
      <c r="B7415" t="s">
        <v>10086</v>
      </c>
    </row>
    <row r="7416" spans="1:2">
      <c r="A7416">
        <v>34216058</v>
      </c>
      <c r="B7416" t="s">
        <v>12193</v>
      </c>
    </row>
    <row r="7417" spans="1:2">
      <c r="A7417">
        <v>37041620</v>
      </c>
      <c r="B7417" t="s">
        <v>12195</v>
      </c>
    </row>
    <row r="7418" spans="1:2">
      <c r="A7418">
        <v>34232027</v>
      </c>
      <c r="B7418" t="s">
        <v>14952</v>
      </c>
    </row>
    <row r="7419" spans="1:2">
      <c r="A7419">
        <v>38542116</v>
      </c>
      <c r="B7419" t="s">
        <v>14952</v>
      </c>
    </row>
    <row r="7420" spans="1:2">
      <c r="A7420">
        <v>37777433</v>
      </c>
      <c r="B7420" t="s">
        <v>14952</v>
      </c>
    </row>
    <row r="7421" spans="1:2">
      <c r="A7421">
        <v>34232030</v>
      </c>
      <c r="B7421" t="s">
        <v>14952</v>
      </c>
    </row>
    <row r="7422" spans="1:2">
      <c r="A7422">
        <v>34264015</v>
      </c>
      <c r="B7422" t="s">
        <v>14952</v>
      </c>
    </row>
    <row r="7423" spans="1:2">
      <c r="A7423">
        <v>37101839</v>
      </c>
      <c r="B7423" t="s">
        <v>14952</v>
      </c>
    </row>
    <row r="7424" spans="1:2">
      <c r="A7424">
        <v>34212905</v>
      </c>
      <c r="B7424" t="s">
        <v>14892</v>
      </c>
    </row>
    <row r="7425" spans="1:2">
      <c r="A7425">
        <v>34223821</v>
      </c>
      <c r="B7425" t="s">
        <v>8822</v>
      </c>
    </row>
    <row r="7426" spans="1:2">
      <c r="A7426">
        <v>36930814</v>
      </c>
      <c r="B7426" t="s">
        <v>8822</v>
      </c>
    </row>
    <row r="7427" spans="1:2">
      <c r="A7427">
        <v>37211638</v>
      </c>
      <c r="B7427" t="s">
        <v>8822</v>
      </c>
    </row>
    <row r="7428" spans="1:2">
      <c r="A7428">
        <v>37027405</v>
      </c>
      <c r="B7428" t="s">
        <v>8822</v>
      </c>
    </row>
    <row r="7429" spans="1:2">
      <c r="A7429">
        <v>34457259</v>
      </c>
      <c r="B7429" t="s">
        <v>8822</v>
      </c>
    </row>
    <row r="7430" spans="1:2">
      <c r="A7430">
        <v>38731404</v>
      </c>
      <c r="B7430" t="s">
        <v>8822</v>
      </c>
    </row>
    <row r="7431" spans="1:2">
      <c r="A7431">
        <v>36769337</v>
      </c>
      <c r="B7431" t="s">
        <v>16482</v>
      </c>
    </row>
    <row r="7432" spans="1:2">
      <c r="A7432">
        <v>34153780</v>
      </c>
      <c r="B7432" t="s">
        <v>11149</v>
      </c>
    </row>
    <row r="7433" spans="1:2">
      <c r="A7433">
        <v>38609013</v>
      </c>
      <c r="B7433" t="s">
        <v>11149</v>
      </c>
    </row>
    <row r="7434" spans="1:2">
      <c r="A7434">
        <v>36906296</v>
      </c>
      <c r="B7434" t="s">
        <v>12196</v>
      </c>
    </row>
    <row r="7435" spans="1:2">
      <c r="A7435">
        <v>36781415</v>
      </c>
      <c r="B7435" t="s">
        <v>12196</v>
      </c>
    </row>
    <row r="7436" spans="1:2">
      <c r="A7436">
        <v>34212924</v>
      </c>
      <c r="B7436" t="s">
        <v>12197</v>
      </c>
    </row>
    <row r="7437" spans="1:2">
      <c r="A7437">
        <v>34212929</v>
      </c>
      <c r="B7437" t="s">
        <v>12198</v>
      </c>
    </row>
    <row r="7438" spans="1:2">
      <c r="A7438">
        <v>34212933</v>
      </c>
      <c r="B7438" t="s">
        <v>12199</v>
      </c>
    </row>
    <row r="7439" spans="1:2">
      <c r="A7439">
        <v>34212953</v>
      </c>
      <c r="B7439" t="s">
        <v>10637</v>
      </c>
    </row>
    <row r="7440" spans="1:2">
      <c r="A7440">
        <v>37768617</v>
      </c>
      <c r="B7440" t="s">
        <v>10637</v>
      </c>
    </row>
    <row r="7441" spans="1:2">
      <c r="A7441">
        <v>36935974</v>
      </c>
      <c r="B7441" t="s">
        <v>10637</v>
      </c>
    </row>
    <row r="7442" spans="1:2">
      <c r="A7442">
        <v>34148467</v>
      </c>
      <c r="B7442" t="s">
        <v>10780</v>
      </c>
    </row>
    <row r="7443" spans="1:2">
      <c r="A7443">
        <v>38454014</v>
      </c>
      <c r="B7443" t="s">
        <v>11150</v>
      </c>
    </row>
    <row r="7444" spans="1:2">
      <c r="A7444">
        <v>34216818</v>
      </c>
      <c r="B7444" t="s">
        <v>11150</v>
      </c>
    </row>
    <row r="7445" spans="1:2">
      <c r="A7445">
        <v>36865446</v>
      </c>
      <c r="B7445" t="s">
        <v>11063</v>
      </c>
    </row>
    <row r="7446" spans="1:2">
      <c r="A7446">
        <v>36937440</v>
      </c>
      <c r="B7446" t="s">
        <v>11063</v>
      </c>
    </row>
    <row r="7447" spans="1:2">
      <c r="A7447">
        <v>38455803</v>
      </c>
      <c r="B7447" t="s">
        <v>11063</v>
      </c>
    </row>
    <row r="7448" spans="1:2">
      <c r="A7448">
        <v>36995568</v>
      </c>
      <c r="B7448" t="s">
        <v>12200</v>
      </c>
    </row>
    <row r="7449" spans="1:2">
      <c r="A7449">
        <v>36790525</v>
      </c>
      <c r="B7449" t="s">
        <v>12200</v>
      </c>
    </row>
    <row r="7450" spans="1:2">
      <c r="A7450">
        <v>34212975</v>
      </c>
      <c r="B7450" t="s">
        <v>9741</v>
      </c>
    </row>
    <row r="7451" spans="1:2">
      <c r="A7451">
        <v>37295439</v>
      </c>
      <c r="B7451" t="s">
        <v>9741</v>
      </c>
    </row>
    <row r="7452" spans="1:2">
      <c r="A7452">
        <v>34219442</v>
      </c>
      <c r="B7452" t="s">
        <v>14004</v>
      </c>
    </row>
    <row r="7453" spans="1:2">
      <c r="A7453">
        <v>34212984</v>
      </c>
      <c r="B7453" t="s">
        <v>14005</v>
      </c>
    </row>
    <row r="7454" spans="1:2">
      <c r="A7454">
        <v>36799870</v>
      </c>
      <c r="B7454" t="s">
        <v>15732</v>
      </c>
    </row>
    <row r="7455" spans="1:2">
      <c r="A7455">
        <v>37810925</v>
      </c>
      <c r="B7455" t="s">
        <v>14710</v>
      </c>
    </row>
    <row r="7456" spans="1:2">
      <c r="A7456">
        <v>37778908</v>
      </c>
      <c r="B7456" t="s">
        <v>14710</v>
      </c>
    </row>
    <row r="7457" spans="1:2">
      <c r="A7457">
        <v>37771872</v>
      </c>
      <c r="B7457" t="s">
        <v>14710</v>
      </c>
    </row>
    <row r="7458" spans="1:2">
      <c r="A7458">
        <v>34649444</v>
      </c>
      <c r="B7458" t="s">
        <v>14711</v>
      </c>
    </row>
    <row r="7459" spans="1:2">
      <c r="A7459">
        <v>34233830</v>
      </c>
      <c r="B7459" t="s">
        <v>14711</v>
      </c>
    </row>
    <row r="7460" spans="1:2">
      <c r="A7460">
        <v>36906418</v>
      </c>
      <c r="B7460" t="s">
        <v>14711</v>
      </c>
    </row>
    <row r="7461" spans="1:2">
      <c r="A7461">
        <v>38793810</v>
      </c>
      <c r="B7461" t="s">
        <v>14711</v>
      </c>
    </row>
    <row r="7462" spans="1:2">
      <c r="A7462">
        <v>36780955</v>
      </c>
      <c r="B7462" t="s">
        <v>14711</v>
      </c>
    </row>
    <row r="7463" spans="1:2">
      <c r="A7463">
        <v>34213037</v>
      </c>
      <c r="B7463" t="s">
        <v>13438</v>
      </c>
    </row>
    <row r="7464" spans="1:2">
      <c r="A7464">
        <v>38538636</v>
      </c>
      <c r="B7464" t="s">
        <v>13438</v>
      </c>
    </row>
    <row r="7465" spans="1:2">
      <c r="A7465">
        <v>34213050</v>
      </c>
      <c r="B7465" t="s">
        <v>10855</v>
      </c>
    </row>
    <row r="7466" spans="1:2">
      <c r="A7466">
        <v>34213067</v>
      </c>
      <c r="B7466" t="s">
        <v>12201</v>
      </c>
    </row>
    <row r="7467" spans="1:2">
      <c r="A7467">
        <v>34213078</v>
      </c>
      <c r="B7467" t="s">
        <v>12202</v>
      </c>
    </row>
    <row r="7468" spans="1:2">
      <c r="A7468">
        <v>34213098</v>
      </c>
      <c r="B7468" t="s">
        <v>12203</v>
      </c>
    </row>
    <row r="7469" spans="1:2">
      <c r="A7469">
        <v>38634341</v>
      </c>
      <c r="B7469" t="s">
        <v>12203</v>
      </c>
    </row>
    <row r="7470" spans="1:2">
      <c r="A7470">
        <v>37042686</v>
      </c>
      <c r="B7470" t="s">
        <v>12203</v>
      </c>
    </row>
    <row r="7471" spans="1:2">
      <c r="A7471">
        <v>36838078</v>
      </c>
      <c r="B7471" t="s">
        <v>12204</v>
      </c>
    </row>
    <row r="7472" spans="1:2">
      <c r="A7472">
        <v>34147523</v>
      </c>
      <c r="B7472" t="s">
        <v>10255</v>
      </c>
    </row>
    <row r="7473" spans="1:2">
      <c r="A7473">
        <v>37272525</v>
      </c>
      <c r="B7473" t="s">
        <v>10255</v>
      </c>
    </row>
    <row r="7474" spans="1:2">
      <c r="A7474">
        <v>38773859</v>
      </c>
      <c r="B7474" t="s">
        <v>8667</v>
      </c>
    </row>
    <row r="7475" spans="1:2">
      <c r="A7475">
        <v>34269195</v>
      </c>
      <c r="B7475" t="s">
        <v>8667</v>
      </c>
    </row>
    <row r="7476" spans="1:2">
      <c r="A7476">
        <v>34234418</v>
      </c>
      <c r="B7476" t="s">
        <v>8668</v>
      </c>
    </row>
    <row r="7477" spans="1:2">
      <c r="A7477">
        <v>36838773</v>
      </c>
      <c r="B7477" t="s">
        <v>8670</v>
      </c>
    </row>
    <row r="7478" spans="1:2">
      <c r="A7478">
        <v>34226426</v>
      </c>
      <c r="B7478" t="s">
        <v>8671</v>
      </c>
    </row>
    <row r="7479" spans="1:2">
      <c r="A7479">
        <v>37674387</v>
      </c>
      <c r="B7479" t="s">
        <v>8671</v>
      </c>
    </row>
    <row r="7480" spans="1:2">
      <c r="A7480">
        <v>34226567</v>
      </c>
      <c r="B7480" t="s">
        <v>8672</v>
      </c>
    </row>
    <row r="7481" spans="1:2">
      <c r="A7481">
        <v>36908801</v>
      </c>
      <c r="B7481" t="s">
        <v>15194</v>
      </c>
    </row>
    <row r="7482" spans="1:2">
      <c r="A7482">
        <v>34234260</v>
      </c>
      <c r="B7482" t="s">
        <v>15194</v>
      </c>
    </row>
    <row r="7483" spans="1:2">
      <c r="A7483">
        <v>34637281</v>
      </c>
      <c r="B7483" t="s">
        <v>15194</v>
      </c>
    </row>
    <row r="7484" spans="1:2">
      <c r="A7484">
        <v>36785358</v>
      </c>
      <c r="B7484" t="s">
        <v>15194</v>
      </c>
    </row>
    <row r="7485" spans="1:2">
      <c r="A7485">
        <v>38793709</v>
      </c>
      <c r="B7485" t="s">
        <v>15194</v>
      </c>
    </row>
    <row r="7486" spans="1:2">
      <c r="A7486">
        <v>34363192</v>
      </c>
      <c r="B7486" t="s">
        <v>15194</v>
      </c>
    </row>
    <row r="7487" spans="1:2">
      <c r="A7487">
        <v>36785341</v>
      </c>
      <c r="B7487" t="s">
        <v>15194</v>
      </c>
    </row>
    <row r="7488" spans="1:2">
      <c r="A7488">
        <v>38871369</v>
      </c>
      <c r="B7488" t="s">
        <v>9929</v>
      </c>
    </row>
    <row r="7489" spans="1:2">
      <c r="A7489">
        <v>34570485</v>
      </c>
      <c r="B7489" t="s">
        <v>9929</v>
      </c>
    </row>
    <row r="7490" spans="1:2">
      <c r="A7490">
        <v>36868485</v>
      </c>
      <c r="B7490" t="s">
        <v>11151</v>
      </c>
    </row>
    <row r="7491" spans="1:2">
      <c r="A7491">
        <v>36833480</v>
      </c>
      <c r="B7491" t="s">
        <v>12206</v>
      </c>
    </row>
    <row r="7492" spans="1:2">
      <c r="A7492">
        <v>37005334</v>
      </c>
      <c r="B7492" t="s">
        <v>12206</v>
      </c>
    </row>
    <row r="7493" spans="1:2">
      <c r="A7493">
        <v>34211454</v>
      </c>
      <c r="B7493" t="s">
        <v>12207</v>
      </c>
    </row>
    <row r="7494" spans="1:2">
      <c r="A7494">
        <v>34654858</v>
      </c>
      <c r="B7494" t="s">
        <v>11156</v>
      </c>
    </row>
    <row r="7495" spans="1:2">
      <c r="A7495">
        <v>34224397</v>
      </c>
      <c r="B7495" t="s">
        <v>11156</v>
      </c>
    </row>
    <row r="7496" spans="1:2">
      <c r="A7496">
        <v>37073898</v>
      </c>
      <c r="B7496" t="s">
        <v>11156</v>
      </c>
    </row>
    <row r="7497" spans="1:2">
      <c r="A7497">
        <v>36865388</v>
      </c>
      <c r="B7497" t="s">
        <v>11156</v>
      </c>
    </row>
    <row r="7498" spans="1:2">
      <c r="A7498">
        <v>37728330</v>
      </c>
      <c r="B7498" t="s">
        <v>11156</v>
      </c>
    </row>
    <row r="7499" spans="1:2">
      <c r="A7499">
        <v>36866563</v>
      </c>
      <c r="B7499" t="s">
        <v>11156</v>
      </c>
    </row>
    <row r="7500" spans="1:2">
      <c r="A7500">
        <v>37727473</v>
      </c>
      <c r="B7500" t="s">
        <v>11157</v>
      </c>
    </row>
    <row r="7501" spans="1:2">
      <c r="A7501">
        <v>36872481</v>
      </c>
      <c r="B7501" t="s">
        <v>11157</v>
      </c>
    </row>
    <row r="7502" spans="1:2">
      <c r="A7502">
        <v>34209223</v>
      </c>
      <c r="B7502" t="s">
        <v>11157</v>
      </c>
    </row>
    <row r="7503" spans="1:2">
      <c r="A7503">
        <v>36940803</v>
      </c>
      <c r="B7503" t="s">
        <v>15416</v>
      </c>
    </row>
    <row r="7504" spans="1:2">
      <c r="A7504">
        <v>37727149</v>
      </c>
      <c r="B7504" t="s">
        <v>15416</v>
      </c>
    </row>
    <row r="7505" spans="1:2">
      <c r="A7505">
        <v>34213149</v>
      </c>
      <c r="B7505" t="s">
        <v>13316</v>
      </c>
    </row>
    <row r="7506" spans="1:2">
      <c r="A7506">
        <v>38785961</v>
      </c>
      <c r="B7506" t="s">
        <v>13316</v>
      </c>
    </row>
    <row r="7507" spans="1:2">
      <c r="A7507">
        <v>38699337</v>
      </c>
      <c r="B7507" t="s">
        <v>13316</v>
      </c>
    </row>
    <row r="7508" spans="1:2">
      <c r="A7508">
        <v>37120800</v>
      </c>
      <c r="B7508" t="s">
        <v>13317</v>
      </c>
    </row>
    <row r="7509" spans="1:2">
      <c r="A7509">
        <v>37120797</v>
      </c>
      <c r="B7509" t="s">
        <v>13317</v>
      </c>
    </row>
    <row r="7510" spans="1:2">
      <c r="A7510">
        <v>34489860</v>
      </c>
      <c r="B7510" t="s">
        <v>13317</v>
      </c>
    </row>
    <row r="7511" spans="1:2">
      <c r="A7511">
        <v>34213155</v>
      </c>
      <c r="B7511" t="s">
        <v>15479</v>
      </c>
    </row>
    <row r="7512" spans="1:2">
      <c r="A7512">
        <v>34421286</v>
      </c>
      <c r="B7512" t="s">
        <v>15479</v>
      </c>
    </row>
    <row r="7513" spans="1:2">
      <c r="A7513">
        <v>34415699</v>
      </c>
      <c r="B7513" t="s">
        <v>15479</v>
      </c>
    </row>
    <row r="7514" spans="1:2">
      <c r="A7514">
        <v>34395510</v>
      </c>
      <c r="B7514" t="s">
        <v>14079</v>
      </c>
    </row>
    <row r="7515" spans="1:2">
      <c r="A7515">
        <v>34213163</v>
      </c>
      <c r="B7515" t="s">
        <v>8894</v>
      </c>
    </row>
    <row r="7516" spans="1:2">
      <c r="A7516">
        <v>38611576</v>
      </c>
      <c r="B7516" t="s">
        <v>13707</v>
      </c>
    </row>
    <row r="7517" spans="1:2">
      <c r="A7517">
        <v>34213183</v>
      </c>
      <c r="B7517" t="s">
        <v>12209</v>
      </c>
    </row>
    <row r="7518" spans="1:2">
      <c r="A7518">
        <v>37783853</v>
      </c>
      <c r="B7518" t="s">
        <v>12209</v>
      </c>
    </row>
    <row r="7519" spans="1:2">
      <c r="A7519">
        <v>34228970</v>
      </c>
      <c r="B7519" t="s">
        <v>12211</v>
      </c>
    </row>
    <row r="7520" spans="1:2">
      <c r="A7520">
        <v>34229443</v>
      </c>
      <c r="B7520" t="s">
        <v>9007</v>
      </c>
    </row>
    <row r="7521" spans="1:2">
      <c r="A7521">
        <v>37147288</v>
      </c>
      <c r="B7521" t="s">
        <v>9007</v>
      </c>
    </row>
    <row r="7522" spans="1:2">
      <c r="A7522">
        <v>34257960</v>
      </c>
      <c r="B7522" t="s">
        <v>15246</v>
      </c>
    </row>
    <row r="7523" spans="1:2">
      <c r="A7523">
        <v>34213179</v>
      </c>
      <c r="B7523" t="s">
        <v>15246</v>
      </c>
    </row>
    <row r="7524" spans="1:2">
      <c r="A7524">
        <v>34213178</v>
      </c>
      <c r="B7524" t="s">
        <v>15246</v>
      </c>
    </row>
    <row r="7525" spans="1:2">
      <c r="A7525">
        <v>38454663</v>
      </c>
      <c r="B7525" t="s">
        <v>11159</v>
      </c>
    </row>
    <row r="7526" spans="1:2">
      <c r="A7526">
        <v>34213186</v>
      </c>
      <c r="B7526" t="s">
        <v>11159</v>
      </c>
    </row>
    <row r="7527" spans="1:2">
      <c r="A7527">
        <v>34458868</v>
      </c>
      <c r="B7527" t="s">
        <v>11159</v>
      </c>
    </row>
    <row r="7528" spans="1:2">
      <c r="A7528">
        <v>37157470</v>
      </c>
      <c r="B7528" t="s">
        <v>14534</v>
      </c>
    </row>
    <row r="7529" spans="1:2">
      <c r="A7529">
        <v>38459046</v>
      </c>
      <c r="B7529" t="s">
        <v>14534</v>
      </c>
    </row>
    <row r="7530" spans="1:2">
      <c r="A7530">
        <v>34277438</v>
      </c>
      <c r="B7530" t="s">
        <v>8615</v>
      </c>
    </row>
    <row r="7531" spans="1:2">
      <c r="A7531">
        <v>34223005</v>
      </c>
      <c r="B7531" t="s">
        <v>11160</v>
      </c>
    </row>
    <row r="7532" spans="1:2">
      <c r="A7532">
        <v>37722953</v>
      </c>
      <c r="B7532" t="s">
        <v>11160</v>
      </c>
    </row>
    <row r="7533" spans="1:2">
      <c r="A7533">
        <v>34143389</v>
      </c>
      <c r="B7533" t="s">
        <v>12212</v>
      </c>
    </row>
    <row r="7534" spans="1:2">
      <c r="A7534">
        <v>34213226</v>
      </c>
      <c r="B7534" t="s">
        <v>14312</v>
      </c>
    </row>
    <row r="7535" spans="1:2">
      <c r="A7535">
        <v>34213247</v>
      </c>
      <c r="B7535" t="s">
        <v>12213</v>
      </c>
    </row>
    <row r="7536" spans="1:2">
      <c r="A7536">
        <v>38538447</v>
      </c>
      <c r="B7536" t="s">
        <v>13439</v>
      </c>
    </row>
    <row r="7537" spans="1:2">
      <c r="A7537">
        <v>36787536</v>
      </c>
      <c r="B7537" t="s">
        <v>13439</v>
      </c>
    </row>
    <row r="7538" spans="1:2">
      <c r="A7538">
        <v>34134753</v>
      </c>
      <c r="B7538" t="s">
        <v>12214</v>
      </c>
    </row>
    <row r="7539" spans="1:2">
      <c r="A7539">
        <v>37225175</v>
      </c>
      <c r="B7539" t="s">
        <v>12214</v>
      </c>
    </row>
    <row r="7540" spans="1:2">
      <c r="A7540">
        <v>34143604</v>
      </c>
      <c r="B7540" t="s">
        <v>9501</v>
      </c>
    </row>
    <row r="7541" spans="1:2">
      <c r="A7541">
        <v>34213266</v>
      </c>
      <c r="B7541" t="s">
        <v>10365</v>
      </c>
    </row>
    <row r="7542" spans="1:2">
      <c r="A7542">
        <v>38558528</v>
      </c>
      <c r="B7542" t="s">
        <v>10365</v>
      </c>
    </row>
    <row r="7543" spans="1:2">
      <c r="A7543">
        <v>34213283</v>
      </c>
      <c r="B7543" t="s">
        <v>9187</v>
      </c>
    </row>
    <row r="7544" spans="1:2">
      <c r="A7544">
        <v>34586166</v>
      </c>
      <c r="B7544" t="s">
        <v>12215</v>
      </c>
    </row>
    <row r="7545" spans="1:2">
      <c r="A7545">
        <v>34213299</v>
      </c>
      <c r="B7545" t="s">
        <v>12215</v>
      </c>
    </row>
    <row r="7546" spans="1:2">
      <c r="A7546">
        <v>34233409</v>
      </c>
      <c r="B7546" t="s">
        <v>12216</v>
      </c>
    </row>
    <row r="7547" spans="1:2">
      <c r="A7547">
        <v>34213310</v>
      </c>
      <c r="B7547" t="s">
        <v>14177</v>
      </c>
    </row>
    <row r="7548" spans="1:2">
      <c r="A7548">
        <v>34213338</v>
      </c>
      <c r="B7548" t="s">
        <v>11163</v>
      </c>
    </row>
    <row r="7549" spans="1:2">
      <c r="A7549">
        <v>34213312</v>
      </c>
      <c r="B7549" t="s">
        <v>12217</v>
      </c>
    </row>
    <row r="7550" spans="1:2">
      <c r="A7550">
        <v>37225404</v>
      </c>
      <c r="B7550" t="s">
        <v>12217</v>
      </c>
    </row>
    <row r="7551" spans="1:2">
      <c r="A7551">
        <v>34232122</v>
      </c>
      <c r="B7551" t="s">
        <v>14242</v>
      </c>
    </row>
    <row r="7552" spans="1:2">
      <c r="A7552">
        <v>34584910</v>
      </c>
      <c r="B7552" t="s">
        <v>14242</v>
      </c>
    </row>
    <row r="7553" spans="1:2">
      <c r="A7553">
        <v>34260950</v>
      </c>
      <c r="B7553" t="s">
        <v>14242</v>
      </c>
    </row>
    <row r="7554" spans="1:2">
      <c r="A7554">
        <v>34213329</v>
      </c>
      <c r="B7554" t="s">
        <v>13576</v>
      </c>
    </row>
    <row r="7555" spans="1:2">
      <c r="A7555">
        <v>37779130</v>
      </c>
      <c r="B7555" t="s">
        <v>13576</v>
      </c>
    </row>
    <row r="7556" spans="1:2">
      <c r="A7556">
        <v>34145773</v>
      </c>
      <c r="B7556" t="s">
        <v>13576</v>
      </c>
    </row>
    <row r="7557" spans="1:2">
      <c r="A7557">
        <v>36904048</v>
      </c>
      <c r="B7557" t="s">
        <v>13576</v>
      </c>
    </row>
    <row r="7558" spans="1:2">
      <c r="A7558">
        <v>34213406</v>
      </c>
      <c r="B7558" t="s">
        <v>13576</v>
      </c>
    </row>
    <row r="7559" spans="1:2">
      <c r="A7559">
        <v>34176668</v>
      </c>
      <c r="B7559" t="s">
        <v>13577</v>
      </c>
    </row>
    <row r="7560" spans="1:2">
      <c r="A7560">
        <v>37075804</v>
      </c>
      <c r="B7560" t="s">
        <v>13577</v>
      </c>
    </row>
    <row r="7561" spans="1:2">
      <c r="A7561">
        <v>38349019</v>
      </c>
      <c r="B7561" t="s">
        <v>13577</v>
      </c>
    </row>
    <row r="7562" spans="1:2">
      <c r="A7562">
        <v>37133254</v>
      </c>
      <c r="B7562" t="s">
        <v>13577</v>
      </c>
    </row>
    <row r="7563" spans="1:2">
      <c r="A7563">
        <v>34211072</v>
      </c>
      <c r="B7563" t="s">
        <v>14945</v>
      </c>
    </row>
    <row r="7564" spans="1:2">
      <c r="A7564">
        <v>37116540</v>
      </c>
      <c r="B7564" t="s">
        <v>14625</v>
      </c>
    </row>
    <row r="7565" spans="1:2">
      <c r="A7565">
        <v>36762047</v>
      </c>
      <c r="B7565" t="s">
        <v>14625</v>
      </c>
    </row>
    <row r="7566" spans="1:2">
      <c r="A7566">
        <v>36774135</v>
      </c>
      <c r="B7566" t="s">
        <v>14625</v>
      </c>
    </row>
    <row r="7567" spans="1:2">
      <c r="A7567">
        <v>34213349</v>
      </c>
      <c r="B7567" t="s">
        <v>9188</v>
      </c>
    </row>
    <row r="7568" spans="1:2">
      <c r="A7568">
        <v>34213359</v>
      </c>
      <c r="B7568" t="s">
        <v>9567</v>
      </c>
    </row>
    <row r="7569" spans="1:2">
      <c r="A7569">
        <v>34213362</v>
      </c>
      <c r="B7569" t="s">
        <v>13440</v>
      </c>
    </row>
    <row r="7570" spans="1:2">
      <c r="A7570">
        <v>36913356</v>
      </c>
      <c r="B7570" t="s">
        <v>13440</v>
      </c>
    </row>
    <row r="7571" spans="1:2">
      <c r="A7571">
        <v>34208629</v>
      </c>
      <c r="B7571" t="s">
        <v>13440</v>
      </c>
    </row>
    <row r="7572" spans="1:2">
      <c r="A7572">
        <v>37756048</v>
      </c>
      <c r="B7572" t="s">
        <v>13440</v>
      </c>
    </row>
    <row r="7573" spans="1:2">
      <c r="A7573">
        <v>38304880</v>
      </c>
      <c r="B7573" t="s">
        <v>13238</v>
      </c>
    </row>
    <row r="7574" spans="1:2">
      <c r="A7574">
        <v>37943222</v>
      </c>
      <c r="B7574" t="s">
        <v>13238</v>
      </c>
    </row>
    <row r="7575" spans="1:2">
      <c r="A7575">
        <v>36929825</v>
      </c>
      <c r="B7575" t="s">
        <v>13238</v>
      </c>
    </row>
    <row r="7576" spans="1:2">
      <c r="A7576">
        <v>36929828</v>
      </c>
      <c r="B7576" t="s">
        <v>13238</v>
      </c>
    </row>
    <row r="7577" spans="1:2">
      <c r="A7577">
        <v>37083802</v>
      </c>
      <c r="B7577" t="s">
        <v>13441</v>
      </c>
    </row>
    <row r="7578" spans="1:2">
      <c r="A7578">
        <v>37718846</v>
      </c>
      <c r="B7578" t="s">
        <v>13441</v>
      </c>
    </row>
    <row r="7579" spans="1:2">
      <c r="A7579">
        <v>34213354</v>
      </c>
      <c r="B7579" t="s">
        <v>13441</v>
      </c>
    </row>
    <row r="7580" spans="1:2">
      <c r="A7580">
        <v>34661354</v>
      </c>
      <c r="B7580" t="s">
        <v>12218</v>
      </c>
    </row>
    <row r="7581" spans="1:2">
      <c r="A7581">
        <v>37914116</v>
      </c>
      <c r="B7581" t="s">
        <v>8556</v>
      </c>
    </row>
    <row r="7582" spans="1:2">
      <c r="A7582">
        <v>34598326</v>
      </c>
      <c r="B7582" t="s">
        <v>12219</v>
      </c>
    </row>
    <row r="7583" spans="1:2">
      <c r="A7583">
        <v>34270401</v>
      </c>
      <c r="B7583" t="s">
        <v>12220</v>
      </c>
    </row>
    <row r="7584" spans="1:2">
      <c r="A7584">
        <v>34140839</v>
      </c>
      <c r="B7584" t="s">
        <v>12220</v>
      </c>
    </row>
    <row r="7585" spans="1:2">
      <c r="A7585">
        <v>34375235</v>
      </c>
      <c r="B7585" t="s">
        <v>13239</v>
      </c>
    </row>
    <row r="7586" spans="1:2">
      <c r="A7586">
        <v>38862518</v>
      </c>
      <c r="B7586" t="s">
        <v>13239</v>
      </c>
    </row>
    <row r="7587" spans="1:2">
      <c r="A7587">
        <v>37920089</v>
      </c>
      <c r="B7587" t="s">
        <v>11168</v>
      </c>
    </row>
    <row r="7588" spans="1:2">
      <c r="A7588">
        <v>36898777</v>
      </c>
      <c r="B7588" t="s">
        <v>11169</v>
      </c>
    </row>
    <row r="7589" spans="1:2">
      <c r="A7589">
        <v>34216428</v>
      </c>
      <c r="B7589" t="s">
        <v>11169</v>
      </c>
    </row>
    <row r="7590" spans="1:2">
      <c r="A7590">
        <v>37106691</v>
      </c>
      <c r="B7590" t="s">
        <v>11169</v>
      </c>
    </row>
    <row r="7591" spans="1:2">
      <c r="A7591">
        <v>34213396</v>
      </c>
      <c r="B7591" t="s">
        <v>11169</v>
      </c>
    </row>
    <row r="7592" spans="1:2">
      <c r="A7592">
        <v>37807552</v>
      </c>
      <c r="B7592" t="s">
        <v>11169</v>
      </c>
    </row>
    <row r="7593" spans="1:2">
      <c r="A7593">
        <v>36856025</v>
      </c>
      <c r="B7593" t="s">
        <v>11169</v>
      </c>
    </row>
    <row r="7594" spans="1:2">
      <c r="A7594">
        <v>37103375</v>
      </c>
      <c r="B7594" t="s">
        <v>11170</v>
      </c>
    </row>
    <row r="7595" spans="1:2">
      <c r="A7595">
        <v>37779091</v>
      </c>
      <c r="B7595" t="s">
        <v>11170</v>
      </c>
    </row>
    <row r="7596" spans="1:2">
      <c r="A7596">
        <v>37039386</v>
      </c>
      <c r="B7596" t="s">
        <v>11170</v>
      </c>
    </row>
    <row r="7597" spans="1:2">
      <c r="A7597">
        <v>37040762</v>
      </c>
      <c r="B7597" t="s">
        <v>11171</v>
      </c>
    </row>
    <row r="7598" spans="1:2">
      <c r="A7598">
        <v>37792227</v>
      </c>
      <c r="B7598" t="s">
        <v>11171</v>
      </c>
    </row>
    <row r="7599" spans="1:2">
      <c r="A7599">
        <v>34213837</v>
      </c>
      <c r="B7599" t="s">
        <v>11171</v>
      </c>
    </row>
    <row r="7600" spans="1:2">
      <c r="A7600">
        <v>37792242</v>
      </c>
      <c r="B7600" t="s">
        <v>11172</v>
      </c>
    </row>
    <row r="7601" spans="1:2">
      <c r="A7601">
        <v>34134444</v>
      </c>
      <c r="B7601" t="s">
        <v>15417</v>
      </c>
    </row>
    <row r="7602" spans="1:2">
      <c r="A7602">
        <v>34213420</v>
      </c>
      <c r="B7602" t="s">
        <v>8536</v>
      </c>
    </row>
    <row r="7603" spans="1:2">
      <c r="A7603">
        <v>36909133</v>
      </c>
      <c r="B7603" t="s">
        <v>16786</v>
      </c>
    </row>
    <row r="7604" spans="1:2">
      <c r="A7604">
        <v>34214018</v>
      </c>
      <c r="B7604" t="s">
        <v>11174</v>
      </c>
    </row>
    <row r="7605" spans="1:2">
      <c r="A7605">
        <v>37228797</v>
      </c>
      <c r="B7605" t="s">
        <v>17440</v>
      </c>
    </row>
    <row r="7606" spans="1:2">
      <c r="A7606">
        <v>36861462</v>
      </c>
      <c r="B7606" t="s">
        <v>12221</v>
      </c>
    </row>
    <row r="7607" spans="1:2">
      <c r="A7607">
        <v>37883437</v>
      </c>
      <c r="B7607" t="s">
        <v>12222</v>
      </c>
    </row>
    <row r="7608" spans="1:2">
      <c r="A7608">
        <v>34186280</v>
      </c>
      <c r="B7608" t="s">
        <v>12222</v>
      </c>
    </row>
    <row r="7609" spans="1:2">
      <c r="A7609">
        <v>38793626</v>
      </c>
      <c r="B7609" t="s">
        <v>14829</v>
      </c>
    </row>
    <row r="7610" spans="1:2">
      <c r="A7610">
        <v>34531348</v>
      </c>
      <c r="B7610" t="s">
        <v>14829</v>
      </c>
    </row>
    <row r="7611" spans="1:2">
      <c r="A7611">
        <v>34213479</v>
      </c>
      <c r="B7611" t="s">
        <v>13442</v>
      </c>
    </row>
    <row r="7612" spans="1:2">
      <c r="A7612">
        <v>38856736</v>
      </c>
      <c r="B7612" t="s">
        <v>13442</v>
      </c>
    </row>
    <row r="7613" spans="1:2">
      <c r="A7613">
        <v>37667516</v>
      </c>
      <c r="B7613" t="s">
        <v>13442</v>
      </c>
    </row>
    <row r="7614" spans="1:2">
      <c r="A7614">
        <v>38783783</v>
      </c>
      <c r="B7614" t="s">
        <v>13442</v>
      </c>
    </row>
    <row r="7615" spans="1:2">
      <c r="A7615">
        <v>38857180</v>
      </c>
      <c r="B7615" t="s">
        <v>13442</v>
      </c>
    </row>
    <row r="7616" spans="1:2">
      <c r="A7616">
        <v>37665935</v>
      </c>
      <c r="B7616" t="s">
        <v>13442</v>
      </c>
    </row>
    <row r="7617" spans="1:2">
      <c r="A7617">
        <v>36951133</v>
      </c>
      <c r="B7617" t="s">
        <v>12223</v>
      </c>
    </row>
    <row r="7618" spans="1:2">
      <c r="A7618">
        <v>34210945</v>
      </c>
      <c r="B7618" t="s">
        <v>12223</v>
      </c>
    </row>
    <row r="7619" spans="1:2">
      <c r="A7619">
        <v>37727442</v>
      </c>
      <c r="B7619" t="s">
        <v>12223</v>
      </c>
    </row>
    <row r="7620" spans="1:2">
      <c r="A7620">
        <v>37785001</v>
      </c>
      <c r="B7620" t="s">
        <v>9829</v>
      </c>
    </row>
    <row r="7621" spans="1:2">
      <c r="A7621">
        <v>34208342</v>
      </c>
      <c r="B7621" t="s">
        <v>9502</v>
      </c>
    </row>
    <row r="7622" spans="1:2">
      <c r="A7622">
        <v>34212015</v>
      </c>
      <c r="B7622" t="s">
        <v>12224</v>
      </c>
    </row>
    <row r="7623" spans="1:2">
      <c r="A7623">
        <v>38306610</v>
      </c>
      <c r="B7623" t="s">
        <v>12224</v>
      </c>
    </row>
    <row r="7624" spans="1:2">
      <c r="A7624">
        <v>38738844</v>
      </c>
      <c r="B7624" t="s">
        <v>12225</v>
      </c>
    </row>
    <row r="7625" spans="1:2">
      <c r="A7625">
        <v>36866887</v>
      </c>
      <c r="B7625" t="s">
        <v>12225</v>
      </c>
    </row>
    <row r="7626" spans="1:2">
      <c r="A7626">
        <v>34213521</v>
      </c>
      <c r="B7626" t="s">
        <v>12225</v>
      </c>
    </row>
    <row r="7627" spans="1:2">
      <c r="A7627">
        <v>34209088</v>
      </c>
      <c r="B7627" t="s">
        <v>10578</v>
      </c>
    </row>
    <row r="7628" spans="1:2">
      <c r="A7628">
        <v>37066126</v>
      </c>
      <c r="B7628" t="s">
        <v>10578</v>
      </c>
    </row>
    <row r="7629" spans="1:2">
      <c r="A7629">
        <v>37104633</v>
      </c>
      <c r="B7629" t="s">
        <v>10578</v>
      </c>
    </row>
    <row r="7630" spans="1:2">
      <c r="A7630">
        <v>36959529</v>
      </c>
      <c r="B7630" t="s">
        <v>8608</v>
      </c>
    </row>
    <row r="7631" spans="1:2">
      <c r="A7631">
        <v>34213539</v>
      </c>
      <c r="B7631" t="s">
        <v>8608</v>
      </c>
    </row>
    <row r="7632" spans="1:2">
      <c r="A7632">
        <v>37206516</v>
      </c>
      <c r="B7632" t="s">
        <v>8608</v>
      </c>
    </row>
    <row r="7633" spans="1:2">
      <c r="A7633">
        <v>34213554</v>
      </c>
      <c r="B7633" t="s">
        <v>12226</v>
      </c>
    </row>
    <row r="7634" spans="1:2">
      <c r="A7634">
        <v>38688809</v>
      </c>
      <c r="B7634" t="s">
        <v>12226</v>
      </c>
    </row>
    <row r="7635" spans="1:2">
      <c r="A7635">
        <v>34213567</v>
      </c>
      <c r="B7635" t="s">
        <v>11175</v>
      </c>
    </row>
    <row r="7636" spans="1:2">
      <c r="A7636">
        <v>38448926</v>
      </c>
      <c r="B7636" t="s">
        <v>11175</v>
      </c>
    </row>
    <row r="7637" spans="1:2">
      <c r="A7637">
        <v>38397758</v>
      </c>
      <c r="B7637" t="s">
        <v>12227</v>
      </c>
    </row>
    <row r="7638" spans="1:2">
      <c r="A7638">
        <v>34213585</v>
      </c>
      <c r="B7638" t="s">
        <v>12227</v>
      </c>
    </row>
    <row r="7639" spans="1:2">
      <c r="A7639">
        <v>36758075</v>
      </c>
      <c r="B7639" t="s">
        <v>16193</v>
      </c>
    </row>
    <row r="7640" spans="1:2">
      <c r="A7640">
        <v>34655063</v>
      </c>
      <c r="B7640" t="s">
        <v>12228</v>
      </c>
    </row>
    <row r="7641" spans="1:2">
      <c r="A7641">
        <v>36741483</v>
      </c>
      <c r="B7641" t="s">
        <v>9631</v>
      </c>
    </row>
    <row r="7642" spans="1:2">
      <c r="A7642">
        <v>36964164</v>
      </c>
      <c r="B7642" t="s">
        <v>9631</v>
      </c>
    </row>
    <row r="7643" spans="1:2">
      <c r="A7643">
        <v>34213637</v>
      </c>
      <c r="B7643" t="s">
        <v>9631</v>
      </c>
    </row>
    <row r="7644" spans="1:2">
      <c r="A7644">
        <v>37762306</v>
      </c>
      <c r="B7644" t="s">
        <v>9631</v>
      </c>
    </row>
    <row r="7645" spans="1:2">
      <c r="A7645">
        <v>34213640</v>
      </c>
      <c r="B7645" t="s">
        <v>8767</v>
      </c>
    </row>
    <row r="7646" spans="1:2">
      <c r="A7646">
        <v>38502349</v>
      </c>
      <c r="B7646" t="s">
        <v>8767</v>
      </c>
    </row>
    <row r="7647" spans="1:2">
      <c r="A7647">
        <v>34269965</v>
      </c>
      <c r="B7647" t="s">
        <v>12229</v>
      </c>
    </row>
    <row r="7648" spans="1:2">
      <c r="A7648">
        <v>37648627</v>
      </c>
      <c r="B7648" t="s">
        <v>13040</v>
      </c>
    </row>
    <row r="7649" spans="1:2">
      <c r="A7649">
        <v>34213644</v>
      </c>
      <c r="B7649" t="s">
        <v>13040</v>
      </c>
    </row>
    <row r="7650" spans="1:2">
      <c r="A7650">
        <v>34213647</v>
      </c>
      <c r="B7650" t="s">
        <v>11176</v>
      </c>
    </row>
    <row r="7651" spans="1:2">
      <c r="A7651">
        <v>37279334</v>
      </c>
      <c r="B7651" t="s">
        <v>13958</v>
      </c>
    </row>
    <row r="7652" spans="1:2">
      <c r="A7652">
        <v>34220321</v>
      </c>
      <c r="B7652" t="s">
        <v>8917</v>
      </c>
    </row>
    <row r="7653" spans="1:2">
      <c r="A7653">
        <v>38306894</v>
      </c>
      <c r="B7653" t="s">
        <v>8918</v>
      </c>
    </row>
    <row r="7654" spans="1:2">
      <c r="A7654">
        <v>34235324</v>
      </c>
      <c r="B7654" t="s">
        <v>8918</v>
      </c>
    </row>
    <row r="7655" spans="1:2">
      <c r="A7655">
        <v>38393073</v>
      </c>
      <c r="B7655" t="s">
        <v>8918</v>
      </c>
    </row>
    <row r="7656" spans="1:2">
      <c r="A7656">
        <v>34225569</v>
      </c>
      <c r="B7656" t="s">
        <v>15101</v>
      </c>
    </row>
    <row r="7657" spans="1:2">
      <c r="A7657">
        <v>37097923</v>
      </c>
      <c r="B7657" t="s">
        <v>15101</v>
      </c>
    </row>
    <row r="7658" spans="1:2">
      <c r="A7658">
        <v>37223947</v>
      </c>
      <c r="B7658" t="s">
        <v>15101</v>
      </c>
    </row>
    <row r="7659" spans="1:2">
      <c r="A7659">
        <v>34208387</v>
      </c>
      <c r="B7659" t="s">
        <v>14181</v>
      </c>
    </row>
    <row r="7660" spans="1:2">
      <c r="A7660">
        <v>34229850</v>
      </c>
      <c r="B7660" t="s">
        <v>15289</v>
      </c>
    </row>
    <row r="7661" spans="1:2">
      <c r="A7661">
        <v>34134092</v>
      </c>
      <c r="B7661" t="s">
        <v>9951</v>
      </c>
    </row>
    <row r="7662" spans="1:2">
      <c r="A7662">
        <v>34213690</v>
      </c>
      <c r="B7662" t="s">
        <v>9655</v>
      </c>
    </row>
    <row r="7663" spans="1:2">
      <c r="A7663">
        <v>34617016</v>
      </c>
      <c r="B7663" t="s">
        <v>11181</v>
      </c>
    </row>
    <row r="7664" spans="1:2">
      <c r="A7664">
        <v>34213694</v>
      </c>
      <c r="B7664" t="s">
        <v>11181</v>
      </c>
    </row>
    <row r="7665" spans="1:2">
      <c r="A7665">
        <v>36852528</v>
      </c>
      <c r="B7665" t="s">
        <v>11181</v>
      </c>
    </row>
    <row r="7666" spans="1:2">
      <c r="A7666">
        <v>37817089</v>
      </c>
      <c r="B7666" t="s">
        <v>9296</v>
      </c>
    </row>
    <row r="7667" spans="1:2">
      <c r="A7667">
        <v>38719785</v>
      </c>
      <c r="B7667" t="s">
        <v>9296</v>
      </c>
    </row>
    <row r="7668" spans="1:2">
      <c r="A7668">
        <v>38719792</v>
      </c>
      <c r="B7668" t="s">
        <v>9296</v>
      </c>
    </row>
    <row r="7669" spans="1:2">
      <c r="A7669">
        <v>34227714</v>
      </c>
      <c r="B7669" t="s">
        <v>9296</v>
      </c>
    </row>
    <row r="7670" spans="1:2">
      <c r="A7670">
        <v>34213703</v>
      </c>
      <c r="B7670" t="s">
        <v>9296</v>
      </c>
    </row>
    <row r="7671" spans="1:2">
      <c r="A7671">
        <v>36965772</v>
      </c>
      <c r="B7671" t="s">
        <v>9297</v>
      </c>
    </row>
    <row r="7672" spans="1:2">
      <c r="A7672">
        <v>38709517</v>
      </c>
      <c r="B7672" t="s">
        <v>12230</v>
      </c>
    </row>
    <row r="7673" spans="1:2">
      <c r="A7673">
        <v>38517887</v>
      </c>
      <c r="B7673" t="s">
        <v>9298</v>
      </c>
    </row>
    <row r="7674" spans="1:2">
      <c r="A7674">
        <v>38516337</v>
      </c>
      <c r="B7674" t="s">
        <v>9298</v>
      </c>
    </row>
    <row r="7675" spans="1:2">
      <c r="A7675">
        <v>34213712</v>
      </c>
      <c r="B7675" t="s">
        <v>9298</v>
      </c>
    </row>
    <row r="7676" spans="1:2">
      <c r="A7676">
        <v>38625627</v>
      </c>
      <c r="B7676" t="s">
        <v>9299</v>
      </c>
    </row>
    <row r="7677" spans="1:2">
      <c r="A7677">
        <v>34272378</v>
      </c>
      <c r="B7677" t="s">
        <v>9299</v>
      </c>
    </row>
    <row r="7678" spans="1:2">
      <c r="A7678">
        <v>38719873</v>
      </c>
      <c r="B7678" t="s">
        <v>9299</v>
      </c>
    </row>
    <row r="7679" spans="1:2">
      <c r="A7679">
        <v>38719867</v>
      </c>
      <c r="B7679" t="s">
        <v>9299</v>
      </c>
    </row>
    <row r="7680" spans="1:2">
      <c r="A7680">
        <v>34213740</v>
      </c>
      <c r="B7680" t="s">
        <v>9742</v>
      </c>
    </row>
    <row r="7681" spans="1:2">
      <c r="A7681">
        <v>37226222</v>
      </c>
      <c r="B7681" t="s">
        <v>9742</v>
      </c>
    </row>
    <row r="7682" spans="1:2">
      <c r="A7682">
        <v>36962300</v>
      </c>
      <c r="B7682" t="s">
        <v>12231</v>
      </c>
    </row>
    <row r="7683" spans="1:2">
      <c r="A7683">
        <v>34213743</v>
      </c>
      <c r="B7683" t="s">
        <v>12231</v>
      </c>
    </row>
    <row r="7684" spans="1:2">
      <c r="A7684">
        <v>37277689</v>
      </c>
      <c r="B7684" t="s">
        <v>12232</v>
      </c>
    </row>
    <row r="7685" spans="1:2">
      <c r="A7685">
        <v>34141585</v>
      </c>
      <c r="B7685" t="s">
        <v>15102</v>
      </c>
    </row>
    <row r="7686" spans="1:2">
      <c r="A7686">
        <v>37767640</v>
      </c>
      <c r="B7686" t="s">
        <v>15102</v>
      </c>
    </row>
    <row r="7687" spans="1:2">
      <c r="A7687">
        <v>38500508</v>
      </c>
      <c r="B7687" t="s">
        <v>8673</v>
      </c>
    </row>
    <row r="7688" spans="1:2">
      <c r="A7688">
        <v>34213834</v>
      </c>
      <c r="B7688" t="s">
        <v>8673</v>
      </c>
    </row>
    <row r="7689" spans="1:2">
      <c r="A7689">
        <v>38498605</v>
      </c>
      <c r="B7689" t="s">
        <v>8673</v>
      </c>
    </row>
    <row r="7690" spans="1:2">
      <c r="A7690">
        <v>36876768</v>
      </c>
      <c r="B7690" t="s">
        <v>11182</v>
      </c>
    </row>
    <row r="7691" spans="1:2">
      <c r="A7691">
        <v>34138009</v>
      </c>
      <c r="B7691" t="s">
        <v>11182</v>
      </c>
    </row>
    <row r="7692" spans="1:2">
      <c r="A7692">
        <v>34601053</v>
      </c>
      <c r="B7692" t="s">
        <v>11182</v>
      </c>
    </row>
    <row r="7693" spans="1:2">
      <c r="A7693">
        <v>37786933</v>
      </c>
      <c r="B7693" t="s">
        <v>11183</v>
      </c>
    </row>
    <row r="7694" spans="1:2">
      <c r="A7694">
        <v>37158015</v>
      </c>
      <c r="B7694" t="s">
        <v>11183</v>
      </c>
    </row>
    <row r="7695" spans="1:2">
      <c r="A7695">
        <v>34144621</v>
      </c>
      <c r="B7695" t="s">
        <v>11183</v>
      </c>
    </row>
    <row r="7696" spans="1:2">
      <c r="A7696">
        <v>34213771</v>
      </c>
      <c r="B7696" t="s">
        <v>15510</v>
      </c>
    </row>
    <row r="7697" spans="1:2">
      <c r="A7697">
        <v>37727044</v>
      </c>
      <c r="B7697" t="s">
        <v>15510</v>
      </c>
    </row>
    <row r="7698" spans="1:2">
      <c r="A7698">
        <v>37064993</v>
      </c>
      <c r="B7698" t="s">
        <v>11184</v>
      </c>
    </row>
    <row r="7699" spans="1:2">
      <c r="A7699">
        <v>34272570</v>
      </c>
      <c r="B7699" t="s">
        <v>11184</v>
      </c>
    </row>
    <row r="7700" spans="1:2">
      <c r="A7700">
        <v>37728302</v>
      </c>
      <c r="B7700" t="s">
        <v>11184</v>
      </c>
    </row>
    <row r="7701" spans="1:2">
      <c r="A7701">
        <v>34146049</v>
      </c>
      <c r="B7701" t="s">
        <v>15419</v>
      </c>
    </row>
    <row r="7702" spans="1:2">
      <c r="A7702">
        <v>34414743</v>
      </c>
      <c r="B7702" t="s">
        <v>11189</v>
      </c>
    </row>
    <row r="7703" spans="1:2">
      <c r="A7703">
        <v>34146048</v>
      </c>
      <c r="B7703" t="s">
        <v>15419</v>
      </c>
    </row>
    <row r="7704" spans="1:2">
      <c r="A7704">
        <v>37786917</v>
      </c>
      <c r="B7704" t="s">
        <v>11189</v>
      </c>
    </row>
    <row r="7705" spans="1:2">
      <c r="A7705">
        <v>34213788</v>
      </c>
      <c r="B7705" t="s">
        <v>11189</v>
      </c>
    </row>
    <row r="7706" spans="1:2">
      <c r="A7706">
        <v>38453826</v>
      </c>
      <c r="B7706" t="s">
        <v>11189</v>
      </c>
    </row>
    <row r="7707" spans="1:2">
      <c r="A7707">
        <v>36860064</v>
      </c>
      <c r="B7707" t="s">
        <v>16252</v>
      </c>
    </row>
    <row r="7708" spans="1:2">
      <c r="A7708">
        <v>37081660</v>
      </c>
      <c r="B7708" t="s">
        <v>11186</v>
      </c>
    </row>
    <row r="7709" spans="1:2">
      <c r="A7709">
        <v>36876607</v>
      </c>
      <c r="B7709" t="s">
        <v>11186</v>
      </c>
    </row>
    <row r="7710" spans="1:2">
      <c r="A7710">
        <v>37794922</v>
      </c>
      <c r="B7710" t="s">
        <v>11186</v>
      </c>
    </row>
    <row r="7711" spans="1:2">
      <c r="A7711">
        <v>34226054</v>
      </c>
      <c r="B7711" t="s">
        <v>11186</v>
      </c>
    </row>
    <row r="7712" spans="1:2">
      <c r="A7712">
        <v>37224803</v>
      </c>
      <c r="B7712" t="s">
        <v>11186</v>
      </c>
    </row>
    <row r="7713" spans="1:2">
      <c r="A7713">
        <v>36996321</v>
      </c>
      <c r="B7713" t="s">
        <v>11186</v>
      </c>
    </row>
    <row r="7714" spans="1:2">
      <c r="A7714">
        <v>36782600</v>
      </c>
      <c r="B7714" t="s">
        <v>11186</v>
      </c>
    </row>
    <row r="7715" spans="1:2">
      <c r="A7715">
        <v>34226049</v>
      </c>
      <c r="B7715" t="s">
        <v>11187</v>
      </c>
    </row>
    <row r="7716" spans="1:2">
      <c r="A7716">
        <v>37224808</v>
      </c>
      <c r="B7716" t="s">
        <v>11187</v>
      </c>
    </row>
    <row r="7717" spans="1:2">
      <c r="A7717">
        <v>37848737</v>
      </c>
      <c r="B7717" t="s">
        <v>11187</v>
      </c>
    </row>
    <row r="7718" spans="1:2">
      <c r="A7718">
        <v>34226052</v>
      </c>
      <c r="B7718" t="s">
        <v>11187</v>
      </c>
    </row>
    <row r="7719" spans="1:2">
      <c r="A7719">
        <v>36886468</v>
      </c>
      <c r="B7719" t="s">
        <v>11187</v>
      </c>
    </row>
    <row r="7720" spans="1:2">
      <c r="A7720">
        <v>37794934</v>
      </c>
      <c r="B7720" t="s">
        <v>11187</v>
      </c>
    </row>
    <row r="7721" spans="1:2">
      <c r="A7721">
        <v>38510748</v>
      </c>
      <c r="B7721" t="s">
        <v>11187</v>
      </c>
    </row>
    <row r="7722" spans="1:2">
      <c r="A7722">
        <v>34152378</v>
      </c>
      <c r="B7722" t="s">
        <v>14508</v>
      </c>
    </row>
    <row r="7723" spans="1:2">
      <c r="A7723">
        <v>36881651</v>
      </c>
      <c r="B7723" t="s">
        <v>14508</v>
      </c>
    </row>
    <row r="7724" spans="1:2">
      <c r="A7724">
        <v>34232119</v>
      </c>
      <c r="B7724" t="s">
        <v>14281</v>
      </c>
    </row>
    <row r="7725" spans="1:2">
      <c r="A7725">
        <v>38384214</v>
      </c>
      <c r="B7725" t="s">
        <v>10280</v>
      </c>
    </row>
    <row r="7726" spans="1:2">
      <c r="A7726">
        <v>38384339</v>
      </c>
      <c r="B7726" t="s">
        <v>10280</v>
      </c>
    </row>
    <row r="7727" spans="1:2">
      <c r="A7727">
        <v>37748475</v>
      </c>
      <c r="B7727" t="s">
        <v>15421</v>
      </c>
    </row>
    <row r="7728" spans="1:2">
      <c r="A7728">
        <v>34598231</v>
      </c>
      <c r="B7728" t="s">
        <v>15421</v>
      </c>
    </row>
    <row r="7729" spans="1:2">
      <c r="A7729">
        <v>34165550</v>
      </c>
      <c r="B7729" t="s">
        <v>15421</v>
      </c>
    </row>
    <row r="7730" spans="1:2">
      <c r="A7730">
        <v>37732780</v>
      </c>
      <c r="B7730" t="s">
        <v>15421</v>
      </c>
    </row>
    <row r="7731" spans="1:2">
      <c r="A7731">
        <v>37156604</v>
      </c>
      <c r="B7731" t="s">
        <v>11193</v>
      </c>
    </row>
    <row r="7732" spans="1:2">
      <c r="A7732">
        <v>37179673</v>
      </c>
      <c r="B7732" t="s">
        <v>11193</v>
      </c>
    </row>
    <row r="7733" spans="1:2">
      <c r="A7733">
        <v>37148647</v>
      </c>
      <c r="B7733" t="s">
        <v>11193</v>
      </c>
    </row>
    <row r="7734" spans="1:2">
      <c r="A7734">
        <v>37667581</v>
      </c>
      <c r="B7734" t="s">
        <v>11193</v>
      </c>
    </row>
    <row r="7735" spans="1:2">
      <c r="A7735">
        <v>37732616</v>
      </c>
      <c r="B7735" t="s">
        <v>11193</v>
      </c>
    </row>
    <row r="7736" spans="1:2">
      <c r="A7736">
        <v>36916667</v>
      </c>
      <c r="B7736" t="s">
        <v>9774</v>
      </c>
    </row>
    <row r="7737" spans="1:2">
      <c r="A7737">
        <v>36856225</v>
      </c>
      <c r="B7737" t="s">
        <v>12233</v>
      </c>
    </row>
    <row r="7738" spans="1:2">
      <c r="A7738">
        <v>34660515</v>
      </c>
      <c r="B7738" t="s">
        <v>11199</v>
      </c>
    </row>
    <row r="7739" spans="1:2">
      <c r="A7739">
        <v>34219343</v>
      </c>
      <c r="B7739" t="s">
        <v>10087</v>
      </c>
    </row>
    <row r="7740" spans="1:2">
      <c r="A7740">
        <v>37037520</v>
      </c>
      <c r="B7740" t="s">
        <v>11214</v>
      </c>
    </row>
    <row r="7741" spans="1:2">
      <c r="A7741">
        <v>37037518</v>
      </c>
      <c r="B7741" t="s">
        <v>11214</v>
      </c>
    </row>
    <row r="7742" spans="1:2">
      <c r="A7742">
        <v>36991449</v>
      </c>
      <c r="B7742" t="s">
        <v>14868</v>
      </c>
    </row>
    <row r="7743" spans="1:2">
      <c r="A7743">
        <v>36981797</v>
      </c>
      <c r="B7743" t="s">
        <v>10281</v>
      </c>
    </row>
    <row r="7744" spans="1:2">
      <c r="A7744">
        <v>36981921</v>
      </c>
      <c r="B7744" t="s">
        <v>10281</v>
      </c>
    </row>
    <row r="7745" spans="1:2">
      <c r="A7745">
        <v>37204964</v>
      </c>
      <c r="B7745" t="s">
        <v>12234</v>
      </c>
    </row>
    <row r="7746" spans="1:2">
      <c r="A7746">
        <v>34227152</v>
      </c>
      <c r="B7746" t="s">
        <v>12234</v>
      </c>
    </row>
    <row r="7747" spans="1:2">
      <c r="A7747">
        <v>34213879</v>
      </c>
      <c r="B7747" t="s">
        <v>12235</v>
      </c>
    </row>
    <row r="7748" spans="1:2">
      <c r="A7748">
        <v>34228884</v>
      </c>
      <c r="B7748" t="s">
        <v>12236</v>
      </c>
    </row>
    <row r="7749" spans="1:2">
      <c r="A7749">
        <v>36761179</v>
      </c>
      <c r="B7749" t="s">
        <v>12237</v>
      </c>
    </row>
    <row r="7750" spans="1:2">
      <c r="A7750">
        <v>37821857</v>
      </c>
      <c r="B7750" t="s">
        <v>12237</v>
      </c>
    </row>
    <row r="7751" spans="1:2">
      <c r="A7751">
        <v>34213903</v>
      </c>
      <c r="B7751" t="s">
        <v>12238</v>
      </c>
    </row>
    <row r="7752" spans="1:2">
      <c r="A7752">
        <v>34235320</v>
      </c>
      <c r="B7752" t="s">
        <v>12239</v>
      </c>
    </row>
    <row r="7753" spans="1:2">
      <c r="A7753">
        <v>34444395</v>
      </c>
      <c r="B7753" t="s">
        <v>11203</v>
      </c>
    </row>
    <row r="7754" spans="1:2">
      <c r="A7754">
        <v>37654495</v>
      </c>
      <c r="B7754" t="s">
        <v>11203</v>
      </c>
    </row>
    <row r="7755" spans="1:2">
      <c r="A7755">
        <v>38328588</v>
      </c>
      <c r="B7755" t="s">
        <v>11203</v>
      </c>
    </row>
    <row r="7756" spans="1:2">
      <c r="A7756">
        <v>38506175</v>
      </c>
      <c r="B7756" t="s">
        <v>11203</v>
      </c>
    </row>
    <row r="7757" spans="1:2">
      <c r="A7757">
        <v>37084093</v>
      </c>
      <c r="B7757" t="s">
        <v>15422</v>
      </c>
    </row>
    <row r="7758" spans="1:2">
      <c r="A7758">
        <v>34150577</v>
      </c>
      <c r="B7758" t="s">
        <v>11204</v>
      </c>
    </row>
    <row r="7759" spans="1:2">
      <c r="A7759">
        <v>38451085</v>
      </c>
      <c r="B7759" t="s">
        <v>11204</v>
      </c>
    </row>
    <row r="7760" spans="1:2">
      <c r="A7760">
        <v>37786810</v>
      </c>
      <c r="B7760" t="s">
        <v>12240</v>
      </c>
    </row>
    <row r="7761" spans="1:2">
      <c r="A7761">
        <v>37758643</v>
      </c>
      <c r="B7761" t="s">
        <v>12240</v>
      </c>
    </row>
    <row r="7762" spans="1:2">
      <c r="A7762">
        <v>37623478</v>
      </c>
      <c r="B7762" t="s">
        <v>14590</v>
      </c>
    </row>
    <row r="7763" spans="1:2">
      <c r="A7763">
        <v>34213945</v>
      </c>
      <c r="B7763" t="s">
        <v>14590</v>
      </c>
    </row>
    <row r="7764" spans="1:2">
      <c r="A7764">
        <v>37846399</v>
      </c>
      <c r="B7764" t="s">
        <v>14599</v>
      </c>
    </row>
    <row r="7765" spans="1:2">
      <c r="A7765">
        <v>34213989</v>
      </c>
      <c r="B7765" t="s">
        <v>14599</v>
      </c>
    </row>
    <row r="7766" spans="1:2">
      <c r="A7766">
        <v>34213991</v>
      </c>
      <c r="B7766" t="s">
        <v>15168</v>
      </c>
    </row>
    <row r="7767" spans="1:2">
      <c r="A7767">
        <v>34232116</v>
      </c>
      <c r="B7767" t="s">
        <v>14282</v>
      </c>
    </row>
    <row r="7768" spans="1:2">
      <c r="A7768">
        <v>34232134</v>
      </c>
      <c r="B7768" t="s">
        <v>14282</v>
      </c>
    </row>
    <row r="7769" spans="1:2">
      <c r="A7769">
        <v>38541519</v>
      </c>
      <c r="B7769" t="s">
        <v>14282</v>
      </c>
    </row>
    <row r="7770" spans="1:2">
      <c r="A7770">
        <v>38674482</v>
      </c>
      <c r="B7770" t="s">
        <v>14313</v>
      </c>
    </row>
    <row r="7771" spans="1:2">
      <c r="A7771">
        <v>34211802</v>
      </c>
      <c r="B7771" t="s">
        <v>14313</v>
      </c>
    </row>
    <row r="7772" spans="1:2">
      <c r="A7772">
        <v>37683712</v>
      </c>
      <c r="B7772" t="s">
        <v>14313</v>
      </c>
    </row>
    <row r="7773" spans="1:2">
      <c r="A7773">
        <v>34211947</v>
      </c>
      <c r="B7773" t="s">
        <v>9300</v>
      </c>
    </row>
    <row r="7774" spans="1:2">
      <c r="A7774">
        <v>38674416</v>
      </c>
      <c r="B7774" t="s">
        <v>9300</v>
      </c>
    </row>
    <row r="7775" spans="1:2">
      <c r="A7775">
        <v>38376895</v>
      </c>
      <c r="B7775" t="s">
        <v>9300</v>
      </c>
    </row>
    <row r="7776" spans="1:2">
      <c r="A7776">
        <v>38871005</v>
      </c>
      <c r="B7776" t="s">
        <v>9301</v>
      </c>
    </row>
    <row r="7777" spans="1:2">
      <c r="A7777">
        <v>34211692</v>
      </c>
      <c r="B7777" t="s">
        <v>9301</v>
      </c>
    </row>
    <row r="7778" spans="1:2">
      <c r="A7778">
        <v>34214009</v>
      </c>
      <c r="B7778" t="s">
        <v>15266</v>
      </c>
    </row>
    <row r="7779" spans="1:2">
      <c r="A7779">
        <v>37762212</v>
      </c>
      <c r="B7779" t="s">
        <v>15266</v>
      </c>
    </row>
    <row r="7780" spans="1:2">
      <c r="A7780">
        <v>34213999</v>
      </c>
      <c r="B7780" t="s">
        <v>15266</v>
      </c>
    </row>
    <row r="7781" spans="1:2">
      <c r="A7781">
        <v>37651423</v>
      </c>
      <c r="B7781" t="s">
        <v>15266</v>
      </c>
    </row>
    <row r="7782" spans="1:2">
      <c r="A7782">
        <v>34213887</v>
      </c>
      <c r="B7782" t="s">
        <v>9112</v>
      </c>
    </row>
    <row r="7783" spans="1:2">
      <c r="A7783">
        <v>36841868</v>
      </c>
      <c r="B7783" t="s">
        <v>9112</v>
      </c>
    </row>
    <row r="7784" spans="1:2">
      <c r="A7784">
        <v>34214029</v>
      </c>
      <c r="B7784" t="s">
        <v>12241</v>
      </c>
    </row>
    <row r="7785" spans="1:2">
      <c r="A7785">
        <v>37279178</v>
      </c>
      <c r="B7785" t="s">
        <v>12241</v>
      </c>
    </row>
    <row r="7786" spans="1:2">
      <c r="A7786">
        <v>34214028</v>
      </c>
      <c r="B7786" t="s">
        <v>13653</v>
      </c>
    </row>
    <row r="7787" spans="1:2">
      <c r="A7787">
        <v>34214025</v>
      </c>
      <c r="B7787" t="s">
        <v>8477</v>
      </c>
    </row>
    <row r="7788" spans="1:2">
      <c r="A7788">
        <v>37783922</v>
      </c>
      <c r="B7788" t="s">
        <v>11017</v>
      </c>
    </row>
    <row r="7789" spans="1:2">
      <c r="A7789">
        <v>36857928</v>
      </c>
      <c r="B7789" t="s">
        <v>11018</v>
      </c>
    </row>
    <row r="7790" spans="1:2">
      <c r="A7790">
        <v>34251828</v>
      </c>
      <c r="B7790" t="s">
        <v>15402</v>
      </c>
    </row>
    <row r="7791" spans="1:2">
      <c r="A7791">
        <v>34210667</v>
      </c>
      <c r="B7791" t="s">
        <v>15402</v>
      </c>
    </row>
    <row r="7792" spans="1:2">
      <c r="A7792">
        <v>34332491</v>
      </c>
      <c r="B7792" t="s">
        <v>15402</v>
      </c>
    </row>
    <row r="7793" spans="1:2">
      <c r="A7793">
        <v>34210467</v>
      </c>
      <c r="B7793" t="s">
        <v>15402</v>
      </c>
    </row>
    <row r="7794" spans="1:2">
      <c r="A7794">
        <v>34243830</v>
      </c>
      <c r="B7794" t="s">
        <v>15402</v>
      </c>
    </row>
    <row r="7795" spans="1:2">
      <c r="A7795">
        <v>37235913</v>
      </c>
      <c r="B7795" t="s">
        <v>15402</v>
      </c>
    </row>
    <row r="7796" spans="1:2">
      <c r="A7796">
        <v>37022430</v>
      </c>
      <c r="B7796" t="s">
        <v>15402</v>
      </c>
    </row>
    <row r="7797" spans="1:2">
      <c r="A7797">
        <v>34210418</v>
      </c>
      <c r="B7797" t="s">
        <v>15402</v>
      </c>
    </row>
    <row r="7798" spans="1:2">
      <c r="A7798">
        <v>37168836</v>
      </c>
      <c r="B7798" t="s">
        <v>15402</v>
      </c>
    </row>
    <row r="7799" spans="1:2">
      <c r="A7799">
        <v>38839098</v>
      </c>
      <c r="B7799" t="s">
        <v>10320</v>
      </c>
    </row>
    <row r="7800" spans="1:2">
      <c r="A7800">
        <v>38300194</v>
      </c>
      <c r="B7800" t="s">
        <v>10320</v>
      </c>
    </row>
    <row r="7801" spans="1:2">
      <c r="A7801">
        <v>38810518</v>
      </c>
      <c r="B7801" t="s">
        <v>10321</v>
      </c>
    </row>
    <row r="7802" spans="1:2">
      <c r="A7802">
        <v>37830267</v>
      </c>
      <c r="B7802" t="s">
        <v>10321</v>
      </c>
    </row>
    <row r="7803" spans="1:2">
      <c r="A7803">
        <v>34230563</v>
      </c>
      <c r="B7803" t="s">
        <v>10321</v>
      </c>
    </row>
    <row r="7804" spans="1:2">
      <c r="A7804">
        <v>34210881</v>
      </c>
      <c r="B7804" t="s">
        <v>9568</v>
      </c>
    </row>
    <row r="7805" spans="1:2">
      <c r="A7805">
        <v>38008125</v>
      </c>
      <c r="B7805" t="s">
        <v>9568</v>
      </c>
    </row>
    <row r="7806" spans="1:2">
      <c r="A7806">
        <v>36904867</v>
      </c>
      <c r="B7806" t="s">
        <v>9568</v>
      </c>
    </row>
    <row r="7807" spans="1:2">
      <c r="A7807">
        <v>34214377</v>
      </c>
      <c r="B7807" t="s">
        <v>14080</v>
      </c>
    </row>
    <row r="7808" spans="1:2">
      <c r="A7808">
        <v>37112756</v>
      </c>
      <c r="B7808" t="s">
        <v>11207</v>
      </c>
    </row>
    <row r="7809" spans="1:2">
      <c r="A7809">
        <v>38357342</v>
      </c>
      <c r="B7809" t="s">
        <v>11207</v>
      </c>
    </row>
    <row r="7810" spans="1:2">
      <c r="A7810">
        <v>34214418</v>
      </c>
      <c r="B7810" t="s">
        <v>11207</v>
      </c>
    </row>
    <row r="7811" spans="1:2">
      <c r="A7811">
        <v>38828530</v>
      </c>
      <c r="B7811" t="s">
        <v>13102</v>
      </c>
    </row>
    <row r="7812" spans="1:2">
      <c r="A7812">
        <v>34214421</v>
      </c>
      <c r="B7812" t="s">
        <v>13102</v>
      </c>
    </row>
    <row r="7813" spans="1:2">
      <c r="A7813">
        <v>36844459</v>
      </c>
      <c r="B7813" t="s">
        <v>12243</v>
      </c>
    </row>
    <row r="7814" spans="1:2">
      <c r="A7814">
        <v>34214443</v>
      </c>
      <c r="B7814" t="s">
        <v>11208</v>
      </c>
    </row>
    <row r="7815" spans="1:2">
      <c r="A7815">
        <v>36934945</v>
      </c>
      <c r="B7815" t="s">
        <v>11208</v>
      </c>
    </row>
    <row r="7816" spans="1:2">
      <c r="A7816">
        <v>37728569</v>
      </c>
      <c r="B7816" t="s">
        <v>11208</v>
      </c>
    </row>
    <row r="7817" spans="1:2">
      <c r="A7817">
        <v>37243532</v>
      </c>
      <c r="B7817" t="s">
        <v>13959</v>
      </c>
    </row>
    <row r="7818" spans="1:2">
      <c r="A7818">
        <v>34214452</v>
      </c>
      <c r="B7818" t="s">
        <v>12244</v>
      </c>
    </row>
    <row r="7819" spans="1:2">
      <c r="A7819">
        <v>37762434</v>
      </c>
      <c r="B7819" t="s">
        <v>12244</v>
      </c>
    </row>
    <row r="7820" spans="1:2">
      <c r="A7820">
        <v>36861982</v>
      </c>
      <c r="B7820" t="s">
        <v>12244</v>
      </c>
    </row>
    <row r="7821" spans="1:2">
      <c r="A7821">
        <v>34210178</v>
      </c>
      <c r="B7821" t="s">
        <v>12972</v>
      </c>
    </row>
    <row r="7822" spans="1:2">
      <c r="A7822">
        <v>37779137</v>
      </c>
      <c r="B7822" t="s">
        <v>12972</v>
      </c>
    </row>
    <row r="7823" spans="1:2">
      <c r="A7823">
        <v>37147210</v>
      </c>
      <c r="B7823" t="s">
        <v>12972</v>
      </c>
    </row>
    <row r="7824" spans="1:2">
      <c r="A7824">
        <v>37611842</v>
      </c>
      <c r="B7824" t="s">
        <v>9368</v>
      </c>
    </row>
    <row r="7825" spans="1:2">
      <c r="A7825">
        <v>37237545</v>
      </c>
      <c r="B7825" t="s">
        <v>9368</v>
      </c>
    </row>
    <row r="7826" spans="1:2">
      <c r="A7826">
        <v>34214482</v>
      </c>
      <c r="B7826" t="s">
        <v>9368</v>
      </c>
    </row>
    <row r="7827" spans="1:2">
      <c r="A7827">
        <v>34205189</v>
      </c>
      <c r="B7827" t="s">
        <v>12245</v>
      </c>
    </row>
    <row r="7828" spans="1:2">
      <c r="A7828">
        <v>37634413</v>
      </c>
      <c r="B7828" t="s">
        <v>12245</v>
      </c>
    </row>
    <row r="7829" spans="1:2">
      <c r="A7829">
        <v>37783035</v>
      </c>
      <c r="B7829" t="s">
        <v>12245</v>
      </c>
    </row>
    <row r="7830" spans="1:2">
      <c r="A7830">
        <v>34214489</v>
      </c>
      <c r="B7830" t="s">
        <v>12246</v>
      </c>
    </row>
    <row r="7831" spans="1:2">
      <c r="A7831">
        <v>37118295</v>
      </c>
      <c r="B7831" t="s">
        <v>12247</v>
      </c>
    </row>
    <row r="7832" spans="1:2">
      <c r="A7832">
        <v>34151055</v>
      </c>
      <c r="B7832" t="s">
        <v>9503</v>
      </c>
    </row>
    <row r="7833" spans="1:2">
      <c r="A7833">
        <v>34234659</v>
      </c>
      <c r="B7833" t="s">
        <v>9504</v>
      </c>
    </row>
    <row r="7834" spans="1:2">
      <c r="A7834">
        <v>36738043</v>
      </c>
      <c r="B7834" t="s">
        <v>14602</v>
      </c>
    </row>
    <row r="7835" spans="1:2">
      <c r="A7835">
        <v>37775849</v>
      </c>
      <c r="B7835" t="s">
        <v>15592</v>
      </c>
    </row>
    <row r="7836" spans="1:2">
      <c r="A7836">
        <v>34214550</v>
      </c>
      <c r="B7836" t="s">
        <v>15592</v>
      </c>
    </row>
    <row r="7837" spans="1:2">
      <c r="A7837">
        <v>34342353</v>
      </c>
      <c r="B7837" t="s">
        <v>15592</v>
      </c>
    </row>
    <row r="7838" spans="1:2">
      <c r="A7838">
        <v>34410493</v>
      </c>
      <c r="B7838" t="s">
        <v>15592</v>
      </c>
    </row>
    <row r="7839" spans="1:2">
      <c r="A7839">
        <v>34214533</v>
      </c>
      <c r="B7839" t="s">
        <v>15592</v>
      </c>
    </row>
    <row r="7840" spans="1:2">
      <c r="A7840">
        <v>34367931</v>
      </c>
      <c r="B7840" t="s">
        <v>15592</v>
      </c>
    </row>
    <row r="7841" spans="1:2">
      <c r="A7841">
        <v>37752351</v>
      </c>
      <c r="B7841" t="s">
        <v>15592</v>
      </c>
    </row>
    <row r="7842" spans="1:2">
      <c r="A7842">
        <v>36875842</v>
      </c>
      <c r="B7842" t="s">
        <v>11209</v>
      </c>
    </row>
    <row r="7843" spans="1:2">
      <c r="A7843">
        <v>34214573</v>
      </c>
      <c r="B7843" t="s">
        <v>11209</v>
      </c>
    </row>
    <row r="7844" spans="1:2">
      <c r="A7844">
        <v>37786802</v>
      </c>
      <c r="B7844" t="s">
        <v>11209</v>
      </c>
    </row>
    <row r="7845" spans="1:2">
      <c r="A7845">
        <v>34217225</v>
      </c>
      <c r="B7845" t="s">
        <v>13501</v>
      </c>
    </row>
    <row r="7846" spans="1:2">
      <c r="A7846">
        <v>37245264</v>
      </c>
      <c r="B7846" t="s">
        <v>15423</v>
      </c>
    </row>
    <row r="7847" spans="1:2">
      <c r="A7847">
        <v>34142065</v>
      </c>
      <c r="B7847" t="s">
        <v>15423</v>
      </c>
    </row>
    <row r="7848" spans="1:2">
      <c r="A7848">
        <v>34141389</v>
      </c>
      <c r="B7848" t="s">
        <v>15423</v>
      </c>
    </row>
    <row r="7849" spans="1:2">
      <c r="A7849">
        <v>37717186</v>
      </c>
      <c r="B7849" t="s">
        <v>15423</v>
      </c>
    </row>
    <row r="7850" spans="1:2">
      <c r="A7850">
        <v>37727907</v>
      </c>
      <c r="B7850" t="s">
        <v>11222</v>
      </c>
    </row>
    <row r="7851" spans="1:2">
      <c r="A7851">
        <v>34213418</v>
      </c>
      <c r="B7851" t="s">
        <v>11222</v>
      </c>
    </row>
    <row r="7852" spans="1:2">
      <c r="A7852">
        <v>36903770</v>
      </c>
      <c r="B7852" t="s">
        <v>11222</v>
      </c>
    </row>
    <row r="7853" spans="1:2">
      <c r="A7853">
        <v>34137453</v>
      </c>
      <c r="B7853" t="s">
        <v>10183</v>
      </c>
    </row>
    <row r="7854" spans="1:2">
      <c r="A7854">
        <v>34223496</v>
      </c>
      <c r="B7854" t="s">
        <v>12248</v>
      </c>
    </row>
    <row r="7855" spans="1:2">
      <c r="A7855">
        <v>34369288</v>
      </c>
      <c r="B7855" t="s">
        <v>14244</v>
      </c>
    </row>
    <row r="7856" spans="1:2">
      <c r="A7856">
        <v>38860324</v>
      </c>
      <c r="B7856" t="s">
        <v>14211</v>
      </c>
    </row>
    <row r="7857" spans="1:2">
      <c r="A7857">
        <v>34232108</v>
      </c>
      <c r="B7857" t="s">
        <v>14211</v>
      </c>
    </row>
    <row r="7858" spans="1:2">
      <c r="A7858">
        <v>34232335</v>
      </c>
      <c r="B7858" t="s">
        <v>14245</v>
      </c>
    </row>
    <row r="7859" spans="1:2">
      <c r="A7859">
        <v>34145756</v>
      </c>
      <c r="B7859" t="s">
        <v>14283</v>
      </c>
    </row>
    <row r="7860" spans="1:2">
      <c r="A7860">
        <v>38714186</v>
      </c>
      <c r="B7860" t="s">
        <v>14283</v>
      </c>
    </row>
    <row r="7861" spans="1:2">
      <c r="A7861">
        <v>34232232</v>
      </c>
      <c r="B7861" t="s">
        <v>14246</v>
      </c>
    </row>
    <row r="7862" spans="1:2">
      <c r="A7862">
        <v>34232230</v>
      </c>
      <c r="B7862" t="s">
        <v>14246</v>
      </c>
    </row>
    <row r="7863" spans="1:2">
      <c r="A7863">
        <v>34232235</v>
      </c>
      <c r="B7863" t="s">
        <v>14284</v>
      </c>
    </row>
    <row r="7864" spans="1:2">
      <c r="A7864">
        <v>34232234</v>
      </c>
      <c r="B7864" t="s">
        <v>14284</v>
      </c>
    </row>
    <row r="7865" spans="1:2">
      <c r="A7865">
        <v>34232320</v>
      </c>
      <c r="B7865" t="s">
        <v>14284</v>
      </c>
    </row>
    <row r="7866" spans="1:2">
      <c r="A7866">
        <v>38477045</v>
      </c>
      <c r="B7866" t="s">
        <v>14284</v>
      </c>
    </row>
    <row r="7867" spans="1:2">
      <c r="A7867">
        <v>34232237</v>
      </c>
      <c r="B7867" t="s">
        <v>15541</v>
      </c>
    </row>
    <row r="7868" spans="1:2">
      <c r="A7868">
        <v>34355714</v>
      </c>
      <c r="B7868" t="s">
        <v>15541</v>
      </c>
    </row>
    <row r="7869" spans="1:2">
      <c r="A7869">
        <v>34232352</v>
      </c>
      <c r="B7869" t="s">
        <v>15541</v>
      </c>
    </row>
    <row r="7870" spans="1:2">
      <c r="A7870">
        <v>37948361</v>
      </c>
      <c r="B7870" t="s">
        <v>15541</v>
      </c>
    </row>
    <row r="7871" spans="1:2">
      <c r="A7871">
        <v>34232240</v>
      </c>
      <c r="B7871" t="s">
        <v>14285</v>
      </c>
    </row>
    <row r="7872" spans="1:2">
      <c r="A7872">
        <v>38387543</v>
      </c>
      <c r="B7872" t="s">
        <v>14285</v>
      </c>
    </row>
    <row r="7873" spans="1:2">
      <c r="A7873">
        <v>37143106</v>
      </c>
      <c r="B7873" t="s">
        <v>14285</v>
      </c>
    </row>
    <row r="7874" spans="1:2">
      <c r="A7874">
        <v>34232244</v>
      </c>
      <c r="B7874" t="s">
        <v>14285</v>
      </c>
    </row>
    <row r="7875" spans="1:2">
      <c r="A7875">
        <v>38797340</v>
      </c>
      <c r="B7875" t="s">
        <v>14285</v>
      </c>
    </row>
    <row r="7876" spans="1:2">
      <c r="A7876">
        <v>38510401</v>
      </c>
      <c r="B7876" t="s">
        <v>14285</v>
      </c>
    </row>
    <row r="7877" spans="1:2">
      <c r="A7877">
        <v>34609991</v>
      </c>
      <c r="B7877" t="s">
        <v>14285</v>
      </c>
    </row>
    <row r="7878" spans="1:2">
      <c r="A7878">
        <v>38512758</v>
      </c>
      <c r="B7878" t="s">
        <v>14285</v>
      </c>
    </row>
    <row r="7879" spans="1:2">
      <c r="A7879">
        <v>36770244</v>
      </c>
      <c r="B7879" t="s">
        <v>14247</v>
      </c>
    </row>
    <row r="7880" spans="1:2">
      <c r="A7880">
        <v>34232286</v>
      </c>
      <c r="B7880" t="s">
        <v>14247</v>
      </c>
    </row>
    <row r="7881" spans="1:2">
      <c r="A7881">
        <v>34214680</v>
      </c>
      <c r="B7881" t="s">
        <v>14247</v>
      </c>
    </row>
    <row r="7882" spans="1:2">
      <c r="A7882">
        <v>37715190</v>
      </c>
      <c r="B7882" t="s">
        <v>14247</v>
      </c>
    </row>
    <row r="7883" spans="1:2">
      <c r="A7883">
        <v>34222024</v>
      </c>
      <c r="B7883" t="s">
        <v>14286</v>
      </c>
    </row>
    <row r="7884" spans="1:2">
      <c r="A7884">
        <v>34330377</v>
      </c>
      <c r="B7884" t="s">
        <v>14286</v>
      </c>
    </row>
    <row r="7885" spans="1:2">
      <c r="A7885">
        <v>34232222</v>
      </c>
      <c r="B7885" t="s">
        <v>14287</v>
      </c>
    </row>
    <row r="7886" spans="1:2">
      <c r="A7886">
        <v>34232316</v>
      </c>
      <c r="B7886" t="s">
        <v>14287</v>
      </c>
    </row>
    <row r="7887" spans="1:2">
      <c r="A7887">
        <v>34253724</v>
      </c>
      <c r="B7887" t="s">
        <v>14287</v>
      </c>
    </row>
    <row r="7888" spans="1:2">
      <c r="A7888">
        <v>37687961</v>
      </c>
      <c r="B7888" t="s">
        <v>15542</v>
      </c>
    </row>
    <row r="7889" spans="1:2">
      <c r="A7889">
        <v>37174467</v>
      </c>
      <c r="B7889" t="s">
        <v>15542</v>
      </c>
    </row>
    <row r="7890" spans="1:2">
      <c r="A7890">
        <v>34232307</v>
      </c>
      <c r="B7890" t="s">
        <v>14212</v>
      </c>
    </row>
    <row r="7891" spans="1:2">
      <c r="A7891">
        <v>34232300</v>
      </c>
      <c r="B7891" t="s">
        <v>14212</v>
      </c>
    </row>
    <row r="7892" spans="1:2">
      <c r="A7892">
        <v>34232323</v>
      </c>
      <c r="B7892" t="s">
        <v>14212</v>
      </c>
    </row>
    <row r="7893" spans="1:2">
      <c r="A7893">
        <v>34232305</v>
      </c>
      <c r="B7893" t="s">
        <v>14212</v>
      </c>
    </row>
    <row r="7894" spans="1:2">
      <c r="A7894">
        <v>34214685</v>
      </c>
      <c r="B7894" t="s">
        <v>14288</v>
      </c>
    </row>
    <row r="7895" spans="1:2">
      <c r="A7895">
        <v>36757038</v>
      </c>
      <c r="B7895" t="s">
        <v>14288</v>
      </c>
    </row>
    <row r="7896" spans="1:2">
      <c r="A7896">
        <v>38689810</v>
      </c>
      <c r="B7896" t="s">
        <v>14288</v>
      </c>
    </row>
    <row r="7897" spans="1:2">
      <c r="A7897">
        <v>37182361</v>
      </c>
      <c r="B7897" t="s">
        <v>14288</v>
      </c>
    </row>
    <row r="7898" spans="1:2">
      <c r="A7898">
        <v>37959561</v>
      </c>
      <c r="B7898" t="s">
        <v>14288</v>
      </c>
    </row>
    <row r="7899" spans="1:2">
      <c r="A7899">
        <v>34384467</v>
      </c>
      <c r="B7899" t="s">
        <v>14288</v>
      </c>
    </row>
    <row r="7900" spans="1:2">
      <c r="A7900">
        <v>36928777</v>
      </c>
      <c r="B7900" t="s">
        <v>14288</v>
      </c>
    </row>
    <row r="7901" spans="1:2">
      <c r="A7901">
        <v>36753831</v>
      </c>
      <c r="B7901" t="s">
        <v>14288</v>
      </c>
    </row>
    <row r="7902" spans="1:2">
      <c r="A7902">
        <v>34232333</v>
      </c>
      <c r="B7902" t="s">
        <v>14288</v>
      </c>
    </row>
    <row r="7903" spans="1:2">
      <c r="A7903">
        <v>38815250</v>
      </c>
      <c r="B7903" t="s">
        <v>14289</v>
      </c>
    </row>
    <row r="7904" spans="1:2">
      <c r="A7904">
        <v>34232220</v>
      </c>
      <c r="B7904" t="s">
        <v>14213</v>
      </c>
    </row>
    <row r="7905" spans="1:2">
      <c r="A7905">
        <v>34232221</v>
      </c>
      <c r="B7905" t="s">
        <v>14213</v>
      </c>
    </row>
    <row r="7906" spans="1:2">
      <c r="A7906">
        <v>38530812</v>
      </c>
      <c r="B7906" t="s">
        <v>14213</v>
      </c>
    </row>
    <row r="7907" spans="1:2">
      <c r="A7907">
        <v>37228912</v>
      </c>
      <c r="B7907" t="s">
        <v>14214</v>
      </c>
    </row>
    <row r="7908" spans="1:2">
      <c r="A7908">
        <v>34415751</v>
      </c>
      <c r="B7908" t="s">
        <v>14214</v>
      </c>
    </row>
    <row r="7909" spans="1:2">
      <c r="A7909">
        <v>38615844</v>
      </c>
      <c r="B7909" t="s">
        <v>12250</v>
      </c>
    </row>
    <row r="7910" spans="1:2">
      <c r="A7910">
        <v>34637017</v>
      </c>
      <c r="B7910" t="s">
        <v>14215</v>
      </c>
    </row>
    <row r="7911" spans="1:2">
      <c r="A7911">
        <v>34214721</v>
      </c>
      <c r="B7911" t="s">
        <v>9505</v>
      </c>
    </row>
    <row r="7912" spans="1:2">
      <c r="A7912">
        <v>37777117</v>
      </c>
      <c r="B7912" t="s">
        <v>11223</v>
      </c>
    </row>
    <row r="7913" spans="1:2">
      <c r="A7913">
        <v>36925018</v>
      </c>
      <c r="B7913" t="s">
        <v>16187</v>
      </c>
    </row>
    <row r="7914" spans="1:2">
      <c r="A7914">
        <v>34546605</v>
      </c>
      <c r="B7914" t="s">
        <v>14719</v>
      </c>
    </row>
    <row r="7915" spans="1:2">
      <c r="A7915">
        <v>37141661</v>
      </c>
      <c r="B7915" t="s">
        <v>14719</v>
      </c>
    </row>
    <row r="7916" spans="1:2">
      <c r="A7916">
        <v>38623577</v>
      </c>
      <c r="B7916" t="s">
        <v>9302</v>
      </c>
    </row>
    <row r="7917" spans="1:2">
      <c r="A7917">
        <v>38623561</v>
      </c>
      <c r="B7917" t="s">
        <v>9302</v>
      </c>
    </row>
    <row r="7918" spans="1:2">
      <c r="A7918">
        <v>36858848</v>
      </c>
      <c r="B7918" t="s">
        <v>9302</v>
      </c>
    </row>
    <row r="7919" spans="1:2">
      <c r="A7919">
        <v>34214734</v>
      </c>
      <c r="B7919" t="s">
        <v>9302</v>
      </c>
    </row>
    <row r="7920" spans="1:2">
      <c r="A7920">
        <v>34216958</v>
      </c>
      <c r="B7920" t="s">
        <v>11226</v>
      </c>
    </row>
    <row r="7921" spans="1:2">
      <c r="A7921">
        <v>34214426</v>
      </c>
      <c r="B7921" t="s">
        <v>11225</v>
      </c>
    </row>
    <row r="7922" spans="1:2">
      <c r="A7922">
        <v>34309574</v>
      </c>
      <c r="B7922" t="s">
        <v>11225</v>
      </c>
    </row>
    <row r="7923" spans="1:2">
      <c r="A7923">
        <v>34145438</v>
      </c>
      <c r="B7923" t="s">
        <v>8895</v>
      </c>
    </row>
    <row r="7924" spans="1:2">
      <c r="A7924">
        <v>34214744</v>
      </c>
      <c r="B7924" t="s">
        <v>11132</v>
      </c>
    </row>
    <row r="7925" spans="1:2">
      <c r="A7925">
        <v>34140009</v>
      </c>
      <c r="B7925" t="s">
        <v>11132</v>
      </c>
    </row>
    <row r="7926" spans="1:2">
      <c r="A7926">
        <v>36783065</v>
      </c>
      <c r="B7926" t="s">
        <v>14156</v>
      </c>
    </row>
    <row r="7927" spans="1:2">
      <c r="A7927">
        <v>37166991</v>
      </c>
      <c r="B7927" t="s">
        <v>9189</v>
      </c>
    </row>
    <row r="7928" spans="1:2">
      <c r="A7928">
        <v>36785490</v>
      </c>
      <c r="B7928" t="s">
        <v>15031</v>
      </c>
    </row>
    <row r="7929" spans="1:2">
      <c r="A7929">
        <v>36906637</v>
      </c>
      <c r="B7929" t="s">
        <v>15031</v>
      </c>
    </row>
    <row r="7930" spans="1:2">
      <c r="A7930">
        <v>34233752</v>
      </c>
      <c r="B7930" t="s">
        <v>15031</v>
      </c>
    </row>
    <row r="7931" spans="1:2">
      <c r="A7931">
        <v>34646267</v>
      </c>
      <c r="B7931" t="s">
        <v>15031</v>
      </c>
    </row>
    <row r="7932" spans="1:2">
      <c r="A7932">
        <v>36781582</v>
      </c>
      <c r="B7932" t="s">
        <v>15031</v>
      </c>
    </row>
    <row r="7933" spans="1:2">
      <c r="A7933">
        <v>38793733</v>
      </c>
      <c r="B7933" t="s">
        <v>15031</v>
      </c>
    </row>
    <row r="7934" spans="1:2">
      <c r="A7934">
        <v>34214802</v>
      </c>
      <c r="B7934" t="s">
        <v>12252</v>
      </c>
    </row>
    <row r="7935" spans="1:2">
      <c r="A7935">
        <v>34246606</v>
      </c>
      <c r="B7935" t="s">
        <v>12253</v>
      </c>
    </row>
    <row r="7936" spans="1:2">
      <c r="A7936">
        <v>34147766</v>
      </c>
      <c r="B7936" t="s">
        <v>11227</v>
      </c>
    </row>
    <row r="7937" spans="1:2">
      <c r="A7937">
        <v>37232579</v>
      </c>
      <c r="B7937" t="s">
        <v>11227</v>
      </c>
    </row>
    <row r="7938" spans="1:2">
      <c r="A7938">
        <v>37780308</v>
      </c>
      <c r="B7938" t="s">
        <v>11227</v>
      </c>
    </row>
    <row r="7939" spans="1:2">
      <c r="A7939">
        <v>38780575</v>
      </c>
      <c r="B7939" t="s">
        <v>11227</v>
      </c>
    </row>
    <row r="7940" spans="1:2">
      <c r="A7940">
        <v>38448632</v>
      </c>
      <c r="B7940" t="s">
        <v>11227</v>
      </c>
    </row>
    <row r="7941" spans="1:2">
      <c r="A7941">
        <v>34214828</v>
      </c>
      <c r="B7941" t="s">
        <v>11228</v>
      </c>
    </row>
    <row r="7942" spans="1:2">
      <c r="A7942">
        <v>36780715</v>
      </c>
      <c r="B7942" t="s">
        <v>11229</v>
      </c>
    </row>
    <row r="7943" spans="1:2">
      <c r="A7943">
        <v>37612297</v>
      </c>
      <c r="B7943" t="s">
        <v>11230</v>
      </c>
    </row>
    <row r="7944" spans="1:2">
      <c r="A7944">
        <v>38677412</v>
      </c>
      <c r="B7944" t="s">
        <v>11230</v>
      </c>
    </row>
    <row r="7945" spans="1:2">
      <c r="A7945">
        <v>38677402</v>
      </c>
      <c r="B7945" t="s">
        <v>11230</v>
      </c>
    </row>
    <row r="7946" spans="1:2">
      <c r="A7946">
        <v>34214843</v>
      </c>
      <c r="B7946" t="s">
        <v>13443</v>
      </c>
    </row>
    <row r="7947" spans="1:2">
      <c r="A7947">
        <v>38620628</v>
      </c>
      <c r="B7947" t="s">
        <v>13443</v>
      </c>
    </row>
    <row r="7948" spans="1:2">
      <c r="A7948">
        <v>36955128</v>
      </c>
      <c r="B7948" t="s">
        <v>12254</v>
      </c>
    </row>
    <row r="7949" spans="1:2">
      <c r="A7949">
        <v>34214849</v>
      </c>
      <c r="B7949" t="s">
        <v>12254</v>
      </c>
    </row>
    <row r="7950" spans="1:2">
      <c r="A7950">
        <v>36813721</v>
      </c>
      <c r="B7950" t="s">
        <v>9998</v>
      </c>
    </row>
    <row r="7951" spans="1:2">
      <c r="A7951">
        <v>38441387</v>
      </c>
      <c r="B7951" t="s">
        <v>12255</v>
      </c>
    </row>
    <row r="7952" spans="1:2">
      <c r="A7952">
        <v>37715386</v>
      </c>
      <c r="B7952" t="s">
        <v>13444</v>
      </c>
    </row>
    <row r="7953" spans="1:2">
      <c r="A7953">
        <v>34214866</v>
      </c>
      <c r="B7953" t="s">
        <v>13444</v>
      </c>
    </row>
    <row r="7954" spans="1:2">
      <c r="A7954">
        <v>37149806</v>
      </c>
      <c r="B7954" t="s">
        <v>13444</v>
      </c>
    </row>
    <row r="7955" spans="1:2">
      <c r="A7955">
        <v>38686630</v>
      </c>
      <c r="B7955" t="s">
        <v>12256</v>
      </c>
    </row>
    <row r="7956" spans="1:2">
      <c r="A7956">
        <v>34218221</v>
      </c>
      <c r="B7956" t="s">
        <v>12257</v>
      </c>
    </row>
    <row r="7957" spans="1:2">
      <c r="A7957">
        <v>36874659</v>
      </c>
      <c r="B7957" t="s">
        <v>12257</v>
      </c>
    </row>
    <row r="7958" spans="1:2">
      <c r="A7958">
        <v>37250511</v>
      </c>
      <c r="B7958" t="s">
        <v>9775</v>
      </c>
    </row>
    <row r="7959" spans="1:2">
      <c r="A7959">
        <v>34137914</v>
      </c>
      <c r="B7959" t="s">
        <v>12258</v>
      </c>
    </row>
    <row r="7960" spans="1:2">
      <c r="A7960">
        <v>37727122</v>
      </c>
      <c r="B7960" t="s">
        <v>12258</v>
      </c>
    </row>
    <row r="7961" spans="1:2">
      <c r="A7961">
        <v>36866432</v>
      </c>
      <c r="B7961" t="s">
        <v>12258</v>
      </c>
    </row>
    <row r="7962" spans="1:2">
      <c r="A7962">
        <v>34214901</v>
      </c>
      <c r="B7962" t="s">
        <v>11231</v>
      </c>
    </row>
    <row r="7963" spans="1:2">
      <c r="A7963">
        <v>34214900</v>
      </c>
      <c r="B7963" t="s">
        <v>11231</v>
      </c>
    </row>
    <row r="7964" spans="1:2">
      <c r="A7964">
        <v>38476663</v>
      </c>
      <c r="B7964" t="s">
        <v>12259</v>
      </c>
    </row>
    <row r="7965" spans="1:2">
      <c r="A7965">
        <v>34225677</v>
      </c>
      <c r="B7965" t="s">
        <v>12259</v>
      </c>
    </row>
    <row r="7966" spans="1:2">
      <c r="A7966">
        <v>34143045</v>
      </c>
      <c r="B7966" t="s">
        <v>12260</v>
      </c>
    </row>
    <row r="7967" spans="1:2">
      <c r="A7967">
        <v>34148766</v>
      </c>
      <c r="B7967" t="s">
        <v>12261</v>
      </c>
    </row>
    <row r="7968" spans="1:2">
      <c r="A7968">
        <v>34214912</v>
      </c>
      <c r="B7968" t="s">
        <v>13960</v>
      </c>
    </row>
    <row r="7969" spans="1:2">
      <c r="A7969">
        <v>34630858</v>
      </c>
      <c r="B7969" t="s">
        <v>12262</v>
      </c>
    </row>
    <row r="7970" spans="1:2">
      <c r="A7970">
        <v>37778748</v>
      </c>
      <c r="B7970" t="s">
        <v>15254</v>
      </c>
    </row>
    <row r="7971" spans="1:2">
      <c r="A7971">
        <v>34234614</v>
      </c>
      <c r="B7971" t="s">
        <v>15254</v>
      </c>
    </row>
    <row r="7972" spans="1:2">
      <c r="A7972">
        <v>38611204</v>
      </c>
      <c r="B7972" t="s">
        <v>15254</v>
      </c>
    </row>
    <row r="7973" spans="1:2">
      <c r="A7973">
        <v>37844893</v>
      </c>
      <c r="B7973" t="s">
        <v>15254</v>
      </c>
    </row>
    <row r="7974" spans="1:2">
      <c r="A7974">
        <v>34234615</v>
      </c>
      <c r="B7974" t="s">
        <v>15254</v>
      </c>
    </row>
    <row r="7975" spans="1:2">
      <c r="A7975">
        <v>36820750</v>
      </c>
      <c r="B7975" t="s">
        <v>15254</v>
      </c>
    </row>
    <row r="7976" spans="1:2">
      <c r="A7976">
        <v>37137101</v>
      </c>
      <c r="B7976" t="s">
        <v>12264</v>
      </c>
    </row>
    <row r="7977" spans="1:2">
      <c r="A7977">
        <v>34202412</v>
      </c>
      <c r="B7977" t="s">
        <v>11232</v>
      </c>
    </row>
    <row r="7978" spans="1:2">
      <c r="A7978">
        <v>34143509</v>
      </c>
      <c r="B7978" t="s">
        <v>14183</v>
      </c>
    </row>
    <row r="7979" spans="1:2">
      <c r="A7979">
        <v>37770715</v>
      </c>
      <c r="B7979" t="s">
        <v>14183</v>
      </c>
    </row>
    <row r="7980" spans="1:2">
      <c r="A7980">
        <v>37244156</v>
      </c>
      <c r="B7980" t="s">
        <v>9656</v>
      </c>
    </row>
    <row r="7981" spans="1:2">
      <c r="A7981">
        <v>34214970</v>
      </c>
      <c r="B7981" t="s">
        <v>9656</v>
      </c>
    </row>
    <row r="7982" spans="1:2">
      <c r="A7982">
        <v>34146169</v>
      </c>
      <c r="B7982" t="s">
        <v>10088</v>
      </c>
    </row>
    <row r="7983" spans="1:2">
      <c r="A7983">
        <v>34214982</v>
      </c>
      <c r="B7983" t="s">
        <v>17923</v>
      </c>
    </row>
    <row r="7984" spans="1:2">
      <c r="A7984">
        <v>38416583</v>
      </c>
      <c r="B7984" t="s">
        <v>16410</v>
      </c>
    </row>
    <row r="7985" spans="1:2">
      <c r="A7985">
        <v>38793738</v>
      </c>
      <c r="B7985" t="s">
        <v>14743</v>
      </c>
    </row>
    <row r="7986" spans="1:2">
      <c r="A7986">
        <v>34233907</v>
      </c>
      <c r="B7986" t="s">
        <v>14743</v>
      </c>
    </row>
    <row r="7987" spans="1:2">
      <c r="A7987">
        <v>36906679</v>
      </c>
      <c r="B7987" t="s">
        <v>14743</v>
      </c>
    </row>
    <row r="7988" spans="1:2">
      <c r="A7988">
        <v>36780962</v>
      </c>
      <c r="B7988" t="s">
        <v>14743</v>
      </c>
    </row>
    <row r="7989" spans="1:2">
      <c r="A7989">
        <v>34633146</v>
      </c>
      <c r="B7989" t="s">
        <v>14743</v>
      </c>
    </row>
    <row r="7990" spans="1:2">
      <c r="A7990">
        <v>34214984</v>
      </c>
      <c r="B7990" t="s">
        <v>14905</v>
      </c>
    </row>
    <row r="7991" spans="1:2">
      <c r="A7991">
        <v>37921758</v>
      </c>
      <c r="B7991" t="s">
        <v>8674</v>
      </c>
    </row>
    <row r="7992" spans="1:2">
      <c r="A7992">
        <v>38773997</v>
      </c>
      <c r="B7992" t="s">
        <v>8674</v>
      </c>
    </row>
    <row r="7993" spans="1:2">
      <c r="A7993">
        <v>34208225</v>
      </c>
      <c r="B7993" t="s">
        <v>8570</v>
      </c>
    </row>
    <row r="7994" spans="1:2">
      <c r="A7994">
        <v>37222998</v>
      </c>
      <c r="B7994" t="s">
        <v>8570</v>
      </c>
    </row>
    <row r="7995" spans="1:2">
      <c r="A7995">
        <v>36844114</v>
      </c>
      <c r="B7995" t="s">
        <v>12265</v>
      </c>
    </row>
    <row r="7996" spans="1:2">
      <c r="A7996">
        <v>36853417</v>
      </c>
      <c r="B7996" t="s">
        <v>11240</v>
      </c>
    </row>
    <row r="7997" spans="1:2">
      <c r="A7997">
        <v>37778659</v>
      </c>
      <c r="B7997" t="s">
        <v>11240</v>
      </c>
    </row>
    <row r="7998" spans="1:2">
      <c r="A7998">
        <v>36862012</v>
      </c>
      <c r="B7998" t="s">
        <v>11240</v>
      </c>
    </row>
    <row r="7999" spans="1:2">
      <c r="A7999">
        <v>34221359</v>
      </c>
      <c r="B7999" t="s">
        <v>11240</v>
      </c>
    </row>
    <row r="8000" spans="1:2">
      <c r="A8000">
        <v>36904161</v>
      </c>
      <c r="B8000" t="s">
        <v>15427</v>
      </c>
    </row>
    <row r="8001" spans="1:2">
      <c r="A8001">
        <v>34212322</v>
      </c>
      <c r="B8001" t="s">
        <v>15427</v>
      </c>
    </row>
    <row r="8002" spans="1:2">
      <c r="A8002">
        <v>37772595</v>
      </c>
      <c r="B8002" t="s">
        <v>15427</v>
      </c>
    </row>
    <row r="8003" spans="1:2">
      <c r="A8003">
        <v>37960139</v>
      </c>
      <c r="B8003" t="s">
        <v>12266</v>
      </c>
    </row>
    <row r="8004" spans="1:2">
      <c r="A8004">
        <v>34220792</v>
      </c>
      <c r="B8004" t="s">
        <v>11246</v>
      </c>
    </row>
    <row r="8005" spans="1:2">
      <c r="A8005">
        <v>34219391</v>
      </c>
      <c r="B8005" t="s">
        <v>11260</v>
      </c>
    </row>
    <row r="8006" spans="1:2">
      <c r="A8006">
        <v>34222303</v>
      </c>
      <c r="B8006" t="s">
        <v>12267</v>
      </c>
    </row>
    <row r="8007" spans="1:2">
      <c r="A8007">
        <v>34215055</v>
      </c>
      <c r="B8007" t="s">
        <v>11248</v>
      </c>
    </row>
    <row r="8008" spans="1:2">
      <c r="A8008">
        <v>37782515</v>
      </c>
      <c r="B8008" t="s">
        <v>13578</v>
      </c>
    </row>
    <row r="8009" spans="1:2">
      <c r="A8009">
        <v>36861950</v>
      </c>
      <c r="B8009" t="s">
        <v>13578</v>
      </c>
    </row>
    <row r="8010" spans="1:2">
      <c r="A8010">
        <v>34215098</v>
      </c>
      <c r="B8010" t="s">
        <v>13578</v>
      </c>
    </row>
    <row r="8011" spans="1:2">
      <c r="A8011">
        <v>34215113</v>
      </c>
      <c r="B8011" t="s">
        <v>13544</v>
      </c>
    </row>
    <row r="8012" spans="1:2">
      <c r="A8012">
        <v>34215121</v>
      </c>
      <c r="B8012" t="s">
        <v>13445</v>
      </c>
    </row>
    <row r="8013" spans="1:2">
      <c r="A8013">
        <v>37005953</v>
      </c>
      <c r="B8013" t="s">
        <v>13445</v>
      </c>
    </row>
    <row r="8014" spans="1:2">
      <c r="A8014">
        <v>34215162</v>
      </c>
      <c r="B8014" t="s">
        <v>12268</v>
      </c>
    </row>
    <row r="8015" spans="1:2">
      <c r="A8015">
        <v>38786467</v>
      </c>
      <c r="B8015" t="s">
        <v>12268</v>
      </c>
    </row>
    <row r="8016" spans="1:2">
      <c r="A8016">
        <v>34227746</v>
      </c>
      <c r="B8016" t="s">
        <v>12269</v>
      </c>
    </row>
    <row r="8017" spans="1:2">
      <c r="A8017">
        <v>38013966</v>
      </c>
      <c r="B8017" t="s">
        <v>11258</v>
      </c>
    </row>
    <row r="8018" spans="1:2">
      <c r="A8018">
        <v>34215170</v>
      </c>
      <c r="B8018" t="s">
        <v>11258</v>
      </c>
    </row>
    <row r="8019" spans="1:2">
      <c r="A8019">
        <v>34215178</v>
      </c>
      <c r="B8019" t="s">
        <v>10896</v>
      </c>
    </row>
    <row r="8020" spans="1:2">
      <c r="A8020">
        <v>34265594</v>
      </c>
      <c r="B8020" t="s">
        <v>10896</v>
      </c>
    </row>
    <row r="8021" spans="1:2">
      <c r="A8021">
        <v>37276930</v>
      </c>
      <c r="B8021" t="s">
        <v>9506</v>
      </c>
    </row>
    <row r="8022" spans="1:2">
      <c r="A8022">
        <v>34137046</v>
      </c>
      <c r="B8022" t="s">
        <v>11259</v>
      </c>
    </row>
    <row r="8023" spans="1:2">
      <c r="A8023">
        <v>34215192</v>
      </c>
      <c r="B8023" t="s">
        <v>8768</v>
      </c>
    </row>
    <row r="8024" spans="1:2">
      <c r="A8024">
        <v>34215196</v>
      </c>
      <c r="B8024" t="s">
        <v>13103</v>
      </c>
    </row>
    <row r="8025" spans="1:2">
      <c r="A8025">
        <v>36740529</v>
      </c>
      <c r="B8025" t="s">
        <v>11249</v>
      </c>
    </row>
    <row r="8026" spans="1:2">
      <c r="A8026">
        <v>37299685</v>
      </c>
      <c r="B8026" t="s">
        <v>11249</v>
      </c>
    </row>
    <row r="8027" spans="1:2">
      <c r="A8027">
        <v>34195540</v>
      </c>
      <c r="B8027" t="s">
        <v>11250</v>
      </c>
    </row>
    <row r="8028" spans="1:2">
      <c r="A8028">
        <v>34195538</v>
      </c>
      <c r="B8028" t="s">
        <v>11250</v>
      </c>
    </row>
    <row r="8029" spans="1:2">
      <c r="A8029">
        <v>37779865</v>
      </c>
      <c r="B8029" t="s">
        <v>11251</v>
      </c>
    </row>
    <row r="8030" spans="1:2">
      <c r="A8030">
        <v>36946299</v>
      </c>
      <c r="B8030" t="s">
        <v>11251</v>
      </c>
    </row>
    <row r="8031" spans="1:2">
      <c r="A8031">
        <v>36997759</v>
      </c>
      <c r="B8031" t="s">
        <v>11251</v>
      </c>
    </row>
    <row r="8032" spans="1:2">
      <c r="A8032">
        <v>34138621</v>
      </c>
      <c r="B8032" t="s">
        <v>11251</v>
      </c>
    </row>
    <row r="8033" spans="1:2">
      <c r="A8033">
        <v>34215038</v>
      </c>
      <c r="B8033" t="s">
        <v>11252</v>
      </c>
    </row>
    <row r="8034" spans="1:2">
      <c r="A8034">
        <v>38669057</v>
      </c>
      <c r="B8034" t="s">
        <v>11252</v>
      </c>
    </row>
    <row r="8035" spans="1:2">
      <c r="A8035">
        <v>36852556</v>
      </c>
      <c r="B8035" t="s">
        <v>11252</v>
      </c>
    </row>
    <row r="8036" spans="1:2">
      <c r="A8036">
        <v>37794937</v>
      </c>
      <c r="B8036" t="s">
        <v>11252</v>
      </c>
    </row>
    <row r="8037" spans="1:2">
      <c r="A8037">
        <v>34215037</v>
      </c>
      <c r="B8037" t="s">
        <v>11252</v>
      </c>
    </row>
    <row r="8038" spans="1:2">
      <c r="A8038">
        <v>37993419</v>
      </c>
      <c r="B8038" t="s">
        <v>11253</v>
      </c>
    </row>
    <row r="8039" spans="1:2">
      <c r="A8039">
        <v>34220788</v>
      </c>
      <c r="B8039" t="s">
        <v>11253</v>
      </c>
    </row>
    <row r="8040" spans="1:2">
      <c r="A8040">
        <v>37789551</v>
      </c>
      <c r="B8040" t="s">
        <v>11254</v>
      </c>
    </row>
    <row r="8041" spans="1:2">
      <c r="A8041">
        <v>37790947</v>
      </c>
      <c r="B8041" t="s">
        <v>11254</v>
      </c>
    </row>
    <row r="8042" spans="1:2">
      <c r="A8042">
        <v>34291209</v>
      </c>
      <c r="B8042" t="s">
        <v>12270</v>
      </c>
    </row>
    <row r="8043" spans="1:2">
      <c r="A8043">
        <v>36876096</v>
      </c>
      <c r="B8043" t="s">
        <v>12271</v>
      </c>
    </row>
    <row r="8044" spans="1:2">
      <c r="A8044">
        <v>37032811</v>
      </c>
      <c r="B8044" t="s">
        <v>12272</v>
      </c>
    </row>
    <row r="8045" spans="1:2">
      <c r="A8045">
        <v>34221592</v>
      </c>
      <c r="B8045" t="s">
        <v>12272</v>
      </c>
    </row>
    <row r="8046" spans="1:2">
      <c r="A8046">
        <v>37788399</v>
      </c>
      <c r="B8046" t="s">
        <v>9113</v>
      </c>
    </row>
    <row r="8047" spans="1:2">
      <c r="A8047">
        <v>36820742</v>
      </c>
      <c r="B8047" t="s">
        <v>9113</v>
      </c>
    </row>
    <row r="8048" spans="1:2">
      <c r="A8048">
        <v>37807497</v>
      </c>
      <c r="B8048" t="s">
        <v>9113</v>
      </c>
    </row>
    <row r="8049" spans="1:2">
      <c r="A8049">
        <v>34140940</v>
      </c>
      <c r="B8049" t="s">
        <v>9113</v>
      </c>
    </row>
    <row r="8050" spans="1:2">
      <c r="A8050">
        <v>37780328</v>
      </c>
      <c r="B8050" t="s">
        <v>11261</v>
      </c>
    </row>
    <row r="8051" spans="1:2">
      <c r="A8051">
        <v>36979713</v>
      </c>
      <c r="B8051" t="s">
        <v>11261</v>
      </c>
    </row>
    <row r="8052" spans="1:2">
      <c r="A8052">
        <v>34215220</v>
      </c>
      <c r="B8052" t="s">
        <v>11261</v>
      </c>
    </row>
    <row r="8053" spans="1:2">
      <c r="A8053">
        <v>34146287</v>
      </c>
      <c r="B8053" t="s">
        <v>14538</v>
      </c>
    </row>
    <row r="8054" spans="1:2">
      <c r="A8054">
        <v>38464794</v>
      </c>
      <c r="B8054" t="s">
        <v>14538</v>
      </c>
    </row>
    <row r="8055" spans="1:2">
      <c r="A8055">
        <v>38464765</v>
      </c>
      <c r="B8055" t="s">
        <v>14538</v>
      </c>
    </row>
    <row r="8056" spans="1:2">
      <c r="A8056">
        <v>37670788</v>
      </c>
      <c r="B8056" t="s">
        <v>11139</v>
      </c>
    </row>
    <row r="8057" spans="1:2">
      <c r="A8057">
        <v>34233598</v>
      </c>
      <c r="B8057" t="s">
        <v>11139</v>
      </c>
    </row>
    <row r="8058" spans="1:2">
      <c r="A8058">
        <v>37782433</v>
      </c>
      <c r="B8058" t="s">
        <v>11139</v>
      </c>
    </row>
    <row r="8059" spans="1:2">
      <c r="A8059">
        <v>37010666</v>
      </c>
      <c r="B8059" t="s">
        <v>12273</v>
      </c>
    </row>
    <row r="8060" spans="1:2">
      <c r="A8060">
        <v>34215309</v>
      </c>
      <c r="B8060" t="s">
        <v>12273</v>
      </c>
    </row>
    <row r="8061" spans="1:2">
      <c r="A8061">
        <v>34223402</v>
      </c>
      <c r="B8061" t="s">
        <v>9817</v>
      </c>
    </row>
    <row r="8062" spans="1:2">
      <c r="A8062">
        <v>34215316</v>
      </c>
      <c r="B8062" t="s">
        <v>13300</v>
      </c>
    </row>
    <row r="8063" spans="1:2">
      <c r="A8063">
        <v>34229475</v>
      </c>
      <c r="B8063" t="s">
        <v>13300</v>
      </c>
    </row>
    <row r="8064" spans="1:2">
      <c r="A8064">
        <v>34373155</v>
      </c>
      <c r="B8064" t="s">
        <v>13301</v>
      </c>
    </row>
    <row r="8065" spans="1:2">
      <c r="A8065">
        <v>37025927</v>
      </c>
      <c r="B8065" t="s">
        <v>12937</v>
      </c>
    </row>
    <row r="8066" spans="1:2">
      <c r="A8066">
        <v>37917965</v>
      </c>
      <c r="B8066" t="s">
        <v>12937</v>
      </c>
    </row>
    <row r="8067" spans="1:2">
      <c r="A8067">
        <v>36941594</v>
      </c>
      <c r="B8067" t="s">
        <v>12937</v>
      </c>
    </row>
    <row r="8068" spans="1:2">
      <c r="A8068">
        <v>37836836</v>
      </c>
      <c r="B8068" t="s">
        <v>12937</v>
      </c>
    </row>
    <row r="8069" spans="1:2">
      <c r="A8069">
        <v>34215347</v>
      </c>
      <c r="B8069" t="s">
        <v>12275</v>
      </c>
    </row>
    <row r="8070" spans="1:2">
      <c r="A8070">
        <v>34227944</v>
      </c>
      <c r="B8070" t="s">
        <v>12276</v>
      </c>
    </row>
    <row r="8071" spans="1:2">
      <c r="A8071">
        <v>37235832</v>
      </c>
      <c r="B8071" t="s">
        <v>12276</v>
      </c>
    </row>
    <row r="8072" spans="1:2">
      <c r="A8072">
        <v>38002329</v>
      </c>
      <c r="B8072" t="s">
        <v>11267</v>
      </c>
    </row>
    <row r="8073" spans="1:2">
      <c r="A8073">
        <v>36906056</v>
      </c>
      <c r="B8073" t="s">
        <v>11267</v>
      </c>
    </row>
    <row r="8074" spans="1:2">
      <c r="A8074">
        <v>38527315</v>
      </c>
      <c r="B8074" t="s">
        <v>11268</v>
      </c>
    </row>
    <row r="8075" spans="1:2">
      <c r="A8075">
        <v>36790401</v>
      </c>
      <c r="B8075" t="s">
        <v>11268</v>
      </c>
    </row>
    <row r="8076" spans="1:2">
      <c r="A8076">
        <v>36774401</v>
      </c>
      <c r="B8076" t="s">
        <v>11269</v>
      </c>
    </row>
    <row r="8077" spans="1:2">
      <c r="A8077">
        <v>34238986</v>
      </c>
      <c r="B8077" t="s">
        <v>11270</v>
      </c>
    </row>
    <row r="8078" spans="1:2">
      <c r="A8078">
        <v>37249364</v>
      </c>
      <c r="B8078" t="s">
        <v>11271</v>
      </c>
    </row>
    <row r="8079" spans="1:2">
      <c r="A8079">
        <v>37219646</v>
      </c>
      <c r="B8079" t="s">
        <v>13318</v>
      </c>
    </row>
    <row r="8080" spans="1:2">
      <c r="A8080">
        <v>34215348</v>
      </c>
      <c r="B8080" t="s">
        <v>13318</v>
      </c>
    </row>
    <row r="8081" spans="1:2">
      <c r="A8081">
        <v>36880145</v>
      </c>
      <c r="B8081" t="s">
        <v>13318</v>
      </c>
    </row>
    <row r="8082" spans="1:2">
      <c r="A8082">
        <v>37122476</v>
      </c>
      <c r="B8082" t="s">
        <v>12925</v>
      </c>
    </row>
    <row r="8083" spans="1:2">
      <c r="A8083">
        <v>34215384</v>
      </c>
      <c r="B8083" t="s">
        <v>15451</v>
      </c>
    </row>
    <row r="8084" spans="1:2">
      <c r="A8084">
        <v>36980568</v>
      </c>
      <c r="B8084" t="s">
        <v>12926</v>
      </c>
    </row>
    <row r="8085" spans="1:2">
      <c r="A8085">
        <v>37783557</v>
      </c>
      <c r="B8085" t="s">
        <v>12927</v>
      </c>
    </row>
    <row r="8086" spans="1:2">
      <c r="A8086">
        <v>37706983</v>
      </c>
      <c r="B8086" t="s">
        <v>12927</v>
      </c>
    </row>
    <row r="8087" spans="1:2">
      <c r="A8087">
        <v>37229820</v>
      </c>
      <c r="B8087" t="s">
        <v>12927</v>
      </c>
    </row>
    <row r="8088" spans="1:2">
      <c r="A8088">
        <v>34138601</v>
      </c>
      <c r="B8088" t="s">
        <v>12927</v>
      </c>
    </row>
    <row r="8089" spans="1:2">
      <c r="A8089">
        <v>34586148</v>
      </c>
      <c r="B8089" t="s">
        <v>10366</v>
      </c>
    </row>
    <row r="8090" spans="1:2">
      <c r="A8090">
        <v>34222428</v>
      </c>
      <c r="B8090" t="s">
        <v>10366</v>
      </c>
    </row>
    <row r="8091" spans="1:2">
      <c r="A8091">
        <v>37778146</v>
      </c>
      <c r="B8091" t="s">
        <v>10366</v>
      </c>
    </row>
    <row r="8092" spans="1:2">
      <c r="A8092">
        <v>34215465</v>
      </c>
      <c r="B8092" t="s">
        <v>8998</v>
      </c>
    </row>
    <row r="8093" spans="1:2">
      <c r="A8093">
        <v>34219110</v>
      </c>
      <c r="B8093" t="s">
        <v>13090</v>
      </c>
    </row>
    <row r="8094" spans="1:2">
      <c r="A8094">
        <v>34219109</v>
      </c>
      <c r="B8094" t="s">
        <v>13090</v>
      </c>
    </row>
    <row r="8095" spans="1:2">
      <c r="A8095">
        <v>34215491</v>
      </c>
      <c r="B8095" t="s">
        <v>12277</v>
      </c>
    </row>
    <row r="8096" spans="1:2">
      <c r="A8096">
        <v>38648606</v>
      </c>
      <c r="B8096" t="s">
        <v>12277</v>
      </c>
    </row>
    <row r="8097" spans="1:2">
      <c r="A8097">
        <v>34210135</v>
      </c>
      <c r="B8097" t="s">
        <v>11215</v>
      </c>
    </row>
    <row r="8098" spans="1:2">
      <c r="A8098">
        <v>34215553</v>
      </c>
      <c r="B8098" t="s">
        <v>12279</v>
      </c>
    </row>
    <row r="8099" spans="1:2">
      <c r="A8099">
        <v>34570700</v>
      </c>
      <c r="B8099" t="s">
        <v>12279</v>
      </c>
    </row>
    <row r="8100" spans="1:2">
      <c r="A8100">
        <v>37778271</v>
      </c>
      <c r="B8100" t="s">
        <v>11241</v>
      </c>
    </row>
    <row r="8101" spans="1:2">
      <c r="A8101">
        <v>34485509</v>
      </c>
      <c r="B8101" t="s">
        <v>11241</v>
      </c>
    </row>
    <row r="8102" spans="1:2">
      <c r="A8102">
        <v>34215600</v>
      </c>
      <c r="B8102" t="s">
        <v>11241</v>
      </c>
    </row>
    <row r="8103" spans="1:2">
      <c r="A8103">
        <v>36846826</v>
      </c>
      <c r="B8103" t="s">
        <v>11241</v>
      </c>
    </row>
    <row r="8104" spans="1:2">
      <c r="A8104">
        <v>34215595</v>
      </c>
      <c r="B8104" t="s">
        <v>12280</v>
      </c>
    </row>
    <row r="8105" spans="1:2">
      <c r="A8105">
        <v>34456577</v>
      </c>
      <c r="B8105" t="s">
        <v>12280</v>
      </c>
    </row>
    <row r="8106" spans="1:2">
      <c r="A8106">
        <v>36877680</v>
      </c>
      <c r="B8106" t="s">
        <v>14081</v>
      </c>
    </row>
    <row r="8107" spans="1:2">
      <c r="A8107">
        <v>37823982</v>
      </c>
      <c r="B8107" t="s">
        <v>8850</v>
      </c>
    </row>
    <row r="8108" spans="1:2">
      <c r="A8108">
        <v>34235049</v>
      </c>
      <c r="B8108" t="s">
        <v>8850</v>
      </c>
    </row>
    <row r="8109" spans="1:2">
      <c r="A8109">
        <v>38442140</v>
      </c>
      <c r="B8109" t="s">
        <v>8850</v>
      </c>
    </row>
    <row r="8110" spans="1:2">
      <c r="A8110">
        <v>34216970</v>
      </c>
      <c r="B8110" t="s">
        <v>12932</v>
      </c>
    </row>
    <row r="8111" spans="1:2">
      <c r="A8111">
        <v>37187949</v>
      </c>
      <c r="B8111" t="s">
        <v>12932</v>
      </c>
    </row>
    <row r="8112" spans="1:2">
      <c r="A8112">
        <v>36944345</v>
      </c>
      <c r="B8112" t="s">
        <v>12933</v>
      </c>
    </row>
    <row r="8113" spans="1:2">
      <c r="A8113">
        <v>34228941</v>
      </c>
      <c r="B8113" t="s">
        <v>12281</v>
      </c>
    </row>
    <row r="8114" spans="1:2">
      <c r="A8114">
        <v>34215646</v>
      </c>
      <c r="B8114" t="s">
        <v>15345</v>
      </c>
    </row>
    <row r="8115" spans="1:2">
      <c r="A8115">
        <v>34653954</v>
      </c>
      <c r="B8115" t="s">
        <v>14971</v>
      </c>
    </row>
    <row r="8116" spans="1:2">
      <c r="A8116">
        <v>36852148</v>
      </c>
      <c r="B8116" t="s">
        <v>13961</v>
      </c>
    </row>
    <row r="8117" spans="1:2">
      <c r="A8117">
        <v>34415914</v>
      </c>
      <c r="B8117" t="s">
        <v>13961</v>
      </c>
    </row>
    <row r="8118" spans="1:2">
      <c r="A8118">
        <v>38731544</v>
      </c>
      <c r="B8118" t="s">
        <v>13961</v>
      </c>
    </row>
    <row r="8119" spans="1:2">
      <c r="A8119">
        <v>34148018</v>
      </c>
      <c r="B8119" t="s">
        <v>13961</v>
      </c>
    </row>
    <row r="8120" spans="1:2">
      <c r="A8120">
        <v>34145487</v>
      </c>
      <c r="B8120" t="s">
        <v>14178</v>
      </c>
    </row>
    <row r="8121" spans="1:2">
      <c r="A8121">
        <v>37728752</v>
      </c>
      <c r="B8121" t="s">
        <v>14178</v>
      </c>
    </row>
    <row r="8122" spans="1:2">
      <c r="A8122">
        <v>37180950</v>
      </c>
      <c r="B8122" t="s">
        <v>14178</v>
      </c>
    </row>
    <row r="8123" spans="1:2">
      <c r="A8123">
        <v>34215751</v>
      </c>
      <c r="B8123" t="s">
        <v>12934</v>
      </c>
    </row>
    <row r="8124" spans="1:2">
      <c r="A8124">
        <v>37276928</v>
      </c>
      <c r="B8124" t="s">
        <v>9507</v>
      </c>
    </row>
    <row r="8125" spans="1:2">
      <c r="A8125">
        <v>37635135</v>
      </c>
      <c r="B8125" t="s">
        <v>14772</v>
      </c>
    </row>
    <row r="8126" spans="1:2">
      <c r="A8126">
        <v>34233673</v>
      </c>
      <c r="B8126" t="s">
        <v>14772</v>
      </c>
    </row>
    <row r="8127" spans="1:2">
      <c r="A8127">
        <v>36783908</v>
      </c>
      <c r="B8127" t="s">
        <v>14772</v>
      </c>
    </row>
    <row r="8128" spans="1:2">
      <c r="A8128">
        <v>37842330</v>
      </c>
      <c r="B8128" t="s">
        <v>14772</v>
      </c>
    </row>
    <row r="8129" spans="1:2">
      <c r="A8129">
        <v>38793739</v>
      </c>
      <c r="B8129" t="s">
        <v>14772</v>
      </c>
    </row>
    <row r="8130" spans="1:2">
      <c r="A8130">
        <v>34228908</v>
      </c>
      <c r="B8130" t="s">
        <v>12282</v>
      </c>
    </row>
    <row r="8131" spans="1:2">
      <c r="A8131">
        <v>34215770</v>
      </c>
      <c r="B8131" t="s">
        <v>15453</v>
      </c>
    </row>
    <row r="8132" spans="1:2">
      <c r="A8132">
        <v>37741431</v>
      </c>
      <c r="B8132" t="s">
        <v>15453</v>
      </c>
    </row>
    <row r="8133" spans="1:2">
      <c r="A8133">
        <v>37740888</v>
      </c>
      <c r="B8133" t="s">
        <v>15453</v>
      </c>
    </row>
    <row r="8134" spans="1:2">
      <c r="A8134">
        <v>34549435</v>
      </c>
      <c r="B8134" t="s">
        <v>15453</v>
      </c>
    </row>
    <row r="8135" spans="1:2">
      <c r="A8135">
        <v>37051742</v>
      </c>
      <c r="B8135" t="s">
        <v>15454</v>
      </c>
    </row>
    <row r="8136" spans="1:2">
      <c r="A8136">
        <v>36856144</v>
      </c>
      <c r="B8136" t="s">
        <v>15454</v>
      </c>
    </row>
    <row r="8137" spans="1:2">
      <c r="A8137">
        <v>34215785</v>
      </c>
      <c r="B8137" t="s">
        <v>15454</v>
      </c>
    </row>
    <row r="8138" spans="1:2">
      <c r="A8138">
        <v>37836565</v>
      </c>
      <c r="B8138" t="s">
        <v>15454</v>
      </c>
    </row>
    <row r="8139" spans="1:2">
      <c r="A8139">
        <v>34142933</v>
      </c>
      <c r="B8139" t="s">
        <v>15454</v>
      </c>
    </row>
    <row r="8140" spans="1:2">
      <c r="A8140">
        <v>34235000</v>
      </c>
      <c r="B8140" t="s">
        <v>12938</v>
      </c>
    </row>
    <row r="8141" spans="1:2">
      <c r="A8141">
        <v>34485204</v>
      </c>
      <c r="B8141" t="s">
        <v>12283</v>
      </c>
    </row>
    <row r="8142" spans="1:2">
      <c r="A8142">
        <v>34227654</v>
      </c>
      <c r="B8142" t="s">
        <v>12941</v>
      </c>
    </row>
    <row r="8143" spans="1:2">
      <c r="A8143">
        <v>37769173</v>
      </c>
      <c r="B8143" t="s">
        <v>12941</v>
      </c>
    </row>
    <row r="8144" spans="1:2">
      <c r="A8144">
        <v>36858775</v>
      </c>
      <c r="B8144" t="s">
        <v>12941</v>
      </c>
    </row>
    <row r="8145" spans="1:2">
      <c r="A8145">
        <v>36943882</v>
      </c>
      <c r="B8145" t="s">
        <v>12942</v>
      </c>
    </row>
    <row r="8146" spans="1:2">
      <c r="A8146">
        <v>34265049</v>
      </c>
      <c r="B8146" t="s">
        <v>12942</v>
      </c>
    </row>
    <row r="8147" spans="1:2">
      <c r="A8147">
        <v>34216659</v>
      </c>
      <c r="B8147" t="s">
        <v>9508</v>
      </c>
    </row>
    <row r="8148" spans="1:2">
      <c r="A8148">
        <v>34150939</v>
      </c>
      <c r="B8148" t="s">
        <v>12284</v>
      </c>
    </row>
    <row r="8149" spans="1:2">
      <c r="A8149">
        <v>34225534</v>
      </c>
      <c r="B8149" t="s">
        <v>12285</v>
      </c>
    </row>
    <row r="8150" spans="1:2">
      <c r="A8150">
        <v>34225891</v>
      </c>
      <c r="B8150" t="s">
        <v>12285</v>
      </c>
    </row>
    <row r="8151" spans="1:2">
      <c r="A8151">
        <v>34151147</v>
      </c>
      <c r="B8151" t="s">
        <v>12943</v>
      </c>
    </row>
    <row r="8152" spans="1:2">
      <c r="A8152">
        <v>34215407</v>
      </c>
      <c r="B8152" t="s">
        <v>12286</v>
      </c>
    </row>
    <row r="8153" spans="1:2">
      <c r="A8153">
        <v>34144829</v>
      </c>
      <c r="B8153" t="s">
        <v>12287</v>
      </c>
    </row>
    <row r="8154" spans="1:2">
      <c r="A8154">
        <v>34215850</v>
      </c>
      <c r="B8154" t="s">
        <v>14082</v>
      </c>
    </row>
    <row r="8155" spans="1:2">
      <c r="A8155">
        <v>37115172</v>
      </c>
      <c r="B8155" t="s">
        <v>14083</v>
      </c>
    </row>
    <row r="8156" spans="1:2">
      <c r="A8156">
        <v>34193539</v>
      </c>
      <c r="B8156" t="s">
        <v>14083</v>
      </c>
    </row>
    <row r="8157" spans="1:2">
      <c r="A8157">
        <v>34231646</v>
      </c>
      <c r="B8157" t="s">
        <v>13104</v>
      </c>
    </row>
    <row r="8158" spans="1:2">
      <c r="A8158">
        <v>37783445</v>
      </c>
      <c r="B8158" t="s">
        <v>13104</v>
      </c>
    </row>
    <row r="8159" spans="1:2">
      <c r="A8159">
        <v>37102023</v>
      </c>
      <c r="B8159" t="s">
        <v>13104</v>
      </c>
    </row>
    <row r="8160" spans="1:2">
      <c r="A8160">
        <v>34226887</v>
      </c>
      <c r="B8160" t="s">
        <v>13105</v>
      </c>
    </row>
    <row r="8161" spans="1:2">
      <c r="A8161">
        <v>37101018</v>
      </c>
      <c r="B8161" t="s">
        <v>13105</v>
      </c>
    </row>
    <row r="8162" spans="1:2">
      <c r="A8162">
        <v>37783441</v>
      </c>
      <c r="B8162" t="s">
        <v>13105</v>
      </c>
    </row>
    <row r="8163" spans="1:2">
      <c r="A8163">
        <v>34215834</v>
      </c>
      <c r="B8163" t="s">
        <v>12973</v>
      </c>
    </row>
    <row r="8164" spans="1:2">
      <c r="A8164">
        <v>34643738</v>
      </c>
      <c r="B8164" t="s">
        <v>12288</v>
      </c>
    </row>
    <row r="8165" spans="1:2">
      <c r="A8165">
        <v>37920848</v>
      </c>
      <c r="B8165" t="s">
        <v>16009</v>
      </c>
    </row>
    <row r="8166" spans="1:2">
      <c r="A8166">
        <v>36846550</v>
      </c>
      <c r="B8166" t="s">
        <v>16183</v>
      </c>
    </row>
    <row r="8167" spans="1:2">
      <c r="A8167">
        <v>34215881</v>
      </c>
      <c r="B8167" t="s">
        <v>12944</v>
      </c>
    </row>
    <row r="8168" spans="1:2">
      <c r="A8168">
        <v>34362122</v>
      </c>
      <c r="B8168" t="s">
        <v>16735</v>
      </c>
    </row>
    <row r="8169" spans="1:2">
      <c r="A8169">
        <v>37996693</v>
      </c>
      <c r="B8169" t="s">
        <v>12289</v>
      </c>
    </row>
    <row r="8170" spans="1:2">
      <c r="A8170">
        <v>34235442</v>
      </c>
      <c r="B8170" t="s">
        <v>13446</v>
      </c>
    </row>
    <row r="8171" spans="1:2">
      <c r="A8171">
        <v>37849611</v>
      </c>
      <c r="B8171" t="s">
        <v>13446</v>
      </c>
    </row>
    <row r="8172" spans="1:2">
      <c r="A8172">
        <v>34215758</v>
      </c>
      <c r="B8172" t="s">
        <v>13240</v>
      </c>
    </row>
    <row r="8173" spans="1:2">
      <c r="A8173">
        <v>34144234</v>
      </c>
      <c r="B8173" t="s">
        <v>15880</v>
      </c>
    </row>
    <row r="8174" spans="1:2">
      <c r="A8174">
        <v>34235398</v>
      </c>
      <c r="B8174" t="s">
        <v>12290</v>
      </c>
    </row>
    <row r="8175" spans="1:2">
      <c r="A8175">
        <v>36729603</v>
      </c>
      <c r="B8175" t="s">
        <v>14685</v>
      </c>
    </row>
    <row r="8176" spans="1:2">
      <c r="A8176">
        <v>36781281</v>
      </c>
      <c r="B8176" t="s">
        <v>14685</v>
      </c>
    </row>
    <row r="8177" spans="1:2">
      <c r="A8177">
        <v>34160374</v>
      </c>
      <c r="B8177" t="s">
        <v>12945</v>
      </c>
    </row>
    <row r="8178" spans="1:2">
      <c r="A8178">
        <v>34622079</v>
      </c>
      <c r="B8178" t="s">
        <v>12945</v>
      </c>
    </row>
    <row r="8179" spans="1:2">
      <c r="A8179">
        <v>37771135</v>
      </c>
      <c r="B8179" t="s">
        <v>12945</v>
      </c>
    </row>
    <row r="8180" spans="1:2">
      <c r="A8180">
        <v>38572910</v>
      </c>
      <c r="B8180" t="s">
        <v>12945</v>
      </c>
    </row>
    <row r="8181" spans="1:2">
      <c r="A8181">
        <v>34233829</v>
      </c>
      <c r="B8181" t="s">
        <v>12946</v>
      </c>
    </row>
    <row r="8182" spans="1:2">
      <c r="A8182">
        <v>36981387</v>
      </c>
      <c r="B8182" t="s">
        <v>12946</v>
      </c>
    </row>
    <row r="8183" spans="1:2">
      <c r="A8183">
        <v>34160375</v>
      </c>
      <c r="B8183" t="s">
        <v>12946</v>
      </c>
    </row>
    <row r="8184" spans="1:2">
      <c r="A8184">
        <v>37608823</v>
      </c>
      <c r="B8184" t="s">
        <v>12946</v>
      </c>
    </row>
    <row r="8185" spans="1:2">
      <c r="A8185">
        <v>34166844</v>
      </c>
      <c r="B8185" t="s">
        <v>12291</v>
      </c>
    </row>
    <row r="8186" spans="1:2">
      <c r="A8186">
        <v>36771753</v>
      </c>
      <c r="B8186" t="s">
        <v>12291</v>
      </c>
    </row>
    <row r="8187" spans="1:2">
      <c r="A8187">
        <v>37782474</v>
      </c>
      <c r="B8187" t="s">
        <v>12291</v>
      </c>
    </row>
    <row r="8188" spans="1:2">
      <c r="A8188">
        <v>37750346</v>
      </c>
      <c r="B8188" t="s">
        <v>12291</v>
      </c>
    </row>
    <row r="8189" spans="1:2">
      <c r="A8189">
        <v>34215909</v>
      </c>
      <c r="B8189" t="s">
        <v>15001</v>
      </c>
    </row>
    <row r="8190" spans="1:2">
      <c r="A8190">
        <v>37092688</v>
      </c>
      <c r="B8190" t="s">
        <v>12292</v>
      </c>
    </row>
    <row r="8191" spans="1:2">
      <c r="A8191">
        <v>38606452</v>
      </c>
      <c r="B8191" t="s">
        <v>12948</v>
      </c>
    </row>
    <row r="8192" spans="1:2">
      <c r="A8192">
        <v>37993689</v>
      </c>
      <c r="B8192" t="s">
        <v>12949</v>
      </c>
    </row>
    <row r="8193" spans="1:2">
      <c r="A8193">
        <v>36942153</v>
      </c>
      <c r="B8193" t="s">
        <v>12949</v>
      </c>
    </row>
    <row r="8194" spans="1:2">
      <c r="A8194">
        <v>37728652</v>
      </c>
      <c r="B8194" t="s">
        <v>12949</v>
      </c>
    </row>
    <row r="8195" spans="1:2">
      <c r="A8195">
        <v>36927655</v>
      </c>
      <c r="B8195" t="s">
        <v>12949</v>
      </c>
    </row>
    <row r="8196" spans="1:2">
      <c r="A8196">
        <v>34152022</v>
      </c>
      <c r="B8196" t="s">
        <v>12949</v>
      </c>
    </row>
    <row r="8197" spans="1:2">
      <c r="A8197">
        <v>37781204</v>
      </c>
      <c r="B8197" t="s">
        <v>10759</v>
      </c>
    </row>
    <row r="8198" spans="1:2">
      <c r="A8198">
        <v>37145201</v>
      </c>
      <c r="B8198" t="s">
        <v>10759</v>
      </c>
    </row>
    <row r="8199" spans="1:2">
      <c r="A8199">
        <v>37884848</v>
      </c>
      <c r="B8199" t="s">
        <v>10759</v>
      </c>
    </row>
    <row r="8200" spans="1:2">
      <c r="A8200">
        <v>34138098</v>
      </c>
      <c r="B8200" t="s">
        <v>10759</v>
      </c>
    </row>
    <row r="8201" spans="1:2">
      <c r="A8201">
        <v>34234439</v>
      </c>
      <c r="B8201" t="s">
        <v>10089</v>
      </c>
    </row>
    <row r="8202" spans="1:2">
      <c r="A8202">
        <v>37129986</v>
      </c>
      <c r="B8202" t="s">
        <v>12950</v>
      </c>
    </row>
    <row r="8203" spans="1:2">
      <c r="A8203">
        <v>34231406</v>
      </c>
      <c r="B8203" t="s">
        <v>12951</v>
      </c>
    </row>
    <row r="8204" spans="1:2">
      <c r="A8204">
        <v>34153198</v>
      </c>
      <c r="B8204" t="s">
        <v>10791</v>
      </c>
    </row>
    <row r="8205" spans="1:2">
      <c r="A8205">
        <v>34215656</v>
      </c>
      <c r="B8205" t="s">
        <v>12293</v>
      </c>
    </row>
    <row r="8206" spans="1:2">
      <c r="A8206">
        <v>37271966</v>
      </c>
      <c r="B8206" t="s">
        <v>17524</v>
      </c>
    </row>
    <row r="8207" spans="1:2">
      <c r="A8207">
        <v>37278046</v>
      </c>
      <c r="B8207" t="s">
        <v>12294</v>
      </c>
    </row>
    <row r="8208" spans="1:2">
      <c r="A8208">
        <v>34229785</v>
      </c>
      <c r="B8208" t="s">
        <v>12294</v>
      </c>
    </row>
    <row r="8209" spans="1:2">
      <c r="A8209">
        <v>37997913</v>
      </c>
      <c r="B8209" t="s">
        <v>12294</v>
      </c>
    </row>
    <row r="8210" spans="1:2">
      <c r="A8210">
        <v>34148212</v>
      </c>
      <c r="B8210" t="s">
        <v>10856</v>
      </c>
    </row>
    <row r="8211" spans="1:2">
      <c r="A8211">
        <v>34215644</v>
      </c>
      <c r="B8211" t="s">
        <v>9657</v>
      </c>
    </row>
    <row r="8212" spans="1:2">
      <c r="A8212">
        <v>37222297</v>
      </c>
      <c r="B8212" t="s">
        <v>9657</v>
      </c>
    </row>
    <row r="8213" spans="1:2">
      <c r="A8213">
        <v>34234242</v>
      </c>
      <c r="B8213" t="s">
        <v>14744</v>
      </c>
    </row>
    <row r="8214" spans="1:2">
      <c r="A8214">
        <v>36781196</v>
      </c>
      <c r="B8214" t="s">
        <v>14744</v>
      </c>
    </row>
    <row r="8215" spans="1:2">
      <c r="A8215">
        <v>36908943</v>
      </c>
      <c r="B8215" t="s">
        <v>14744</v>
      </c>
    </row>
    <row r="8216" spans="1:2">
      <c r="A8216">
        <v>36743003</v>
      </c>
      <c r="B8216" t="s">
        <v>14744</v>
      </c>
    </row>
    <row r="8217" spans="1:2">
      <c r="A8217">
        <v>34215916</v>
      </c>
      <c r="B8217" t="s">
        <v>12954</v>
      </c>
    </row>
    <row r="8218" spans="1:2">
      <c r="A8218">
        <v>36843090</v>
      </c>
      <c r="B8218" t="s">
        <v>9776</v>
      </c>
    </row>
    <row r="8219" spans="1:2">
      <c r="A8219">
        <v>34215920</v>
      </c>
      <c r="B8219" t="s">
        <v>10171</v>
      </c>
    </row>
    <row r="8220" spans="1:2">
      <c r="A8220">
        <v>34215889</v>
      </c>
      <c r="B8220" t="s">
        <v>13447</v>
      </c>
    </row>
    <row r="8221" spans="1:2">
      <c r="A8221">
        <v>37778755</v>
      </c>
      <c r="B8221" t="s">
        <v>13447</v>
      </c>
    </row>
    <row r="8222" spans="1:2">
      <c r="A8222">
        <v>36864817</v>
      </c>
      <c r="B8222" t="s">
        <v>13447</v>
      </c>
    </row>
    <row r="8223" spans="1:2">
      <c r="A8223">
        <v>36894435</v>
      </c>
      <c r="B8223" t="s">
        <v>9777</v>
      </c>
    </row>
    <row r="8224" spans="1:2">
      <c r="A8224">
        <v>36907157</v>
      </c>
      <c r="B8224" t="s">
        <v>9777</v>
      </c>
    </row>
    <row r="8225" spans="1:2">
      <c r="A8225">
        <v>37182768</v>
      </c>
      <c r="B8225" t="s">
        <v>12295</v>
      </c>
    </row>
    <row r="8226" spans="1:2">
      <c r="A8226">
        <v>34215934</v>
      </c>
      <c r="B8226" t="s">
        <v>12295</v>
      </c>
    </row>
    <row r="8227" spans="1:2">
      <c r="A8227">
        <v>34215941</v>
      </c>
      <c r="B8227" t="s">
        <v>12296</v>
      </c>
    </row>
    <row r="8228" spans="1:2">
      <c r="A8228">
        <v>34203409</v>
      </c>
      <c r="B8228" t="s">
        <v>9509</v>
      </c>
    </row>
    <row r="8229" spans="1:2">
      <c r="A8229">
        <v>34219581</v>
      </c>
      <c r="B8229" t="s">
        <v>12955</v>
      </c>
    </row>
    <row r="8230" spans="1:2">
      <c r="A8230">
        <v>36957372</v>
      </c>
      <c r="B8230" t="s">
        <v>12955</v>
      </c>
    </row>
    <row r="8231" spans="1:2">
      <c r="A8231">
        <v>34223375</v>
      </c>
      <c r="B8231" t="s">
        <v>12956</v>
      </c>
    </row>
    <row r="8232" spans="1:2">
      <c r="A8232">
        <v>37762482</v>
      </c>
      <c r="B8232" t="s">
        <v>12956</v>
      </c>
    </row>
    <row r="8233" spans="1:2">
      <c r="A8233">
        <v>37131414</v>
      </c>
      <c r="B8233" t="s">
        <v>12956</v>
      </c>
    </row>
    <row r="8234" spans="1:2">
      <c r="A8234">
        <v>37164311</v>
      </c>
      <c r="B8234" t="s">
        <v>10322</v>
      </c>
    </row>
    <row r="8235" spans="1:2">
      <c r="A8235">
        <v>36909667</v>
      </c>
      <c r="B8235" t="s">
        <v>10322</v>
      </c>
    </row>
    <row r="8236" spans="1:2">
      <c r="A8236">
        <v>34608684</v>
      </c>
      <c r="B8236" t="s">
        <v>16177</v>
      </c>
    </row>
    <row r="8237" spans="1:2">
      <c r="A8237">
        <v>34228673</v>
      </c>
      <c r="B8237" t="s">
        <v>14433</v>
      </c>
    </row>
    <row r="8238" spans="1:2">
      <c r="A8238">
        <v>36887713</v>
      </c>
      <c r="B8238" t="s">
        <v>12297</v>
      </c>
    </row>
    <row r="8239" spans="1:2">
      <c r="A8239">
        <v>34150325</v>
      </c>
      <c r="B8239" t="s">
        <v>13448</v>
      </c>
    </row>
    <row r="8240" spans="1:2">
      <c r="A8240">
        <v>37929040</v>
      </c>
      <c r="B8240" t="s">
        <v>9778</v>
      </c>
    </row>
    <row r="8241" spans="1:2">
      <c r="A8241">
        <v>36796036</v>
      </c>
      <c r="B8241" t="s">
        <v>16005</v>
      </c>
    </row>
    <row r="8242" spans="1:2">
      <c r="A8242">
        <v>34215948</v>
      </c>
      <c r="B8242" t="s">
        <v>12974</v>
      </c>
    </row>
    <row r="8243" spans="1:2">
      <c r="A8243">
        <v>34215953</v>
      </c>
      <c r="B8243" t="s">
        <v>12957</v>
      </c>
    </row>
    <row r="8244" spans="1:2">
      <c r="A8244">
        <v>37035807</v>
      </c>
      <c r="B8244" t="s">
        <v>16727</v>
      </c>
    </row>
    <row r="8245" spans="1:2">
      <c r="A8245">
        <v>38516979</v>
      </c>
      <c r="B8245" t="s">
        <v>15302</v>
      </c>
    </row>
    <row r="8246" spans="1:2">
      <c r="A8246">
        <v>34207241</v>
      </c>
      <c r="B8246" t="s">
        <v>15302</v>
      </c>
    </row>
    <row r="8247" spans="1:2">
      <c r="A8247">
        <v>34235108</v>
      </c>
      <c r="B8247" t="s">
        <v>15302</v>
      </c>
    </row>
    <row r="8248" spans="1:2">
      <c r="A8248">
        <v>36864251</v>
      </c>
      <c r="B8248" t="s">
        <v>15302</v>
      </c>
    </row>
    <row r="8249" spans="1:2">
      <c r="A8249">
        <v>34675261</v>
      </c>
      <c r="B8249" t="s">
        <v>14787</v>
      </c>
    </row>
    <row r="8250" spans="1:2">
      <c r="A8250">
        <v>36908918</v>
      </c>
      <c r="B8250" t="s">
        <v>14787</v>
      </c>
    </row>
    <row r="8251" spans="1:2">
      <c r="A8251">
        <v>34233746</v>
      </c>
      <c r="B8251" t="s">
        <v>14787</v>
      </c>
    </row>
    <row r="8252" spans="1:2">
      <c r="A8252">
        <v>36781113</v>
      </c>
      <c r="B8252" t="s">
        <v>14787</v>
      </c>
    </row>
    <row r="8253" spans="1:2">
      <c r="A8253">
        <v>36868481</v>
      </c>
      <c r="B8253" t="s">
        <v>15068</v>
      </c>
    </row>
    <row r="8254" spans="1:2">
      <c r="A8254">
        <v>37727459</v>
      </c>
      <c r="B8254" t="s">
        <v>15068</v>
      </c>
    </row>
    <row r="8255" spans="1:2">
      <c r="A8255">
        <v>34215964</v>
      </c>
      <c r="B8255" t="s">
        <v>15068</v>
      </c>
    </row>
    <row r="8256" spans="1:2">
      <c r="A8256">
        <v>34228047</v>
      </c>
      <c r="B8256" t="s">
        <v>12958</v>
      </c>
    </row>
    <row r="8257" spans="1:2">
      <c r="A8257">
        <v>34148680</v>
      </c>
      <c r="B8257" t="s">
        <v>15456</v>
      </c>
    </row>
    <row r="8258" spans="1:2">
      <c r="A8258">
        <v>34148681</v>
      </c>
      <c r="B8258" t="s">
        <v>15456</v>
      </c>
    </row>
    <row r="8259" spans="1:2">
      <c r="A8259">
        <v>34151347</v>
      </c>
      <c r="B8259" t="s">
        <v>12959</v>
      </c>
    </row>
    <row r="8260" spans="1:2">
      <c r="A8260">
        <v>34256035</v>
      </c>
      <c r="B8260" t="s">
        <v>12959</v>
      </c>
    </row>
    <row r="8261" spans="1:2">
      <c r="A8261">
        <v>34154164</v>
      </c>
      <c r="B8261" t="s">
        <v>12960</v>
      </c>
    </row>
    <row r="8262" spans="1:2">
      <c r="A8262">
        <v>37753114</v>
      </c>
      <c r="B8262" t="s">
        <v>12961</v>
      </c>
    </row>
    <row r="8263" spans="1:2">
      <c r="A8263">
        <v>37766047</v>
      </c>
      <c r="B8263" t="s">
        <v>12961</v>
      </c>
    </row>
    <row r="8264" spans="1:2">
      <c r="A8264">
        <v>37753091</v>
      </c>
      <c r="B8264" t="s">
        <v>12961</v>
      </c>
    </row>
    <row r="8265" spans="1:2">
      <c r="A8265">
        <v>34636903</v>
      </c>
      <c r="B8265" t="s">
        <v>10090</v>
      </c>
    </row>
    <row r="8266" spans="1:2">
      <c r="A8266">
        <v>34157713</v>
      </c>
      <c r="B8266" t="s">
        <v>10090</v>
      </c>
    </row>
    <row r="8267" spans="1:2">
      <c r="A8267">
        <v>36964441</v>
      </c>
      <c r="B8267" t="s">
        <v>12962</v>
      </c>
    </row>
    <row r="8268" spans="1:2">
      <c r="A8268">
        <v>37018714</v>
      </c>
      <c r="B8268" t="s">
        <v>12962</v>
      </c>
    </row>
    <row r="8269" spans="1:2">
      <c r="A8269">
        <v>37745316</v>
      </c>
      <c r="B8269" t="s">
        <v>12962</v>
      </c>
    </row>
    <row r="8270" spans="1:2">
      <c r="A8270">
        <v>34166992</v>
      </c>
      <c r="B8270" t="s">
        <v>14979</v>
      </c>
    </row>
    <row r="8271" spans="1:2">
      <c r="A8271">
        <v>34146901</v>
      </c>
      <c r="B8271" t="s">
        <v>15457</v>
      </c>
    </row>
    <row r="8272" spans="1:2">
      <c r="A8272">
        <v>34163611</v>
      </c>
      <c r="B8272" t="s">
        <v>15457</v>
      </c>
    </row>
    <row r="8273" spans="1:2">
      <c r="A8273">
        <v>38640345</v>
      </c>
      <c r="B8273" t="s">
        <v>15457</v>
      </c>
    </row>
    <row r="8274" spans="1:2">
      <c r="A8274">
        <v>34215871</v>
      </c>
      <c r="B8274" t="s">
        <v>12963</v>
      </c>
    </row>
    <row r="8275" spans="1:2">
      <c r="A8275">
        <v>37708151</v>
      </c>
      <c r="B8275" t="s">
        <v>12963</v>
      </c>
    </row>
    <row r="8276" spans="1:2">
      <c r="A8276">
        <v>37715424</v>
      </c>
      <c r="B8276" t="s">
        <v>12963</v>
      </c>
    </row>
    <row r="8277" spans="1:2">
      <c r="A8277">
        <v>37050133</v>
      </c>
      <c r="B8277" t="s">
        <v>9419</v>
      </c>
    </row>
    <row r="8278" spans="1:2">
      <c r="A8278">
        <v>34507055</v>
      </c>
      <c r="B8278" t="s">
        <v>12298</v>
      </c>
    </row>
    <row r="8279" spans="1:2">
      <c r="A8279">
        <v>34341753</v>
      </c>
      <c r="B8279" t="s">
        <v>9510</v>
      </c>
    </row>
    <row r="8280" spans="1:2">
      <c r="A8280">
        <v>34143385</v>
      </c>
      <c r="B8280" t="s">
        <v>15459</v>
      </c>
    </row>
    <row r="8281" spans="1:2">
      <c r="A8281">
        <v>34215982</v>
      </c>
      <c r="B8281" t="s">
        <v>15459</v>
      </c>
    </row>
    <row r="8282" spans="1:2">
      <c r="A8282">
        <v>34234760</v>
      </c>
      <c r="B8282" t="s">
        <v>12299</v>
      </c>
    </row>
    <row r="8283" spans="1:2">
      <c r="A8283">
        <v>37093851</v>
      </c>
      <c r="B8283" t="s">
        <v>9511</v>
      </c>
    </row>
    <row r="8284" spans="1:2">
      <c r="A8284">
        <v>38552446</v>
      </c>
      <c r="B8284" t="s">
        <v>9511</v>
      </c>
    </row>
    <row r="8285" spans="1:2">
      <c r="A8285">
        <v>34137428</v>
      </c>
      <c r="B8285" t="s">
        <v>9512</v>
      </c>
    </row>
    <row r="8286" spans="1:2">
      <c r="A8286">
        <v>34228762</v>
      </c>
      <c r="B8286" t="s">
        <v>9513</v>
      </c>
    </row>
    <row r="8287" spans="1:2">
      <c r="A8287">
        <v>37109762</v>
      </c>
      <c r="B8287" t="s">
        <v>9008</v>
      </c>
    </row>
    <row r="8288" spans="1:2">
      <c r="A8288">
        <v>34216003</v>
      </c>
      <c r="B8288" t="s">
        <v>15594</v>
      </c>
    </row>
    <row r="8289" spans="1:2">
      <c r="A8289">
        <v>36870618</v>
      </c>
      <c r="B8289" t="s">
        <v>15594</v>
      </c>
    </row>
    <row r="8290" spans="1:2">
      <c r="A8290">
        <v>34137200</v>
      </c>
      <c r="B8290" t="s">
        <v>10804</v>
      </c>
    </row>
    <row r="8291" spans="1:2">
      <c r="A8291">
        <v>34459481</v>
      </c>
      <c r="B8291" t="s">
        <v>10804</v>
      </c>
    </row>
    <row r="8292" spans="1:2">
      <c r="A8292">
        <v>34137199</v>
      </c>
      <c r="B8292" t="s">
        <v>10804</v>
      </c>
    </row>
    <row r="8293" spans="1:2">
      <c r="A8293">
        <v>34459482</v>
      </c>
      <c r="B8293" t="s">
        <v>10804</v>
      </c>
    </row>
    <row r="8294" spans="1:2">
      <c r="A8294">
        <v>34215983</v>
      </c>
      <c r="B8294" t="s">
        <v>15290</v>
      </c>
    </row>
    <row r="8295" spans="1:2">
      <c r="A8295">
        <v>34647795</v>
      </c>
      <c r="B8295" t="s">
        <v>12300</v>
      </c>
    </row>
    <row r="8296" spans="1:2">
      <c r="A8296">
        <v>34209170</v>
      </c>
      <c r="B8296" t="s">
        <v>10091</v>
      </c>
    </row>
    <row r="8297" spans="1:2">
      <c r="A8297">
        <v>38306260</v>
      </c>
      <c r="B8297" t="s">
        <v>9646</v>
      </c>
    </row>
    <row r="8298" spans="1:2">
      <c r="A8298">
        <v>37230619</v>
      </c>
      <c r="B8298" t="s">
        <v>11180</v>
      </c>
    </row>
    <row r="8299" spans="1:2">
      <c r="A8299">
        <v>34150136</v>
      </c>
      <c r="B8299" t="s">
        <v>11180</v>
      </c>
    </row>
    <row r="8300" spans="1:2">
      <c r="A8300">
        <v>37150821</v>
      </c>
      <c r="B8300" t="s">
        <v>11180</v>
      </c>
    </row>
    <row r="8301" spans="1:2">
      <c r="A8301">
        <v>34230249</v>
      </c>
      <c r="B8301" t="s">
        <v>8502</v>
      </c>
    </row>
    <row r="8302" spans="1:2">
      <c r="A8302">
        <v>37268394</v>
      </c>
      <c r="B8302" t="s">
        <v>8502</v>
      </c>
    </row>
    <row r="8303" spans="1:2">
      <c r="A8303">
        <v>34486640</v>
      </c>
      <c r="B8303" t="s">
        <v>10580</v>
      </c>
    </row>
    <row r="8304" spans="1:2">
      <c r="A8304">
        <v>34145895</v>
      </c>
      <c r="B8304" t="s">
        <v>10581</v>
      </c>
    </row>
    <row r="8305" spans="1:2">
      <c r="A8305">
        <v>36751477</v>
      </c>
      <c r="B8305" t="s">
        <v>11216</v>
      </c>
    </row>
    <row r="8306" spans="1:2">
      <c r="A8306">
        <v>34250884</v>
      </c>
      <c r="B8306" t="s">
        <v>10187</v>
      </c>
    </row>
    <row r="8307" spans="1:2">
      <c r="A8307">
        <v>34216045</v>
      </c>
      <c r="B8307" t="s">
        <v>14434</v>
      </c>
    </row>
    <row r="8308" spans="1:2">
      <c r="A8308">
        <v>34255616</v>
      </c>
      <c r="B8308" t="s">
        <v>14435</v>
      </c>
    </row>
    <row r="8309" spans="1:2">
      <c r="A8309">
        <v>34186585</v>
      </c>
      <c r="B8309" t="s">
        <v>12984</v>
      </c>
    </row>
    <row r="8310" spans="1:2">
      <c r="A8310">
        <v>38870620</v>
      </c>
      <c r="B8310" t="s">
        <v>12984</v>
      </c>
    </row>
    <row r="8311" spans="1:2">
      <c r="A8311">
        <v>37786538</v>
      </c>
      <c r="B8311" t="s">
        <v>13449</v>
      </c>
    </row>
    <row r="8312" spans="1:2">
      <c r="A8312">
        <v>34216034</v>
      </c>
      <c r="B8312" t="s">
        <v>13449</v>
      </c>
    </row>
    <row r="8313" spans="1:2">
      <c r="A8313">
        <v>34141436</v>
      </c>
      <c r="B8313" t="s">
        <v>12985</v>
      </c>
    </row>
    <row r="8314" spans="1:2">
      <c r="A8314">
        <v>34143458</v>
      </c>
      <c r="B8314" t="s">
        <v>12986</v>
      </c>
    </row>
    <row r="8315" spans="1:2">
      <c r="A8315">
        <v>34146741</v>
      </c>
      <c r="B8315" t="s">
        <v>12986</v>
      </c>
    </row>
    <row r="8316" spans="1:2">
      <c r="A8316">
        <v>34227111</v>
      </c>
      <c r="B8316" t="s">
        <v>12987</v>
      </c>
    </row>
    <row r="8317" spans="1:2">
      <c r="A8317">
        <v>36858093</v>
      </c>
      <c r="B8317" t="s">
        <v>12988</v>
      </c>
    </row>
    <row r="8318" spans="1:2">
      <c r="A8318">
        <v>34219183</v>
      </c>
      <c r="B8318" t="s">
        <v>12988</v>
      </c>
    </row>
    <row r="8319" spans="1:2">
      <c r="A8319">
        <v>34398977</v>
      </c>
      <c r="B8319" t="s">
        <v>12988</v>
      </c>
    </row>
    <row r="8320" spans="1:2">
      <c r="A8320">
        <v>34216070</v>
      </c>
      <c r="B8320" t="s">
        <v>12301</v>
      </c>
    </row>
    <row r="8321" spans="1:2">
      <c r="A8321">
        <v>36863915</v>
      </c>
      <c r="B8321" t="s">
        <v>12996</v>
      </c>
    </row>
    <row r="8322" spans="1:2">
      <c r="A8322">
        <v>37725437</v>
      </c>
      <c r="B8322" t="s">
        <v>12996</v>
      </c>
    </row>
    <row r="8323" spans="1:2">
      <c r="A8323">
        <v>34136971</v>
      </c>
      <c r="B8323" t="s">
        <v>12996</v>
      </c>
    </row>
    <row r="8324" spans="1:2">
      <c r="A8324">
        <v>37131630</v>
      </c>
      <c r="B8324" t="s">
        <v>12997</v>
      </c>
    </row>
    <row r="8325" spans="1:2">
      <c r="A8325">
        <v>37728653</v>
      </c>
      <c r="B8325" t="s">
        <v>12997</v>
      </c>
    </row>
    <row r="8326" spans="1:2">
      <c r="A8326">
        <v>37104233</v>
      </c>
      <c r="B8326" t="s">
        <v>12997</v>
      </c>
    </row>
    <row r="8327" spans="1:2">
      <c r="A8327">
        <v>34142087</v>
      </c>
      <c r="B8327" t="s">
        <v>12998</v>
      </c>
    </row>
    <row r="8328" spans="1:2">
      <c r="A8328">
        <v>36942093</v>
      </c>
      <c r="B8328" t="s">
        <v>12998</v>
      </c>
    </row>
    <row r="8329" spans="1:2">
      <c r="A8329">
        <v>34491322</v>
      </c>
      <c r="B8329" t="s">
        <v>12998</v>
      </c>
    </row>
    <row r="8330" spans="1:2">
      <c r="A8330">
        <v>37057442</v>
      </c>
      <c r="B8330" t="s">
        <v>12999</v>
      </c>
    </row>
    <row r="8331" spans="1:2">
      <c r="A8331">
        <v>36874652</v>
      </c>
      <c r="B8331" t="s">
        <v>12999</v>
      </c>
    </row>
    <row r="8332" spans="1:2">
      <c r="A8332">
        <v>36962305</v>
      </c>
      <c r="B8332" t="s">
        <v>12999</v>
      </c>
    </row>
    <row r="8333" spans="1:2">
      <c r="A8333">
        <v>37091805</v>
      </c>
      <c r="B8333" t="s">
        <v>11194</v>
      </c>
    </row>
    <row r="8334" spans="1:2">
      <c r="A8334">
        <v>37732800</v>
      </c>
      <c r="B8334" t="s">
        <v>11194</v>
      </c>
    </row>
    <row r="8335" spans="1:2">
      <c r="A8335">
        <v>34216076</v>
      </c>
      <c r="B8335" t="s">
        <v>11194</v>
      </c>
    </row>
    <row r="8336" spans="1:2">
      <c r="A8336">
        <v>34216095</v>
      </c>
      <c r="B8336" t="s">
        <v>12302</v>
      </c>
    </row>
    <row r="8337" spans="1:2">
      <c r="A8337">
        <v>37610983</v>
      </c>
      <c r="B8337" t="s">
        <v>12302</v>
      </c>
    </row>
    <row r="8338" spans="1:2">
      <c r="A8338">
        <v>37725224</v>
      </c>
      <c r="B8338" t="s">
        <v>15460</v>
      </c>
    </row>
    <row r="8339" spans="1:2">
      <c r="A8339">
        <v>36852573</v>
      </c>
      <c r="B8339" t="s">
        <v>15460</v>
      </c>
    </row>
    <row r="8340" spans="1:2">
      <c r="A8340">
        <v>34229395</v>
      </c>
      <c r="B8340" t="s">
        <v>15460</v>
      </c>
    </row>
    <row r="8341" spans="1:2">
      <c r="A8341">
        <v>37727840</v>
      </c>
      <c r="B8341" t="s">
        <v>15460</v>
      </c>
    </row>
    <row r="8342" spans="1:2">
      <c r="A8342">
        <v>36991181</v>
      </c>
      <c r="B8342" t="s">
        <v>15460</v>
      </c>
    </row>
    <row r="8343" spans="1:2">
      <c r="A8343">
        <v>34213250</v>
      </c>
      <c r="B8343" t="s">
        <v>10323</v>
      </c>
    </row>
    <row r="8344" spans="1:2">
      <c r="A8344">
        <v>36865392</v>
      </c>
      <c r="B8344" t="s">
        <v>13000</v>
      </c>
    </row>
    <row r="8345" spans="1:2">
      <c r="A8345">
        <v>34229417</v>
      </c>
      <c r="B8345" t="s">
        <v>13000</v>
      </c>
    </row>
    <row r="8346" spans="1:2">
      <c r="A8346">
        <v>37726184</v>
      </c>
      <c r="B8346" t="s">
        <v>13000</v>
      </c>
    </row>
    <row r="8347" spans="1:2">
      <c r="A8347">
        <v>34216102</v>
      </c>
      <c r="B8347" t="s">
        <v>15160</v>
      </c>
    </row>
    <row r="8348" spans="1:2">
      <c r="A8348">
        <v>37932995</v>
      </c>
      <c r="B8348" t="s">
        <v>15160</v>
      </c>
    </row>
    <row r="8349" spans="1:2">
      <c r="A8349">
        <v>36918855</v>
      </c>
      <c r="B8349" t="s">
        <v>12303</v>
      </c>
    </row>
    <row r="8350" spans="1:2">
      <c r="A8350">
        <v>37784196</v>
      </c>
      <c r="B8350" t="s">
        <v>12303</v>
      </c>
    </row>
    <row r="8351" spans="1:2">
      <c r="A8351">
        <v>34216107</v>
      </c>
      <c r="B8351" t="s">
        <v>12303</v>
      </c>
    </row>
    <row r="8352" spans="1:2">
      <c r="A8352">
        <v>34216119</v>
      </c>
      <c r="B8352" t="s">
        <v>13962</v>
      </c>
    </row>
    <row r="8353" spans="1:2">
      <c r="A8353">
        <v>38481197</v>
      </c>
      <c r="B8353" t="s">
        <v>13004</v>
      </c>
    </row>
    <row r="8354" spans="1:2">
      <c r="A8354">
        <v>34216993</v>
      </c>
      <c r="B8354" t="s">
        <v>13004</v>
      </c>
    </row>
    <row r="8355" spans="1:2">
      <c r="A8355">
        <v>38647112</v>
      </c>
      <c r="B8355" t="s">
        <v>13005</v>
      </c>
    </row>
    <row r="8356" spans="1:2">
      <c r="A8356">
        <v>38771139</v>
      </c>
      <c r="B8356" t="s">
        <v>13005</v>
      </c>
    </row>
    <row r="8357" spans="1:2">
      <c r="A8357">
        <v>34149353</v>
      </c>
      <c r="B8357" t="s">
        <v>15461</v>
      </c>
    </row>
    <row r="8358" spans="1:2">
      <c r="A8358">
        <v>37266854</v>
      </c>
      <c r="B8358" t="s">
        <v>15461</v>
      </c>
    </row>
    <row r="8359" spans="1:2">
      <c r="A8359">
        <v>37942647</v>
      </c>
      <c r="B8359" t="s">
        <v>15461</v>
      </c>
    </row>
    <row r="8360" spans="1:2">
      <c r="A8360">
        <v>37727938</v>
      </c>
      <c r="B8360" t="s">
        <v>15461</v>
      </c>
    </row>
    <row r="8361" spans="1:2">
      <c r="A8361">
        <v>34149355</v>
      </c>
      <c r="B8361" t="s">
        <v>15461</v>
      </c>
    </row>
    <row r="8362" spans="1:2">
      <c r="A8362">
        <v>37784886</v>
      </c>
      <c r="B8362" t="s">
        <v>13006</v>
      </c>
    </row>
    <row r="8363" spans="1:2">
      <c r="A8363">
        <v>36804398</v>
      </c>
      <c r="B8363" t="s">
        <v>13007</v>
      </c>
    </row>
    <row r="8364" spans="1:2">
      <c r="A8364">
        <v>34388952</v>
      </c>
      <c r="B8364" t="s">
        <v>13007</v>
      </c>
    </row>
    <row r="8365" spans="1:2">
      <c r="A8365">
        <v>37616647</v>
      </c>
      <c r="B8365" t="s">
        <v>13008</v>
      </c>
    </row>
    <row r="8366" spans="1:2">
      <c r="A8366">
        <v>37181687</v>
      </c>
      <c r="B8366" t="s">
        <v>13008</v>
      </c>
    </row>
    <row r="8367" spans="1:2">
      <c r="A8367">
        <v>37783725</v>
      </c>
      <c r="B8367" t="s">
        <v>13008</v>
      </c>
    </row>
    <row r="8368" spans="1:2">
      <c r="A8368">
        <v>36811758</v>
      </c>
      <c r="B8368" t="s">
        <v>13009</v>
      </c>
    </row>
    <row r="8369" spans="1:2">
      <c r="A8369">
        <v>34145389</v>
      </c>
      <c r="B8369" t="s">
        <v>13010</v>
      </c>
    </row>
    <row r="8370" spans="1:2">
      <c r="A8370">
        <v>38481257</v>
      </c>
      <c r="B8370" t="s">
        <v>13010</v>
      </c>
    </row>
    <row r="8371" spans="1:2">
      <c r="A8371">
        <v>38555960</v>
      </c>
      <c r="B8371" t="s">
        <v>13010</v>
      </c>
    </row>
    <row r="8372" spans="1:2">
      <c r="A8372">
        <v>34220746</v>
      </c>
      <c r="B8372" t="s">
        <v>15462</v>
      </c>
    </row>
    <row r="8373" spans="1:2">
      <c r="A8373">
        <v>37039354</v>
      </c>
      <c r="B8373" t="s">
        <v>15462</v>
      </c>
    </row>
    <row r="8374" spans="1:2">
      <c r="A8374">
        <v>38691968</v>
      </c>
      <c r="B8374" t="s">
        <v>15111</v>
      </c>
    </row>
    <row r="8375" spans="1:2">
      <c r="A8375">
        <v>34223136</v>
      </c>
      <c r="B8375" t="s">
        <v>15111</v>
      </c>
    </row>
    <row r="8376" spans="1:2">
      <c r="A8376">
        <v>37774122</v>
      </c>
      <c r="B8376" t="s">
        <v>13011</v>
      </c>
    </row>
    <row r="8377" spans="1:2">
      <c r="A8377">
        <v>36865003</v>
      </c>
      <c r="B8377" t="s">
        <v>13011</v>
      </c>
    </row>
    <row r="8378" spans="1:2">
      <c r="A8378">
        <v>34143355</v>
      </c>
      <c r="B8378" t="s">
        <v>13011</v>
      </c>
    </row>
    <row r="8379" spans="1:2">
      <c r="A8379">
        <v>34216146</v>
      </c>
      <c r="B8379" t="s">
        <v>12304</v>
      </c>
    </row>
    <row r="8380" spans="1:2">
      <c r="A8380">
        <v>37916788</v>
      </c>
      <c r="B8380" t="s">
        <v>12304</v>
      </c>
    </row>
    <row r="8381" spans="1:2">
      <c r="A8381">
        <v>34216175</v>
      </c>
      <c r="B8381" t="s">
        <v>11173</v>
      </c>
    </row>
    <row r="8382" spans="1:2">
      <c r="A8382">
        <v>36947473</v>
      </c>
      <c r="B8382" t="s">
        <v>11173</v>
      </c>
    </row>
    <row r="8383" spans="1:2">
      <c r="A8383">
        <v>37778279</v>
      </c>
      <c r="B8383" t="s">
        <v>11242</v>
      </c>
    </row>
    <row r="8384" spans="1:2">
      <c r="A8384">
        <v>36846857</v>
      </c>
      <c r="B8384" t="s">
        <v>11242</v>
      </c>
    </row>
    <row r="8385" spans="1:2">
      <c r="A8385">
        <v>34235771</v>
      </c>
      <c r="B8385" t="s">
        <v>11242</v>
      </c>
    </row>
    <row r="8386" spans="1:2">
      <c r="A8386">
        <v>36954497</v>
      </c>
      <c r="B8386" t="s">
        <v>11243</v>
      </c>
    </row>
    <row r="8387" spans="1:2">
      <c r="A8387">
        <v>34137777</v>
      </c>
      <c r="B8387" t="s">
        <v>11243</v>
      </c>
    </row>
    <row r="8388" spans="1:2">
      <c r="A8388">
        <v>37780135</v>
      </c>
      <c r="B8388" t="s">
        <v>11243</v>
      </c>
    </row>
    <row r="8389" spans="1:2">
      <c r="A8389">
        <v>34208465</v>
      </c>
      <c r="B8389" t="s">
        <v>13019</v>
      </c>
    </row>
    <row r="8390" spans="1:2">
      <c r="A8390">
        <v>36870613</v>
      </c>
      <c r="B8390" t="s">
        <v>13019</v>
      </c>
    </row>
    <row r="8391" spans="1:2">
      <c r="A8391">
        <v>34208464</v>
      </c>
      <c r="B8391" t="s">
        <v>13019</v>
      </c>
    </row>
    <row r="8392" spans="1:2">
      <c r="A8392">
        <v>37779097</v>
      </c>
      <c r="B8392" t="s">
        <v>13019</v>
      </c>
    </row>
    <row r="8393" spans="1:2">
      <c r="A8393">
        <v>37586780</v>
      </c>
      <c r="B8393" t="s">
        <v>13020</v>
      </c>
    </row>
    <row r="8394" spans="1:2">
      <c r="A8394">
        <v>38501854</v>
      </c>
      <c r="B8394" t="s">
        <v>13021</v>
      </c>
    </row>
    <row r="8395" spans="1:2">
      <c r="A8395">
        <v>38587901</v>
      </c>
      <c r="B8395" t="s">
        <v>13021</v>
      </c>
    </row>
    <row r="8396" spans="1:2">
      <c r="A8396">
        <v>34156460</v>
      </c>
      <c r="B8396" t="s">
        <v>13021</v>
      </c>
    </row>
    <row r="8397" spans="1:2">
      <c r="A8397">
        <v>34424864</v>
      </c>
      <c r="B8397" t="s">
        <v>15112</v>
      </c>
    </row>
    <row r="8398" spans="1:2">
      <c r="A8398">
        <v>34374084</v>
      </c>
      <c r="B8398" t="s">
        <v>15112</v>
      </c>
    </row>
    <row r="8399" spans="1:2">
      <c r="A8399">
        <v>34214473</v>
      </c>
      <c r="B8399" t="s">
        <v>15112</v>
      </c>
    </row>
    <row r="8400" spans="1:2">
      <c r="A8400">
        <v>36905190</v>
      </c>
      <c r="B8400" t="s">
        <v>9595</v>
      </c>
    </row>
    <row r="8401" spans="1:2">
      <c r="A8401">
        <v>34216213</v>
      </c>
      <c r="B8401" t="s">
        <v>9595</v>
      </c>
    </row>
    <row r="8402" spans="1:2">
      <c r="A8402">
        <v>34216258</v>
      </c>
      <c r="B8402" t="s">
        <v>10092</v>
      </c>
    </row>
    <row r="8403" spans="1:2">
      <c r="A8403">
        <v>34216263</v>
      </c>
      <c r="B8403" t="s">
        <v>12305</v>
      </c>
    </row>
    <row r="8404" spans="1:2">
      <c r="A8404">
        <v>38797226</v>
      </c>
      <c r="B8404" t="s">
        <v>12305</v>
      </c>
    </row>
    <row r="8405" spans="1:2">
      <c r="A8405">
        <v>34223304</v>
      </c>
      <c r="B8405" t="s">
        <v>13024</v>
      </c>
    </row>
    <row r="8406" spans="1:2">
      <c r="A8406">
        <v>38802863</v>
      </c>
      <c r="B8406" t="s">
        <v>13024</v>
      </c>
    </row>
    <row r="8407" spans="1:2">
      <c r="A8407">
        <v>34223305</v>
      </c>
      <c r="B8407" t="s">
        <v>13024</v>
      </c>
    </row>
    <row r="8408" spans="1:2">
      <c r="A8408">
        <v>38808285</v>
      </c>
      <c r="B8408" t="s">
        <v>13024</v>
      </c>
    </row>
    <row r="8409" spans="1:2">
      <c r="A8409">
        <v>37120491</v>
      </c>
      <c r="B8409" t="s">
        <v>13025</v>
      </c>
    </row>
    <row r="8410" spans="1:2">
      <c r="A8410">
        <v>38834111</v>
      </c>
      <c r="B8410" t="s">
        <v>13025</v>
      </c>
    </row>
    <row r="8411" spans="1:2">
      <c r="A8411">
        <v>37122450</v>
      </c>
      <c r="B8411" t="s">
        <v>13025</v>
      </c>
    </row>
    <row r="8412" spans="1:2">
      <c r="A8412">
        <v>37130136</v>
      </c>
      <c r="B8412" t="s">
        <v>13025</v>
      </c>
    </row>
    <row r="8413" spans="1:2">
      <c r="A8413">
        <v>38834124</v>
      </c>
      <c r="B8413" t="s">
        <v>13025</v>
      </c>
    </row>
    <row r="8414" spans="1:2">
      <c r="A8414">
        <v>38826236</v>
      </c>
      <c r="B8414" t="s">
        <v>12306</v>
      </c>
    </row>
    <row r="8415" spans="1:2">
      <c r="A8415">
        <v>37093096</v>
      </c>
      <c r="B8415" t="s">
        <v>12306</v>
      </c>
    </row>
    <row r="8416" spans="1:2">
      <c r="A8416">
        <v>37279732</v>
      </c>
      <c r="B8416" t="s">
        <v>9190</v>
      </c>
    </row>
    <row r="8417" spans="1:2">
      <c r="A8417">
        <v>34216267</v>
      </c>
      <c r="B8417" t="s">
        <v>9190</v>
      </c>
    </row>
    <row r="8418" spans="1:2">
      <c r="A8418">
        <v>34216280</v>
      </c>
      <c r="B8418" t="s">
        <v>9303</v>
      </c>
    </row>
    <row r="8419" spans="1:2">
      <c r="A8419">
        <v>34216286</v>
      </c>
      <c r="B8419" t="s">
        <v>12308</v>
      </c>
    </row>
    <row r="8420" spans="1:2">
      <c r="A8420">
        <v>37715296</v>
      </c>
      <c r="B8420" t="s">
        <v>12308</v>
      </c>
    </row>
    <row r="8421" spans="1:2">
      <c r="A8421">
        <v>37281057</v>
      </c>
      <c r="B8421" t="s">
        <v>12308</v>
      </c>
    </row>
    <row r="8422" spans="1:2">
      <c r="A8422">
        <v>34144303</v>
      </c>
      <c r="B8422" t="s">
        <v>11217</v>
      </c>
    </row>
    <row r="8423" spans="1:2">
      <c r="A8423">
        <v>34209187</v>
      </c>
      <c r="B8423" t="s">
        <v>10093</v>
      </c>
    </row>
    <row r="8424" spans="1:2">
      <c r="A8424">
        <v>34138887</v>
      </c>
      <c r="B8424" t="s">
        <v>9962</v>
      </c>
    </row>
    <row r="8425" spans="1:2">
      <c r="A8425">
        <v>36990707</v>
      </c>
      <c r="B8425" t="s">
        <v>13855</v>
      </c>
    </row>
    <row r="8426" spans="1:2">
      <c r="A8426">
        <v>37716176</v>
      </c>
      <c r="B8426" t="s">
        <v>13855</v>
      </c>
    </row>
    <row r="8427" spans="1:2">
      <c r="A8427">
        <v>34216371</v>
      </c>
      <c r="B8427" t="s">
        <v>13855</v>
      </c>
    </row>
    <row r="8428" spans="1:2">
      <c r="A8428">
        <v>38376461</v>
      </c>
      <c r="B8428" t="s">
        <v>17704</v>
      </c>
    </row>
    <row r="8429" spans="1:2">
      <c r="A8429">
        <v>38797185</v>
      </c>
      <c r="B8429" t="s">
        <v>17702</v>
      </c>
    </row>
    <row r="8430" spans="1:2">
      <c r="A8430">
        <v>37124904</v>
      </c>
      <c r="B8430" t="s">
        <v>12309</v>
      </c>
    </row>
    <row r="8431" spans="1:2">
      <c r="A8431">
        <v>34216480</v>
      </c>
      <c r="B8431" t="s">
        <v>12310</v>
      </c>
    </row>
    <row r="8432" spans="1:2">
      <c r="A8432">
        <v>38458396</v>
      </c>
      <c r="B8432" t="s">
        <v>13029</v>
      </c>
    </row>
    <row r="8433" spans="1:2">
      <c r="A8433">
        <v>36955138</v>
      </c>
      <c r="B8433" t="s">
        <v>13029</v>
      </c>
    </row>
    <row r="8434" spans="1:2">
      <c r="A8434">
        <v>38487824</v>
      </c>
      <c r="B8434" t="s">
        <v>13029</v>
      </c>
    </row>
    <row r="8435" spans="1:2">
      <c r="A8435">
        <v>36958523</v>
      </c>
      <c r="B8435" t="s">
        <v>13030</v>
      </c>
    </row>
    <row r="8436" spans="1:2">
      <c r="A8436">
        <v>34414736</v>
      </c>
      <c r="B8436" t="s">
        <v>13030</v>
      </c>
    </row>
    <row r="8437" spans="1:2">
      <c r="A8437">
        <v>34216504</v>
      </c>
      <c r="B8437" t="s">
        <v>12311</v>
      </c>
    </row>
    <row r="8438" spans="1:2">
      <c r="A8438">
        <v>37176124</v>
      </c>
      <c r="B8438" t="s">
        <v>13031</v>
      </c>
    </row>
    <row r="8439" spans="1:2">
      <c r="A8439">
        <v>37967745</v>
      </c>
      <c r="B8439" t="s">
        <v>13032</v>
      </c>
    </row>
    <row r="8440" spans="1:2">
      <c r="A8440">
        <v>37104801</v>
      </c>
      <c r="B8440" t="s">
        <v>13032</v>
      </c>
    </row>
    <row r="8441" spans="1:2">
      <c r="A8441">
        <v>34216483</v>
      </c>
      <c r="B8441" t="s">
        <v>13032</v>
      </c>
    </row>
    <row r="8442" spans="1:2">
      <c r="A8442">
        <v>37967762</v>
      </c>
      <c r="B8442" t="s">
        <v>13032</v>
      </c>
    </row>
    <row r="8443" spans="1:2">
      <c r="A8443">
        <v>34216499</v>
      </c>
      <c r="B8443" t="s">
        <v>13032</v>
      </c>
    </row>
    <row r="8444" spans="1:2">
      <c r="A8444">
        <v>37780101</v>
      </c>
      <c r="B8444" t="s">
        <v>13032</v>
      </c>
    </row>
    <row r="8445" spans="1:2">
      <c r="A8445">
        <v>34216487</v>
      </c>
      <c r="B8445" t="s">
        <v>13032</v>
      </c>
    </row>
    <row r="8446" spans="1:2">
      <c r="A8446">
        <v>34144151</v>
      </c>
      <c r="B8446" t="s">
        <v>13032</v>
      </c>
    </row>
    <row r="8447" spans="1:2">
      <c r="A8447">
        <v>37069237</v>
      </c>
      <c r="B8447" t="s">
        <v>13032</v>
      </c>
    </row>
    <row r="8448" spans="1:2">
      <c r="A8448">
        <v>34420701</v>
      </c>
      <c r="B8448" t="s">
        <v>13032</v>
      </c>
    </row>
    <row r="8449" spans="1:2">
      <c r="A8449">
        <v>36951163</v>
      </c>
      <c r="B8449" t="s">
        <v>13032</v>
      </c>
    </row>
    <row r="8450" spans="1:2">
      <c r="A8450">
        <v>37780292</v>
      </c>
      <c r="B8450" t="s">
        <v>13033</v>
      </c>
    </row>
    <row r="8451" spans="1:2">
      <c r="A8451">
        <v>34231868</v>
      </c>
      <c r="B8451" t="s">
        <v>13033</v>
      </c>
    </row>
    <row r="8452" spans="1:2">
      <c r="A8452">
        <v>37220922</v>
      </c>
      <c r="B8452" t="s">
        <v>13033</v>
      </c>
    </row>
    <row r="8453" spans="1:2">
      <c r="A8453">
        <v>37778072</v>
      </c>
      <c r="B8453" t="s">
        <v>13034</v>
      </c>
    </row>
    <row r="8454" spans="1:2">
      <c r="A8454">
        <v>37134993</v>
      </c>
      <c r="B8454" t="s">
        <v>13034</v>
      </c>
    </row>
    <row r="8455" spans="1:2">
      <c r="A8455">
        <v>37067162</v>
      </c>
      <c r="B8455" t="s">
        <v>13034</v>
      </c>
    </row>
    <row r="8456" spans="1:2">
      <c r="A8456">
        <v>36953256</v>
      </c>
      <c r="B8456" t="s">
        <v>13034</v>
      </c>
    </row>
    <row r="8457" spans="1:2">
      <c r="A8457">
        <v>34215912</v>
      </c>
      <c r="B8457" t="s">
        <v>13035</v>
      </c>
    </row>
    <row r="8458" spans="1:2">
      <c r="A8458">
        <v>37780088</v>
      </c>
      <c r="B8458" t="s">
        <v>13035</v>
      </c>
    </row>
    <row r="8459" spans="1:2">
      <c r="A8459">
        <v>37043556</v>
      </c>
      <c r="B8459" t="s">
        <v>13036</v>
      </c>
    </row>
    <row r="8460" spans="1:2">
      <c r="A8460">
        <v>36952688</v>
      </c>
      <c r="B8460" t="s">
        <v>13036</v>
      </c>
    </row>
    <row r="8461" spans="1:2">
      <c r="A8461">
        <v>37782705</v>
      </c>
      <c r="B8461" t="s">
        <v>13036</v>
      </c>
    </row>
    <row r="8462" spans="1:2">
      <c r="A8462">
        <v>34222627</v>
      </c>
      <c r="B8462" t="s">
        <v>13037</v>
      </c>
    </row>
    <row r="8463" spans="1:2">
      <c r="A8463">
        <v>34216509</v>
      </c>
      <c r="B8463" t="s">
        <v>9943</v>
      </c>
    </row>
    <row r="8464" spans="1:2">
      <c r="A8464">
        <v>34216510</v>
      </c>
      <c r="B8464" t="s">
        <v>9943</v>
      </c>
    </row>
    <row r="8465" spans="1:2">
      <c r="A8465">
        <v>38842425</v>
      </c>
      <c r="B8465" t="s">
        <v>13450</v>
      </c>
    </row>
    <row r="8466" spans="1:2">
      <c r="A8466">
        <v>36943924</v>
      </c>
      <c r="B8466" t="s">
        <v>13450</v>
      </c>
    </row>
    <row r="8467" spans="1:2">
      <c r="A8467">
        <v>38806308</v>
      </c>
      <c r="B8467" t="s">
        <v>13450</v>
      </c>
    </row>
    <row r="8468" spans="1:2">
      <c r="A8468">
        <v>37735950</v>
      </c>
      <c r="B8468" t="s">
        <v>13450</v>
      </c>
    </row>
    <row r="8469" spans="1:2">
      <c r="A8469">
        <v>37594136</v>
      </c>
      <c r="B8469" t="s">
        <v>13450</v>
      </c>
    </row>
    <row r="8470" spans="1:2">
      <c r="A8470">
        <v>34137157</v>
      </c>
      <c r="B8470" t="s">
        <v>13450</v>
      </c>
    </row>
    <row r="8471" spans="1:2">
      <c r="A8471">
        <v>38731287</v>
      </c>
      <c r="B8471" t="s">
        <v>13450</v>
      </c>
    </row>
    <row r="8472" spans="1:2">
      <c r="A8472">
        <v>37032258</v>
      </c>
      <c r="B8472" t="s">
        <v>14634</v>
      </c>
    </row>
    <row r="8473" spans="1:2">
      <c r="A8473">
        <v>34216518</v>
      </c>
      <c r="B8473" t="s">
        <v>14634</v>
      </c>
    </row>
    <row r="8474" spans="1:2">
      <c r="A8474">
        <v>37782674</v>
      </c>
      <c r="B8474" t="s">
        <v>14634</v>
      </c>
    </row>
    <row r="8475" spans="1:2">
      <c r="A8475">
        <v>34235731</v>
      </c>
      <c r="B8475" t="s">
        <v>15362</v>
      </c>
    </row>
    <row r="8476" spans="1:2">
      <c r="A8476">
        <v>34409472</v>
      </c>
      <c r="B8476" t="s">
        <v>15362</v>
      </c>
    </row>
    <row r="8477" spans="1:2">
      <c r="A8477">
        <v>37139572</v>
      </c>
      <c r="B8477" t="s">
        <v>10282</v>
      </c>
    </row>
    <row r="8478" spans="1:2">
      <c r="A8478">
        <v>38465531</v>
      </c>
      <c r="B8478" t="s">
        <v>10282</v>
      </c>
    </row>
    <row r="8479" spans="1:2">
      <c r="A8479">
        <v>34216567</v>
      </c>
      <c r="B8479" t="s">
        <v>8851</v>
      </c>
    </row>
    <row r="8480" spans="1:2">
      <c r="A8480">
        <v>37621172</v>
      </c>
      <c r="B8480" t="s">
        <v>8851</v>
      </c>
    </row>
    <row r="8481" spans="1:2">
      <c r="A8481">
        <v>34223801</v>
      </c>
      <c r="B8481" t="s">
        <v>15172</v>
      </c>
    </row>
    <row r="8482" spans="1:2">
      <c r="A8482">
        <v>37298653</v>
      </c>
      <c r="B8482" t="s">
        <v>13451</v>
      </c>
    </row>
    <row r="8483" spans="1:2">
      <c r="A8483">
        <v>34216587</v>
      </c>
      <c r="B8483" t="s">
        <v>13451</v>
      </c>
    </row>
    <row r="8484" spans="1:2">
      <c r="A8484">
        <v>37178829</v>
      </c>
      <c r="B8484" t="s">
        <v>17130</v>
      </c>
    </row>
    <row r="8485" spans="1:2">
      <c r="A8485">
        <v>34216604</v>
      </c>
      <c r="B8485" t="s">
        <v>14169</v>
      </c>
    </row>
    <row r="8486" spans="1:2">
      <c r="A8486">
        <v>38621412</v>
      </c>
      <c r="B8486" t="s">
        <v>14169</v>
      </c>
    </row>
    <row r="8487" spans="1:2">
      <c r="A8487">
        <v>38621564</v>
      </c>
      <c r="B8487" t="s">
        <v>14169</v>
      </c>
    </row>
    <row r="8488" spans="1:2">
      <c r="A8488">
        <v>36792924</v>
      </c>
      <c r="B8488" t="s">
        <v>14169</v>
      </c>
    </row>
    <row r="8489" spans="1:2">
      <c r="A8489">
        <v>34325924</v>
      </c>
      <c r="B8489" t="s">
        <v>14170</v>
      </c>
    </row>
    <row r="8490" spans="1:2">
      <c r="A8490">
        <v>34141696</v>
      </c>
      <c r="B8490" t="s">
        <v>14171</v>
      </c>
    </row>
    <row r="8491" spans="1:2">
      <c r="A8491">
        <v>34587874</v>
      </c>
      <c r="B8491" t="s">
        <v>14171</v>
      </c>
    </row>
    <row r="8492" spans="1:2">
      <c r="A8492">
        <v>34234000</v>
      </c>
      <c r="B8492" t="s">
        <v>14697</v>
      </c>
    </row>
    <row r="8493" spans="1:2">
      <c r="A8493">
        <v>36781128</v>
      </c>
      <c r="B8493" t="s">
        <v>14697</v>
      </c>
    </row>
    <row r="8494" spans="1:2">
      <c r="A8494">
        <v>36759595</v>
      </c>
      <c r="B8494" t="s">
        <v>14697</v>
      </c>
    </row>
    <row r="8495" spans="1:2">
      <c r="A8495">
        <v>36908956</v>
      </c>
      <c r="B8495" t="s">
        <v>14697</v>
      </c>
    </row>
    <row r="8496" spans="1:2">
      <c r="A8496">
        <v>38793754</v>
      </c>
      <c r="B8496" t="s">
        <v>14697</v>
      </c>
    </row>
    <row r="8497" spans="1:2">
      <c r="A8497">
        <v>34216639</v>
      </c>
      <c r="B8497" t="s">
        <v>12312</v>
      </c>
    </row>
    <row r="8498" spans="1:2">
      <c r="A8498">
        <v>37094240</v>
      </c>
      <c r="B8498" t="s">
        <v>12313</v>
      </c>
    </row>
    <row r="8499" spans="1:2">
      <c r="A8499">
        <v>38670427</v>
      </c>
      <c r="B8499" t="s">
        <v>8549</v>
      </c>
    </row>
    <row r="8500" spans="1:2">
      <c r="A8500">
        <v>34216636</v>
      </c>
      <c r="B8500" t="s">
        <v>8549</v>
      </c>
    </row>
    <row r="8501" spans="1:2">
      <c r="A8501">
        <v>37768883</v>
      </c>
      <c r="B8501" t="s">
        <v>8549</v>
      </c>
    </row>
    <row r="8502" spans="1:2">
      <c r="A8502">
        <v>34152488</v>
      </c>
      <c r="B8502" t="s">
        <v>13041</v>
      </c>
    </row>
    <row r="8503" spans="1:2">
      <c r="A8503">
        <v>38593091</v>
      </c>
      <c r="B8503" t="s">
        <v>13042</v>
      </c>
    </row>
    <row r="8504" spans="1:2">
      <c r="A8504">
        <v>38593118</v>
      </c>
      <c r="B8504" t="s">
        <v>13042</v>
      </c>
    </row>
    <row r="8505" spans="1:2">
      <c r="A8505">
        <v>34209144</v>
      </c>
      <c r="B8505" t="s">
        <v>13042</v>
      </c>
    </row>
    <row r="8506" spans="1:2">
      <c r="A8506">
        <v>38580989</v>
      </c>
      <c r="B8506" t="s">
        <v>13042</v>
      </c>
    </row>
    <row r="8507" spans="1:2">
      <c r="A8507">
        <v>34325348</v>
      </c>
      <c r="B8507" t="s">
        <v>13043</v>
      </c>
    </row>
    <row r="8508" spans="1:2">
      <c r="A8508">
        <v>34143595</v>
      </c>
      <c r="B8508" t="s">
        <v>13043</v>
      </c>
    </row>
    <row r="8509" spans="1:2">
      <c r="A8509">
        <v>37783452</v>
      </c>
      <c r="B8509" t="s">
        <v>13044</v>
      </c>
    </row>
    <row r="8510" spans="1:2">
      <c r="A8510">
        <v>37114498</v>
      </c>
      <c r="B8510" t="s">
        <v>13044</v>
      </c>
    </row>
    <row r="8511" spans="1:2">
      <c r="A8511">
        <v>34227776</v>
      </c>
      <c r="B8511" t="s">
        <v>13044</v>
      </c>
    </row>
    <row r="8512" spans="1:2">
      <c r="A8512">
        <v>36852130</v>
      </c>
      <c r="B8512" t="s">
        <v>17624</v>
      </c>
    </row>
    <row r="8513" spans="1:2">
      <c r="A8513">
        <v>34222691</v>
      </c>
      <c r="B8513" t="s">
        <v>15463</v>
      </c>
    </row>
    <row r="8514" spans="1:2">
      <c r="A8514">
        <v>34237220</v>
      </c>
      <c r="B8514" t="s">
        <v>15463</v>
      </c>
    </row>
    <row r="8515" spans="1:2">
      <c r="A8515">
        <v>37945146</v>
      </c>
      <c r="B8515" t="s">
        <v>15463</v>
      </c>
    </row>
    <row r="8516" spans="1:2">
      <c r="A8516">
        <v>34222689</v>
      </c>
      <c r="B8516" t="s">
        <v>15463</v>
      </c>
    </row>
    <row r="8517" spans="1:2">
      <c r="A8517">
        <v>34227770</v>
      </c>
      <c r="B8517" t="s">
        <v>13045</v>
      </c>
    </row>
    <row r="8518" spans="1:2">
      <c r="A8518">
        <v>37302029</v>
      </c>
      <c r="B8518" t="s">
        <v>13056</v>
      </c>
    </row>
    <row r="8519" spans="1:2">
      <c r="A8519">
        <v>34215775</v>
      </c>
      <c r="B8519" t="s">
        <v>13056</v>
      </c>
    </row>
    <row r="8520" spans="1:2">
      <c r="A8520">
        <v>34216651</v>
      </c>
      <c r="B8520" t="s">
        <v>9576</v>
      </c>
    </row>
    <row r="8521" spans="1:2">
      <c r="A8521">
        <v>34233522</v>
      </c>
      <c r="B8521" t="s">
        <v>10094</v>
      </c>
    </row>
    <row r="8522" spans="1:2">
      <c r="A8522">
        <v>34216803</v>
      </c>
      <c r="B8522" t="s">
        <v>12314</v>
      </c>
    </row>
    <row r="8523" spans="1:2">
      <c r="A8523">
        <v>34226225</v>
      </c>
      <c r="B8523" t="s">
        <v>13048</v>
      </c>
    </row>
    <row r="8524" spans="1:2">
      <c r="A8524">
        <v>34216663</v>
      </c>
      <c r="B8524" t="s">
        <v>12315</v>
      </c>
    </row>
    <row r="8525" spans="1:2">
      <c r="A8525">
        <v>34216670</v>
      </c>
      <c r="B8525" t="s">
        <v>12316</v>
      </c>
    </row>
    <row r="8526" spans="1:2">
      <c r="A8526">
        <v>34395971</v>
      </c>
      <c r="B8526" t="s">
        <v>14084</v>
      </c>
    </row>
    <row r="8527" spans="1:2">
      <c r="A8527">
        <v>34138342</v>
      </c>
      <c r="B8527" t="s">
        <v>14084</v>
      </c>
    </row>
    <row r="8528" spans="1:2">
      <c r="A8528">
        <v>34232451</v>
      </c>
      <c r="B8528" t="s">
        <v>10324</v>
      </c>
    </row>
    <row r="8529" spans="1:2">
      <c r="A8529">
        <v>34664722</v>
      </c>
      <c r="B8529" t="s">
        <v>14730</v>
      </c>
    </row>
    <row r="8530" spans="1:2">
      <c r="A8530">
        <v>36907883</v>
      </c>
      <c r="B8530" t="s">
        <v>14730</v>
      </c>
    </row>
    <row r="8531" spans="1:2">
      <c r="A8531">
        <v>38793761</v>
      </c>
      <c r="B8531" t="s">
        <v>14730</v>
      </c>
    </row>
    <row r="8532" spans="1:2">
      <c r="A8532">
        <v>34234214</v>
      </c>
      <c r="B8532" t="s">
        <v>14730</v>
      </c>
    </row>
    <row r="8533" spans="1:2">
      <c r="A8533">
        <v>36781331</v>
      </c>
      <c r="B8533" t="s">
        <v>14730</v>
      </c>
    </row>
    <row r="8534" spans="1:2">
      <c r="A8534">
        <v>34633038</v>
      </c>
      <c r="B8534" t="s">
        <v>12317</v>
      </c>
    </row>
    <row r="8535" spans="1:2">
      <c r="A8535">
        <v>37135099</v>
      </c>
      <c r="B8535" t="s">
        <v>11113</v>
      </c>
    </row>
    <row r="8536" spans="1:2">
      <c r="A8536">
        <v>36808516</v>
      </c>
      <c r="B8536" t="s">
        <v>8629</v>
      </c>
    </row>
    <row r="8537" spans="1:2">
      <c r="A8537">
        <v>36859433</v>
      </c>
      <c r="B8537" t="s">
        <v>12318</v>
      </c>
    </row>
    <row r="8538" spans="1:2">
      <c r="A8538">
        <v>34318871</v>
      </c>
      <c r="B8538" t="s">
        <v>12318</v>
      </c>
    </row>
    <row r="8539" spans="1:2">
      <c r="A8539">
        <v>37147292</v>
      </c>
      <c r="B8539" t="s">
        <v>15106</v>
      </c>
    </row>
    <row r="8540" spans="1:2">
      <c r="A8540">
        <v>36808523</v>
      </c>
      <c r="B8540" t="s">
        <v>15106</v>
      </c>
    </row>
    <row r="8541" spans="1:2">
      <c r="A8541">
        <v>37123858</v>
      </c>
      <c r="B8541" t="s">
        <v>15106</v>
      </c>
    </row>
    <row r="8542" spans="1:2">
      <c r="A8542">
        <v>36808527</v>
      </c>
      <c r="B8542" t="s">
        <v>15106</v>
      </c>
    </row>
    <row r="8543" spans="1:2">
      <c r="A8543">
        <v>37779142</v>
      </c>
      <c r="B8543" t="s">
        <v>15106</v>
      </c>
    </row>
    <row r="8544" spans="1:2">
      <c r="A8544">
        <v>34216706</v>
      </c>
      <c r="B8544" t="s">
        <v>12319</v>
      </c>
    </row>
    <row r="8545" spans="1:2">
      <c r="A8545">
        <v>34364352</v>
      </c>
      <c r="B8545" t="s">
        <v>12320</v>
      </c>
    </row>
    <row r="8546" spans="1:2">
      <c r="A8546">
        <v>34543050</v>
      </c>
      <c r="B8546" t="s">
        <v>12320</v>
      </c>
    </row>
    <row r="8547" spans="1:2">
      <c r="A8547">
        <v>36946535</v>
      </c>
      <c r="B8547" t="s">
        <v>12321</v>
      </c>
    </row>
    <row r="8548" spans="1:2">
      <c r="A8548">
        <v>34207993</v>
      </c>
      <c r="B8548" t="s">
        <v>12321</v>
      </c>
    </row>
    <row r="8549" spans="1:2">
      <c r="A8549">
        <v>37727254</v>
      </c>
      <c r="B8549" t="s">
        <v>12321</v>
      </c>
    </row>
    <row r="8550" spans="1:2">
      <c r="A8550">
        <v>34216749</v>
      </c>
      <c r="B8550" t="s">
        <v>13050</v>
      </c>
    </row>
    <row r="8551" spans="1:2">
      <c r="A8551">
        <v>37029707</v>
      </c>
      <c r="B8551" t="s">
        <v>17024</v>
      </c>
    </row>
    <row r="8552" spans="1:2">
      <c r="A8552">
        <v>37884687</v>
      </c>
      <c r="B8552" t="s">
        <v>14594</v>
      </c>
    </row>
    <row r="8553" spans="1:2">
      <c r="A8553">
        <v>34216759</v>
      </c>
      <c r="B8553" t="s">
        <v>14594</v>
      </c>
    </row>
    <row r="8554" spans="1:2">
      <c r="A8554">
        <v>37718127</v>
      </c>
      <c r="B8554" t="s">
        <v>10912</v>
      </c>
    </row>
    <row r="8555" spans="1:2">
      <c r="A8555">
        <v>38363919</v>
      </c>
      <c r="B8555" t="s">
        <v>10912</v>
      </c>
    </row>
    <row r="8556" spans="1:2">
      <c r="A8556">
        <v>36850675</v>
      </c>
      <c r="B8556" t="s">
        <v>10912</v>
      </c>
    </row>
    <row r="8557" spans="1:2">
      <c r="A8557">
        <v>34145359</v>
      </c>
      <c r="B8557" t="s">
        <v>10912</v>
      </c>
    </row>
    <row r="8558" spans="1:2">
      <c r="A8558">
        <v>36861560</v>
      </c>
      <c r="B8558" t="s">
        <v>10912</v>
      </c>
    </row>
    <row r="8559" spans="1:2">
      <c r="A8559">
        <v>34216765</v>
      </c>
      <c r="B8559" t="s">
        <v>10912</v>
      </c>
    </row>
    <row r="8560" spans="1:2">
      <c r="A8560">
        <v>34216776</v>
      </c>
      <c r="B8560" t="s">
        <v>13051</v>
      </c>
    </row>
    <row r="8561" spans="1:2">
      <c r="A8561">
        <v>37782846</v>
      </c>
      <c r="B8561" t="s">
        <v>13051</v>
      </c>
    </row>
    <row r="8562" spans="1:2">
      <c r="A8562">
        <v>37187914</v>
      </c>
      <c r="B8562" t="s">
        <v>13051</v>
      </c>
    </row>
    <row r="8563" spans="1:2">
      <c r="A8563">
        <v>34152146</v>
      </c>
      <c r="B8563" t="s">
        <v>13052</v>
      </c>
    </row>
    <row r="8564" spans="1:2">
      <c r="A8564">
        <v>37208715</v>
      </c>
      <c r="B8564" t="s">
        <v>13052</v>
      </c>
    </row>
    <row r="8565" spans="1:2">
      <c r="A8565">
        <v>34212824</v>
      </c>
      <c r="B8565" t="s">
        <v>8550</v>
      </c>
    </row>
    <row r="8566" spans="1:2">
      <c r="A8566">
        <v>34385798</v>
      </c>
      <c r="B8566" t="s">
        <v>12322</v>
      </c>
    </row>
    <row r="8567" spans="1:2">
      <c r="A8567">
        <v>37803905</v>
      </c>
      <c r="B8567" t="s">
        <v>12324</v>
      </c>
    </row>
    <row r="8568" spans="1:2">
      <c r="A8568">
        <v>34216830</v>
      </c>
      <c r="B8568" t="s">
        <v>12324</v>
      </c>
    </row>
    <row r="8569" spans="1:2">
      <c r="A8569">
        <v>38578405</v>
      </c>
      <c r="B8569" t="s">
        <v>13053</v>
      </c>
    </row>
    <row r="8570" spans="1:2">
      <c r="A8570">
        <v>38578401</v>
      </c>
      <c r="B8570" t="s">
        <v>13053</v>
      </c>
    </row>
    <row r="8571" spans="1:2">
      <c r="A8571">
        <v>34216822</v>
      </c>
      <c r="B8571" t="s">
        <v>13053</v>
      </c>
    </row>
    <row r="8572" spans="1:2">
      <c r="A8572">
        <v>34216834</v>
      </c>
      <c r="B8572" t="s">
        <v>12325</v>
      </c>
    </row>
    <row r="8573" spans="1:2">
      <c r="A8573">
        <v>37016045</v>
      </c>
      <c r="B8573" t="s">
        <v>12325</v>
      </c>
    </row>
    <row r="8574" spans="1:2">
      <c r="A8574">
        <v>37209057</v>
      </c>
      <c r="B8574" t="s">
        <v>12326</v>
      </c>
    </row>
    <row r="8575" spans="1:2">
      <c r="A8575">
        <v>37780136</v>
      </c>
      <c r="B8575" t="s">
        <v>12326</v>
      </c>
    </row>
    <row r="8576" spans="1:2">
      <c r="A8576">
        <v>37882445</v>
      </c>
      <c r="B8576" t="s">
        <v>12326</v>
      </c>
    </row>
    <row r="8577" spans="1:2">
      <c r="A8577">
        <v>37882433</v>
      </c>
      <c r="B8577" t="s">
        <v>13452</v>
      </c>
    </row>
    <row r="8578" spans="1:2">
      <c r="A8578">
        <v>34216840</v>
      </c>
      <c r="B8578" t="s">
        <v>13452</v>
      </c>
    </row>
    <row r="8579" spans="1:2">
      <c r="A8579">
        <v>37756103</v>
      </c>
      <c r="B8579" t="s">
        <v>13452</v>
      </c>
    </row>
    <row r="8580" spans="1:2">
      <c r="A8580">
        <v>36868410</v>
      </c>
      <c r="B8580" t="s">
        <v>13452</v>
      </c>
    </row>
    <row r="8581" spans="1:2">
      <c r="A8581">
        <v>37294330</v>
      </c>
      <c r="B8581" t="s">
        <v>12327</v>
      </c>
    </row>
    <row r="8582" spans="1:2">
      <c r="A8582">
        <v>34213921</v>
      </c>
      <c r="B8582" t="s">
        <v>11218</v>
      </c>
    </row>
    <row r="8583" spans="1:2">
      <c r="A8583">
        <v>38834237</v>
      </c>
      <c r="B8583" t="s">
        <v>11218</v>
      </c>
    </row>
    <row r="8584" spans="1:2">
      <c r="A8584">
        <v>34227481</v>
      </c>
      <c r="B8584" t="s">
        <v>13054</v>
      </c>
    </row>
    <row r="8585" spans="1:2">
      <c r="A8585">
        <v>37032479</v>
      </c>
      <c r="B8585" t="s">
        <v>13055</v>
      </c>
    </row>
    <row r="8586" spans="1:2">
      <c r="A8586">
        <v>38822954</v>
      </c>
      <c r="B8586" t="s">
        <v>12328</v>
      </c>
    </row>
    <row r="8587" spans="1:2">
      <c r="A8587">
        <v>34367604</v>
      </c>
      <c r="B8587" t="s">
        <v>12329</v>
      </c>
    </row>
    <row r="8588" spans="1:2">
      <c r="A8588">
        <v>34216885</v>
      </c>
      <c r="B8588" t="s">
        <v>13654</v>
      </c>
    </row>
    <row r="8589" spans="1:2">
      <c r="A8589">
        <v>34148854</v>
      </c>
      <c r="B8589" t="s">
        <v>11064</v>
      </c>
    </row>
    <row r="8590" spans="1:2">
      <c r="A8590">
        <v>36868105</v>
      </c>
      <c r="B8590" t="s">
        <v>11064</v>
      </c>
    </row>
    <row r="8591" spans="1:2">
      <c r="A8591">
        <v>37901834</v>
      </c>
      <c r="B8591" t="s">
        <v>11064</v>
      </c>
    </row>
    <row r="8592" spans="1:2">
      <c r="A8592">
        <v>34227148</v>
      </c>
      <c r="B8592" t="s">
        <v>10744</v>
      </c>
    </row>
    <row r="8593" spans="1:2">
      <c r="A8593">
        <v>36919685</v>
      </c>
      <c r="B8593" t="s">
        <v>15346</v>
      </c>
    </row>
    <row r="8594" spans="1:2">
      <c r="A8594">
        <v>34151108</v>
      </c>
      <c r="B8594" t="s">
        <v>15346</v>
      </c>
    </row>
    <row r="8595" spans="1:2">
      <c r="A8595">
        <v>34156159</v>
      </c>
      <c r="B8595" t="s">
        <v>15325</v>
      </c>
    </row>
    <row r="8596" spans="1:2">
      <c r="A8596">
        <v>38673187</v>
      </c>
      <c r="B8596" t="s">
        <v>15325</v>
      </c>
    </row>
    <row r="8597" spans="1:2">
      <c r="A8597">
        <v>34138132</v>
      </c>
      <c r="B8597" t="s">
        <v>12330</v>
      </c>
    </row>
    <row r="8598" spans="1:2">
      <c r="A8598">
        <v>37997467</v>
      </c>
      <c r="B8598" t="s">
        <v>12330</v>
      </c>
    </row>
    <row r="8599" spans="1:2">
      <c r="A8599">
        <v>36850990</v>
      </c>
      <c r="B8599" t="s">
        <v>15464</v>
      </c>
    </row>
    <row r="8600" spans="1:2">
      <c r="A8600">
        <v>36955966</v>
      </c>
      <c r="B8600" t="s">
        <v>15464</v>
      </c>
    </row>
    <row r="8601" spans="1:2">
      <c r="A8601">
        <v>34233225</v>
      </c>
      <c r="B8601" t="s">
        <v>15464</v>
      </c>
    </row>
    <row r="8602" spans="1:2">
      <c r="A8602">
        <v>37083653</v>
      </c>
      <c r="B8602" t="s">
        <v>15464</v>
      </c>
    </row>
    <row r="8603" spans="1:2">
      <c r="A8603">
        <v>38703845</v>
      </c>
      <c r="B8603" t="s">
        <v>15464</v>
      </c>
    </row>
    <row r="8604" spans="1:2">
      <c r="A8604">
        <v>36852935</v>
      </c>
      <c r="B8604" t="s">
        <v>15464</v>
      </c>
    </row>
    <row r="8605" spans="1:2">
      <c r="A8605">
        <v>38675970</v>
      </c>
      <c r="B8605" t="s">
        <v>17664</v>
      </c>
    </row>
    <row r="8606" spans="1:2">
      <c r="A8606">
        <v>34216916</v>
      </c>
      <c r="B8606" t="s">
        <v>12332</v>
      </c>
    </row>
    <row r="8607" spans="1:2">
      <c r="A8607">
        <v>34217020</v>
      </c>
      <c r="B8607" t="s">
        <v>10401</v>
      </c>
    </row>
    <row r="8608" spans="1:2">
      <c r="A8608">
        <v>36807637</v>
      </c>
      <c r="B8608" t="s">
        <v>10401</v>
      </c>
    </row>
    <row r="8609" spans="1:2">
      <c r="A8609">
        <v>36864168</v>
      </c>
      <c r="B8609" t="s">
        <v>14987</v>
      </c>
    </row>
    <row r="8610" spans="1:2">
      <c r="A8610">
        <v>37758679</v>
      </c>
      <c r="B8610" t="s">
        <v>14987</v>
      </c>
    </row>
    <row r="8611" spans="1:2">
      <c r="A8611">
        <v>37590460</v>
      </c>
      <c r="B8611" t="s">
        <v>14987</v>
      </c>
    </row>
    <row r="8612" spans="1:2">
      <c r="A8612">
        <v>37762265</v>
      </c>
      <c r="B8612" t="s">
        <v>13057</v>
      </c>
    </row>
    <row r="8613" spans="1:2">
      <c r="A8613">
        <v>37767769</v>
      </c>
      <c r="B8613" t="s">
        <v>14988</v>
      </c>
    </row>
    <row r="8614" spans="1:2">
      <c r="A8614">
        <v>36866031</v>
      </c>
      <c r="B8614" t="s">
        <v>14988</v>
      </c>
    </row>
    <row r="8615" spans="1:2">
      <c r="A8615">
        <v>34228220</v>
      </c>
      <c r="B8615" t="s">
        <v>14988</v>
      </c>
    </row>
    <row r="8616" spans="1:2">
      <c r="A8616">
        <v>34216950</v>
      </c>
      <c r="B8616" t="s">
        <v>15465</v>
      </c>
    </row>
    <row r="8617" spans="1:2">
      <c r="A8617">
        <v>34208359</v>
      </c>
      <c r="B8617" t="s">
        <v>15465</v>
      </c>
    </row>
    <row r="8618" spans="1:2">
      <c r="A8618">
        <v>34232218</v>
      </c>
      <c r="B8618" t="s">
        <v>12333</v>
      </c>
    </row>
    <row r="8619" spans="1:2">
      <c r="A8619">
        <v>36906414</v>
      </c>
      <c r="B8619" t="s">
        <v>12333</v>
      </c>
    </row>
    <row r="8620" spans="1:2">
      <c r="A8620">
        <v>36781301</v>
      </c>
      <c r="B8620" t="s">
        <v>12333</v>
      </c>
    </row>
    <row r="8621" spans="1:2">
      <c r="A8621">
        <v>38491679</v>
      </c>
      <c r="B8621" t="s">
        <v>12334</v>
      </c>
    </row>
    <row r="8622" spans="1:2">
      <c r="A8622">
        <v>34210723</v>
      </c>
      <c r="B8622" t="s">
        <v>13060</v>
      </c>
    </row>
    <row r="8623" spans="1:2">
      <c r="A8623">
        <v>36805331</v>
      </c>
      <c r="B8623" t="s">
        <v>9514</v>
      </c>
    </row>
    <row r="8624" spans="1:2">
      <c r="A8624">
        <v>37071190</v>
      </c>
      <c r="B8624" t="s">
        <v>12335</v>
      </c>
    </row>
    <row r="8625" spans="1:2">
      <c r="A8625">
        <v>37778105</v>
      </c>
      <c r="B8625" t="s">
        <v>12335</v>
      </c>
    </row>
    <row r="8626" spans="1:2">
      <c r="A8626">
        <v>34210404</v>
      </c>
      <c r="B8626" t="s">
        <v>12335</v>
      </c>
    </row>
    <row r="8627" spans="1:2">
      <c r="A8627">
        <v>34147751</v>
      </c>
      <c r="B8627" t="s">
        <v>8776</v>
      </c>
    </row>
    <row r="8628" spans="1:2">
      <c r="A8628">
        <v>37244273</v>
      </c>
      <c r="B8628" t="s">
        <v>8776</v>
      </c>
    </row>
    <row r="8629" spans="1:2">
      <c r="A8629">
        <v>37153767</v>
      </c>
      <c r="B8629" t="s">
        <v>9191</v>
      </c>
    </row>
    <row r="8630" spans="1:2">
      <c r="A8630">
        <v>36818311</v>
      </c>
      <c r="B8630" t="s">
        <v>12336</v>
      </c>
    </row>
    <row r="8631" spans="1:2">
      <c r="A8631">
        <v>34141310</v>
      </c>
      <c r="B8631" t="s">
        <v>8675</v>
      </c>
    </row>
    <row r="8632" spans="1:2">
      <c r="A8632">
        <v>37893768</v>
      </c>
      <c r="B8632" t="s">
        <v>12339</v>
      </c>
    </row>
    <row r="8633" spans="1:2">
      <c r="A8633">
        <v>34221624</v>
      </c>
      <c r="B8633" t="s">
        <v>8823</v>
      </c>
    </row>
    <row r="8634" spans="1:2">
      <c r="A8634">
        <v>34432595</v>
      </c>
      <c r="B8634" t="s">
        <v>12340</v>
      </c>
    </row>
    <row r="8635" spans="1:2">
      <c r="A8635">
        <v>34214239</v>
      </c>
      <c r="B8635" t="s">
        <v>12340</v>
      </c>
    </row>
    <row r="8636" spans="1:2">
      <c r="A8636">
        <v>34217001</v>
      </c>
      <c r="B8636" t="s">
        <v>13655</v>
      </c>
    </row>
    <row r="8637" spans="1:2">
      <c r="A8637">
        <v>34390771</v>
      </c>
      <c r="B8637" t="s">
        <v>9930</v>
      </c>
    </row>
    <row r="8638" spans="1:2">
      <c r="A8638">
        <v>38451204</v>
      </c>
      <c r="B8638" t="s">
        <v>9930</v>
      </c>
    </row>
    <row r="8639" spans="1:2">
      <c r="A8639">
        <v>38793706</v>
      </c>
      <c r="B8639" t="s">
        <v>14712</v>
      </c>
    </row>
    <row r="8640" spans="1:2">
      <c r="A8640">
        <v>34234117</v>
      </c>
      <c r="B8640" t="s">
        <v>14712</v>
      </c>
    </row>
    <row r="8641" spans="1:2">
      <c r="A8641">
        <v>36907829</v>
      </c>
      <c r="B8641" t="s">
        <v>14712</v>
      </c>
    </row>
    <row r="8642" spans="1:2">
      <c r="A8642">
        <v>36781203</v>
      </c>
      <c r="B8642" t="s">
        <v>14712</v>
      </c>
    </row>
    <row r="8643" spans="1:2">
      <c r="A8643">
        <v>36755891</v>
      </c>
      <c r="B8643" t="s">
        <v>14712</v>
      </c>
    </row>
    <row r="8644" spans="1:2">
      <c r="A8644">
        <v>34217012</v>
      </c>
      <c r="B8644" t="s">
        <v>8824</v>
      </c>
    </row>
    <row r="8645" spans="1:2">
      <c r="A8645">
        <v>37898503</v>
      </c>
      <c r="B8645" t="s">
        <v>8824</v>
      </c>
    </row>
    <row r="8646" spans="1:2">
      <c r="A8646">
        <v>34217007</v>
      </c>
      <c r="B8646" t="s">
        <v>10095</v>
      </c>
    </row>
    <row r="8647" spans="1:2">
      <c r="A8647">
        <v>34217008</v>
      </c>
      <c r="B8647" t="s">
        <v>10095</v>
      </c>
    </row>
    <row r="8648" spans="1:2">
      <c r="A8648">
        <v>34144016</v>
      </c>
      <c r="B8648" t="s">
        <v>13062</v>
      </c>
    </row>
    <row r="8649" spans="1:2">
      <c r="A8649">
        <v>38587890</v>
      </c>
      <c r="B8649" t="s">
        <v>13062</v>
      </c>
    </row>
    <row r="8650" spans="1:2">
      <c r="A8650">
        <v>37990733</v>
      </c>
      <c r="B8650" t="s">
        <v>13062</v>
      </c>
    </row>
    <row r="8651" spans="1:2">
      <c r="A8651">
        <v>37990804</v>
      </c>
      <c r="B8651" t="s">
        <v>13062</v>
      </c>
    </row>
    <row r="8652" spans="1:2">
      <c r="A8652">
        <v>38598891</v>
      </c>
      <c r="B8652" t="s">
        <v>13062</v>
      </c>
    </row>
    <row r="8653" spans="1:2">
      <c r="A8653">
        <v>37883173</v>
      </c>
      <c r="B8653" t="s">
        <v>13063</v>
      </c>
    </row>
    <row r="8654" spans="1:2">
      <c r="A8654">
        <v>37885685</v>
      </c>
      <c r="B8654" t="s">
        <v>13063</v>
      </c>
    </row>
    <row r="8655" spans="1:2">
      <c r="A8655">
        <v>34143602</v>
      </c>
      <c r="B8655" t="s">
        <v>13063</v>
      </c>
    </row>
    <row r="8656" spans="1:2">
      <c r="A8656">
        <v>34143601</v>
      </c>
      <c r="B8656" t="s">
        <v>13063</v>
      </c>
    </row>
    <row r="8657" spans="1:2">
      <c r="A8657">
        <v>34401591</v>
      </c>
      <c r="B8657" t="s">
        <v>13064</v>
      </c>
    </row>
    <row r="8658" spans="1:2">
      <c r="A8658">
        <v>34223752</v>
      </c>
      <c r="B8658" t="s">
        <v>13065</v>
      </c>
    </row>
    <row r="8659" spans="1:2">
      <c r="A8659">
        <v>38677116</v>
      </c>
      <c r="B8659" t="s">
        <v>13065</v>
      </c>
    </row>
    <row r="8660" spans="1:2">
      <c r="A8660">
        <v>34224067</v>
      </c>
      <c r="B8660" t="s">
        <v>13066</v>
      </c>
    </row>
    <row r="8661" spans="1:2">
      <c r="A8661">
        <v>37792493</v>
      </c>
      <c r="B8661" t="s">
        <v>13066</v>
      </c>
    </row>
    <row r="8662" spans="1:2">
      <c r="A8662">
        <v>34224144</v>
      </c>
      <c r="B8662" t="s">
        <v>15113</v>
      </c>
    </row>
    <row r="8663" spans="1:2">
      <c r="A8663">
        <v>37755596</v>
      </c>
      <c r="B8663" t="s">
        <v>15113</v>
      </c>
    </row>
    <row r="8664" spans="1:2">
      <c r="A8664">
        <v>36962292</v>
      </c>
      <c r="B8664" t="s">
        <v>15113</v>
      </c>
    </row>
    <row r="8665" spans="1:2">
      <c r="A8665">
        <v>37727596</v>
      </c>
      <c r="B8665" t="s">
        <v>15113</v>
      </c>
    </row>
    <row r="8666" spans="1:2">
      <c r="A8666">
        <v>37795162</v>
      </c>
      <c r="B8666" t="s">
        <v>13067</v>
      </c>
    </row>
    <row r="8667" spans="1:2">
      <c r="A8667">
        <v>34224260</v>
      </c>
      <c r="B8667" t="s">
        <v>13067</v>
      </c>
    </row>
    <row r="8668" spans="1:2">
      <c r="A8668">
        <v>37736235</v>
      </c>
      <c r="B8668" t="s">
        <v>13067</v>
      </c>
    </row>
    <row r="8669" spans="1:2">
      <c r="A8669">
        <v>37961919</v>
      </c>
      <c r="B8669" t="s">
        <v>13068</v>
      </c>
    </row>
    <row r="8670" spans="1:2">
      <c r="A8670">
        <v>34224429</v>
      </c>
      <c r="B8670" t="s">
        <v>13068</v>
      </c>
    </row>
    <row r="8671" spans="1:2">
      <c r="A8671">
        <v>37115120</v>
      </c>
      <c r="B8671" t="s">
        <v>13068</v>
      </c>
    </row>
    <row r="8672" spans="1:2">
      <c r="A8672">
        <v>37229822</v>
      </c>
      <c r="B8672" t="s">
        <v>13069</v>
      </c>
    </row>
    <row r="8673" spans="1:2">
      <c r="A8673">
        <v>36796709</v>
      </c>
      <c r="B8673" t="s">
        <v>13069</v>
      </c>
    </row>
    <row r="8674" spans="1:2">
      <c r="A8674">
        <v>37897983</v>
      </c>
      <c r="B8674" t="s">
        <v>13069</v>
      </c>
    </row>
    <row r="8675" spans="1:2">
      <c r="A8675">
        <v>34226302</v>
      </c>
      <c r="B8675" t="s">
        <v>13070</v>
      </c>
    </row>
    <row r="8676" spans="1:2">
      <c r="A8676">
        <v>37222083</v>
      </c>
      <c r="B8676" t="s">
        <v>13071</v>
      </c>
    </row>
    <row r="8677" spans="1:2">
      <c r="A8677">
        <v>34211563</v>
      </c>
      <c r="B8677" t="s">
        <v>13071</v>
      </c>
    </row>
    <row r="8678" spans="1:2">
      <c r="A8678">
        <v>36816122</v>
      </c>
      <c r="B8678" t="s">
        <v>12342</v>
      </c>
    </row>
    <row r="8679" spans="1:2">
      <c r="A8679">
        <v>37177935</v>
      </c>
      <c r="B8679" t="s">
        <v>12343</v>
      </c>
    </row>
    <row r="8680" spans="1:2">
      <c r="A8680">
        <v>36798333</v>
      </c>
      <c r="B8680" t="s">
        <v>14172</v>
      </c>
    </row>
    <row r="8681" spans="1:2">
      <c r="A8681">
        <v>36826852</v>
      </c>
      <c r="B8681" t="s">
        <v>13557</v>
      </c>
    </row>
    <row r="8682" spans="1:2">
      <c r="A8682">
        <v>34217175</v>
      </c>
      <c r="B8682" t="s">
        <v>13075</v>
      </c>
    </row>
    <row r="8683" spans="1:2">
      <c r="A8683">
        <v>37179086</v>
      </c>
      <c r="B8683" t="s">
        <v>9304</v>
      </c>
    </row>
    <row r="8684" spans="1:2">
      <c r="A8684">
        <v>34217196</v>
      </c>
      <c r="B8684" t="s">
        <v>9304</v>
      </c>
    </row>
    <row r="8685" spans="1:2">
      <c r="A8685">
        <v>36854366</v>
      </c>
      <c r="B8685" t="s">
        <v>9931</v>
      </c>
    </row>
    <row r="8686" spans="1:2">
      <c r="A8686">
        <v>34143379</v>
      </c>
      <c r="B8686" t="s">
        <v>13072</v>
      </c>
    </row>
    <row r="8687" spans="1:2">
      <c r="A8687">
        <v>38527558</v>
      </c>
      <c r="B8687" t="s">
        <v>13072</v>
      </c>
    </row>
    <row r="8688" spans="1:2">
      <c r="A8688">
        <v>34168100</v>
      </c>
      <c r="B8688" t="s">
        <v>12344</v>
      </c>
    </row>
    <row r="8689" spans="1:2">
      <c r="A8689">
        <v>34148096</v>
      </c>
      <c r="B8689" t="s">
        <v>10096</v>
      </c>
    </row>
    <row r="8690" spans="1:2">
      <c r="A8690">
        <v>34217215</v>
      </c>
      <c r="B8690" t="s">
        <v>13453</v>
      </c>
    </row>
    <row r="8691" spans="1:2">
      <c r="A8691">
        <v>37715470</v>
      </c>
      <c r="B8691" t="s">
        <v>13453</v>
      </c>
    </row>
    <row r="8692" spans="1:2">
      <c r="A8692">
        <v>34221326</v>
      </c>
      <c r="B8692" t="s">
        <v>13453</v>
      </c>
    </row>
    <row r="8693" spans="1:2">
      <c r="A8693">
        <v>37170470</v>
      </c>
      <c r="B8693" t="s">
        <v>13453</v>
      </c>
    </row>
    <row r="8694" spans="1:2">
      <c r="A8694">
        <v>34649423</v>
      </c>
      <c r="B8694" t="s">
        <v>9327</v>
      </c>
    </row>
    <row r="8695" spans="1:2">
      <c r="A8695">
        <v>34675477</v>
      </c>
      <c r="B8695" t="s">
        <v>12345</v>
      </c>
    </row>
    <row r="8696" spans="1:2">
      <c r="A8696">
        <v>37217887</v>
      </c>
      <c r="B8696" t="s">
        <v>8676</v>
      </c>
    </row>
    <row r="8697" spans="1:2">
      <c r="A8697">
        <v>34217680</v>
      </c>
      <c r="B8697" t="s">
        <v>8676</v>
      </c>
    </row>
    <row r="8698" spans="1:2">
      <c r="A8698">
        <v>34217455</v>
      </c>
      <c r="B8698" t="s">
        <v>9027</v>
      </c>
    </row>
    <row r="8699" spans="1:2">
      <c r="A8699">
        <v>36867949</v>
      </c>
      <c r="B8699" t="s">
        <v>9027</v>
      </c>
    </row>
    <row r="8700" spans="1:2">
      <c r="A8700">
        <v>37784127</v>
      </c>
      <c r="B8700" t="s">
        <v>9027</v>
      </c>
    </row>
    <row r="8701" spans="1:2">
      <c r="A8701">
        <v>34217482</v>
      </c>
      <c r="B8701" t="s">
        <v>9821</v>
      </c>
    </row>
    <row r="8702" spans="1:2">
      <c r="A8702">
        <v>34473391</v>
      </c>
      <c r="B8702" t="s">
        <v>15267</v>
      </c>
    </row>
    <row r="8703" spans="1:2">
      <c r="A8703">
        <v>34217551</v>
      </c>
      <c r="B8703" t="s">
        <v>15267</v>
      </c>
    </row>
    <row r="8704" spans="1:2">
      <c r="A8704">
        <v>37778120</v>
      </c>
      <c r="B8704" t="s">
        <v>15267</v>
      </c>
    </row>
    <row r="8705" spans="1:2">
      <c r="A8705">
        <v>38611319</v>
      </c>
      <c r="B8705" t="s">
        <v>15042</v>
      </c>
    </row>
    <row r="8706" spans="1:2">
      <c r="A8706">
        <v>34217537</v>
      </c>
      <c r="B8706" t="s">
        <v>15042</v>
      </c>
    </row>
    <row r="8707" spans="1:2">
      <c r="A8707">
        <v>37242015</v>
      </c>
      <c r="B8707" t="s">
        <v>9858</v>
      </c>
    </row>
    <row r="8708" spans="1:2">
      <c r="A8708">
        <v>34217623</v>
      </c>
      <c r="B8708" t="s">
        <v>9858</v>
      </c>
    </row>
    <row r="8709" spans="1:2">
      <c r="A8709">
        <v>37861795</v>
      </c>
      <c r="B8709" t="s">
        <v>9859</v>
      </c>
    </row>
    <row r="8710" spans="1:2">
      <c r="A8710">
        <v>38498970</v>
      </c>
      <c r="B8710" t="s">
        <v>9859</v>
      </c>
    </row>
    <row r="8711" spans="1:2">
      <c r="A8711">
        <v>38610997</v>
      </c>
      <c r="B8711" t="s">
        <v>9859</v>
      </c>
    </row>
    <row r="8712" spans="1:2">
      <c r="A8712">
        <v>38611450</v>
      </c>
      <c r="B8712" t="s">
        <v>16766</v>
      </c>
    </row>
    <row r="8713" spans="1:2">
      <c r="A8713">
        <v>34335963</v>
      </c>
      <c r="B8713" t="s">
        <v>9860</v>
      </c>
    </row>
    <row r="8714" spans="1:2">
      <c r="A8714">
        <v>37280519</v>
      </c>
      <c r="B8714" t="s">
        <v>9860</v>
      </c>
    </row>
    <row r="8715" spans="1:2">
      <c r="A8715">
        <v>38311014</v>
      </c>
      <c r="B8715" t="s">
        <v>9860</v>
      </c>
    </row>
    <row r="8716" spans="1:2">
      <c r="A8716">
        <v>38392379</v>
      </c>
      <c r="B8716" t="s">
        <v>9861</v>
      </c>
    </row>
    <row r="8717" spans="1:2">
      <c r="A8717">
        <v>37728348</v>
      </c>
      <c r="B8717" t="s">
        <v>15321</v>
      </c>
    </row>
    <row r="8718" spans="1:2">
      <c r="A8718">
        <v>34217520</v>
      </c>
      <c r="B8718" t="s">
        <v>15321</v>
      </c>
    </row>
    <row r="8719" spans="1:2">
      <c r="A8719">
        <v>37075222</v>
      </c>
      <c r="B8719" t="s">
        <v>15321</v>
      </c>
    </row>
    <row r="8720" spans="1:2">
      <c r="A8720">
        <v>38432974</v>
      </c>
      <c r="B8720" t="s">
        <v>17684</v>
      </c>
    </row>
    <row r="8721" spans="1:2">
      <c r="A8721">
        <v>34217922</v>
      </c>
      <c r="B8721" t="s">
        <v>13112</v>
      </c>
    </row>
    <row r="8722" spans="1:2">
      <c r="A8722">
        <v>34144807</v>
      </c>
      <c r="B8722" t="s">
        <v>13112</v>
      </c>
    </row>
    <row r="8723" spans="1:2">
      <c r="A8723">
        <v>34150032</v>
      </c>
      <c r="B8723" t="s">
        <v>10097</v>
      </c>
    </row>
    <row r="8724" spans="1:2">
      <c r="A8724">
        <v>34217935</v>
      </c>
      <c r="B8724" t="s">
        <v>8769</v>
      </c>
    </row>
    <row r="8725" spans="1:2">
      <c r="A8725">
        <v>36781218</v>
      </c>
      <c r="B8725" t="s">
        <v>14731</v>
      </c>
    </row>
    <row r="8726" spans="1:2">
      <c r="A8726">
        <v>38793694</v>
      </c>
      <c r="B8726" t="s">
        <v>14731</v>
      </c>
    </row>
    <row r="8727" spans="1:2">
      <c r="A8727">
        <v>36906314</v>
      </c>
      <c r="B8727" t="s">
        <v>14731</v>
      </c>
    </row>
    <row r="8728" spans="1:2">
      <c r="A8728">
        <v>34233875</v>
      </c>
      <c r="B8728" t="s">
        <v>14731</v>
      </c>
    </row>
    <row r="8729" spans="1:2">
      <c r="A8729">
        <v>36732779</v>
      </c>
      <c r="B8729" t="s">
        <v>14731</v>
      </c>
    </row>
    <row r="8730" spans="1:2">
      <c r="A8730">
        <v>38643310</v>
      </c>
      <c r="B8730" t="s">
        <v>10098</v>
      </c>
    </row>
    <row r="8731" spans="1:2">
      <c r="A8731">
        <v>36791789</v>
      </c>
      <c r="B8731" t="s">
        <v>10982</v>
      </c>
    </row>
    <row r="8732" spans="1:2">
      <c r="A8732">
        <v>34218040</v>
      </c>
      <c r="B8732" t="s">
        <v>8571</v>
      </c>
    </row>
    <row r="8733" spans="1:2">
      <c r="A8733">
        <v>38706780</v>
      </c>
      <c r="B8733" t="s">
        <v>8571</v>
      </c>
    </row>
    <row r="8734" spans="1:2">
      <c r="A8734">
        <v>37707445</v>
      </c>
      <c r="B8734" t="s">
        <v>8571</v>
      </c>
    </row>
    <row r="8735" spans="1:2">
      <c r="A8735">
        <v>34213905</v>
      </c>
      <c r="B8735" t="s">
        <v>13076</v>
      </c>
    </row>
    <row r="8736" spans="1:2">
      <c r="A8736">
        <v>37728640</v>
      </c>
      <c r="B8736" t="s">
        <v>13076</v>
      </c>
    </row>
    <row r="8737" spans="1:2">
      <c r="A8737">
        <v>38431936</v>
      </c>
      <c r="B8737" t="s">
        <v>13076</v>
      </c>
    </row>
    <row r="8738" spans="1:2">
      <c r="A8738">
        <v>37122933</v>
      </c>
      <c r="B8738" t="s">
        <v>13076</v>
      </c>
    </row>
    <row r="8739" spans="1:2">
      <c r="A8739">
        <v>37961237</v>
      </c>
      <c r="B8739" t="s">
        <v>15114</v>
      </c>
    </row>
    <row r="8740" spans="1:2">
      <c r="A8740">
        <v>34218282</v>
      </c>
      <c r="B8740" t="s">
        <v>15114</v>
      </c>
    </row>
    <row r="8741" spans="1:2">
      <c r="A8741">
        <v>34534128</v>
      </c>
      <c r="B8741" t="s">
        <v>15114</v>
      </c>
    </row>
    <row r="8742" spans="1:2">
      <c r="A8742">
        <v>37168478</v>
      </c>
      <c r="B8742" t="s">
        <v>15114</v>
      </c>
    </row>
    <row r="8743" spans="1:2">
      <c r="A8743">
        <v>36910663</v>
      </c>
      <c r="B8743" t="s">
        <v>15114</v>
      </c>
    </row>
    <row r="8744" spans="1:2">
      <c r="A8744">
        <v>37041968</v>
      </c>
      <c r="B8744" t="s">
        <v>13079</v>
      </c>
    </row>
    <row r="8745" spans="1:2">
      <c r="A8745">
        <v>36904180</v>
      </c>
      <c r="B8745" t="s">
        <v>13920</v>
      </c>
    </row>
    <row r="8746" spans="1:2">
      <c r="A8746">
        <v>36985630</v>
      </c>
      <c r="B8746" t="s">
        <v>13920</v>
      </c>
    </row>
    <row r="8747" spans="1:2">
      <c r="A8747">
        <v>34235143</v>
      </c>
      <c r="B8747" t="s">
        <v>13920</v>
      </c>
    </row>
    <row r="8748" spans="1:2">
      <c r="A8748">
        <v>37727948</v>
      </c>
      <c r="B8748" t="s">
        <v>13920</v>
      </c>
    </row>
    <row r="8749" spans="1:2">
      <c r="A8749">
        <v>34331864</v>
      </c>
      <c r="B8749" t="s">
        <v>9862</v>
      </c>
    </row>
    <row r="8750" spans="1:2">
      <c r="A8750">
        <v>34357048</v>
      </c>
      <c r="B8750" t="s">
        <v>9862</v>
      </c>
    </row>
    <row r="8751" spans="1:2">
      <c r="A8751">
        <v>36857565</v>
      </c>
      <c r="B8751" t="s">
        <v>12346</v>
      </c>
    </row>
    <row r="8752" spans="1:2">
      <c r="A8752">
        <v>38580043</v>
      </c>
      <c r="B8752" t="s">
        <v>12347</v>
      </c>
    </row>
    <row r="8753" spans="1:2">
      <c r="A8753">
        <v>37246784</v>
      </c>
      <c r="B8753" t="s">
        <v>12347</v>
      </c>
    </row>
    <row r="8754" spans="1:2">
      <c r="A8754">
        <v>38445670</v>
      </c>
      <c r="B8754" t="s">
        <v>8852</v>
      </c>
    </row>
    <row r="8755" spans="1:2">
      <c r="A8755">
        <v>34218623</v>
      </c>
      <c r="B8755" t="s">
        <v>8852</v>
      </c>
    </row>
    <row r="8756" spans="1:2">
      <c r="A8756">
        <v>34218622</v>
      </c>
      <c r="B8756" t="s">
        <v>14620</v>
      </c>
    </row>
    <row r="8757" spans="1:2">
      <c r="A8757">
        <v>38448929</v>
      </c>
      <c r="B8757" t="s">
        <v>14620</v>
      </c>
    </row>
    <row r="8758" spans="1:2">
      <c r="A8758">
        <v>36895770</v>
      </c>
      <c r="B8758" t="s">
        <v>14620</v>
      </c>
    </row>
    <row r="8759" spans="1:2">
      <c r="A8759">
        <v>37027083</v>
      </c>
      <c r="B8759" t="s">
        <v>12348</v>
      </c>
    </row>
    <row r="8760" spans="1:2">
      <c r="A8760">
        <v>37254181</v>
      </c>
      <c r="B8760" t="s">
        <v>12348</v>
      </c>
    </row>
    <row r="8761" spans="1:2">
      <c r="A8761">
        <v>38780506</v>
      </c>
      <c r="B8761" t="s">
        <v>12348</v>
      </c>
    </row>
    <row r="8762" spans="1:2">
      <c r="A8762">
        <v>34401781</v>
      </c>
      <c r="B8762" t="s">
        <v>12349</v>
      </c>
    </row>
    <row r="8763" spans="1:2">
      <c r="A8763">
        <v>37226449</v>
      </c>
      <c r="B8763" t="s">
        <v>12349</v>
      </c>
    </row>
    <row r="8764" spans="1:2">
      <c r="A8764">
        <v>34231366</v>
      </c>
      <c r="B8764" t="s">
        <v>10857</v>
      </c>
    </row>
    <row r="8765" spans="1:2">
      <c r="A8765">
        <v>34144281</v>
      </c>
      <c r="B8765" t="s">
        <v>9994</v>
      </c>
    </row>
    <row r="8766" spans="1:2">
      <c r="A8766">
        <v>36873093</v>
      </c>
      <c r="B8766" t="s">
        <v>9994</v>
      </c>
    </row>
    <row r="8767" spans="1:2">
      <c r="A8767">
        <v>37984717</v>
      </c>
      <c r="B8767" t="s">
        <v>9994</v>
      </c>
    </row>
    <row r="8768" spans="1:2">
      <c r="A8768">
        <v>37984730</v>
      </c>
      <c r="B8768" t="s">
        <v>9994</v>
      </c>
    </row>
    <row r="8769" spans="1:2">
      <c r="A8769">
        <v>34218633</v>
      </c>
      <c r="B8769" t="s">
        <v>9994</v>
      </c>
    </row>
    <row r="8770" spans="1:2">
      <c r="A8770">
        <v>34218634</v>
      </c>
      <c r="B8770" t="s">
        <v>9994</v>
      </c>
    </row>
    <row r="8771" spans="1:2">
      <c r="A8771">
        <v>34144312</v>
      </c>
      <c r="B8771" t="s">
        <v>9994</v>
      </c>
    </row>
    <row r="8772" spans="1:2">
      <c r="A8772">
        <v>37779401</v>
      </c>
      <c r="B8772" t="s">
        <v>9963</v>
      </c>
    </row>
    <row r="8773" spans="1:2">
      <c r="A8773">
        <v>34215695</v>
      </c>
      <c r="B8773" t="s">
        <v>9963</v>
      </c>
    </row>
    <row r="8774" spans="1:2">
      <c r="A8774">
        <v>36918820</v>
      </c>
      <c r="B8774" t="s">
        <v>9963</v>
      </c>
    </row>
    <row r="8775" spans="1:2">
      <c r="A8775">
        <v>34271525</v>
      </c>
      <c r="B8775" t="s">
        <v>10168</v>
      </c>
    </row>
    <row r="8776" spans="1:2">
      <c r="A8776">
        <v>36859430</v>
      </c>
      <c r="B8776" t="s">
        <v>10168</v>
      </c>
    </row>
    <row r="8777" spans="1:2">
      <c r="A8777">
        <v>34218662</v>
      </c>
      <c r="B8777" t="s">
        <v>14085</v>
      </c>
    </row>
    <row r="8778" spans="1:2">
      <c r="A8778">
        <v>34218664</v>
      </c>
      <c r="B8778" t="s">
        <v>14085</v>
      </c>
    </row>
    <row r="8779" spans="1:2">
      <c r="A8779">
        <v>38728055</v>
      </c>
      <c r="B8779" t="s">
        <v>14436</v>
      </c>
    </row>
    <row r="8780" spans="1:2">
      <c r="A8780">
        <v>34218706</v>
      </c>
      <c r="B8780" t="s">
        <v>12350</v>
      </c>
    </row>
    <row r="8781" spans="1:2">
      <c r="A8781">
        <v>37032815</v>
      </c>
      <c r="B8781" t="s">
        <v>15466</v>
      </c>
    </row>
    <row r="8782" spans="1:2">
      <c r="A8782">
        <v>37727974</v>
      </c>
      <c r="B8782" t="s">
        <v>15466</v>
      </c>
    </row>
    <row r="8783" spans="1:2">
      <c r="A8783">
        <v>37832945</v>
      </c>
      <c r="B8783" t="s">
        <v>15466</v>
      </c>
    </row>
    <row r="8784" spans="1:2">
      <c r="A8784">
        <v>34228263</v>
      </c>
      <c r="B8784" t="s">
        <v>15466</v>
      </c>
    </row>
    <row r="8785" spans="1:2">
      <c r="A8785">
        <v>38675986</v>
      </c>
      <c r="B8785" t="s">
        <v>13081</v>
      </c>
    </row>
    <row r="8786" spans="1:2">
      <c r="A8786">
        <v>37725023</v>
      </c>
      <c r="B8786" t="s">
        <v>15467</v>
      </c>
    </row>
    <row r="8787" spans="1:2">
      <c r="A8787">
        <v>37841446</v>
      </c>
      <c r="B8787" t="s">
        <v>15467</v>
      </c>
    </row>
    <row r="8788" spans="1:2">
      <c r="A8788">
        <v>36952167</v>
      </c>
      <c r="B8788" t="s">
        <v>15467</v>
      </c>
    </row>
    <row r="8789" spans="1:2">
      <c r="A8789">
        <v>34143050</v>
      </c>
      <c r="B8789" t="s">
        <v>15467</v>
      </c>
    </row>
    <row r="8790" spans="1:2">
      <c r="A8790">
        <v>34231918</v>
      </c>
      <c r="B8790" t="s">
        <v>15467</v>
      </c>
    </row>
    <row r="8791" spans="1:2">
      <c r="A8791">
        <v>34231505</v>
      </c>
      <c r="B8791" t="s">
        <v>15468</v>
      </c>
    </row>
    <row r="8792" spans="1:2">
      <c r="A8792">
        <v>37778103</v>
      </c>
      <c r="B8792" t="s">
        <v>15468</v>
      </c>
    </row>
    <row r="8793" spans="1:2">
      <c r="A8793">
        <v>37070850</v>
      </c>
      <c r="B8793" t="s">
        <v>15468</v>
      </c>
    </row>
    <row r="8794" spans="1:2">
      <c r="A8794">
        <v>38513460</v>
      </c>
      <c r="B8794" t="s">
        <v>15468</v>
      </c>
    </row>
    <row r="8795" spans="1:2">
      <c r="A8795">
        <v>36847659</v>
      </c>
      <c r="B8795" t="s">
        <v>12352</v>
      </c>
    </row>
    <row r="8796" spans="1:2">
      <c r="A8796">
        <v>34311765</v>
      </c>
      <c r="B8796" t="s">
        <v>12353</v>
      </c>
    </row>
    <row r="8797" spans="1:2">
      <c r="A8797">
        <v>37784734</v>
      </c>
      <c r="B8797" t="s">
        <v>10099</v>
      </c>
    </row>
    <row r="8798" spans="1:2">
      <c r="A8798">
        <v>34217038</v>
      </c>
      <c r="B8798" t="s">
        <v>10100</v>
      </c>
    </row>
    <row r="8799" spans="1:2">
      <c r="A8799">
        <v>34218741</v>
      </c>
      <c r="B8799" t="s">
        <v>9305</v>
      </c>
    </row>
    <row r="8800" spans="1:2">
      <c r="A8800">
        <v>38590896</v>
      </c>
      <c r="B8800" t="s">
        <v>13082</v>
      </c>
    </row>
    <row r="8801" spans="1:2">
      <c r="A8801">
        <v>34218763</v>
      </c>
      <c r="B8801" t="s">
        <v>13082</v>
      </c>
    </row>
    <row r="8802" spans="1:2">
      <c r="A8802">
        <v>37285132</v>
      </c>
      <c r="B8802" t="s">
        <v>13082</v>
      </c>
    </row>
    <row r="8803" spans="1:2">
      <c r="A8803">
        <v>34484976</v>
      </c>
      <c r="B8803" t="s">
        <v>16982</v>
      </c>
    </row>
    <row r="8804" spans="1:2">
      <c r="A8804">
        <v>36909345</v>
      </c>
      <c r="B8804" t="s">
        <v>12354</v>
      </c>
    </row>
    <row r="8805" spans="1:2">
      <c r="A8805">
        <v>34218781</v>
      </c>
      <c r="B8805" t="s">
        <v>15115</v>
      </c>
    </row>
    <row r="8806" spans="1:2">
      <c r="A8806">
        <v>37784258</v>
      </c>
      <c r="B8806" t="s">
        <v>15115</v>
      </c>
    </row>
    <row r="8807" spans="1:2">
      <c r="A8807">
        <v>37832927</v>
      </c>
      <c r="B8807" t="s">
        <v>14990</v>
      </c>
    </row>
    <row r="8808" spans="1:2">
      <c r="A8808">
        <v>37855470</v>
      </c>
      <c r="B8808" t="s">
        <v>14990</v>
      </c>
    </row>
    <row r="8809" spans="1:2">
      <c r="A8809">
        <v>34220463</v>
      </c>
      <c r="B8809" t="s">
        <v>14990</v>
      </c>
    </row>
    <row r="8810" spans="1:2">
      <c r="A8810">
        <v>38439276</v>
      </c>
      <c r="B8810" t="s">
        <v>14991</v>
      </c>
    </row>
    <row r="8811" spans="1:2">
      <c r="A8811">
        <v>34220459</v>
      </c>
      <c r="B8811" t="s">
        <v>14991</v>
      </c>
    </row>
    <row r="8812" spans="1:2">
      <c r="A8812">
        <v>38439310</v>
      </c>
      <c r="B8812" t="s">
        <v>14991</v>
      </c>
    </row>
    <row r="8813" spans="1:2">
      <c r="A8813">
        <v>34218788</v>
      </c>
      <c r="B8813" t="s">
        <v>14946</v>
      </c>
    </row>
    <row r="8814" spans="1:2">
      <c r="A8814">
        <v>38627867</v>
      </c>
      <c r="B8814" t="s">
        <v>13170</v>
      </c>
    </row>
    <row r="8815" spans="1:2">
      <c r="A8815">
        <v>38631230</v>
      </c>
      <c r="B8815" t="s">
        <v>13171</v>
      </c>
    </row>
    <row r="8816" spans="1:2">
      <c r="A8816">
        <v>38015826</v>
      </c>
      <c r="B8816" t="s">
        <v>13172</v>
      </c>
    </row>
    <row r="8817" spans="1:2">
      <c r="A8817">
        <v>38015835</v>
      </c>
      <c r="B8817" t="s">
        <v>13172</v>
      </c>
    </row>
    <row r="8818" spans="1:2">
      <c r="A8818">
        <v>38630620</v>
      </c>
      <c r="B8818" t="s">
        <v>13173</v>
      </c>
    </row>
    <row r="8819" spans="1:2">
      <c r="A8819">
        <v>37039928</v>
      </c>
      <c r="B8819" t="s">
        <v>13173</v>
      </c>
    </row>
    <row r="8820" spans="1:2">
      <c r="A8820">
        <v>34154046</v>
      </c>
      <c r="B8820" t="s">
        <v>13241</v>
      </c>
    </row>
    <row r="8821" spans="1:2">
      <c r="A8821">
        <v>38858039</v>
      </c>
      <c r="B8821" t="s">
        <v>12356</v>
      </c>
    </row>
    <row r="8822" spans="1:2">
      <c r="A8822">
        <v>34157733</v>
      </c>
      <c r="B8822" t="s">
        <v>12356</v>
      </c>
    </row>
    <row r="8823" spans="1:2">
      <c r="A8823">
        <v>37148595</v>
      </c>
      <c r="B8823" t="s">
        <v>9647</v>
      </c>
    </row>
    <row r="8824" spans="1:2">
      <c r="A8824">
        <v>34218832</v>
      </c>
      <c r="B8824" t="s">
        <v>10927</v>
      </c>
    </row>
    <row r="8825" spans="1:2">
      <c r="A8825">
        <v>34218840</v>
      </c>
      <c r="B8825" t="s">
        <v>13242</v>
      </c>
    </row>
    <row r="8826" spans="1:2">
      <c r="A8826">
        <v>37791680</v>
      </c>
      <c r="B8826" t="s">
        <v>12357</v>
      </c>
    </row>
    <row r="8827" spans="1:2">
      <c r="A8827">
        <v>34226069</v>
      </c>
      <c r="B8827" t="s">
        <v>10101</v>
      </c>
    </row>
    <row r="8828" spans="1:2">
      <c r="A8828">
        <v>37101988</v>
      </c>
      <c r="B8828" t="s">
        <v>10402</v>
      </c>
    </row>
    <row r="8829" spans="1:2">
      <c r="A8829">
        <v>34229219</v>
      </c>
      <c r="B8829" t="s">
        <v>15355</v>
      </c>
    </row>
    <row r="8830" spans="1:2">
      <c r="A8830">
        <v>34414987</v>
      </c>
      <c r="B8830" t="s">
        <v>10195</v>
      </c>
    </row>
    <row r="8831" spans="1:2">
      <c r="A8831">
        <v>34212409</v>
      </c>
      <c r="B8831" t="s">
        <v>15355</v>
      </c>
    </row>
    <row r="8832" spans="1:2">
      <c r="A8832">
        <v>34225857</v>
      </c>
      <c r="B8832" t="s">
        <v>15355</v>
      </c>
    </row>
    <row r="8833" spans="1:2">
      <c r="A8833">
        <v>34212408</v>
      </c>
      <c r="B8833" t="s">
        <v>15355</v>
      </c>
    </row>
    <row r="8834" spans="1:2">
      <c r="A8834">
        <v>34254357</v>
      </c>
      <c r="B8834" t="s">
        <v>12358</v>
      </c>
    </row>
    <row r="8835" spans="1:2">
      <c r="A8835">
        <v>34218888</v>
      </c>
      <c r="B8835" t="s">
        <v>10102</v>
      </c>
    </row>
    <row r="8836" spans="1:2">
      <c r="A8836">
        <v>34218897</v>
      </c>
      <c r="B8836" t="s">
        <v>10102</v>
      </c>
    </row>
    <row r="8837" spans="1:2">
      <c r="A8837">
        <v>37756157</v>
      </c>
      <c r="B8837" t="s">
        <v>12359</v>
      </c>
    </row>
    <row r="8838" spans="1:2">
      <c r="A8838">
        <v>37610482</v>
      </c>
      <c r="B8838" t="s">
        <v>12360</v>
      </c>
    </row>
    <row r="8839" spans="1:2">
      <c r="A8839">
        <v>36760589</v>
      </c>
      <c r="B8839" t="s">
        <v>9192</v>
      </c>
    </row>
    <row r="8840" spans="1:2">
      <c r="A8840">
        <v>36867585</v>
      </c>
      <c r="B8840" t="s">
        <v>15469</v>
      </c>
    </row>
    <row r="8841" spans="1:2">
      <c r="A8841">
        <v>34218980</v>
      </c>
      <c r="B8841" t="s">
        <v>15469</v>
      </c>
    </row>
    <row r="8842" spans="1:2">
      <c r="A8842">
        <v>37836572</v>
      </c>
      <c r="B8842" t="s">
        <v>15469</v>
      </c>
    </row>
    <row r="8843" spans="1:2">
      <c r="A8843">
        <v>37854492</v>
      </c>
      <c r="B8843" t="s">
        <v>15469</v>
      </c>
    </row>
    <row r="8844" spans="1:2">
      <c r="A8844">
        <v>37115598</v>
      </c>
      <c r="B8844" t="s">
        <v>15469</v>
      </c>
    </row>
    <row r="8845" spans="1:2">
      <c r="A8845">
        <v>37018936</v>
      </c>
      <c r="B8845" t="s">
        <v>15469</v>
      </c>
    </row>
    <row r="8846" spans="1:2">
      <c r="A8846">
        <v>34148883</v>
      </c>
      <c r="B8846" t="s">
        <v>9009</v>
      </c>
    </row>
    <row r="8847" spans="1:2">
      <c r="A8847">
        <v>37276437</v>
      </c>
      <c r="B8847" t="s">
        <v>9010</v>
      </c>
    </row>
    <row r="8848" spans="1:2">
      <c r="A8848">
        <v>34654134</v>
      </c>
      <c r="B8848" t="s">
        <v>9010</v>
      </c>
    </row>
    <row r="8849" spans="1:2">
      <c r="A8849">
        <v>34134471</v>
      </c>
      <c r="B8849" t="s">
        <v>10103</v>
      </c>
    </row>
    <row r="8850" spans="1:2">
      <c r="A8850">
        <v>34147944</v>
      </c>
      <c r="B8850" t="s">
        <v>10104</v>
      </c>
    </row>
    <row r="8851" spans="1:2">
      <c r="A8851">
        <v>34221568</v>
      </c>
      <c r="B8851" t="s">
        <v>10105</v>
      </c>
    </row>
    <row r="8852" spans="1:2">
      <c r="A8852">
        <v>34218952</v>
      </c>
      <c r="B8852" t="s">
        <v>10105</v>
      </c>
    </row>
    <row r="8853" spans="1:2">
      <c r="A8853">
        <v>38326118</v>
      </c>
      <c r="B8853" t="s">
        <v>10106</v>
      </c>
    </row>
    <row r="8854" spans="1:2">
      <c r="A8854">
        <v>37983548</v>
      </c>
      <c r="B8854" t="s">
        <v>10106</v>
      </c>
    </row>
    <row r="8855" spans="1:2">
      <c r="A8855">
        <v>34651186</v>
      </c>
      <c r="B8855" t="s">
        <v>12361</v>
      </c>
    </row>
    <row r="8856" spans="1:2">
      <c r="A8856">
        <v>37020118</v>
      </c>
      <c r="B8856" t="s">
        <v>15470</v>
      </c>
    </row>
    <row r="8857" spans="1:2">
      <c r="A8857">
        <v>34219069</v>
      </c>
      <c r="B8857" t="s">
        <v>15470</v>
      </c>
    </row>
    <row r="8858" spans="1:2">
      <c r="A8858">
        <v>37293809</v>
      </c>
      <c r="B8858" t="s">
        <v>15470</v>
      </c>
    </row>
    <row r="8859" spans="1:2">
      <c r="A8859">
        <v>34219018</v>
      </c>
      <c r="B8859" t="s">
        <v>13454</v>
      </c>
    </row>
    <row r="8860" spans="1:2">
      <c r="A8860">
        <v>36955751</v>
      </c>
      <c r="B8860" t="s">
        <v>13454</v>
      </c>
    </row>
    <row r="8861" spans="1:2">
      <c r="A8861">
        <v>37772204</v>
      </c>
      <c r="B8861" t="s">
        <v>13454</v>
      </c>
    </row>
    <row r="8862" spans="1:2">
      <c r="A8862">
        <v>38805476</v>
      </c>
      <c r="B8862" t="s">
        <v>13085</v>
      </c>
    </row>
    <row r="8863" spans="1:2">
      <c r="A8863">
        <v>38814945</v>
      </c>
      <c r="B8863" t="s">
        <v>13085</v>
      </c>
    </row>
    <row r="8864" spans="1:2">
      <c r="A8864">
        <v>34150083</v>
      </c>
      <c r="B8864" t="s">
        <v>10858</v>
      </c>
    </row>
    <row r="8865" spans="1:2">
      <c r="A8865">
        <v>37303466</v>
      </c>
      <c r="B8865" t="s">
        <v>13087</v>
      </c>
    </row>
    <row r="8866" spans="1:2">
      <c r="A8866">
        <v>37295729</v>
      </c>
      <c r="B8866" t="s">
        <v>13087</v>
      </c>
    </row>
    <row r="8867" spans="1:2">
      <c r="A8867">
        <v>37729135</v>
      </c>
      <c r="B8867" t="s">
        <v>13087</v>
      </c>
    </row>
    <row r="8868" spans="1:2">
      <c r="A8868">
        <v>37179251</v>
      </c>
      <c r="B8868" t="s">
        <v>13088</v>
      </c>
    </row>
    <row r="8869" spans="1:2">
      <c r="A8869">
        <v>34234527</v>
      </c>
      <c r="B8869" t="s">
        <v>13088</v>
      </c>
    </row>
    <row r="8870" spans="1:2">
      <c r="A8870">
        <v>38527454</v>
      </c>
      <c r="B8870" t="s">
        <v>13089</v>
      </c>
    </row>
    <row r="8871" spans="1:2">
      <c r="A8871">
        <v>34235461</v>
      </c>
      <c r="B8871" t="s">
        <v>13089</v>
      </c>
    </row>
    <row r="8872" spans="1:2">
      <c r="A8872">
        <v>38338393</v>
      </c>
      <c r="B8872" t="s">
        <v>13089</v>
      </c>
    </row>
    <row r="8873" spans="1:2">
      <c r="A8873">
        <v>37953849</v>
      </c>
      <c r="B8873" t="s">
        <v>13089</v>
      </c>
    </row>
    <row r="8874" spans="1:2">
      <c r="A8874">
        <v>38480063</v>
      </c>
      <c r="B8874" t="s">
        <v>13089</v>
      </c>
    </row>
    <row r="8875" spans="1:2">
      <c r="A8875">
        <v>37871407</v>
      </c>
      <c r="B8875" t="s">
        <v>14919</v>
      </c>
    </row>
    <row r="8876" spans="1:2">
      <c r="A8876">
        <v>34219087</v>
      </c>
      <c r="B8876" t="s">
        <v>15067</v>
      </c>
    </row>
    <row r="8877" spans="1:2">
      <c r="A8877">
        <v>34219091</v>
      </c>
      <c r="B8877" t="s">
        <v>14480</v>
      </c>
    </row>
    <row r="8878" spans="1:2">
      <c r="A8878">
        <v>34219099</v>
      </c>
      <c r="B8878" t="s">
        <v>12362</v>
      </c>
    </row>
    <row r="8879" spans="1:2">
      <c r="A8879">
        <v>38523905</v>
      </c>
      <c r="B8879" t="s">
        <v>16832</v>
      </c>
    </row>
    <row r="8880" spans="1:2">
      <c r="A8880">
        <v>34414517</v>
      </c>
      <c r="B8880" t="s">
        <v>12363</v>
      </c>
    </row>
    <row r="8881" spans="1:2">
      <c r="A8881">
        <v>34219202</v>
      </c>
      <c r="B8881" t="s">
        <v>12364</v>
      </c>
    </row>
    <row r="8882" spans="1:2">
      <c r="A8882">
        <v>36781735</v>
      </c>
      <c r="B8882" t="s">
        <v>16736</v>
      </c>
    </row>
    <row r="8883" spans="1:2">
      <c r="A8883">
        <v>37248270</v>
      </c>
      <c r="B8883" t="s">
        <v>17552</v>
      </c>
    </row>
    <row r="8884" spans="1:2">
      <c r="A8884">
        <v>36851863</v>
      </c>
      <c r="B8884" t="s">
        <v>12366</v>
      </c>
    </row>
    <row r="8885" spans="1:2">
      <c r="A8885">
        <v>34207937</v>
      </c>
      <c r="B8885" t="s">
        <v>8503</v>
      </c>
    </row>
    <row r="8886" spans="1:2">
      <c r="A8886">
        <v>34440537</v>
      </c>
      <c r="B8886" t="s">
        <v>12367</v>
      </c>
    </row>
    <row r="8887" spans="1:2">
      <c r="A8887">
        <v>34218631</v>
      </c>
      <c r="B8887" t="s">
        <v>13455</v>
      </c>
    </row>
    <row r="8888" spans="1:2">
      <c r="A8888">
        <v>38538648</v>
      </c>
      <c r="B8888" t="s">
        <v>13455</v>
      </c>
    </row>
    <row r="8889" spans="1:2">
      <c r="A8889">
        <v>37665875</v>
      </c>
      <c r="B8889" t="s">
        <v>9306</v>
      </c>
    </row>
    <row r="8890" spans="1:2">
      <c r="A8890">
        <v>34219280</v>
      </c>
      <c r="B8890" t="s">
        <v>12368</v>
      </c>
    </row>
    <row r="8891" spans="1:2">
      <c r="A8891">
        <v>37179108</v>
      </c>
      <c r="B8891" t="s">
        <v>12368</v>
      </c>
    </row>
    <row r="8892" spans="1:2">
      <c r="A8892">
        <v>37720211</v>
      </c>
      <c r="B8892" t="s">
        <v>12369</v>
      </c>
    </row>
    <row r="8893" spans="1:2">
      <c r="A8893">
        <v>34219293</v>
      </c>
      <c r="B8893" t="s">
        <v>12369</v>
      </c>
    </row>
    <row r="8894" spans="1:2">
      <c r="A8894">
        <v>34415345</v>
      </c>
      <c r="B8894" t="s">
        <v>12370</v>
      </c>
    </row>
    <row r="8895" spans="1:2">
      <c r="A8895">
        <v>34219331</v>
      </c>
      <c r="B8895" t="s">
        <v>12371</v>
      </c>
    </row>
    <row r="8896" spans="1:2">
      <c r="A8896">
        <v>38793362</v>
      </c>
      <c r="B8896" t="s">
        <v>12371</v>
      </c>
    </row>
    <row r="8897" spans="1:2">
      <c r="A8897">
        <v>37158269</v>
      </c>
      <c r="B8897" t="s">
        <v>9999</v>
      </c>
    </row>
    <row r="8898" spans="1:2">
      <c r="A8898">
        <v>34227501</v>
      </c>
      <c r="B8898" t="s">
        <v>8853</v>
      </c>
    </row>
    <row r="8899" spans="1:2">
      <c r="A8899">
        <v>34414035</v>
      </c>
      <c r="B8899" t="s">
        <v>8853</v>
      </c>
    </row>
    <row r="8900" spans="1:2">
      <c r="A8900">
        <v>37711385</v>
      </c>
      <c r="B8900" t="s">
        <v>13113</v>
      </c>
    </row>
    <row r="8901" spans="1:2">
      <c r="A8901">
        <v>34175338</v>
      </c>
      <c r="B8901" t="s">
        <v>13114</v>
      </c>
    </row>
    <row r="8902" spans="1:2">
      <c r="A8902">
        <v>37281058</v>
      </c>
      <c r="B8902" t="s">
        <v>13114</v>
      </c>
    </row>
    <row r="8903" spans="1:2">
      <c r="A8903">
        <v>34235209</v>
      </c>
      <c r="B8903" t="s">
        <v>13115</v>
      </c>
    </row>
    <row r="8904" spans="1:2">
      <c r="A8904">
        <v>36910877</v>
      </c>
      <c r="B8904" t="s">
        <v>13115</v>
      </c>
    </row>
    <row r="8905" spans="1:2">
      <c r="A8905">
        <v>37293245</v>
      </c>
      <c r="B8905" t="s">
        <v>13115</v>
      </c>
    </row>
    <row r="8906" spans="1:2">
      <c r="A8906">
        <v>34224310</v>
      </c>
      <c r="B8906" t="s">
        <v>15116</v>
      </c>
    </row>
    <row r="8907" spans="1:2">
      <c r="A8907">
        <v>36865449</v>
      </c>
      <c r="B8907" t="s">
        <v>15116</v>
      </c>
    </row>
    <row r="8908" spans="1:2">
      <c r="A8908">
        <v>37717192</v>
      </c>
      <c r="B8908" t="s">
        <v>15116</v>
      </c>
    </row>
    <row r="8909" spans="1:2">
      <c r="A8909">
        <v>37103449</v>
      </c>
      <c r="B8909" t="s">
        <v>13116</v>
      </c>
    </row>
    <row r="8910" spans="1:2">
      <c r="A8910">
        <v>37162513</v>
      </c>
      <c r="B8910" t="s">
        <v>13116</v>
      </c>
    </row>
    <row r="8911" spans="1:2">
      <c r="A8911">
        <v>34224382</v>
      </c>
      <c r="B8911" t="s">
        <v>13116</v>
      </c>
    </row>
    <row r="8912" spans="1:2">
      <c r="A8912">
        <v>38670355</v>
      </c>
      <c r="B8912" t="s">
        <v>15004</v>
      </c>
    </row>
    <row r="8913" spans="1:2">
      <c r="A8913">
        <v>34225649</v>
      </c>
      <c r="B8913" t="s">
        <v>15004</v>
      </c>
    </row>
    <row r="8914" spans="1:2">
      <c r="A8914">
        <v>37715766</v>
      </c>
      <c r="B8914" t="s">
        <v>15004</v>
      </c>
    </row>
    <row r="8915" spans="1:2">
      <c r="A8915">
        <v>38679631</v>
      </c>
      <c r="B8915" t="s">
        <v>15004</v>
      </c>
    </row>
    <row r="8916" spans="1:2">
      <c r="A8916">
        <v>36905075</v>
      </c>
      <c r="B8916" t="s">
        <v>15004</v>
      </c>
    </row>
    <row r="8917" spans="1:2">
      <c r="A8917">
        <v>37232949</v>
      </c>
      <c r="B8917" t="s">
        <v>13117</v>
      </c>
    </row>
    <row r="8918" spans="1:2">
      <c r="A8918">
        <v>34228025</v>
      </c>
      <c r="B8918" t="s">
        <v>13117</v>
      </c>
    </row>
    <row r="8919" spans="1:2">
      <c r="A8919">
        <v>37823282</v>
      </c>
      <c r="B8919" t="s">
        <v>16031</v>
      </c>
    </row>
    <row r="8920" spans="1:2">
      <c r="A8920">
        <v>37655286</v>
      </c>
      <c r="B8920" t="s">
        <v>17341</v>
      </c>
    </row>
    <row r="8921" spans="1:2">
      <c r="A8921">
        <v>34219372</v>
      </c>
      <c r="B8921" t="s">
        <v>12372</v>
      </c>
    </row>
    <row r="8922" spans="1:2">
      <c r="A8922">
        <v>36943646</v>
      </c>
      <c r="B8922" t="s">
        <v>10107</v>
      </c>
    </row>
    <row r="8923" spans="1:2">
      <c r="A8923">
        <v>38025849</v>
      </c>
      <c r="B8923" t="s">
        <v>10108</v>
      </c>
    </row>
    <row r="8924" spans="1:2">
      <c r="A8924">
        <v>34570643</v>
      </c>
      <c r="B8924" t="s">
        <v>13975</v>
      </c>
    </row>
    <row r="8925" spans="1:2">
      <c r="A8925">
        <v>34141564</v>
      </c>
      <c r="B8925" t="s">
        <v>13975</v>
      </c>
    </row>
    <row r="8926" spans="1:2">
      <c r="A8926">
        <v>34219382</v>
      </c>
      <c r="B8926" t="s">
        <v>12373</v>
      </c>
    </row>
    <row r="8927" spans="1:2">
      <c r="A8927">
        <v>34144181</v>
      </c>
      <c r="B8927" t="s">
        <v>12373</v>
      </c>
    </row>
    <row r="8928" spans="1:2">
      <c r="A8928">
        <v>36867748</v>
      </c>
      <c r="B8928" t="s">
        <v>12373</v>
      </c>
    </row>
    <row r="8929" spans="1:2">
      <c r="A8929">
        <v>37161899</v>
      </c>
      <c r="B8929" t="s">
        <v>13903</v>
      </c>
    </row>
    <row r="8930" spans="1:2">
      <c r="A8930">
        <v>37057711</v>
      </c>
      <c r="B8930" t="s">
        <v>13903</v>
      </c>
    </row>
    <row r="8931" spans="1:2">
      <c r="A8931">
        <v>37236924</v>
      </c>
      <c r="B8931" t="s">
        <v>13122</v>
      </c>
    </row>
    <row r="8932" spans="1:2">
      <c r="A8932">
        <v>34219401</v>
      </c>
      <c r="B8932" t="s">
        <v>13122</v>
      </c>
    </row>
    <row r="8933" spans="1:2">
      <c r="A8933">
        <v>34219417</v>
      </c>
      <c r="B8933" t="s">
        <v>12374</v>
      </c>
    </row>
    <row r="8934" spans="1:2">
      <c r="A8934">
        <v>38675885</v>
      </c>
      <c r="B8934" t="s">
        <v>16326</v>
      </c>
    </row>
    <row r="8935" spans="1:2">
      <c r="A8935">
        <v>38368124</v>
      </c>
      <c r="B8935" t="s">
        <v>13123</v>
      </c>
    </row>
    <row r="8936" spans="1:2">
      <c r="A8936">
        <v>36962938</v>
      </c>
      <c r="B8936" t="s">
        <v>13123</v>
      </c>
    </row>
    <row r="8937" spans="1:2">
      <c r="A8937">
        <v>34219425</v>
      </c>
      <c r="B8937" t="s">
        <v>13123</v>
      </c>
    </row>
    <row r="8938" spans="1:2">
      <c r="A8938">
        <v>38448937</v>
      </c>
      <c r="B8938" t="s">
        <v>13123</v>
      </c>
    </row>
    <row r="8939" spans="1:2">
      <c r="A8939">
        <v>38459593</v>
      </c>
      <c r="B8939" t="s">
        <v>9307</v>
      </c>
    </row>
    <row r="8940" spans="1:2">
      <c r="A8940">
        <v>34219431</v>
      </c>
      <c r="B8940" t="s">
        <v>9307</v>
      </c>
    </row>
    <row r="8941" spans="1:2">
      <c r="A8941">
        <v>34219433</v>
      </c>
      <c r="B8941" t="s">
        <v>9114</v>
      </c>
    </row>
    <row r="8942" spans="1:2">
      <c r="A8942">
        <v>34219440</v>
      </c>
      <c r="B8942" t="s">
        <v>15472</v>
      </c>
    </row>
    <row r="8943" spans="1:2">
      <c r="A8943">
        <v>38768100</v>
      </c>
      <c r="B8943" t="s">
        <v>15472</v>
      </c>
    </row>
    <row r="8944" spans="1:2">
      <c r="A8944">
        <v>38777279</v>
      </c>
      <c r="B8944" t="s">
        <v>15472</v>
      </c>
    </row>
    <row r="8945" spans="1:2">
      <c r="A8945">
        <v>36857587</v>
      </c>
      <c r="B8945" t="s">
        <v>12375</v>
      </c>
    </row>
    <row r="8946" spans="1:2">
      <c r="A8946">
        <v>34139111</v>
      </c>
      <c r="B8946" t="s">
        <v>13124</v>
      </c>
    </row>
    <row r="8947" spans="1:2">
      <c r="A8947">
        <v>38659462</v>
      </c>
      <c r="B8947" t="s">
        <v>13124</v>
      </c>
    </row>
    <row r="8948" spans="1:2">
      <c r="A8948">
        <v>37225309</v>
      </c>
      <c r="B8948" t="s">
        <v>13124</v>
      </c>
    </row>
    <row r="8949" spans="1:2">
      <c r="A8949">
        <v>34142653</v>
      </c>
      <c r="B8949" t="s">
        <v>13125</v>
      </c>
    </row>
    <row r="8950" spans="1:2">
      <c r="A8950">
        <v>37748964</v>
      </c>
      <c r="B8950" t="s">
        <v>13126</v>
      </c>
    </row>
    <row r="8951" spans="1:2">
      <c r="A8951">
        <v>34147663</v>
      </c>
      <c r="B8951" t="s">
        <v>13126</v>
      </c>
    </row>
    <row r="8952" spans="1:2">
      <c r="A8952">
        <v>36865454</v>
      </c>
      <c r="B8952" t="s">
        <v>13126</v>
      </c>
    </row>
    <row r="8953" spans="1:2">
      <c r="A8953">
        <v>34605854</v>
      </c>
      <c r="B8953" t="s">
        <v>13126</v>
      </c>
    </row>
    <row r="8954" spans="1:2">
      <c r="A8954">
        <v>37960392</v>
      </c>
      <c r="B8954" t="s">
        <v>13126</v>
      </c>
    </row>
    <row r="8955" spans="1:2">
      <c r="A8955">
        <v>34170717</v>
      </c>
      <c r="B8955" t="s">
        <v>13128</v>
      </c>
    </row>
    <row r="8956" spans="1:2">
      <c r="A8956">
        <v>37144271</v>
      </c>
      <c r="B8956" t="s">
        <v>17243</v>
      </c>
    </row>
    <row r="8957" spans="1:2">
      <c r="A8957">
        <v>37080472</v>
      </c>
      <c r="B8957" t="s">
        <v>17243</v>
      </c>
    </row>
    <row r="8958" spans="1:2">
      <c r="A8958">
        <v>36864163</v>
      </c>
      <c r="B8958" t="s">
        <v>13133</v>
      </c>
    </row>
    <row r="8959" spans="1:2">
      <c r="A8959">
        <v>37784079</v>
      </c>
      <c r="B8959" t="s">
        <v>13133</v>
      </c>
    </row>
    <row r="8960" spans="1:2">
      <c r="A8960">
        <v>34220796</v>
      </c>
      <c r="B8960" t="s">
        <v>13133</v>
      </c>
    </row>
    <row r="8961" spans="1:2">
      <c r="A8961">
        <v>37164784</v>
      </c>
      <c r="B8961" t="s">
        <v>13708</v>
      </c>
    </row>
    <row r="8962" spans="1:2">
      <c r="A8962">
        <v>37782602</v>
      </c>
      <c r="B8962" t="s">
        <v>13137</v>
      </c>
    </row>
    <row r="8963" spans="1:2">
      <c r="A8963">
        <v>36799249</v>
      </c>
      <c r="B8963" t="s">
        <v>13137</v>
      </c>
    </row>
    <row r="8964" spans="1:2">
      <c r="A8964">
        <v>36904081</v>
      </c>
      <c r="B8964" t="s">
        <v>13137</v>
      </c>
    </row>
    <row r="8965" spans="1:2">
      <c r="A8965">
        <v>34339227</v>
      </c>
      <c r="B8965" t="s">
        <v>13137</v>
      </c>
    </row>
    <row r="8966" spans="1:2">
      <c r="A8966">
        <v>37806800</v>
      </c>
      <c r="B8966" t="s">
        <v>13137</v>
      </c>
    </row>
    <row r="8967" spans="1:2">
      <c r="A8967">
        <v>34339230</v>
      </c>
      <c r="B8967" t="s">
        <v>13137</v>
      </c>
    </row>
    <row r="8968" spans="1:2">
      <c r="A8968">
        <v>34368982</v>
      </c>
      <c r="B8968" t="s">
        <v>13137</v>
      </c>
    </row>
    <row r="8969" spans="1:2">
      <c r="A8969">
        <v>36861416</v>
      </c>
      <c r="B8969" t="s">
        <v>13134</v>
      </c>
    </row>
    <row r="8970" spans="1:2">
      <c r="A8970">
        <v>34219544</v>
      </c>
      <c r="B8970" t="s">
        <v>13134</v>
      </c>
    </row>
    <row r="8971" spans="1:2">
      <c r="A8971">
        <v>34364464</v>
      </c>
      <c r="B8971" t="s">
        <v>13134</v>
      </c>
    </row>
    <row r="8972" spans="1:2">
      <c r="A8972">
        <v>37729565</v>
      </c>
      <c r="B8972" t="s">
        <v>13134</v>
      </c>
    </row>
    <row r="8973" spans="1:2">
      <c r="A8973">
        <v>37788812</v>
      </c>
      <c r="B8973" t="s">
        <v>13134</v>
      </c>
    </row>
    <row r="8974" spans="1:2">
      <c r="A8974">
        <v>36911462</v>
      </c>
      <c r="B8974" t="s">
        <v>13134</v>
      </c>
    </row>
    <row r="8975" spans="1:2">
      <c r="A8975">
        <v>37158279</v>
      </c>
      <c r="B8975" t="s">
        <v>12377</v>
      </c>
    </row>
    <row r="8976" spans="1:2">
      <c r="A8976">
        <v>36942740</v>
      </c>
      <c r="B8976" t="s">
        <v>12377</v>
      </c>
    </row>
    <row r="8977" spans="1:2">
      <c r="A8977">
        <v>36951152</v>
      </c>
      <c r="B8977" t="s">
        <v>10935</v>
      </c>
    </row>
    <row r="8978" spans="1:2">
      <c r="A8978">
        <v>37772408</v>
      </c>
      <c r="B8978" t="s">
        <v>10935</v>
      </c>
    </row>
    <row r="8979" spans="1:2">
      <c r="A8979">
        <v>34182304</v>
      </c>
      <c r="B8979" t="s">
        <v>10935</v>
      </c>
    </row>
    <row r="8980" spans="1:2">
      <c r="A8980">
        <v>37269415</v>
      </c>
      <c r="B8980" t="s">
        <v>13456</v>
      </c>
    </row>
    <row r="8981" spans="1:2">
      <c r="A8981">
        <v>34219558</v>
      </c>
      <c r="B8981" t="s">
        <v>13456</v>
      </c>
    </row>
    <row r="8982" spans="1:2">
      <c r="A8982">
        <v>34219561</v>
      </c>
      <c r="B8982" t="s">
        <v>9193</v>
      </c>
    </row>
    <row r="8983" spans="1:2">
      <c r="A8983">
        <v>38768353</v>
      </c>
      <c r="B8983" t="s">
        <v>9193</v>
      </c>
    </row>
    <row r="8984" spans="1:2">
      <c r="A8984">
        <v>38777239</v>
      </c>
      <c r="B8984" t="s">
        <v>9193</v>
      </c>
    </row>
    <row r="8985" spans="1:2">
      <c r="A8985">
        <v>34211123</v>
      </c>
      <c r="B8985" t="s">
        <v>13656</v>
      </c>
    </row>
    <row r="8986" spans="1:2">
      <c r="A8986">
        <v>37661849</v>
      </c>
      <c r="B8986" t="s">
        <v>13656</v>
      </c>
    </row>
    <row r="8987" spans="1:2">
      <c r="A8987">
        <v>37643468</v>
      </c>
      <c r="B8987" t="s">
        <v>13656</v>
      </c>
    </row>
    <row r="8988" spans="1:2">
      <c r="A8988">
        <v>34219671</v>
      </c>
      <c r="B8988" t="s">
        <v>12378</v>
      </c>
    </row>
    <row r="8989" spans="1:2">
      <c r="A8989">
        <v>38760406</v>
      </c>
      <c r="B8989" t="s">
        <v>12378</v>
      </c>
    </row>
    <row r="8990" spans="1:2">
      <c r="A8990">
        <v>34219695</v>
      </c>
      <c r="B8990" t="s">
        <v>12379</v>
      </c>
    </row>
    <row r="8991" spans="1:2">
      <c r="A8991">
        <v>36935574</v>
      </c>
      <c r="B8991" t="s">
        <v>12379</v>
      </c>
    </row>
    <row r="8992" spans="1:2">
      <c r="A8992">
        <v>34219704</v>
      </c>
      <c r="B8992" t="s">
        <v>12380</v>
      </c>
    </row>
    <row r="8993" spans="1:2">
      <c r="A8993">
        <v>34219703</v>
      </c>
      <c r="B8993" t="s">
        <v>12381</v>
      </c>
    </row>
    <row r="8994" spans="1:2">
      <c r="A8994">
        <v>34219711</v>
      </c>
      <c r="B8994" t="s">
        <v>12382</v>
      </c>
    </row>
    <row r="8995" spans="1:2">
      <c r="A8995">
        <v>37610114</v>
      </c>
      <c r="B8995" t="s">
        <v>12382</v>
      </c>
    </row>
    <row r="8996" spans="1:2">
      <c r="A8996">
        <v>34219715</v>
      </c>
      <c r="B8996" t="s">
        <v>12383</v>
      </c>
    </row>
    <row r="8997" spans="1:2">
      <c r="A8997">
        <v>37648637</v>
      </c>
      <c r="B8997" t="s">
        <v>12383</v>
      </c>
    </row>
    <row r="8998" spans="1:2">
      <c r="A8998">
        <v>34219720</v>
      </c>
      <c r="B8998" t="s">
        <v>10268</v>
      </c>
    </row>
    <row r="8999" spans="1:2">
      <c r="A8999">
        <v>34219723</v>
      </c>
      <c r="B8999" t="s">
        <v>13073</v>
      </c>
    </row>
    <row r="9000" spans="1:2">
      <c r="A9000">
        <v>34219721</v>
      </c>
      <c r="B9000" t="s">
        <v>13457</v>
      </c>
    </row>
    <row r="9001" spans="1:2">
      <c r="A9001">
        <v>34219729</v>
      </c>
      <c r="B9001" t="s">
        <v>12384</v>
      </c>
    </row>
    <row r="9002" spans="1:2">
      <c r="A9002">
        <v>34219730</v>
      </c>
      <c r="B9002" t="s">
        <v>10859</v>
      </c>
    </row>
    <row r="9003" spans="1:2">
      <c r="A9003">
        <v>34219754</v>
      </c>
      <c r="B9003" t="s">
        <v>12385</v>
      </c>
    </row>
    <row r="9004" spans="1:2">
      <c r="A9004">
        <v>38832520</v>
      </c>
      <c r="B9004" t="s">
        <v>14290</v>
      </c>
    </row>
    <row r="9005" spans="1:2">
      <c r="A9005">
        <v>34232292</v>
      </c>
      <c r="B9005" t="s">
        <v>14290</v>
      </c>
    </row>
    <row r="9006" spans="1:2">
      <c r="A9006">
        <v>34219770</v>
      </c>
      <c r="B9006" t="s">
        <v>13140</v>
      </c>
    </row>
    <row r="9007" spans="1:2">
      <c r="A9007">
        <v>36792472</v>
      </c>
      <c r="B9007" t="s">
        <v>12386</v>
      </c>
    </row>
    <row r="9008" spans="1:2">
      <c r="A9008">
        <v>37303701</v>
      </c>
      <c r="B9008" t="s">
        <v>12386</v>
      </c>
    </row>
    <row r="9009" spans="1:2">
      <c r="A9009">
        <v>36803595</v>
      </c>
      <c r="B9009" t="s">
        <v>12388</v>
      </c>
    </row>
    <row r="9010" spans="1:2">
      <c r="A9010">
        <v>37144561</v>
      </c>
      <c r="B9010" t="s">
        <v>12389</v>
      </c>
    </row>
    <row r="9011" spans="1:2">
      <c r="A9011">
        <v>36746120</v>
      </c>
      <c r="B9011" t="s">
        <v>12389</v>
      </c>
    </row>
    <row r="9012" spans="1:2">
      <c r="A9012">
        <v>34149390</v>
      </c>
      <c r="B9012" t="s">
        <v>10860</v>
      </c>
    </row>
    <row r="9013" spans="1:2">
      <c r="A9013">
        <v>34210868</v>
      </c>
      <c r="B9013" t="s">
        <v>14956</v>
      </c>
    </row>
    <row r="9014" spans="1:2">
      <c r="A9014">
        <v>34188957</v>
      </c>
      <c r="B9014" t="s">
        <v>10861</v>
      </c>
    </row>
    <row r="9015" spans="1:2">
      <c r="A9015">
        <v>34219898</v>
      </c>
      <c r="B9015" t="s">
        <v>13921</v>
      </c>
    </row>
    <row r="9016" spans="1:2">
      <c r="A9016">
        <v>36934977</v>
      </c>
      <c r="B9016" t="s">
        <v>13921</v>
      </c>
    </row>
    <row r="9017" spans="1:2">
      <c r="A9017">
        <v>38722238</v>
      </c>
      <c r="B9017" t="s">
        <v>13921</v>
      </c>
    </row>
    <row r="9018" spans="1:2">
      <c r="A9018">
        <v>37728595</v>
      </c>
      <c r="B9018" t="s">
        <v>13921</v>
      </c>
    </row>
    <row r="9019" spans="1:2">
      <c r="A9019">
        <v>34219895</v>
      </c>
      <c r="B9019" t="s">
        <v>13458</v>
      </c>
    </row>
    <row r="9020" spans="1:2">
      <c r="A9020">
        <v>37083694</v>
      </c>
      <c r="B9020" t="s">
        <v>12975</v>
      </c>
    </row>
    <row r="9021" spans="1:2">
      <c r="A9021">
        <v>34219899</v>
      </c>
      <c r="B9021" t="s">
        <v>12975</v>
      </c>
    </row>
    <row r="9022" spans="1:2">
      <c r="A9022">
        <v>38620604</v>
      </c>
      <c r="B9022" t="s">
        <v>12975</v>
      </c>
    </row>
    <row r="9023" spans="1:2">
      <c r="A9023">
        <v>36780795</v>
      </c>
      <c r="B9023" t="s">
        <v>14799</v>
      </c>
    </row>
    <row r="9024" spans="1:2">
      <c r="A9024">
        <v>34234220</v>
      </c>
      <c r="B9024" t="s">
        <v>14799</v>
      </c>
    </row>
    <row r="9025" spans="1:2">
      <c r="A9025">
        <v>36780791</v>
      </c>
      <c r="B9025" t="s">
        <v>14799</v>
      </c>
    </row>
    <row r="9026" spans="1:2">
      <c r="A9026">
        <v>36853110</v>
      </c>
      <c r="B9026" t="s">
        <v>14799</v>
      </c>
    </row>
    <row r="9027" spans="1:2">
      <c r="A9027">
        <v>34413590</v>
      </c>
      <c r="B9027" t="s">
        <v>14799</v>
      </c>
    </row>
    <row r="9028" spans="1:2">
      <c r="A9028">
        <v>36906351</v>
      </c>
      <c r="B9028" t="s">
        <v>14799</v>
      </c>
    </row>
    <row r="9029" spans="1:2">
      <c r="A9029">
        <v>34415505</v>
      </c>
      <c r="B9029" t="s">
        <v>16003</v>
      </c>
    </row>
    <row r="9030" spans="1:2">
      <c r="A9030">
        <v>34219760</v>
      </c>
      <c r="B9030" t="s">
        <v>12390</v>
      </c>
    </row>
    <row r="9031" spans="1:2">
      <c r="A9031">
        <v>34209085</v>
      </c>
      <c r="B9031" t="s">
        <v>12391</v>
      </c>
    </row>
    <row r="9032" spans="1:2">
      <c r="A9032">
        <v>34134478</v>
      </c>
      <c r="B9032" t="s">
        <v>8572</v>
      </c>
    </row>
    <row r="9033" spans="1:2">
      <c r="A9033">
        <v>38538624</v>
      </c>
      <c r="B9033" t="s">
        <v>13459</v>
      </c>
    </row>
    <row r="9034" spans="1:2">
      <c r="A9034">
        <v>34153283</v>
      </c>
      <c r="B9034" t="s">
        <v>13459</v>
      </c>
    </row>
    <row r="9035" spans="1:2">
      <c r="A9035">
        <v>36996493</v>
      </c>
      <c r="B9035" t="s">
        <v>15474</v>
      </c>
    </row>
    <row r="9036" spans="1:2">
      <c r="A9036">
        <v>34221256</v>
      </c>
      <c r="B9036" t="s">
        <v>15474</v>
      </c>
    </row>
    <row r="9037" spans="1:2">
      <c r="A9037">
        <v>37727446</v>
      </c>
      <c r="B9037" t="s">
        <v>15474</v>
      </c>
    </row>
    <row r="9038" spans="1:2">
      <c r="A9038">
        <v>34415985</v>
      </c>
      <c r="B9038" t="s">
        <v>13142</v>
      </c>
    </row>
    <row r="9039" spans="1:2">
      <c r="A9039">
        <v>36858759</v>
      </c>
      <c r="B9039" t="s">
        <v>13142</v>
      </c>
    </row>
    <row r="9040" spans="1:2">
      <c r="A9040">
        <v>37294769</v>
      </c>
      <c r="B9040" t="s">
        <v>13142</v>
      </c>
    </row>
    <row r="9041" spans="1:2">
      <c r="A9041">
        <v>38505563</v>
      </c>
      <c r="B9041" t="s">
        <v>13142</v>
      </c>
    </row>
    <row r="9042" spans="1:2">
      <c r="A9042">
        <v>37666195</v>
      </c>
      <c r="B9042" t="s">
        <v>13143</v>
      </c>
    </row>
    <row r="9043" spans="1:2">
      <c r="A9043">
        <v>34136064</v>
      </c>
      <c r="B9043" t="s">
        <v>13143</v>
      </c>
    </row>
    <row r="9044" spans="1:2">
      <c r="A9044">
        <v>37727404</v>
      </c>
      <c r="B9044" t="s">
        <v>13143</v>
      </c>
    </row>
    <row r="9045" spans="1:2">
      <c r="A9045">
        <v>37594296</v>
      </c>
      <c r="B9045" t="s">
        <v>13143</v>
      </c>
    </row>
    <row r="9046" spans="1:2">
      <c r="A9046">
        <v>36928608</v>
      </c>
      <c r="B9046" t="s">
        <v>13144</v>
      </c>
    </row>
    <row r="9047" spans="1:2">
      <c r="A9047">
        <v>37728713</v>
      </c>
      <c r="B9047" t="s">
        <v>15021</v>
      </c>
    </row>
    <row r="9048" spans="1:2">
      <c r="A9048">
        <v>34361552</v>
      </c>
      <c r="B9048" t="s">
        <v>15021</v>
      </c>
    </row>
    <row r="9049" spans="1:2">
      <c r="A9049">
        <v>37155646</v>
      </c>
      <c r="B9049" t="s">
        <v>15021</v>
      </c>
    </row>
    <row r="9050" spans="1:2">
      <c r="A9050">
        <v>36860800</v>
      </c>
      <c r="B9050" t="s">
        <v>15021</v>
      </c>
    </row>
    <row r="9051" spans="1:2">
      <c r="A9051">
        <v>37581306</v>
      </c>
      <c r="B9051" t="s">
        <v>15021</v>
      </c>
    </row>
    <row r="9052" spans="1:2">
      <c r="A9052">
        <v>37729887</v>
      </c>
      <c r="B9052" t="s">
        <v>13146</v>
      </c>
    </row>
    <row r="9053" spans="1:2">
      <c r="A9053">
        <v>36909863</v>
      </c>
      <c r="B9053" t="s">
        <v>10325</v>
      </c>
    </row>
    <row r="9054" spans="1:2">
      <c r="A9054">
        <v>38343937</v>
      </c>
      <c r="B9054" t="s">
        <v>10325</v>
      </c>
    </row>
    <row r="9055" spans="1:2">
      <c r="A9055">
        <v>34220008</v>
      </c>
      <c r="B9055" t="s">
        <v>10325</v>
      </c>
    </row>
    <row r="9056" spans="1:2">
      <c r="A9056">
        <v>36781170</v>
      </c>
      <c r="B9056" t="s">
        <v>14745</v>
      </c>
    </row>
    <row r="9057" spans="1:2">
      <c r="A9057">
        <v>34234223</v>
      </c>
      <c r="B9057" t="s">
        <v>14745</v>
      </c>
    </row>
    <row r="9058" spans="1:2">
      <c r="A9058">
        <v>34645996</v>
      </c>
      <c r="B9058" t="s">
        <v>14745</v>
      </c>
    </row>
    <row r="9059" spans="1:2">
      <c r="A9059">
        <v>36781190</v>
      </c>
      <c r="B9059" t="s">
        <v>14745</v>
      </c>
    </row>
    <row r="9060" spans="1:2">
      <c r="A9060">
        <v>36907885</v>
      </c>
      <c r="B9060" t="s">
        <v>14745</v>
      </c>
    </row>
    <row r="9061" spans="1:2">
      <c r="A9061">
        <v>36798089</v>
      </c>
      <c r="B9061" t="s">
        <v>9515</v>
      </c>
    </row>
    <row r="9062" spans="1:2">
      <c r="A9062">
        <v>34272566</v>
      </c>
      <c r="B9062" t="s">
        <v>10326</v>
      </c>
    </row>
    <row r="9063" spans="1:2">
      <c r="A9063">
        <v>34220037</v>
      </c>
      <c r="B9063" t="s">
        <v>10326</v>
      </c>
    </row>
    <row r="9064" spans="1:2">
      <c r="A9064">
        <v>37145591</v>
      </c>
      <c r="B9064" t="s">
        <v>13016</v>
      </c>
    </row>
    <row r="9065" spans="1:2">
      <c r="A9065">
        <v>36810391</v>
      </c>
      <c r="B9065" t="s">
        <v>14115</v>
      </c>
    </row>
    <row r="9066" spans="1:2">
      <c r="A9066">
        <v>37993793</v>
      </c>
      <c r="B9066" t="s">
        <v>14115</v>
      </c>
    </row>
    <row r="9067" spans="1:2">
      <c r="A9067">
        <v>34144880</v>
      </c>
      <c r="B9067" t="s">
        <v>8896</v>
      </c>
    </row>
    <row r="9068" spans="1:2">
      <c r="A9068">
        <v>37052389</v>
      </c>
      <c r="B9068" t="s">
        <v>12392</v>
      </c>
    </row>
    <row r="9069" spans="1:2">
      <c r="A9069">
        <v>34463377</v>
      </c>
      <c r="B9069" t="s">
        <v>15291</v>
      </c>
    </row>
    <row r="9070" spans="1:2">
      <c r="A9070">
        <v>37276929</v>
      </c>
      <c r="B9070" t="s">
        <v>15291</v>
      </c>
    </row>
    <row r="9071" spans="1:2">
      <c r="A9071">
        <v>36949116</v>
      </c>
      <c r="B9071" t="s">
        <v>9516</v>
      </c>
    </row>
    <row r="9072" spans="1:2">
      <c r="A9072">
        <v>36910410</v>
      </c>
      <c r="B9072" t="s">
        <v>9517</v>
      </c>
    </row>
    <row r="9073" spans="1:2">
      <c r="A9073">
        <v>34220109</v>
      </c>
      <c r="B9073" t="s">
        <v>12393</v>
      </c>
    </row>
    <row r="9074" spans="1:2">
      <c r="A9074">
        <v>37727776</v>
      </c>
      <c r="B9074" t="s">
        <v>13149</v>
      </c>
    </row>
    <row r="9075" spans="1:2">
      <c r="A9075">
        <v>36998113</v>
      </c>
      <c r="B9075" t="s">
        <v>13149</v>
      </c>
    </row>
    <row r="9076" spans="1:2">
      <c r="A9076">
        <v>36971854</v>
      </c>
      <c r="B9076" t="s">
        <v>13149</v>
      </c>
    </row>
    <row r="9077" spans="1:2">
      <c r="A9077">
        <v>34136840</v>
      </c>
      <c r="B9077" t="s">
        <v>13149</v>
      </c>
    </row>
    <row r="9078" spans="1:2">
      <c r="A9078">
        <v>34220122</v>
      </c>
      <c r="B9078" t="s">
        <v>13150</v>
      </c>
    </row>
    <row r="9079" spans="1:2">
      <c r="A9079">
        <v>34220121</v>
      </c>
      <c r="B9079" t="s">
        <v>13150</v>
      </c>
    </row>
    <row r="9080" spans="1:2">
      <c r="A9080">
        <v>34237690</v>
      </c>
      <c r="B9080" t="s">
        <v>13151</v>
      </c>
    </row>
    <row r="9081" spans="1:2">
      <c r="A9081">
        <v>34654843</v>
      </c>
      <c r="B9081" t="s">
        <v>13151</v>
      </c>
    </row>
    <row r="9082" spans="1:2">
      <c r="A9082">
        <v>34220132</v>
      </c>
      <c r="B9082" t="s">
        <v>12394</v>
      </c>
    </row>
    <row r="9083" spans="1:2">
      <c r="A9083">
        <v>34153286</v>
      </c>
      <c r="B9083" t="s">
        <v>13152</v>
      </c>
    </row>
    <row r="9084" spans="1:2">
      <c r="A9084">
        <v>38445940</v>
      </c>
      <c r="B9084" t="s">
        <v>13152</v>
      </c>
    </row>
    <row r="9085" spans="1:2">
      <c r="A9085">
        <v>37632413</v>
      </c>
      <c r="B9085" t="s">
        <v>13152</v>
      </c>
    </row>
    <row r="9086" spans="1:2">
      <c r="A9086">
        <v>34220128</v>
      </c>
      <c r="B9086" t="s">
        <v>14086</v>
      </c>
    </row>
    <row r="9087" spans="1:2">
      <c r="A9087">
        <v>34235973</v>
      </c>
      <c r="B9087" t="s">
        <v>14086</v>
      </c>
    </row>
    <row r="9088" spans="1:2">
      <c r="A9088">
        <v>36851912</v>
      </c>
      <c r="B9088" t="s">
        <v>14086</v>
      </c>
    </row>
    <row r="9089" spans="1:2">
      <c r="A9089">
        <v>36902677</v>
      </c>
      <c r="B9089" t="s">
        <v>13153</v>
      </c>
    </row>
    <row r="9090" spans="1:2">
      <c r="A9090">
        <v>38451345</v>
      </c>
      <c r="B9090" t="s">
        <v>13154</v>
      </c>
    </row>
    <row r="9091" spans="1:2">
      <c r="A9091">
        <v>34220111</v>
      </c>
      <c r="B9091" t="s">
        <v>13154</v>
      </c>
    </row>
    <row r="9092" spans="1:2">
      <c r="A9092">
        <v>37003771</v>
      </c>
      <c r="B9092" t="s">
        <v>13154</v>
      </c>
    </row>
    <row r="9093" spans="1:2">
      <c r="A9093">
        <v>37574174</v>
      </c>
      <c r="B9093" t="s">
        <v>13155</v>
      </c>
    </row>
    <row r="9094" spans="1:2">
      <c r="A9094">
        <v>34145407</v>
      </c>
      <c r="B9094" t="s">
        <v>13155</v>
      </c>
    </row>
    <row r="9095" spans="1:2">
      <c r="A9095">
        <v>37768690</v>
      </c>
      <c r="B9095" t="s">
        <v>13155</v>
      </c>
    </row>
    <row r="9096" spans="1:2">
      <c r="A9096">
        <v>37783847</v>
      </c>
      <c r="B9096" t="s">
        <v>13155</v>
      </c>
    </row>
    <row r="9097" spans="1:2">
      <c r="A9097">
        <v>37219696</v>
      </c>
      <c r="B9097" t="s">
        <v>13156</v>
      </c>
    </row>
    <row r="9098" spans="1:2">
      <c r="A9098">
        <v>34215181</v>
      </c>
      <c r="B9098" t="s">
        <v>13156</v>
      </c>
    </row>
    <row r="9099" spans="1:2">
      <c r="A9099">
        <v>37752469</v>
      </c>
      <c r="B9099" t="s">
        <v>13156</v>
      </c>
    </row>
    <row r="9100" spans="1:2">
      <c r="A9100">
        <v>36789755</v>
      </c>
      <c r="B9100" t="s">
        <v>13157</v>
      </c>
    </row>
    <row r="9101" spans="1:2">
      <c r="A9101">
        <v>34222844</v>
      </c>
      <c r="B9101" t="s">
        <v>13157</v>
      </c>
    </row>
    <row r="9102" spans="1:2">
      <c r="A9102">
        <v>38853250</v>
      </c>
      <c r="B9102" t="s">
        <v>13157</v>
      </c>
    </row>
    <row r="9103" spans="1:2">
      <c r="A9103">
        <v>34277489</v>
      </c>
      <c r="B9103" t="s">
        <v>13158</v>
      </c>
    </row>
    <row r="9104" spans="1:2">
      <c r="A9104">
        <v>37117813</v>
      </c>
      <c r="B9104" t="s">
        <v>12395</v>
      </c>
    </row>
    <row r="9105" spans="1:2">
      <c r="A9105">
        <v>34220821</v>
      </c>
      <c r="B9105" t="s">
        <v>12396</v>
      </c>
    </row>
    <row r="9106" spans="1:2">
      <c r="A9106">
        <v>37109012</v>
      </c>
      <c r="B9106" t="s">
        <v>12396</v>
      </c>
    </row>
    <row r="9107" spans="1:2">
      <c r="A9107">
        <v>37728521</v>
      </c>
      <c r="B9107" t="s">
        <v>12396</v>
      </c>
    </row>
    <row r="9108" spans="1:2">
      <c r="A9108">
        <v>34220143</v>
      </c>
      <c r="B9108" t="s">
        <v>13922</v>
      </c>
    </row>
    <row r="9109" spans="1:2">
      <c r="A9109">
        <v>37001075</v>
      </c>
      <c r="B9109" t="s">
        <v>10283</v>
      </c>
    </row>
    <row r="9110" spans="1:2">
      <c r="A9110">
        <v>37845583</v>
      </c>
      <c r="B9110" t="s">
        <v>10283</v>
      </c>
    </row>
    <row r="9111" spans="1:2">
      <c r="A9111">
        <v>38008136</v>
      </c>
      <c r="B9111" t="s">
        <v>12397</v>
      </c>
    </row>
    <row r="9112" spans="1:2">
      <c r="A9112">
        <v>36962296</v>
      </c>
      <c r="B9112" t="s">
        <v>12397</v>
      </c>
    </row>
    <row r="9113" spans="1:2">
      <c r="A9113">
        <v>34212406</v>
      </c>
      <c r="B9113" t="s">
        <v>12397</v>
      </c>
    </row>
    <row r="9114" spans="1:2">
      <c r="A9114">
        <v>37770739</v>
      </c>
      <c r="B9114" t="s">
        <v>12397</v>
      </c>
    </row>
    <row r="9115" spans="1:2">
      <c r="A9115">
        <v>34220155</v>
      </c>
      <c r="B9115" t="s">
        <v>16812</v>
      </c>
    </row>
    <row r="9116" spans="1:2">
      <c r="A9116">
        <v>34417750</v>
      </c>
      <c r="B9116" t="s">
        <v>12398</v>
      </c>
    </row>
    <row r="9117" spans="1:2">
      <c r="A9117">
        <v>37228170</v>
      </c>
      <c r="B9117" t="s">
        <v>13923</v>
      </c>
    </row>
    <row r="9118" spans="1:2">
      <c r="A9118">
        <v>34220170</v>
      </c>
      <c r="B9118" t="s">
        <v>13923</v>
      </c>
    </row>
    <row r="9119" spans="1:2">
      <c r="A9119">
        <v>36818440</v>
      </c>
      <c r="B9119" t="s">
        <v>12399</v>
      </c>
    </row>
    <row r="9120" spans="1:2">
      <c r="A9120">
        <v>36748471</v>
      </c>
      <c r="B9120" t="s">
        <v>15937</v>
      </c>
    </row>
    <row r="9121" spans="1:2">
      <c r="A9121">
        <v>37715782</v>
      </c>
      <c r="B9121" t="s">
        <v>8580</v>
      </c>
    </row>
    <row r="9122" spans="1:2">
      <c r="A9122">
        <v>34220206</v>
      </c>
      <c r="B9122" t="s">
        <v>8580</v>
      </c>
    </row>
    <row r="9123" spans="1:2">
      <c r="A9123">
        <v>37138779</v>
      </c>
      <c r="B9123" t="s">
        <v>8580</v>
      </c>
    </row>
    <row r="9124" spans="1:2">
      <c r="A9124">
        <v>34625838</v>
      </c>
      <c r="B9124" t="s">
        <v>12400</v>
      </c>
    </row>
    <row r="9125" spans="1:2">
      <c r="A9125">
        <v>37960855</v>
      </c>
      <c r="B9125" t="s">
        <v>12400</v>
      </c>
    </row>
    <row r="9126" spans="1:2">
      <c r="A9126">
        <v>36972493</v>
      </c>
      <c r="B9126" t="s">
        <v>12401</v>
      </c>
    </row>
    <row r="9127" spans="1:2">
      <c r="A9127">
        <v>34152809</v>
      </c>
      <c r="B9127" t="s">
        <v>15591</v>
      </c>
    </row>
    <row r="9128" spans="1:2">
      <c r="A9128">
        <v>34217133</v>
      </c>
      <c r="B9128" t="s">
        <v>14584</v>
      </c>
    </row>
    <row r="9129" spans="1:2">
      <c r="A9129">
        <v>36941411</v>
      </c>
      <c r="B9129" t="s">
        <v>10327</v>
      </c>
    </row>
    <row r="9130" spans="1:2">
      <c r="A9130">
        <v>38558435</v>
      </c>
      <c r="B9130" t="s">
        <v>13164</v>
      </c>
    </row>
    <row r="9131" spans="1:2">
      <c r="A9131">
        <v>34229251</v>
      </c>
      <c r="B9131" t="s">
        <v>13164</v>
      </c>
    </row>
    <row r="9132" spans="1:2">
      <c r="A9132">
        <v>38606137</v>
      </c>
      <c r="B9132" t="s">
        <v>13164</v>
      </c>
    </row>
    <row r="9133" spans="1:2">
      <c r="A9133">
        <v>38684798</v>
      </c>
      <c r="B9133" t="s">
        <v>13164</v>
      </c>
    </row>
    <row r="9134" spans="1:2">
      <c r="A9134">
        <v>34435777</v>
      </c>
      <c r="B9134" t="s">
        <v>8999</v>
      </c>
    </row>
    <row r="9135" spans="1:2">
      <c r="A9135">
        <v>34376783</v>
      </c>
      <c r="B9135" t="s">
        <v>13657</v>
      </c>
    </row>
    <row r="9136" spans="1:2">
      <c r="A9136">
        <v>37070573</v>
      </c>
      <c r="B9136" t="s">
        <v>12404</v>
      </c>
    </row>
    <row r="9137" spans="1:2">
      <c r="A9137">
        <v>37778101</v>
      </c>
      <c r="B9137" t="s">
        <v>12404</v>
      </c>
    </row>
    <row r="9138" spans="1:2">
      <c r="A9138">
        <v>34220219</v>
      </c>
      <c r="B9138" t="s">
        <v>12404</v>
      </c>
    </row>
    <row r="9139" spans="1:2">
      <c r="A9139">
        <v>37755999</v>
      </c>
      <c r="B9139" t="s">
        <v>8825</v>
      </c>
    </row>
    <row r="9140" spans="1:2">
      <c r="A9140">
        <v>34136774</v>
      </c>
      <c r="B9140" t="s">
        <v>8825</v>
      </c>
    </row>
    <row r="9141" spans="1:2">
      <c r="A9141">
        <v>34220295</v>
      </c>
      <c r="B9141" t="s">
        <v>14087</v>
      </c>
    </row>
    <row r="9142" spans="1:2">
      <c r="A9142">
        <v>34220296</v>
      </c>
      <c r="B9142" t="s">
        <v>14087</v>
      </c>
    </row>
    <row r="9143" spans="1:2">
      <c r="A9143">
        <v>34142593</v>
      </c>
      <c r="B9143" t="s">
        <v>13319</v>
      </c>
    </row>
    <row r="9144" spans="1:2">
      <c r="A9144">
        <v>36854075</v>
      </c>
      <c r="B9144" t="s">
        <v>13203</v>
      </c>
    </row>
    <row r="9145" spans="1:2">
      <c r="A9145">
        <v>37765821</v>
      </c>
      <c r="B9145" t="s">
        <v>13203</v>
      </c>
    </row>
    <row r="9146" spans="1:2">
      <c r="A9146">
        <v>34210922</v>
      </c>
      <c r="B9146" t="s">
        <v>13203</v>
      </c>
    </row>
    <row r="9147" spans="1:2">
      <c r="A9147">
        <v>34141459</v>
      </c>
      <c r="B9147" t="s">
        <v>12976</v>
      </c>
    </row>
    <row r="9148" spans="1:2">
      <c r="A9148">
        <v>37127283</v>
      </c>
      <c r="B9148" t="s">
        <v>12405</v>
      </c>
    </row>
    <row r="9149" spans="1:2">
      <c r="A9149">
        <v>37091601</v>
      </c>
      <c r="B9149" t="s">
        <v>12405</v>
      </c>
    </row>
    <row r="9150" spans="1:2">
      <c r="A9150">
        <v>37160650</v>
      </c>
      <c r="B9150" t="s">
        <v>12406</v>
      </c>
    </row>
    <row r="9151" spans="1:2">
      <c r="A9151">
        <v>34472843</v>
      </c>
      <c r="B9151" t="s">
        <v>12406</v>
      </c>
    </row>
    <row r="9152" spans="1:2">
      <c r="A9152">
        <v>34407308</v>
      </c>
      <c r="B9152" t="s">
        <v>12406</v>
      </c>
    </row>
    <row r="9153" spans="1:2">
      <c r="A9153">
        <v>37640104</v>
      </c>
      <c r="B9153" t="s">
        <v>11265</v>
      </c>
    </row>
    <row r="9154" spans="1:2">
      <c r="A9154">
        <v>38457816</v>
      </c>
      <c r="B9154" t="s">
        <v>11265</v>
      </c>
    </row>
    <row r="9155" spans="1:2">
      <c r="A9155">
        <v>34220324</v>
      </c>
      <c r="B9155" t="s">
        <v>10109</v>
      </c>
    </row>
    <row r="9156" spans="1:2">
      <c r="A9156">
        <v>34220345</v>
      </c>
      <c r="B9156" t="s">
        <v>12407</v>
      </c>
    </row>
    <row r="9157" spans="1:2">
      <c r="A9157">
        <v>34216220</v>
      </c>
      <c r="B9157" t="s">
        <v>9518</v>
      </c>
    </row>
    <row r="9158" spans="1:2">
      <c r="A9158">
        <v>34220372</v>
      </c>
      <c r="B9158" t="s">
        <v>8826</v>
      </c>
    </row>
    <row r="9159" spans="1:2">
      <c r="A9159">
        <v>34138955</v>
      </c>
      <c r="B9159" t="s">
        <v>13862</v>
      </c>
    </row>
    <row r="9160" spans="1:2">
      <c r="A9160">
        <v>37725010</v>
      </c>
      <c r="B9160" t="s">
        <v>13862</v>
      </c>
    </row>
    <row r="9161" spans="1:2">
      <c r="A9161">
        <v>34586267</v>
      </c>
      <c r="B9161" t="s">
        <v>13862</v>
      </c>
    </row>
    <row r="9162" spans="1:2">
      <c r="A9162">
        <v>34334274</v>
      </c>
      <c r="B9162" t="s">
        <v>12408</v>
      </c>
    </row>
    <row r="9163" spans="1:2">
      <c r="A9163">
        <v>36859519</v>
      </c>
      <c r="B9163" t="s">
        <v>10110</v>
      </c>
    </row>
    <row r="9164" spans="1:2">
      <c r="A9164">
        <v>34654120</v>
      </c>
      <c r="B9164" t="s">
        <v>10110</v>
      </c>
    </row>
    <row r="9165" spans="1:2">
      <c r="A9165">
        <v>34220394</v>
      </c>
      <c r="B9165" t="s">
        <v>13166</v>
      </c>
    </row>
    <row r="9166" spans="1:2">
      <c r="A9166">
        <v>34220392</v>
      </c>
      <c r="B9166" t="s">
        <v>13166</v>
      </c>
    </row>
    <row r="9167" spans="1:2">
      <c r="A9167">
        <v>36966464</v>
      </c>
      <c r="B9167" t="s">
        <v>13166</v>
      </c>
    </row>
    <row r="9168" spans="1:2">
      <c r="A9168">
        <v>37727657</v>
      </c>
      <c r="B9168" t="s">
        <v>13166</v>
      </c>
    </row>
    <row r="9169" spans="1:2">
      <c r="A9169">
        <v>34220396</v>
      </c>
      <c r="B9169" t="s">
        <v>13167</v>
      </c>
    </row>
    <row r="9170" spans="1:2">
      <c r="A9170">
        <v>34221007</v>
      </c>
      <c r="B9170" t="s">
        <v>12410</v>
      </c>
    </row>
    <row r="9171" spans="1:2">
      <c r="A9171">
        <v>34220407</v>
      </c>
      <c r="B9171" t="s">
        <v>14393</v>
      </c>
    </row>
    <row r="9172" spans="1:2">
      <c r="A9172">
        <v>34220406</v>
      </c>
      <c r="B9172" t="s">
        <v>12411</v>
      </c>
    </row>
    <row r="9173" spans="1:2">
      <c r="A9173">
        <v>37744638</v>
      </c>
      <c r="B9173" t="s">
        <v>10111</v>
      </c>
    </row>
    <row r="9174" spans="1:2">
      <c r="A9174">
        <v>37761942</v>
      </c>
      <c r="B9174" t="s">
        <v>10111</v>
      </c>
    </row>
    <row r="9175" spans="1:2">
      <c r="A9175">
        <v>37246824</v>
      </c>
      <c r="B9175" t="s">
        <v>12412</v>
      </c>
    </row>
    <row r="9176" spans="1:2">
      <c r="A9176">
        <v>34220414</v>
      </c>
      <c r="B9176" t="s">
        <v>12412</v>
      </c>
    </row>
    <row r="9177" spans="1:2">
      <c r="A9177">
        <v>34220447</v>
      </c>
      <c r="B9177" t="s">
        <v>9835</v>
      </c>
    </row>
    <row r="9178" spans="1:2">
      <c r="A9178">
        <v>34220491</v>
      </c>
      <c r="B9178" t="s">
        <v>12413</v>
      </c>
    </row>
    <row r="9179" spans="1:2">
      <c r="A9179">
        <v>34220511</v>
      </c>
      <c r="B9179" t="s">
        <v>15475</v>
      </c>
    </row>
    <row r="9180" spans="1:2">
      <c r="A9180">
        <v>34220509</v>
      </c>
      <c r="B9180" t="s">
        <v>15475</v>
      </c>
    </row>
    <row r="9181" spans="1:2">
      <c r="A9181">
        <v>36967772</v>
      </c>
      <c r="B9181" t="s">
        <v>15475</v>
      </c>
    </row>
    <row r="9182" spans="1:2">
      <c r="A9182">
        <v>37784304</v>
      </c>
      <c r="B9182" t="s">
        <v>15475</v>
      </c>
    </row>
    <row r="9183" spans="1:2">
      <c r="A9183">
        <v>34220548</v>
      </c>
      <c r="B9183" t="s">
        <v>12414</v>
      </c>
    </row>
    <row r="9184" spans="1:2">
      <c r="A9184">
        <v>37072906</v>
      </c>
      <c r="B9184" t="s">
        <v>12415</v>
      </c>
    </row>
    <row r="9185" spans="1:2">
      <c r="A9185">
        <v>38630361</v>
      </c>
      <c r="B9185" t="s">
        <v>12415</v>
      </c>
    </row>
    <row r="9186" spans="1:2">
      <c r="A9186">
        <v>34220570</v>
      </c>
      <c r="B9186" t="s">
        <v>12939</v>
      </c>
    </row>
    <row r="9187" spans="1:2">
      <c r="A9187">
        <v>38562376</v>
      </c>
      <c r="B9187" t="s">
        <v>12939</v>
      </c>
    </row>
    <row r="9188" spans="1:2">
      <c r="A9188">
        <v>37675710</v>
      </c>
      <c r="B9188" t="s">
        <v>9519</v>
      </c>
    </row>
    <row r="9189" spans="1:2">
      <c r="A9189">
        <v>34147379</v>
      </c>
      <c r="B9189" t="s">
        <v>9519</v>
      </c>
    </row>
    <row r="9190" spans="1:2">
      <c r="A9190">
        <v>34208382</v>
      </c>
      <c r="B9190" t="s">
        <v>9519</v>
      </c>
    </row>
    <row r="9191" spans="1:2">
      <c r="A9191">
        <v>34208384</v>
      </c>
      <c r="B9191" t="s">
        <v>9519</v>
      </c>
    </row>
    <row r="9192" spans="1:2">
      <c r="A9192">
        <v>34654494</v>
      </c>
      <c r="B9192" t="s">
        <v>16444</v>
      </c>
    </row>
    <row r="9193" spans="1:2">
      <c r="A9193">
        <v>36824872</v>
      </c>
      <c r="B9193" t="s">
        <v>10862</v>
      </c>
    </row>
    <row r="9194" spans="1:2">
      <c r="A9194">
        <v>34224529</v>
      </c>
      <c r="B9194" t="s">
        <v>10862</v>
      </c>
    </row>
    <row r="9195" spans="1:2">
      <c r="A9195">
        <v>38363666</v>
      </c>
      <c r="B9195" t="s">
        <v>10862</v>
      </c>
    </row>
    <row r="9196" spans="1:2">
      <c r="A9196">
        <v>36806624</v>
      </c>
      <c r="B9196" t="s">
        <v>9520</v>
      </c>
    </row>
    <row r="9197" spans="1:2">
      <c r="A9197">
        <v>36887882</v>
      </c>
      <c r="B9197" t="s">
        <v>9520</v>
      </c>
    </row>
    <row r="9198" spans="1:2">
      <c r="A9198">
        <v>34220610</v>
      </c>
      <c r="B9198" t="s">
        <v>9194</v>
      </c>
    </row>
    <row r="9199" spans="1:2">
      <c r="A9199">
        <v>34220612</v>
      </c>
      <c r="B9199" t="s">
        <v>14556</v>
      </c>
    </row>
    <row r="9200" spans="1:2">
      <c r="A9200">
        <v>37208169</v>
      </c>
      <c r="B9200" t="s">
        <v>14556</v>
      </c>
    </row>
    <row r="9201" spans="1:2">
      <c r="A9201">
        <v>34220613</v>
      </c>
      <c r="B9201" t="s">
        <v>15063</v>
      </c>
    </row>
    <row r="9202" spans="1:2">
      <c r="A9202">
        <v>34220623</v>
      </c>
      <c r="B9202" t="s">
        <v>12416</v>
      </c>
    </row>
    <row r="9203" spans="1:2">
      <c r="A9203">
        <v>36858500</v>
      </c>
      <c r="B9203" t="s">
        <v>8504</v>
      </c>
    </row>
    <row r="9204" spans="1:2">
      <c r="A9204">
        <v>34220632</v>
      </c>
      <c r="B9204" t="s">
        <v>8504</v>
      </c>
    </row>
    <row r="9205" spans="1:2">
      <c r="A9205">
        <v>36867903</v>
      </c>
      <c r="B9205" t="s">
        <v>8504</v>
      </c>
    </row>
    <row r="9206" spans="1:2">
      <c r="A9206">
        <v>37718523</v>
      </c>
      <c r="B9206" t="s">
        <v>8504</v>
      </c>
    </row>
    <row r="9207" spans="1:2">
      <c r="A9207">
        <v>37282378</v>
      </c>
      <c r="B9207" t="s">
        <v>8504</v>
      </c>
    </row>
    <row r="9208" spans="1:2">
      <c r="A9208">
        <v>34234236</v>
      </c>
      <c r="B9208" t="s">
        <v>15155</v>
      </c>
    </row>
    <row r="9209" spans="1:2">
      <c r="A9209">
        <v>36781356</v>
      </c>
      <c r="B9209" t="s">
        <v>15155</v>
      </c>
    </row>
    <row r="9210" spans="1:2">
      <c r="A9210">
        <v>34234239</v>
      </c>
      <c r="B9210" t="s">
        <v>15155</v>
      </c>
    </row>
    <row r="9211" spans="1:2">
      <c r="A9211">
        <v>36907245</v>
      </c>
      <c r="B9211" t="s">
        <v>15155</v>
      </c>
    </row>
    <row r="9212" spans="1:2">
      <c r="A9212">
        <v>36906352</v>
      </c>
      <c r="B9212" t="s">
        <v>15155</v>
      </c>
    </row>
    <row r="9213" spans="1:2">
      <c r="A9213">
        <v>36853115</v>
      </c>
      <c r="B9213" t="s">
        <v>15155</v>
      </c>
    </row>
    <row r="9214" spans="1:2">
      <c r="A9214">
        <v>34137222</v>
      </c>
      <c r="B9214" t="s">
        <v>8631</v>
      </c>
    </row>
    <row r="9215" spans="1:2">
      <c r="A9215">
        <v>34220651</v>
      </c>
      <c r="B9215" t="s">
        <v>10112</v>
      </c>
    </row>
    <row r="9216" spans="1:2">
      <c r="A9216">
        <v>38632170</v>
      </c>
      <c r="B9216" t="s">
        <v>13174</v>
      </c>
    </row>
    <row r="9217" spans="1:2">
      <c r="A9217">
        <v>37788173</v>
      </c>
      <c r="B9217" t="s">
        <v>13174</v>
      </c>
    </row>
    <row r="9218" spans="1:2">
      <c r="A9218">
        <v>38305518</v>
      </c>
      <c r="B9218" t="s">
        <v>13175</v>
      </c>
    </row>
    <row r="9219" spans="1:2">
      <c r="A9219">
        <v>38022370</v>
      </c>
      <c r="B9219" t="s">
        <v>13175</v>
      </c>
    </row>
    <row r="9220" spans="1:2">
      <c r="A9220">
        <v>37787436</v>
      </c>
      <c r="B9220" t="s">
        <v>13176</v>
      </c>
    </row>
    <row r="9221" spans="1:2">
      <c r="A9221">
        <v>38631874</v>
      </c>
      <c r="B9221" t="s">
        <v>13176</v>
      </c>
    </row>
    <row r="9222" spans="1:2">
      <c r="A9222">
        <v>38631876</v>
      </c>
      <c r="B9222" t="s">
        <v>13177</v>
      </c>
    </row>
    <row r="9223" spans="1:2">
      <c r="A9223">
        <v>38631120</v>
      </c>
      <c r="B9223" t="s">
        <v>13177</v>
      </c>
    </row>
    <row r="9224" spans="1:2">
      <c r="A9224">
        <v>37789246</v>
      </c>
      <c r="B9224" t="s">
        <v>13177</v>
      </c>
    </row>
    <row r="9225" spans="1:2">
      <c r="A9225">
        <v>38704184</v>
      </c>
      <c r="B9225" t="s">
        <v>12417</v>
      </c>
    </row>
    <row r="9226" spans="1:2">
      <c r="A9226">
        <v>38631855</v>
      </c>
      <c r="B9226" t="s">
        <v>13178</v>
      </c>
    </row>
    <row r="9227" spans="1:2">
      <c r="A9227">
        <v>36745238</v>
      </c>
      <c r="B9227" t="s">
        <v>13178</v>
      </c>
    </row>
    <row r="9228" spans="1:2">
      <c r="A9228">
        <v>37787468</v>
      </c>
      <c r="B9228" t="s">
        <v>13179</v>
      </c>
    </row>
    <row r="9229" spans="1:2">
      <c r="A9229">
        <v>38631863</v>
      </c>
      <c r="B9229" t="s">
        <v>13179</v>
      </c>
    </row>
    <row r="9230" spans="1:2">
      <c r="A9230">
        <v>37175943</v>
      </c>
      <c r="B9230" t="s">
        <v>13180</v>
      </c>
    </row>
    <row r="9231" spans="1:2">
      <c r="A9231">
        <v>38632400</v>
      </c>
      <c r="B9231" t="s">
        <v>13181</v>
      </c>
    </row>
    <row r="9232" spans="1:2">
      <c r="A9232">
        <v>36990700</v>
      </c>
      <c r="B9232" t="s">
        <v>13181</v>
      </c>
    </row>
    <row r="9233" spans="1:2">
      <c r="A9233">
        <v>37787513</v>
      </c>
      <c r="B9233" t="s">
        <v>13182</v>
      </c>
    </row>
    <row r="9234" spans="1:2">
      <c r="A9234">
        <v>38630580</v>
      </c>
      <c r="B9234" t="s">
        <v>13182</v>
      </c>
    </row>
    <row r="9235" spans="1:2">
      <c r="A9235">
        <v>37581077</v>
      </c>
      <c r="B9235" t="s">
        <v>13183</v>
      </c>
    </row>
    <row r="9236" spans="1:2">
      <c r="A9236">
        <v>38630502</v>
      </c>
      <c r="B9236" t="s">
        <v>13183</v>
      </c>
    </row>
    <row r="9237" spans="1:2">
      <c r="A9237">
        <v>36990692</v>
      </c>
      <c r="B9237" t="s">
        <v>13184</v>
      </c>
    </row>
    <row r="9238" spans="1:2">
      <c r="A9238">
        <v>36937898</v>
      </c>
      <c r="B9238" t="s">
        <v>13185</v>
      </c>
    </row>
    <row r="9239" spans="1:2">
      <c r="A9239">
        <v>34175745</v>
      </c>
      <c r="B9239" t="s">
        <v>14896</v>
      </c>
    </row>
    <row r="9240" spans="1:2">
      <c r="A9240">
        <v>34220677</v>
      </c>
      <c r="B9240" t="s">
        <v>9521</v>
      </c>
    </row>
    <row r="9241" spans="1:2">
      <c r="A9241">
        <v>34136140</v>
      </c>
      <c r="B9241" t="s">
        <v>12419</v>
      </c>
    </row>
    <row r="9242" spans="1:2">
      <c r="A9242">
        <v>34220682</v>
      </c>
      <c r="B9242" t="s">
        <v>14492</v>
      </c>
    </row>
    <row r="9243" spans="1:2">
      <c r="A9243">
        <v>38745362</v>
      </c>
      <c r="B9243" t="s">
        <v>14492</v>
      </c>
    </row>
    <row r="9244" spans="1:2">
      <c r="A9244">
        <v>34220687</v>
      </c>
      <c r="B9244" t="s">
        <v>10211</v>
      </c>
    </row>
    <row r="9245" spans="1:2">
      <c r="A9245">
        <v>38577148</v>
      </c>
      <c r="B9245" t="s">
        <v>10211</v>
      </c>
    </row>
    <row r="9246" spans="1:2">
      <c r="A9246">
        <v>34220692</v>
      </c>
      <c r="B9246" t="s">
        <v>13193</v>
      </c>
    </row>
    <row r="9247" spans="1:2">
      <c r="A9247">
        <v>34223688</v>
      </c>
      <c r="B9247" t="s">
        <v>12420</v>
      </c>
    </row>
    <row r="9248" spans="1:2">
      <c r="A9248">
        <v>37587978</v>
      </c>
      <c r="B9248" t="s">
        <v>13558</v>
      </c>
    </row>
    <row r="9249" spans="1:2">
      <c r="A9249">
        <v>37770599</v>
      </c>
      <c r="B9249" t="s">
        <v>12421</v>
      </c>
    </row>
    <row r="9250" spans="1:2">
      <c r="A9250">
        <v>34418341</v>
      </c>
      <c r="B9250" t="s">
        <v>12421</v>
      </c>
    </row>
    <row r="9251" spans="1:2">
      <c r="A9251">
        <v>38859637</v>
      </c>
      <c r="B9251" t="s">
        <v>12422</v>
      </c>
    </row>
    <row r="9252" spans="1:2">
      <c r="A9252">
        <v>34220706</v>
      </c>
      <c r="B9252" t="s">
        <v>12422</v>
      </c>
    </row>
    <row r="9253" spans="1:2">
      <c r="A9253">
        <v>34211289</v>
      </c>
      <c r="B9253" t="s">
        <v>12423</v>
      </c>
    </row>
    <row r="9254" spans="1:2">
      <c r="A9254">
        <v>37102061</v>
      </c>
      <c r="B9254" t="s">
        <v>13194</v>
      </c>
    </row>
    <row r="9255" spans="1:2">
      <c r="A9255">
        <v>38659608</v>
      </c>
      <c r="B9255" t="s">
        <v>13194</v>
      </c>
    </row>
    <row r="9256" spans="1:2">
      <c r="A9256">
        <v>38850792</v>
      </c>
      <c r="B9256" t="s">
        <v>13195</v>
      </c>
    </row>
    <row r="9257" spans="1:2">
      <c r="A9257">
        <v>34143589</v>
      </c>
      <c r="B9257" t="s">
        <v>13195</v>
      </c>
    </row>
    <row r="9258" spans="1:2">
      <c r="A9258">
        <v>38328365</v>
      </c>
      <c r="B9258" t="s">
        <v>13195</v>
      </c>
    </row>
    <row r="9259" spans="1:2">
      <c r="A9259">
        <v>36952207</v>
      </c>
      <c r="B9259" t="s">
        <v>16651</v>
      </c>
    </row>
    <row r="9260" spans="1:2">
      <c r="A9260">
        <v>36995621</v>
      </c>
      <c r="B9260" t="s">
        <v>13196</v>
      </c>
    </row>
    <row r="9261" spans="1:2">
      <c r="A9261">
        <v>38665501</v>
      </c>
      <c r="B9261" t="s">
        <v>13196</v>
      </c>
    </row>
    <row r="9262" spans="1:2">
      <c r="A9262">
        <v>34220721</v>
      </c>
      <c r="B9262" t="s">
        <v>13196</v>
      </c>
    </row>
    <row r="9263" spans="1:2">
      <c r="A9263">
        <v>34137024</v>
      </c>
      <c r="B9263" t="s">
        <v>14974</v>
      </c>
    </row>
    <row r="9264" spans="1:2">
      <c r="A9264">
        <v>37186509</v>
      </c>
      <c r="B9264" t="s">
        <v>12424</v>
      </c>
    </row>
    <row r="9265" spans="1:2">
      <c r="A9265">
        <v>37276236</v>
      </c>
      <c r="B9265" t="s">
        <v>12424</v>
      </c>
    </row>
    <row r="9266" spans="1:2">
      <c r="A9266">
        <v>34225661</v>
      </c>
      <c r="B9266" t="s">
        <v>12425</v>
      </c>
    </row>
    <row r="9267" spans="1:2">
      <c r="A9267">
        <v>34227371</v>
      </c>
      <c r="B9267" t="s">
        <v>12426</v>
      </c>
    </row>
    <row r="9268" spans="1:2">
      <c r="A9268">
        <v>38435037</v>
      </c>
      <c r="B9268" t="s">
        <v>12426</v>
      </c>
    </row>
    <row r="9269" spans="1:2">
      <c r="A9269">
        <v>34176601</v>
      </c>
      <c r="B9269" t="s">
        <v>12427</v>
      </c>
    </row>
    <row r="9270" spans="1:2">
      <c r="A9270">
        <v>37671339</v>
      </c>
      <c r="B9270" t="s">
        <v>12428</v>
      </c>
    </row>
    <row r="9271" spans="1:2">
      <c r="A9271">
        <v>37696594</v>
      </c>
      <c r="B9271" t="s">
        <v>12428</v>
      </c>
    </row>
    <row r="9272" spans="1:2">
      <c r="A9272">
        <v>37813880</v>
      </c>
      <c r="B9272" t="s">
        <v>12989</v>
      </c>
    </row>
    <row r="9273" spans="1:2">
      <c r="A9273">
        <v>34298612</v>
      </c>
      <c r="B9273" t="s">
        <v>9838</v>
      </c>
    </row>
    <row r="9274" spans="1:2">
      <c r="A9274">
        <v>38830714</v>
      </c>
      <c r="B9274" t="s">
        <v>9838</v>
      </c>
    </row>
    <row r="9275" spans="1:2">
      <c r="A9275">
        <v>34148486</v>
      </c>
      <c r="B9275" t="s">
        <v>13204</v>
      </c>
    </row>
    <row r="9276" spans="1:2">
      <c r="A9276">
        <v>36952410</v>
      </c>
      <c r="B9276" t="s">
        <v>13204</v>
      </c>
    </row>
    <row r="9277" spans="1:2">
      <c r="A9277">
        <v>36876588</v>
      </c>
      <c r="B9277" t="s">
        <v>15477</v>
      </c>
    </row>
    <row r="9278" spans="1:2">
      <c r="A9278">
        <v>37765916</v>
      </c>
      <c r="B9278" t="s">
        <v>15477</v>
      </c>
    </row>
    <row r="9279" spans="1:2">
      <c r="A9279">
        <v>34220814</v>
      </c>
      <c r="B9279" t="s">
        <v>15477</v>
      </c>
    </row>
    <row r="9280" spans="1:2">
      <c r="A9280">
        <v>34220810</v>
      </c>
      <c r="B9280" t="s">
        <v>15477</v>
      </c>
    </row>
    <row r="9281" spans="1:2">
      <c r="A9281">
        <v>37073552</v>
      </c>
      <c r="B9281" t="s">
        <v>13205</v>
      </c>
    </row>
    <row r="9282" spans="1:2">
      <c r="A9282">
        <v>34220780</v>
      </c>
      <c r="B9282" t="s">
        <v>13205</v>
      </c>
    </row>
    <row r="9283" spans="1:2">
      <c r="A9283">
        <v>37766201</v>
      </c>
      <c r="B9283" t="s">
        <v>13205</v>
      </c>
    </row>
    <row r="9284" spans="1:2">
      <c r="A9284">
        <v>37766177</v>
      </c>
      <c r="B9284" t="s">
        <v>13206</v>
      </c>
    </row>
    <row r="9285" spans="1:2">
      <c r="A9285">
        <v>38455830</v>
      </c>
      <c r="B9285" t="s">
        <v>13207</v>
      </c>
    </row>
    <row r="9286" spans="1:2">
      <c r="A9286">
        <v>37178598</v>
      </c>
      <c r="B9286" t="s">
        <v>13207</v>
      </c>
    </row>
    <row r="9287" spans="1:2">
      <c r="A9287">
        <v>38523749</v>
      </c>
      <c r="B9287" t="s">
        <v>13207</v>
      </c>
    </row>
    <row r="9288" spans="1:2">
      <c r="A9288">
        <v>34220763</v>
      </c>
      <c r="B9288" t="s">
        <v>10113</v>
      </c>
    </row>
    <row r="9289" spans="1:2">
      <c r="A9289">
        <v>34220767</v>
      </c>
      <c r="B9289" t="s">
        <v>10113</v>
      </c>
    </row>
    <row r="9290" spans="1:2">
      <c r="A9290">
        <v>38467422</v>
      </c>
      <c r="B9290" t="s">
        <v>13211</v>
      </c>
    </row>
    <row r="9291" spans="1:2">
      <c r="A9291">
        <v>34212155</v>
      </c>
      <c r="B9291" t="s">
        <v>13211</v>
      </c>
    </row>
    <row r="9292" spans="1:2">
      <c r="A9292">
        <v>38467428</v>
      </c>
      <c r="B9292" t="s">
        <v>13211</v>
      </c>
    </row>
    <row r="9293" spans="1:2">
      <c r="A9293">
        <v>36898909</v>
      </c>
      <c r="B9293" t="s">
        <v>13211</v>
      </c>
    </row>
    <row r="9294" spans="1:2">
      <c r="A9294">
        <v>34222324</v>
      </c>
      <c r="B9294" t="s">
        <v>15118</v>
      </c>
    </row>
    <row r="9295" spans="1:2">
      <c r="A9295">
        <v>34155319</v>
      </c>
      <c r="B9295" t="s">
        <v>15118</v>
      </c>
    </row>
    <row r="9296" spans="1:2">
      <c r="A9296">
        <v>37782014</v>
      </c>
      <c r="B9296" t="s">
        <v>15118</v>
      </c>
    </row>
    <row r="9297" spans="1:2">
      <c r="A9297">
        <v>34225707</v>
      </c>
      <c r="B9297" t="s">
        <v>13212</v>
      </c>
    </row>
    <row r="9298" spans="1:2">
      <c r="A9298">
        <v>37225900</v>
      </c>
      <c r="B9298" t="s">
        <v>13212</v>
      </c>
    </row>
    <row r="9299" spans="1:2">
      <c r="A9299">
        <v>37717187</v>
      </c>
      <c r="B9299" t="s">
        <v>13212</v>
      </c>
    </row>
    <row r="9300" spans="1:2">
      <c r="A9300">
        <v>34265871</v>
      </c>
      <c r="B9300" t="s">
        <v>13213</v>
      </c>
    </row>
    <row r="9301" spans="1:2">
      <c r="A9301">
        <v>34217091</v>
      </c>
      <c r="B9301" t="s">
        <v>13213</v>
      </c>
    </row>
    <row r="9302" spans="1:2">
      <c r="A9302">
        <v>37010260</v>
      </c>
      <c r="B9302" t="s">
        <v>13214</v>
      </c>
    </row>
    <row r="9303" spans="1:2">
      <c r="A9303">
        <v>34224073</v>
      </c>
      <c r="B9303" t="s">
        <v>13214</v>
      </c>
    </row>
    <row r="9304" spans="1:2">
      <c r="A9304">
        <v>37717208</v>
      </c>
      <c r="B9304" t="s">
        <v>13214</v>
      </c>
    </row>
    <row r="9305" spans="1:2">
      <c r="A9305">
        <v>36852731</v>
      </c>
      <c r="B9305" t="s">
        <v>13215</v>
      </c>
    </row>
    <row r="9306" spans="1:2">
      <c r="A9306">
        <v>34145717</v>
      </c>
      <c r="B9306" t="s">
        <v>13215</v>
      </c>
    </row>
    <row r="9307" spans="1:2">
      <c r="A9307">
        <v>38482063</v>
      </c>
      <c r="B9307" t="s">
        <v>13215</v>
      </c>
    </row>
    <row r="9308" spans="1:2">
      <c r="A9308">
        <v>37670038</v>
      </c>
      <c r="B9308" t="s">
        <v>13215</v>
      </c>
    </row>
    <row r="9309" spans="1:2">
      <c r="A9309">
        <v>34224491</v>
      </c>
      <c r="B9309" t="s">
        <v>13216</v>
      </c>
    </row>
    <row r="9310" spans="1:2">
      <c r="A9310">
        <v>34224548</v>
      </c>
      <c r="B9310" t="s">
        <v>15478</v>
      </c>
    </row>
    <row r="9311" spans="1:2">
      <c r="A9311">
        <v>34137419</v>
      </c>
      <c r="B9311" t="s">
        <v>13217</v>
      </c>
    </row>
    <row r="9312" spans="1:2">
      <c r="A9312">
        <v>37989179</v>
      </c>
      <c r="B9312" t="s">
        <v>13217</v>
      </c>
    </row>
    <row r="9313" spans="1:2">
      <c r="A9313">
        <v>37981186</v>
      </c>
      <c r="B9313" t="s">
        <v>13217</v>
      </c>
    </row>
    <row r="9314" spans="1:2">
      <c r="A9314">
        <v>34226340</v>
      </c>
      <c r="B9314" t="s">
        <v>13217</v>
      </c>
    </row>
    <row r="9315" spans="1:2">
      <c r="A9315">
        <v>38476896</v>
      </c>
      <c r="B9315" t="s">
        <v>13218</v>
      </c>
    </row>
    <row r="9316" spans="1:2">
      <c r="A9316">
        <v>36864532</v>
      </c>
      <c r="B9316" t="s">
        <v>13219</v>
      </c>
    </row>
    <row r="9317" spans="1:2">
      <c r="A9317">
        <v>37717194</v>
      </c>
      <c r="B9317" t="s">
        <v>13219</v>
      </c>
    </row>
    <row r="9318" spans="1:2">
      <c r="A9318">
        <v>36901251</v>
      </c>
      <c r="B9318" t="s">
        <v>13218</v>
      </c>
    </row>
    <row r="9319" spans="1:2">
      <c r="A9319">
        <v>34223955</v>
      </c>
      <c r="B9319" t="s">
        <v>13218</v>
      </c>
    </row>
    <row r="9320" spans="1:2">
      <c r="A9320">
        <v>34226265</v>
      </c>
      <c r="B9320" t="s">
        <v>13219</v>
      </c>
    </row>
    <row r="9321" spans="1:2">
      <c r="A9321">
        <v>37228219</v>
      </c>
      <c r="B9321" t="s">
        <v>13220</v>
      </c>
    </row>
    <row r="9322" spans="1:2">
      <c r="A9322">
        <v>37972984</v>
      </c>
      <c r="B9322" t="s">
        <v>13220</v>
      </c>
    </row>
    <row r="9323" spans="1:2">
      <c r="A9323">
        <v>34186900</v>
      </c>
      <c r="B9323" t="s">
        <v>13220</v>
      </c>
    </row>
    <row r="9324" spans="1:2">
      <c r="A9324">
        <v>34222968</v>
      </c>
      <c r="B9324" t="s">
        <v>13869</v>
      </c>
    </row>
    <row r="9325" spans="1:2">
      <c r="A9325">
        <v>38603083</v>
      </c>
      <c r="B9325" t="s">
        <v>11164</v>
      </c>
    </row>
    <row r="9326" spans="1:2">
      <c r="A9326">
        <v>34220873</v>
      </c>
      <c r="B9326" t="s">
        <v>11164</v>
      </c>
    </row>
    <row r="9327" spans="1:2">
      <c r="A9327">
        <v>34665576</v>
      </c>
      <c r="B9327" t="s">
        <v>12429</v>
      </c>
    </row>
    <row r="9328" spans="1:2">
      <c r="A9328">
        <v>34314183</v>
      </c>
      <c r="B9328" t="s">
        <v>10863</v>
      </c>
    </row>
    <row r="9329" spans="1:2">
      <c r="A9329">
        <v>37116057</v>
      </c>
      <c r="B9329" t="s">
        <v>12430</v>
      </c>
    </row>
    <row r="9330" spans="1:2">
      <c r="A9330">
        <v>34220902</v>
      </c>
      <c r="B9330" t="s">
        <v>15177</v>
      </c>
    </row>
    <row r="9331" spans="1:2">
      <c r="A9331">
        <v>37145154</v>
      </c>
      <c r="B9331" t="s">
        <v>15177</v>
      </c>
    </row>
    <row r="9332" spans="1:2">
      <c r="A9332">
        <v>38441914</v>
      </c>
      <c r="B9332" t="s">
        <v>15177</v>
      </c>
    </row>
    <row r="9333" spans="1:2">
      <c r="A9333">
        <v>38441817</v>
      </c>
      <c r="B9333" t="s">
        <v>15177</v>
      </c>
    </row>
    <row r="9334" spans="1:2">
      <c r="A9334">
        <v>34235073</v>
      </c>
      <c r="B9334" t="s">
        <v>13243</v>
      </c>
    </row>
    <row r="9335" spans="1:2">
      <c r="A9335">
        <v>34218676</v>
      </c>
      <c r="B9335" t="s">
        <v>13244</v>
      </c>
    </row>
    <row r="9336" spans="1:2">
      <c r="A9336">
        <v>34218674</v>
      </c>
      <c r="B9336" t="s">
        <v>13244</v>
      </c>
    </row>
    <row r="9337" spans="1:2">
      <c r="A9337">
        <v>34158321</v>
      </c>
      <c r="B9337" t="s">
        <v>13245</v>
      </c>
    </row>
    <row r="9338" spans="1:2">
      <c r="A9338">
        <v>38877017</v>
      </c>
      <c r="B9338" t="s">
        <v>13245</v>
      </c>
    </row>
    <row r="9339" spans="1:2">
      <c r="A9339">
        <v>34143739</v>
      </c>
      <c r="B9339" t="s">
        <v>13246</v>
      </c>
    </row>
    <row r="9340" spans="1:2">
      <c r="A9340">
        <v>34220893</v>
      </c>
      <c r="B9340" t="s">
        <v>14509</v>
      </c>
    </row>
    <row r="9341" spans="1:2">
      <c r="A9341">
        <v>38328284</v>
      </c>
      <c r="B9341" t="s">
        <v>14509</v>
      </c>
    </row>
    <row r="9342" spans="1:2">
      <c r="A9342">
        <v>38328259</v>
      </c>
      <c r="B9342" t="s">
        <v>14509</v>
      </c>
    </row>
    <row r="9343" spans="1:2">
      <c r="A9343">
        <v>34208857</v>
      </c>
      <c r="B9343" t="s">
        <v>10582</v>
      </c>
    </row>
    <row r="9344" spans="1:2">
      <c r="A9344">
        <v>37164982</v>
      </c>
      <c r="B9344" t="s">
        <v>13012</v>
      </c>
    </row>
    <row r="9345" spans="1:2">
      <c r="A9345">
        <v>37155656</v>
      </c>
      <c r="B9345" t="s">
        <v>13012</v>
      </c>
    </row>
    <row r="9346" spans="1:2">
      <c r="A9346">
        <v>34351057</v>
      </c>
      <c r="B9346" t="s">
        <v>14088</v>
      </c>
    </row>
    <row r="9347" spans="1:2">
      <c r="A9347">
        <v>34256499</v>
      </c>
      <c r="B9347" t="s">
        <v>14088</v>
      </c>
    </row>
    <row r="9348" spans="1:2">
      <c r="A9348">
        <v>34137266</v>
      </c>
      <c r="B9348" t="s">
        <v>14088</v>
      </c>
    </row>
    <row r="9349" spans="1:2">
      <c r="A9349">
        <v>37091038</v>
      </c>
      <c r="B9349" t="s">
        <v>12431</v>
      </c>
    </row>
    <row r="9350" spans="1:2">
      <c r="A9350">
        <v>34220925</v>
      </c>
      <c r="B9350" t="s">
        <v>12431</v>
      </c>
    </row>
    <row r="9351" spans="1:2">
      <c r="A9351">
        <v>37728435</v>
      </c>
      <c r="B9351" t="s">
        <v>12431</v>
      </c>
    </row>
    <row r="9352" spans="1:2">
      <c r="A9352">
        <v>36873413</v>
      </c>
      <c r="B9352" t="s">
        <v>12432</v>
      </c>
    </row>
    <row r="9353" spans="1:2">
      <c r="A9353">
        <v>34646225</v>
      </c>
      <c r="B9353" t="s">
        <v>12433</v>
      </c>
    </row>
    <row r="9354" spans="1:2">
      <c r="A9354">
        <v>37107420</v>
      </c>
      <c r="B9354" t="s">
        <v>13276</v>
      </c>
    </row>
    <row r="9355" spans="1:2">
      <c r="A9355">
        <v>36951238</v>
      </c>
      <c r="B9355" t="s">
        <v>9011</v>
      </c>
    </row>
    <row r="9356" spans="1:2">
      <c r="A9356">
        <v>34216512</v>
      </c>
      <c r="B9356" t="s">
        <v>13263</v>
      </c>
    </row>
    <row r="9357" spans="1:2">
      <c r="A9357">
        <v>34138275</v>
      </c>
      <c r="B9357" t="s">
        <v>13270</v>
      </c>
    </row>
    <row r="9358" spans="1:2">
      <c r="A9358">
        <v>38574710</v>
      </c>
      <c r="B9358" t="s">
        <v>13270</v>
      </c>
    </row>
    <row r="9359" spans="1:2">
      <c r="A9359">
        <v>38574715</v>
      </c>
      <c r="B9359" t="s">
        <v>13270</v>
      </c>
    </row>
    <row r="9360" spans="1:2">
      <c r="A9360">
        <v>36907851</v>
      </c>
      <c r="B9360" t="s">
        <v>13270</v>
      </c>
    </row>
    <row r="9361" spans="1:2">
      <c r="A9361">
        <v>37868426</v>
      </c>
      <c r="B9361" t="s">
        <v>13271</v>
      </c>
    </row>
    <row r="9362" spans="1:2">
      <c r="A9362">
        <v>34146649</v>
      </c>
      <c r="B9362" t="s">
        <v>13271</v>
      </c>
    </row>
    <row r="9363" spans="1:2">
      <c r="A9363">
        <v>34210962</v>
      </c>
      <c r="B9363" t="s">
        <v>13272</v>
      </c>
    </row>
    <row r="9364" spans="1:2">
      <c r="A9364">
        <v>38662537</v>
      </c>
      <c r="B9364" t="s">
        <v>13272</v>
      </c>
    </row>
    <row r="9365" spans="1:2">
      <c r="A9365">
        <v>37882132</v>
      </c>
      <c r="B9365" t="s">
        <v>13272</v>
      </c>
    </row>
    <row r="9366" spans="1:2">
      <c r="A9366">
        <v>38834466</v>
      </c>
      <c r="B9366" t="s">
        <v>13273</v>
      </c>
    </row>
    <row r="9367" spans="1:2">
      <c r="A9367">
        <v>38836547</v>
      </c>
      <c r="B9367" t="s">
        <v>13273</v>
      </c>
    </row>
    <row r="9368" spans="1:2">
      <c r="A9368">
        <v>34212191</v>
      </c>
      <c r="B9368" t="s">
        <v>13273</v>
      </c>
    </row>
    <row r="9369" spans="1:2">
      <c r="A9369">
        <v>37728455</v>
      </c>
      <c r="B9369" t="s">
        <v>15480</v>
      </c>
    </row>
    <row r="9370" spans="1:2">
      <c r="A9370">
        <v>37092848</v>
      </c>
      <c r="B9370" t="s">
        <v>15480</v>
      </c>
    </row>
    <row r="9371" spans="1:2">
      <c r="A9371">
        <v>34230808</v>
      </c>
      <c r="B9371" t="s">
        <v>15480</v>
      </c>
    </row>
    <row r="9372" spans="1:2">
      <c r="A9372">
        <v>34383087</v>
      </c>
      <c r="B9372" t="s">
        <v>13274</v>
      </c>
    </row>
    <row r="9373" spans="1:2">
      <c r="A9373">
        <v>38880540</v>
      </c>
      <c r="B9373" t="s">
        <v>13275</v>
      </c>
    </row>
    <row r="9374" spans="1:2">
      <c r="A9374">
        <v>34143363</v>
      </c>
      <c r="B9374" t="s">
        <v>13275</v>
      </c>
    </row>
    <row r="9375" spans="1:2">
      <c r="A9375">
        <v>38528372</v>
      </c>
      <c r="B9375" t="s">
        <v>13275</v>
      </c>
    </row>
    <row r="9376" spans="1:2">
      <c r="A9376">
        <v>37085400</v>
      </c>
      <c r="B9376" t="s">
        <v>13277</v>
      </c>
    </row>
    <row r="9377" spans="1:2">
      <c r="A9377">
        <v>36837762</v>
      </c>
      <c r="B9377" t="s">
        <v>13279</v>
      </c>
    </row>
    <row r="9378" spans="1:2">
      <c r="A9378">
        <v>37872838</v>
      </c>
      <c r="B9378" t="s">
        <v>13280</v>
      </c>
    </row>
    <row r="9379" spans="1:2">
      <c r="A9379">
        <v>36806960</v>
      </c>
      <c r="B9379" t="s">
        <v>13281</v>
      </c>
    </row>
    <row r="9380" spans="1:2">
      <c r="A9380">
        <v>34218844</v>
      </c>
      <c r="B9380" t="s">
        <v>13282</v>
      </c>
    </row>
    <row r="9381" spans="1:2">
      <c r="A9381">
        <v>36894780</v>
      </c>
      <c r="B9381" t="s">
        <v>13282</v>
      </c>
    </row>
    <row r="9382" spans="1:2">
      <c r="A9382">
        <v>37253537</v>
      </c>
      <c r="B9382" t="s">
        <v>13283</v>
      </c>
    </row>
    <row r="9383" spans="1:2">
      <c r="A9383">
        <v>37803604</v>
      </c>
      <c r="B9383" t="s">
        <v>13284</v>
      </c>
    </row>
    <row r="9384" spans="1:2">
      <c r="A9384">
        <v>37872988</v>
      </c>
      <c r="B9384" t="s">
        <v>13285</v>
      </c>
    </row>
    <row r="9385" spans="1:2">
      <c r="A9385">
        <v>37111273</v>
      </c>
      <c r="B9385" t="s">
        <v>13285</v>
      </c>
    </row>
    <row r="9386" spans="1:2">
      <c r="A9386">
        <v>38519435</v>
      </c>
      <c r="B9386" t="s">
        <v>13285</v>
      </c>
    </row>
    <row r="9387" spans="1:2">
      <c r="A9387">
        <v>34415719</v>
      </c>
      <c r="B9387" t="s">
        <v>13285</v>
      </c>
    </row>
    <row r="9388" spans="1:2">
      <c r="A9388">
        <v>37006332</v>
      </c>
      <c r="B9388" t="s">
        <v>13286</v>
      </c>
    </row>
    <row r="9389" spans="1:2">
      <c r="A9389">
        <v>34371420</v>
      </c>
      <c r="B9389" t="s">
        <v>13287</v>
      </c>
    </row>
    <row r="9390" spans="1:2">
      <c r="A9390">
        <v>38305365</v>
      </c>
      <c r="B9390" t="s">
        <v>13288</v>
      </c>
    </row>
    <row r="9391" spans="1:2">
      <c r="A9391">
        <v>37868967</v>
      </c>
      <c r="B9391" t="s">
        <v>13289</v>
      </c>
    </row>
    <row r="9392" spans="1:2">
      <c r="A9392">
        <v>36765922</v>
      </c>
      <c r="B9392" t="s">
        <v>13290</v>
      </c>
    </row>
    <row r="9393" spans="1:2">
      <c r="A9393">
        <v>36865676</v>
      </c>
      <c r="B9393" t="s">
        <v>13291</v>
      </c>
    </row>
    <row r="9394" spans="1:2">
      <c r="A9394">
        <v>36832540</v>
      </c>
      <c r="B9394" t="s">
        <v>13292</v>
      </c>
    </row>
    <row r="9395" spans="1:2">
      <c r="A9395">
        <v>37872755</v>
      </c>
      <c r="B9395" t="s">
        <v>13293</v>
      </c>
    </row>
    <row r="9396" spans="1:2">
      <c r="A9396">
        <v>37901851</v>
      </c>
      <c r="B9396" t="s">
        <v>12435</v>
      </c>
    </row>
    <row r="9397" spans="1:2">
      <c r="A9397">
        <v>34137892</v>
      </c>
      <c r="B9397" t="s">
        <v>15048</v>
      </c>
    </row>
    <row r="9398" spans="1:2">
      <c r="A9398">
        <v>34210898</v>
      </c>
      <c r="B9398" t="s">
        <v>15048</v>
      </c>
    </row>
    <row r="9399" spans="1:2">
      <c r="A9399">
        <v>34415994</v>
      </c>
      <c r="B9399" t="s">
        <v>15482</v>
      </c>
    </row>
    <row r="9400" spans="1:2">
      <c r="A9400">
        <v>36887569</v>
      </c>
      <c r="B9400" t="s">
        <v>15482</v>
      </c>
    </row>
    <row r="9401" spans="1:2">
      <c r="A9401">
        <v>34221024</v>
      </c>
      <c r="B9401" t="s">
        <v>15482</v>
      </c>
    </row>
    <row r="9402" spans="1:2">
      <c r="A9402">
        <v>34221020</v>
      </c>
      <c r="B9402" t="s">
        <v>15482</v>
      </c>
    </row>
    <row r="9403" spans="1:2">
      <c r="A9403">
        <v>37760563</v>
      </c>
      <c r="B9403" t="s">
        <v>15482</v>
      </c>
    </row>
    <row r="9404" spans="1:2">
      <c r="A9404">
        <v>34146023</v>
      </c>
      <c r="B9404" t="s">
        <v>12436</v>
      </c>
    </row>
    <row r="9405" spans="1:2">
      <c r="A9405">
        <v>37277572</v>
      </c>
      <c r="B9405" t="s">
        <v>13320</v>
      </c>
    </row>
    <row r="9406" spans="1:2">
      <c r="A9406">
        <v>34227514</v>
      </c>
      <c r="B9406" t="s">
        <v>13320</v>
      </c>
    </row>
    <row r="9407" spans="1:2">
      <c r="A9407">
        <v>34182773</v>
      </c>
      <c r="B9407" t="s">
        <v>13321</v>
      </c>
    </row>
    <row r="9408" spans="1:2">
      <c r="A9408">
        <v>36985158</v>
      </c>
      <c r="B9408" t="s">
        <v>13321</v>
      </c>
    </row>
    <row r="9409" spans="1:2">
      <c r="A9409">
        <v>37268396</v>
      </c>
      <c r="B9409" t="s">
        <v>13321</v>
      </c>
    </row>
    <row r="9410" spans="1:2">
      <c r="A9410">
        <v>34221079</v>
      </c>
      <c r="B9410" t="s">
        <v>14992</v>
      </c>
    </row>
    <row r="9411" spans="1:2">
      <c r="A9411">
        <v>36962395</v>
      </c>
      <c r="B9411" t="s">
        <v>14992</v>
      </c>
    </row>
    <row r="9412" spans="1:2">
      <c r="A9412">
        <v>37763994</v>
      </c>
      <c r="B9412" t="s">
        <v>14992</v>
      </c>
    </row>
    <row r="9413" spans="1:2">
      <c r="A9413">
        <v>34221081</v>
      </c>
      <c r="B9413" t="s">
        <v>14992</v>
      </c>
    </row>
    <row r="9414" spans="1:2">
      <c r="A9414">
        <v>34221080</v>
      </c>
      <c r="B9414" t="s">
        <v>14992</v>
      </c>
    </row>
    <row r="9415" spans="1:2">
      <c r="A9415">
        <v>34221082</v>
      </c>
      <c r="B9415" t="s">
        <v>14992</v>
      </c>
    </row>
    <row r="9416" spans="1:2">
      <c r="A9416">
        <v>37942124</v>
      </c>
      <c r="B9416" t="s">
        <v>13322</v>
      </c>
    </row>
    <row r="9417" spans="1:2">
      <c r="A9417">
        <v>34224468</v>
      </c>
      <c r="B9417" t="s">
        <v>13322</v>
      </c>
    </row>
    <row r="9418" spans="1:2">
      <c r="A9418">
        <v>34221110</v>
      </c>
      <c r="B9418" t="s">
        <v>8677</v>
      </c>
    </row>
    <row r="9419" spans="1:2">
      <c r="A9419">
        <v>34221107</v>
      </c>
      <c r="B9419" t="s">
        <v>8677</v>
      </c>
    </row>
    <row r="9420" spans="1:2">
      <c r="A9420">
        <v>37009674</v>
      </c>
      <c r="B9420" t="s">
        <v>13323</v>
      </c>
    </row>
    <row r="9421" spans="1:2">
      <c r="A9421">
        <v>37759653</v>
      </c>
      <c r="B9421" t="s">
        <v>13323</v>
      </c>
    </row>
    <row r="9422" spans="1:2">
      <c r="A9422">
        <v>34155272</v>
      </c>
      <c r="B9422" t="s">
        <v>13323</v>
      </c>
    </row>
    <row r="9423" spans="1:2">
      <c r="A9423">
        <v>37764054</v>
      </c>
      <c r="B9423" t="s">
        <v>15483</v>
      </c>
    </row>
    <row r="9424" spans="1:2">
      <c r="A9424">
        <v>34155393</v>
      </c>
      <c r="B9424" t="s">
        <v>15483</v>
      </c>
    </row>
    <row r="9425" spans="1:2">
      <c r="A9425">
        <v>37178083</v>
      </c>
      <c r="B9425" t="s">
        <v>15483</v>
      </c>
    </row>
    <row r="9426" spans="1:2">
      <c r="A9426">
        <v>37709366</v>
      </c>
      <c r="B9426" t="s">
        <v>13324</v>
      </c>
    </row>
    <row r="9427" spans="1:2">
      <c r="A9427">
        <v>34155821</v>
      </c>
      <c r="B9427" t="s">
        <v>13324</v>
      </c>
    </row>
    <row r="9428" spans="1:2">
      <c r="A9428">
        <v>34221066</v>
      </c>
      <c r="B9428" t="s">
        <v>8678</v>
      </c>
    </row>
    <row r="9429" spans="1:2">
      <c r="A9429">
        <v>34145137</v>
      </c>
      <c r="B9429" t="s">
        <v>8679</v>
      </c>
    </row>
    <row r="9430" spans="1:2">
      <c r="A9430">
        <v>36820008</v>
      </c>
      <c r="B9430" t="s">
        <v>8679</v>
      </c>
    </row>
    <row r="9431" spans="1:2">
      <c r="A9431">
        <v>34221048</v>
      </c>
      <c r="B9431" t="s">
        <v>8679</v>
      </c>
    </row>
    <row r="9432" spans="1:2">
      <c r="A9432">
        <v>34145134</v>
      </c>
      <c r="B9432" t="s">
        <v>8679</v>
      </c>
    </row>
    <row r="9433" spans="1:2">
      <c r="A9433">
        <v>36865529</v>
      </c>
      <c r="B9433" t="s">
        <v>8680</v>
      </c>
    </row>
    <row r="9434" spans="1:2">
      <c r="A9434">
        <v>37762464</v>
      </c>
      <c r="B9434" t="s">
        <v>8680</v>
      </c>
    </row>
    <row r="9435" spans="1:2">
      <c r="A9435">
        <v>34221116</v>
      </c>
      <c r="B9435" t="s">
        <v>8680</v>
      </c>
    </row>
    <row r="9436" spans="1:2">
      <c r="A9436">
        <v>34208635</v>
      </c>
      <c r="B9436" t="s">
        <v>8680</v>
      </c>
    </row>
    <row r="9437" spans="1:2">
      <c r="A9437">
        <v>34252030</v>
      </c>
      <c r="B9437" t="s">
        <v>10864</v>
      </c>
    </row>
    <row r="9438" spans="1:2">
      <c r="A9438">
        <v>38582647</v>
      </c>
      <c r="B9438" t="s">
        <v>12437</v>
      </c>
    </row>
    <row r="9439" spans="1:2">
      <c r="A9439">
        <v>34227067</v>
      </c>
      <c r="B9439" t="s">
        <v>13325</v>
      </c>
    </row>
    <row r="9440" spans="1:2">
      <c r="A9440">
        <v>37759731</v>
      </c>
      <c r="B9440" t="s">
        <v>13325</v>
      </c>
    </row>
    <row r="9441" spans="1:2">
      <c r="A9441">
        <v>36878398</v>
      </c>
      <c r="B9441" t="s">
        <v>13325</v>
      </c>
    </row>
    <row r="9442" spans="1:2">
      <c r="A9442">
        <v>36979235</v>
      </c>
      <c r="B9442" t="s">
        <v>13326</v>
      </c>
    </row>
    <row r="9443" spans="1:2">
      <c r="A9443">
        <v>37759692</v>
      </c>
      <c r="B9443" t="s">
        <v>13326</v>
      </c>
    </row>
    <row r="9444" spans="1:2">
      <c r="A9444">
        <v>34205546</v>
      </c>
      <c r="B9444" t="s">
        <v>13326</v>
      </c>
    </row>
    <row r="9445" spans="1:2">
      <c r="A9445">
        <v>34221039</v>
      </c>
      <c r="B9445" t="s">
        <v>14948</v>
      </c>
    </row>
    <row r="9446" spans="1:2">
      <c r="A9446">
        <v>38392721</v>
      </c>
      <c r="B9446" t="s">
        <v>14948</v>
      </c>
    </row>
    <row r="9447" spans="1:2">
      <c r="A9447">
        <v>34221040</v>
      </c>
      <c r="B9447" t="s">
        <v>14948</v>
      </c>
    </row>
    <row r="9448" spans="1:2">
      <c r="A9448">
        <v>38392703</v>
      </c>
      <c r="B9448" t="s">
        <v>14948</v>
      </c>
    </row>
    <row r="9449" spans="1:2">
      <c r="A9449">
        <v>34376983</v>
      </c>
      <c r="B9449" t="s">
        <v>14948</v>
      </c>
    </row>
    <row r="9450" spans="1:2">
      <c r="A9450">
        <v>37751106</v>
      </c>
      <c r="B9450" t="s">
        <v>13247</v>
      </c>
    </row>
    <row r="9451" spans="1:2">
      <c r="A9451">
        <v>34221151</v>
      </c>
      <c r="B9451" t="s">
        <v>12438</v>
      </c>
    </row>
    <row r="9452" spans="1:2">
      <c r="A9452">
        <v>37726945</v>
      </c>
      <c r="B9452" t="s">
        <v>12438</v>
      </c>
    </row>
    <row r="9453" spans="1:2">
      <c r="A9453">
        <v>34147824</v>
      </c>
      <c r="B9453" t="s">
        <v>13327</v>
      </c>
    </row>
    <row r="9454" spans="1:2">
      <c r="A9454">
        <v>34213715</v>
      </c>
      <c r="B9454" t="s">
        <v>13328</v>
      </c>
    </row>
    <row r="9455" spans="1:2">
      <c r="A9455">
        <v>37858540</v>
      </c>
      <c r="B9455" t="s">
        <v>13328</v>
      </c>
    </row>
    <row r="9456" spans="1:2">
      <c r="A9456">
        <v>34215116</v>
      </c>
      <c r="B9456" t="s">
        <v>13329</v>
      </c>
    </row>
    <row r="9457" spans="1:2">
      <c r="A9457">
        <v>34221041</v>
      </c>
      <c r="B9457" t="s">
        <v>8681</v>
      </c>
    </row>
    <row r="9458" spans="1:2">
      <c r="A9458">
        <v>37294197</v>
      </c>
      <c r="B9458" t="s">
        <v>8681</v>
      </c>
    </row>
    <row r="9459" spans="1:2">
      <c r="A9459">
        <v>37056061</v>
      </c>
      <c r="B9459" t="s">
        <v>8681</v>
      </c>
    </row>
    <row r="9460" spans="1:2">
      <c r="A9460">
        <v>36869310</v>
      </c>
      <c r="B9460" t="s">
        <v>8681</v>
      </c>
    </row>
    <row r="9461" spans="1:2">
      <c r="A9461">
        <v>37030378</v>
      </c>
      <c r="B9461" t="s">
        <v>13330</v>
      </c>
    </row>
    <row r="9462" spans="1:2">
      <c r="A9462">
        <v>38404913</v>
      </c>
      <c r="B9462" t="s">
        <v>13330</v>
      </c>
    </row>
    <row r="9463" spans="1:2">
      <c r="A9463">
        <v>37105155</v>
      </c>
      <c r="B9463" t="s">
        <v>13330</v>
      </c>
    </row>
    <row r="9464" spans="1:2">
      <c r="A9464">
        <v>38404965</v>
      </c>
      <c r="B9464" t="s">
        <v>13330</v>
      </c>
    </row>
    <row r="9465" spans="1:2">
      <c r="A9465">
        <v>34221085</v>
      </c>
      <c r="B9465" t="s">
        <v>13330</v>
      </c>
    </row>
    <row r="9466" spans="1:2">
      <c r="A9466">
        <v>36876811</v>
      </c>
      <c r="B9466" t="s">
        <v>13331</v>
      </c>
    </row>
    <row r="9467" spans="1:2">
      <c r="A9467">
        <v>37763910</v>
      </c>
      <c r="B9467" t="s">
        <v>14993</v>
      </c>
    </row>
    <row r="9468" spans="1:2">
      <c r="A9468">
        <v>34221050</v>
      </c>
      <c r="B9468" t="s">
        <v>13331</v>
      </c>
    </row>
    <row r="9469" spans="1:2">
      <c r="A9469">
        <v>35778855</v>
      </c>
      <c r="B9469" t="s">
        <v>14993</v>
      </c>
    </row>
    <row r="9470" spans="1:2">
      <c r="A9470">
        <v>37779111</v>
      </c>
      <c r="B9470" t="s">
        <v>13331</v>
      </c>
    </row>
    <row r="9471" spans="1:2">
      <c r="A9471">
        <v>34148684</v>
      </c>
      <c r="B9471" t="s">
        <v>13331</v>
      </c>
    </row>
    <row r="9472" spans="1:2">
      <c r="A9472">
        <v>34148687</v>
      </c>
      <c r="B9472" t="s">
        <v>13331</v>
      </c>
    </row>
    <row r="9473" spans="1:2">
      <c r="A9473">
        <v>37722443</v>
      </c>
      <c r="B9473" t="s">
        <v>15484</v>
      </c>
    </row>
    <row r="9474" spans="1:2">
      <c r="A9474">
        <v>36866976</v>
      </c>
      <c r="B9474" t="s">
        <v>15484</v>
      </c>
    </row>
    <row r="9475" spans="1:2">
      <c r="A9475">
        <v>37773204</v>
      </c>
      <c r="B9475" t="s">
        <v>15484</v>
      </c>
    </row>
    <row r="9476" spans="1:2">
      <c r="A9476">
        <v>34223464</v>
      </c>
      <c r="B9476" t="s">
        <v>15484</v>
      </c>
    </row>
    <row r="9477" spans="1:2">
      <c r="A9477">
        <v>34224453</v>
      </c>
      <c r="B9477" t="s">
        <v>13332</v>
      </c>
    </row>
    <row r="9478" spans="1:2">
      <c r="A9478">
        <v>36870984</v>
      </c>
      <c r="B9478" t="s">
        <v>13332</v>
      </c>
    </row>
    <row r="9479" spans="1:2">
      <c r="A9479">
        <v>37759707</v>
      </c>
      <c r="B9479" t="s">
        <v>13332</v>
      </c>
    </row>
    <row r="9480" spans="1:2">
      <c r="A9480">
        <v>37283649</v>
      </c>
      <c r="B9480" t="s">
        <v>13332</v>
      </c>
    </row>
    <row r="9481" spans="1:2">
      <c r="A9481">
        <v>36954412</v>
      </c>
      <c r="B9481" t="s">
        <v>13333</v>
      </c>
    </row>
    <row r="9482" spans="1:2">
      <c r="A9482">
        <v>37763814</v>
      </c>
      <c r="B9482" t="s">
        <v>13333</v>
      </c>
    </row>
    <row r="9483" spans="1:2">
      <c r="A9483">
        <v>34226490</v>
      </c>
      <c r="B9483" t="s">
        <v>13333</v>
      </c>
    </row>
    <row r="9484" spans="1:2">
      <c r="A9484">
        <v>37851660</v>
      </c>
      <c r="B9484" t="s">
        <v>13334</v>
      </c>
    </row>
    <row r="9485" spans="1:2">
      <c r="A9485">
        <v>34226611</v>
      </c>
      <c r="B9485" t="s">
        <v>13334</v>
      </c>
    </row>
    <row r="9486" spans="1:2">
      <c r="A9486">
        <v>37860131</v>
      </c>
      <c r="B9486" t="s">
        <v>13334</v>
      </c>
    </row>
    <row r="9487" spans="1:2">
      <c r="A9487">
        <v>34226608</v>
      </c>
      <c r="B9487" t="s">
        <v>13334</v>
      </c>
    </row>
    <row r="9488" spans="1:2">
      <c r="A9488">
        <v>38503974</v>
      </c>
      <c r="B9488" t="s">
        <v>15485</v>
      </c>
    </row>
    <row r="9489" spans="1:2">
      <c r="A9489">
        <v>34226805</v>
      </c>
      <c r="B9489" t="s">
        <v>15485</v>
      </c>
    </row>
    <row r="9490" spans="1:2">
      <c r="A9490">
        <v>38550818</v>
      </c>
      <c r="B9490" t="s">
        <v>15485</v>
      </c>
    </row>
    <row r="9491" spans="1:2">
      <c r="A9491">
        <v>34226802</v>
      </c>
      <c r="B9491" t="s">
        <v>15485</v>
      </c>
    </row>
    <row r="9492" spans="1:2">
      <c r="A9492">
        <v>37298534</v>
      </c>
      <c r="B9492" t="s">
        <v>13335</v>
      </c>
    </row>
    <row r="9493" spans="1:2">
      <c r="A9493">
        <v>37122906</v>
      </c>
      <c r="B9493" t="s">
        <v>13335</v>
      </c>
    </row>
    <row r="9494" spans="1:2">
      <c r="A9494">
        <v>37069576</v>
      </c>
      <c r="B9494" t="s">
        <v>13335</v>
      </c>
    </row>
    <row r="9495" spans="1:2">
      <c r="A9495">
        <v>37759633</v>
      </c>
      <c r="B9495" t="s">
        <v>13335</v>
      </c>
    </row>
    <row r="9496" spans="1:2">
      <c r="A9496">
        <v>34234245</v>
      </c>
      <c r="B9496" t="s">
        <v>14686</v>
      </c>
    </row>
    <row r="9497" spans="1:2">
      <c r="A9497">
        <v>36780841</v>
      </c>
      <c r="B9497" t="s">
        <v>14686</v>
      </c>
    </row>
    <row r="9498" spans="1:2">
      <c r="A9498">
        <v>36908915</v>
      </c>
      <c r="B9498" t="s">
        <v>14686</v>
      </c>
    </row>
    <row r="9499" spans="1:2">
      <c r="A9499">
        <v>34233697</v>
      </c>
      <c r="B9499" t="s">
        <v>13336</v>
      </c>
    </row>
    <row r="9500" spans="1:2">
      <c r="A9500">
        <v>34233696</v>
      </c>
      <c r="B9500" t="s">
        <v>13336</v>
      </c>
    </row>
    <row r="9501" spans="1:2">
      <c r="A9501">
        <v>38430453</v>
      </c>
      <c r="B9501" t="s">
        <v>13337</v>
      </c>
    </row>
    <row r="9502" spans="1:2">
      <c r="A9502">
        <v>38430464</v>
      </c>
      <c r="B9502" t="s">
        <v>13337</v>
      </c>
    </row>
    <row r="9503" spans="1:2">
      <c r="A9503">
        <v>34235513</v>
      </c>
      <c r="B9503" t="s">
        <v>13337</v>
      </c>
    </row>
    <row r="9504" spans="1:2">
      <c r="A9504">
        <v>34221169</v>
      </c>
      <c r="B9504" t="s">
        <v>9596</v>
      </c>
    </row>
    <row r="9505" spans="1:2">
      <c r="A9505">
        <v>36845523</v>
      </c>
      <c r="B9505" t="s">
        <v>9596</v>
      </c>
    </row>
    <row r="9506" spans="1:2">
      <c r="A9506">
        <v>37715473</v>
      </c>
      <c r="B9506" t="s">
        <v>9596</v>
      </c>
    </row>
    <row r="9507" spans="1:2">
      <c r="A9507">
        <v>36854382</v>
      </c>
      <c r="B9507" t="s">
        <v>16604</v>
      </c>
    </row>
    <row r="9508" spans="1:2">
      <c r="A9508">
        <v>34221180</v>
      </c>
      <c r="B9508" t="s">
        <v>13460</v>
      </c>
    </row>
    <row r="9509" spans="1:2">
      <c r="A9509">
        <v>37266210</v>
      </c>
      <c r="B9509" t="s">
        <v>13460</v>
      </c>
    </row>
    <row r="9510" spans="1:2">
      <c r="A9510">
        <v>38742437</v>
      </c>
      <c r="B9510" t="s">
        <v>13026</v>
      </c>
    </row>
    <row r="9511" spans="1:2">
      <c r="A9511">
        <v>36811047</v>
      </c>
      <c r="B9511" t="s">
        <v>13026</v>
      </c>
    </row>
    <row r="9512" spans="1:2">
      <c r="A9512">
        <v>34216364</v>
      </c>
      <c r="B9512" t="s">
        <v>13026</v>
      </c>
    </row>
    <row r="9513" spans="1:2">
      <c r="A9513">
        <v>37207896</v>
      </c>
      <c r="B9513" t="s">
        <v>13118</v>
      </c>
    </row>
    <row r="9514" spans="1:2">
      <c r="A9514">
        <v>34209424</v>
      </c>
      <c r="B9514" t="s">
        <v>13118</v>
      </c>
    </row>
    <row r="9515" spans="1:2">
      <c r="A9515">
        <v>34181140</v>
      </c>
      <c r="B9515" t="s">
        <v>12440</v>
      </c>
    </row>
    <row r="9516" spans="1:2">
      <c r="A9516">
        <v>34211129</v>
      </c>
      <c r="B9516" t="s">
        <v>13355</v>
      </c>
    </row>
    <row r="9517" spans="1:2">
      <c r="A9517">
        <v>37628342</v>
      </c>
      <c r="B9517" t="s">
        <v>13355</v>
      </c>
    </row>
    <row r="9518" spans="1:2">
      <c r="A9518">
        <v>34141217</v>
      </c>
      <c r="B9518" t="s">
        <v>9124</v>
      </c>
    </row>
    <row r="9519" spans="1:2">
      <c r="A9519">
        <v>38578965</v>
      </c>
      <c r="B9519" t="s">
        <v>9124</v>
      </c>
    </row>
    <row r="9520" spans="1:2">
      <c r="A9520">
        <v>36947504</v>
      </c>
      <c r="B9520" t="s">
        <v>14614</v>
      </c>
    </row>
    <row r="9521" spans="1:2">
      <c r="A9521">
        <v>34233476</v>
      </c>
      <c r="B9521" t="s">
        <v>14614</v>
      </c>
    </row>
    <row r="9522" spans="1:2">
      <c r="A9522">
        <v>37727415</v>
      </c>
      <c r="B9522" t="s">
        <v>14614</v>
      </c>
    </row>
    <row r="9523" spans="1:2">
      <c r="A9523">
        <v>37043388</v>
      </c>
      <c r="B9523" t="s">
        <v>13119</v>
      </c>
    </row>
    <row r="9524" spans="1:2">
      <c r="A9524">
        <v>38859656</v>
      </c>
      <c r="B9524" t="s">
        <v>13119</v>
      </c>
    </row>
    <row r="9525" spans="1:2">
      <c r="A9525">
        <v>34233474</v>
      </c>
      <c r="B9525" t="s">
        <v>13119</v>
      </c>
    </row>
    <row r="9526" spans="1:2">
      <c r="A9526">
        <v>37230874</v>
      </c>
      <c r="B9526" t="s">
        <v>12441</v>
      </c>
    </row>
    <row r="9527" spans="1:2">
      <c r="A9527">
        <v>34221223</v>
      </c>
      <c r="B9527" t="s">
        <v>12441</v>
      </c>
    </row>
    <row r="9528" spans="1:2">
      <c r="A9528">
        <v>34486379</v>
      </c>
      <c r="B9528" t="s">
        <v>12442</v>
      </c>
    </row>
    <row r="9529" spans="1:2">
      <c r="A9529">
        <v>34134119</v>
      </c>
      <c r="B9529" t="s">
        <v>12443</v>
      </c>
    </row>
    <row r="9530" spans="1:2">
      <c r="A9530">
        <v>38785765</v>
      </c>
      <c r="B9530" t="s">
        <v>12443</v>
      </c>
    </row>
    <row r="9531" spans="1:2">
      <c r="A9531">
        <v>34221229</v>
      </c>
      <c r="B9531" t="s">
        <v>12444</v>
      </c>
    </row>
    <row r="9532" spans="1:2">
      <c r="A9532">
        <v>38637301</v>
      </c>
      <c r="B9532" t="s">
        <v>12445</v>
      </c>
    </row>
    <row r="9533" spans="1:2">
      <c r="A9533">
        <v>34221236</v>
      </c>
      <c r="B9533" t="s">
        <v>12445</v>
      </c>
    </row>
    <row r="9534" spans="1:2">
      <c r="A9534">
        <v>34221245</v>
      </c>
      <c r="B9534" t="s">
        <v>10114</v>
      </c>
    </row>
    <row r="9535" spans="1:2">
      <c r="A9535">
        <v>38357061</v>
      </c>
      <c r="B9535" t="s">
        <v>10114</v>
      </c>
    </row>
    <row r="9536" spans="1:2">
      <c r="A9536">
        <v>34221244</v>
      </c>
      <c r="B9536" t="s">
        <v>10114</v>
      </c>
    </row>
    <row r="9537" spans="1:2">
      <c r="A9537">
        <v>34221242</v>
      </c>
      <c r="B9537" t="s">
        <v>12446</v>
      </c>
    </row>
    <row r="9538" spans="1:2">
      <c r="A9538">
        <v>37208162</v>
      </c>
      <c r="B9538" t="s">
        <v>12446</v>
      </c>
    </row>
    <row r="9539" spans="1:2">
      <c r="A9539">
        <v>34526198</v>
      </c>
      <c r="B9539" t="s">
        <v>12447</v>
      </c>
    </row>
    <row r="9540" spans="1:2">
      <c r="A9540">
        <v>34396268</v>
      </c>
      <c r="B9540" t="s">
        <v>12448</v>
      </c>
    </row>
    <row r="9541" spans="1:2">
      <c r="A9541">
        <v>34221238</v>
      </c>
      <c r="B9541" t="s">
        <v>10172</v>
      </c>
    </row>
    <row r="9542" spans="1:2">
      <c r="A9542">
        <v>34150236</v>
      </c>
      <c r="B9542" t="s">
        <v>9522</v>
      </c>
    </row>
    <row r="9543" spans="1:2">
      <c r="A9543">
        <v>37700628</v>
      </c>
      <c r="B9543" t="s">
        <v>9522</v>
      </c>
    </row>
    <row r="9544" spans="1:2">
      <c r="A9544">
        <v>36982122</v>
      </c>
      <c r="B9544" t="s">
        <v>8632</v>
      </c>
    </row>
    <row r="9545" spans="1:2">
      <c r="A9545">
        <v>37767936</v>
      </c>
      <c r="B9545" t="s">
        <v>12449</v>
      </c>
    </row>
    <row r="9546" spans="1:2">
      <c r="A9546">
        <v>38314662</v>
      </c>
      <c r="B9546" t="s">
        <v>12449</v>
      </c>
    </row>
    <row r="9547" spans="1:2">
      <c r="A9547">
        <v>37273328</v>
      </c>
      <c r="B9547" t="s">
        <v>12450</v>
      </c>
    </row>
    <row r="9548" spans="1:2">
      <c r="A9548">
        <v>34221339</v>
      </c>
      <c r="B9548" t="s">
        <v>15022</v>
      </c>
    </row>
    <row r="9549" spans="1:2">
      <c r="A9549">
        <v>38571112</v>
      </c>
      <c r="B9549" t="s">
        <v>15022</v>
      </c>
    </row>
    <row r="9550" spans="1:2">
      <c r="A9550">
        <v>38663337</v>
      </c>
      <c r="B9550" t="s">
        <v>15022</v>
      </c>
    </row>
    <row r="9551" spans="1:2">
      <c r="A9551">
        <v>37845182</v>
      </c>
      <c r="B9551" t="s">
        <v>15536</v>
      </c>
    </row>
    <row r="9552" spans="1:2">
      <c r="A9552">
        <v>34221348</v>
      </c>
      <c r="B9552" t="s">
        <v>15536</v>
      </c>
    </row>
    <row r="9553" spans="1:2">
      <c r="A9553">
        <v>34214960</v>
      </c>
      <c r="B9553" t="s">
        <v>15536</v>
      </c>
    </row>
    <row r="9554" spans="1:2">
      <c r="A9554">
        <v>37013370</v>
      </c>
      <c r="B9554" t="s">
        <v>15536</v>
      </c>
    </row>
    <row r="9555" spans="1:2">
      <c r="A9555">
        <v>36909866</v>
      </c>
      <c r="B9555" t="s">
        <v>10328</v>
      </c>
    </row>
    <row r="9556" spans="1:2">
      <c r="A9556">
        <v>34220023</v>
      </c>
      <c r="B9556" t="s">
        <v>10328</v>
      </c>
    </row>
    <row r="9557" spans="1:2">
      <c r="A9557">
        <v>34232659</v>
      </c>
      <c r="B9557" t="s">
        <v>14615</v>
      </c>
    </row>
    <row r="9558" spans="1:2">
      <c r="A9558">
        <v>38015819</v>
      </c>
      <c r="B9558" t="s">
        <v>15488</v>
      </c>
    </row>
    <row r="9559" spans="1:2">
      <c r="A9559">
        <v>34142112</v>
      </c>
      <c r="B9559" t="s">
        <v>15488</v>
      </c>
    </row>
    <row r="9560" spans="1:2">
      <c r="A9560">
        <v>38456126</v>
      </c>
      <c r="B9560" t="s">
        <v>15488</v>
      </c>
    </row>
    <row r="9561" spans="1:2">
      <c r="A9561">
        <v>38023516</v>
      </c>
      <c r="B9561" t="s">
        <v>15488</v>
      </c>
    </row>
    <row r="9562" spans="1:2">
      <c r="A9562">
        <v>38363415</v>
      </c>
      <c r="B9562" t="s">
        <v>15488</v>
      </c>
    </row>
    <row r="9563" spans="1:2">
      <c r="A9563">
        <v>34219105</v>
      </c>
      <c r="B9563" t="s">
        <v>15488</v>
      </c>
    </row>
    <row r="9564" spans="1:2">
      <c r="A9564">
        <v>37729181</v>
      </c>
      <c r="B9564" t="s">
        <v>14464</v>
      </c>
    </row>
    <row r="9565" spans="1:2">
      <c r="A9565">
        <v>34232620</v>
      </c>
      <c r="B9565" t="s">
        <v>14464</v>
      </c>
    </row>
    <row r="9566" spans="1:2">
      <c r="A9566">
        <v>34232624</v>
      </c>
      <c r="B9566" t="s">
        <v>14464</v>
      </c>
    </row>
    <row r="9567" spans="1:2">
      <c r="A9567">
        <v>34160427</v>
      </c>
      <c r="B9567" t="s">
        <v>13461</v>
      </c>
    </row>
    <row r="9568" spans="1:2">
      <c r="A9568">
        <v>37293246</v>
      </c>
      <c r="B9568" t="s">
        <v>13461</v>
      </c>
    </row>
    <row r="9569" spans="1:2">
      <c r="A9569">
        <v>34137707</v>
      </c>
      <c r="B9569" t="s">
        <v>10865</v>
      </c>
    </row>
    <row r="9570" spans="1:2">
      <c r="A9570">
        <v>34221476</v>
      </c>
      <c r="B9570" t="s">
        <v>10865</v>
      </c>
    </row>
    <row r="9571" spans="1:2">
      <c r="A9571">
        <v>34221472</v>
      </c>
      <c r="B9571" t="s">
        <v>10865</v>
      </c>
    </row>
    <row r="9572" spans="1:2">
      <c r="A9572">
        <v>36908809</v>
      </c>
      <c r="B9572" t="s">
        <v>14830</v>
      </c>
    </row>
    <row r="9573" spans="1:2">
      <c r="A9573">
        <v>34394587</v>
      </c>
      <c r="B9573" t="s">
        <v>14830</v>
      </c>
    </row>
    <row r="9574" spans="1:2">
      <c r="A9574">
        <v>36780844</v>
      </c>
      <c r="B9574" t="s">
        <v>14830</v>
      </c>
    </row>
    <row r="9575" spans="1:2">
      <c r="A9575">
        <v>36864683</v>
      </c>
      <c r="B9575" t="s">
        <v>10913</v>
      </c>
    </row>
    <row r="9576" spans="1:2">
      <c r="A9576">
        <v>34221756</v>
      </c>
      <c r="B9576" t="s">
        <v>10913</v>
      </c>
    </row>
    <row r="9577" spans="1:2">
      <c r="A9577">
        <v>36908306</v>
      </c>
      <c r="B9577" t="s">
        <v>10913</v>
      </c>
    </row>
    <row r="9578" spans="1:2">
      <c r="A9578">
        <v>37778738</v>
      </c>
      <c r="B9578" t="s">
        <v>10913</v>
      </c>
    </row>
    <row r="9579" spans="1:2">
      <c r="A9579">
        <v>34221760</v>
      </c>
      <c r="B9579" t="s">
        <v>10913</v>
      </c>
    </row>
    <row r="9580" spans="1:2">
      <c r="A9580">
        <v>37577794</v>
      </c>
      <c r="B9580" t="s">
        <v>9012</v>
      </c>
    </row>
    <row r="9581" spans="1:2">
      <c r="A9581">
        <v>34141912</v>
      </c>
      <c r="B9581" t="s">
        <v>9012</v>
      </c>
    </row>
    <row r="9582" spans="1:2">
      <c r="A9582">
        <v>37003770</v>
      </c>
      <c r="B9582" t="s">
        <v>12451</v>
      </c>
    </row>
    <row r="9583" spans="1:2">
      <c r="A9583">
        <v>34221786</v>
      </c>
      <c r="B9583" t="s">
        <v>12451</v>
      </c>
    </row>
    <row r="9584" spans="1:2">
      <c r="A9584">
        <v>36926167</v>
      </c>
      <c r="B9584" t="s">
        <v>12451</v>
      </c>
    </row>
    <row r="9585" spans="1:2">
      <c r="A9585">
        <v>37727870</v>
      </c>
      <c r="B9585" t="s">
        <v>12451</v>
      </c>
    </row>
    <row r="9586" spans="1:2">
      <c r="A9586">
        <v>34561209</v>
      </c>
      <c r="B9586" t="s">
        <v>12451</v>
      </c>
    </row>
    <row r="9587" spans="1:2">
      <c r="A9587">
        <v>34569369</v>
      </c>
      <c r="B9587" t="s">
        <v>12452</v>
      </c>
    </row>
    <row r="9588" spans="1:2">
      <c r="A9588">
        <v>34221795</v>
      </c>
      <c r="B9588" t="s">
        <v>12452</v>
      </c>
    </row>
    <row r="9589" spans="1:2">
      <c r="A9589">
        <v>36898295</v>
      </c>
      <c r="B9589" t="s">
        <v>12453</v>
      </c>
    </row>
    <row r="9590" spans="1:2">
      <c r="A9590">
        <v>34221802</v>
      </c>
      <c r="B9590" t="s">
        <v>12454</v>
      </c>
    </row>
    <row r="9591" spans="1:2">
      <c r="A9591">
        <v>34221850</v>
      </c>
      <c r="B9591" t="s">
        <v>12455</v>
      </c>
    </row>
    <row r="9592" spans="1:2">
      <c r="A9592">
        <v>34221866</v>
      </c>
      <c r="B9592" t="s">
        <v>15489</v>
      </c>
    </row>
    <row r="9593" spans="1:2">
      <c r="A9593">
        <v>36856624</v>
      </c>
      <c r="B9593" t="s">
        <v>15489</v>
      </c>
    </row>
    <row r="9594" spans="1:2">
      <c r="A9594">
        <v>34221869</v>
      </c>
      <c r="B9594" t="s">
        <v>15489</v>
      </c>
    </row>
    <row r="9595" spans="1:2">
      <c r="A9595">
        <v>37806671</v>
      </c>
      <c r="B9595" t="s">
        <v>15489</v>
      </c>
    </row>
    <row r="9596" spans="1:2">
      <c r="A9596">
        <v>37806663</v>
      </c>
      <c r="B9596" t="s">
        <v>15489</v>
      </c>
    </row>
    <row r="9597" spans="1:2">
      <c r="A9597">
        <v>37295282</v>
      </c>
      <c r="B9597" t="s">
        <v>15489</v>
      </c>
    </row>
    <row r="9598" spans="1:2">
      <c r="A9598">
        <v>36852718</v>
      </c>
      <c r="B9598" t="s">
        <v>15489</v>
      </c>
    </row>
    <row r="9599" spans="1:2">
      <c r="A9599">
        <v>37843766</v>
      </c>
      <c r="B9599" t="s">
        <v>10329</v>
      </c>
    </row>
    <row r="9600" spans="1:2">
      <c r="A9600">
        <v>38834352</v>
      </c>
      <c r="B9600" t="s">
        <v>10329</v>
      </c>
    </row>
    <row r="9601" spans="1:2">
      <c r="A9601">
        <v>34137227</v>
      </c>
      <c r="B9601" t="s">
        <v>10115</v>
      </c>
    </row>
    <row r="9602" spans="1:2">
      <c r="A9602">
        <v>38796274</v>
      </c>
      <c r="B9602" t="s">
        <v>9028</v>
      </c>
    </row>
    <row r="9603" spans="1:2">
      <c r="A9603">
        <v>34221875</v>
      </c>
      <c r="B9603" t="s">
        <v>9028</v>
      </c>
    </row>
    <row r="9604" spans="1:2">
      <c r="A9604">
        <v>36784418</v>
      </c>
      <c r="B9604" t="s">
        <v>9964</v>
      </c>
    </row>
    <row r="9605" spans="1:2">
      <c r="A9605">
        <v>34219742</v>
      </c>
      <c r="B9605" t="s">
        <v>9965</v>
      </c>
    </row>
    <row r="9606" spans="1:2">
      <c r="A9606">
        <v>37728313</v>
      </c>
      <c r="B9606" t="s">
        <v>9965</v>
      </c>
    </row>
    <row r="9607" spans="1:2">
      <c r="A9607">
        <v>37069030</v>
      </c>
      <c r="B9607" t="s">
        <v>9965</v>
      </c>
    </row>
    <row r="9608" spans="1:2">
      <c r="A9608">
        <v>34219741</v>
      </c>
      <c r="B9608" t="s">
        <v>9965</v>
      </c>
    </row>
    <row r="9609" spans="1:2">
      <c r="A9609">
        <v>34208283</v>
      </c>
      <c r="B9609" t="s">
        <v>10117</v>
      </c>
    </row>
    <row r="9610" spans="1:2">
      <c r="A9610">
        <v>34221911</v>
      </c>
      <c r="B9610" t="s">
        <v>9932</v>
      </c>
    </row>
    <row r="9611" spans="1:2">
      <c r="A9611">
        <v>34221917</v>
      </c>
      <c r="B9611" t="s">
        <v>12456</v>
      </c>
    </row>
    <row r="9612" spans="1:2">
      <c r="A9612">
        <v>34222277</v>
      </c>
      <c r="B9612" t="s">
        <v>13496</v>
      </c>
    </row>
    <row r="9613" spans="1:2">
      <c r="A9613">
        <v>36766495</v>
      </c>
      <c r="B9613" t="s">
        <v>13502</v>
      </c>
    </row>
    <row r="9614" spans="1:2">
      <c r="A9614">
        <v>34142883</v>
      </c>
      <c r="B9614" t="s">
        <v>13503</v>
      </c>
    </row>
    <row r="9615" spans="1:2">
      <c r="A9615">
        <v>34240590</v>
      </c>
      <c r="B9615" t="s">
        <v>13503</v>
      </c>
    </row>
    <row r="9616" spans="1:2">
      <c r="A9616">
        <v>34143860</v>
      </c>
      <c r="B9616" t="s">
        <v>13504</v>
      </c>
    </row>
    <row r="9617" spans="1:2">
      <c r="A9617">
        <v>36772077</v>
      </c>
      <c r="B9617" t="s">
        <v>13504</v>
      </c>
    </row>
    <row r="9618" spans="1:2">
      <c r="A9618">
        <v>34227822</v>
      </c>
      <c r="B9618" t="s">
        <v>13504</v>
      </c>
    </row>
    <row r="9619" spans="1:2">
      <c r="A9619">
        <v>37154067</v>
      </c>
      <c r="B9619" t="s">
        <v>13505</v>
      </c>
    </row>
    <row r="9620" spans="1:2">
      <c r="A9620">
        <v>38664293</v>
      </c>
      <c r="B9620" t="s">
        <v>15122</v>
      </c>
    </row>
    <row r="9621" spans="1:2">
      <c r="A9621">
        <v>37102711</v>
      </c>
      <c r="B9621" t="s">
        <v>15122</v>
      </c>
    </row>
    <row r="9622" spans="1:2">
      <c r="A9622">
        <v>34221936</v>
      </c>
      <c r="B9622" t="s">
        <v>15122</v>
      </c>
    </row>
    <row r="9623" spans="1:2">
      <c r="A9623">
        <v>38664286</v>
      </c>
      <c r="B9623" t="s">
        <v>15122</v>
      </c>
    </row>
    <row r="9624" spans="1:2">
      <c r="A9624">
        <v>34221943</v>
      </c>
      <c r="B9624" t="s">
        <v>12457</v>
      </c>
    </row>
    <row r="9625" spans="1:2">
      <c r="A9625">
        <v>34653807</v>
      </c>
      <c r="B9625" t="s">
        <v>15803</v>
      </c>
    </row>
    <row r="9626" spans="1:2">
      <c r="A9626">
        <v>34221953</v>
      </c>
      <c r="B9626" t="s">
        <v>9615</v>
      </c>
    </row>
    <row r="9627" spans="1:2">
      <c r="A9627">
        <v>38445835</v>
      </c>
      <c r="B9627" t="s">
        <v>10184</v>
      </c>
    </row>
    <row r="9628" spans="1:2">
      <c r="A9628">
        <v>34476751</v>
      </c>
      <c r="B9628" t="s">
        <v>10184</v>
      </c>
    </row>
    <row r="9629" spans="1:2">
      <c r="A9629">
        <v>38538533</v>
      </c>
      <c r="B9629" t="s">
        <v>15767</v>
      </c>
    </row>
    <row r="9630" spans="1:2">
      <c r="A9630">
        <v>34223909</v>
      </c>
      <c r="B9630" t="s">
        <v>15767</v>
      </c>
    </row>
    <row r="9631" spans="1:2">
      <c r="A9631">
        <v>38838059</v>
      </c>
      <c r="B9631" t="s">
        <v>10330</v>
      </c>
    </row>
    <row r="9632" spans="1:2">
      <c r="A9632">
        <v>37245062</v>
      </c>
      <c r="B9632" t="s">
        <v>10330</v>
      </c>
    </row>
    <row r="9633" spans="1:2">
      <c r="A9633">
        <v>36965935</v>
      </c>
      <c r="B9633" t="s">
        <v>17148</v>
      </c>
    </row>
    <row r="9634" spans="1:2">
      <c r="A9634">
        <v>38381692</v>
      </c>
      <c r="B9634" t="s">
        <v>12459</v>
      </c>
    </row>
    <row r="9635" spans="1:2">
      <c r="A9635">
        <v>34148796</v>
      </c>
      <c r="B9635" t="s">
        <v>12459</v>
      </c>
    </row>
    <row r="9636" spans="1:2">
      <c r="A9636">
        <v>38393243</v>
      </c>
      <c r="B9636" t="s">
        <v>12459</v>
      </c>
    </row>
    <row r="9637" spans="1:2">
      <c r="A9637">
        <v>38410646</v>
      </c>
      <c r="B9637" t="s">
        <v>12459</v>
      </c>
    </row>
    <row r="9638" spans="1:2">
      <c r="A9638">
        <v>37230611</v>
      </c>
      <c r="B9638" t="s">
        <v>12459</v>
      </c>
    </row>
    <row r="9639" spans="1:2">
      <c r="A9639">
        <v>38849522</v>
      </c>
      <c r="B9639" t="s">
        <v>14949</v>
      </c>
    </row>
    <row r="9640" spans="1:2">
      <c r="A9640">
        <v>34222134</v>
      </c>
      <c r="B9640" t="s">
        <v>14949</v>
      </c>
    </row>
    <row r="9641" spans="1:2">
      <c r="A9641">
        <v>36751525</v>
      </c>
      <c r="B9641" t="s">
        <v>10118</v>
      </c>
    </row>
    <row r="9642" spans="1:2">
      <c r="A9642">
        <v>34222031</v>
      </c>
      <c r="B9642" t="s">
        <v>10118</v>
      </c>
    </row>
    <row r="9643" spans="1:2">
      <c r="A9643">
        <v>34414883</v>
      </c>
      <c r="B9643" t="s">
        <v>12460</v>
      </c>
    </row>
    <row r="9644" spans="1:2">
      <c r="A9644">
        <v>34265445</v>
      </c>
      <c r="B9644" t="s">
        <v>12460</v>
      </c>
    </row>
    <row r="9645" spans="1:2">
      <c r="A9645">
        <v>34586835</v>
      </c>
      <c r="B9645" t="s">
        <v>12460</v>
      </c>
    </row>
    <row r="9646" spans="1:2">
      <c r="A9646">
        <v>34222170</v>
      </c>
      <c r="B9646" t="s">
        <v>13338</v>
      </c>
    </row>
    <row r="9647" spans="1:2">
      <c r="A9647">
        <v>37949159</v>
      </c>
      <c r="B9647" t="s">
        <v>13338</v>
      </c>
    </row>
    <row r="9648" spans="1:2">
      <c r="A9648">
        <v>34222194</v>
      </c>
      <c r="B9648" t="s">
        <v>12461</v>
      </c>
    </row>
    <row r="9649" spans="1:2">
      <c r="A9649">
        <v>37851840</v>
      </c>
      <c r="B9649" t="s">
        <v>12461</v>
      </c>
    </row>
    <row r="9650" spans="1:2">
      <c r="A9650">
        <v>36867393</v>
      </c>
      <c r="B9650" t="s">
        <v>12462</v>
      </c>
    </row>
    <row r="9651" spans="1:2">
      <c r="A9651">
        <v>34211120</v>
      </c>
      <c r="B9651" t="s">
        <v>12462</v>
      </c>
    </row>
    <row r="9652" spans="1:2">
      <c r="A9652">
        <v>34219959</v>
      </c>
      <c r="B9652" t="s">
        <v>12463</v>
      </c>
    </row>
    <row r="9653" spans="1:2">
      <c r="A9653">
        <v>34222219</v>
      </c>
      <c r="B9653" t="s">
        <v>12464</v>
      </c>
    </row>
    <row r="9654" spans="1:2">
      <c r="A9654">
        <v>34254245</v>
      </c>
      <c r="B9654" t="s">
        <v>12464</v>
      </c>
    </row>
    <row r="9655" spans="1:2">
      <c r="A9655">
        <v>36988563</v>
      </c>
      <c r="B9655" t="s">
        <v>13709</v>
      </c>
    </row>
    <row r="9656" spans="1:2">
      <c r="A9656">
        <v>36971809</v>
      </c>
      <c r="B9656" t="s">
        <v>13710</v>
      </c>
    </row>
    <row r="9657" spans="1:2">
      <c r="A9657">
        <v>36887809</v>
      </c>
      <c r="B9657" t="s">
        <v>13711</v>
      </c>
    </row>
    <row r="9658" spans="1:2">
      <c r="A9658">
        <v>36887790</v>
      </c>
      <c r="B9658" t="s">
        <v>13712</v>
      </c>
    </row>
    <row r="9659" spans="1:2">
      <c r="A9659">
        <v>36887812</v>
      </c>
      <c r="B9659" t="s">
        <v>13713</v>
      </c>
    </row>
    <row r="9660" spans="1:2">
      <c r="A9660">
        <v>36794888</v>
      </c>
      <c r="B9660" t="s">
        <v>13714</v>
      </c>
    </row>
    <row r="9661" spans="1:2">
      <c r="A9661">
        <v>36806021</v>
      </c>
      <c r="B9661" t="s">
        <v>13715</v>
      </c>
    </row>
    <row r="9662" spans="1:2">
      <c r="A9662">
        <v>36887881</v>
      </c>
      <c r="B9662" t="s">
        <v>13716</v>
      </c>
    </row>
    <row r="9663" spans="1:2">
      <c r="A9663">
        <v>36810678</v>
      </c>
      <c r="B9663" t="s">
        <v>13717</v>
      </c>
    </row>
    <row r="9664" spans="1:2">
      <c r="A9664">
        <v>36821366</v>
      </c>
      <c r="B9664" t="s">
        <v>13718</v>
      </c>
    </row>
    <row r="9665" spans="1:2">
      <c r="A9665">
        <v>36887878</v>
      </c>
      <c r="B9665" t="s">
        <v>13718</v>
      </c>
    </row>
    <row r="9666" spans="1:2">
      <c r="A9666">
        <v>36828053</v>
      </c>
      <c r="B9666" t="s">
        <v>13719</v>
      </c>
    </row>
    <row r="9667" spans="1:2">
      <c r="A9667">
        <v>36975574</v>
      </c>
      <c r="B9667" t="s">
        <v>13720</v>
      </c>
    </row>
    <row r="9668" spans="1:2">
      <c r="A9668">
        <v>34226936</v>
      </c>
      <c r="B9668" t="s">
        <v>8573</v>
      </c>
    </row>
    <row r="9669" spans="1:2">
      <c r="A9669">
        <v>34211319</v>
      </c>
      <c r="B9669" t="s">
        <v>12466</v>
      </c>
    </row>
    <row r="9670" spans="1:2">
      <c r="A9670">
        <v>38599239</v>
      </c>
      <c r="B9670" t="s">
        <v>12466</v>
      </c>
    </row>
    <row r="9671" spans="1:2">
      <c r="A9671">
        <v>37681642</v>
      </c>
      <c r="B9671" t="s">
        <v>12466</v>
      </c>
    </row>
    <row r="9672" spans="1:2">
      <c r="A9672">
        <v>37811849</v>
      </c>
      <c r="B9672" t="s">
        <v>13514</v>
      </c>
    </row>
    <row r="9673" spans="1:2">
      <c r="A9673">
        <v>34208119</v>
      </c>
      <c r="B9673" t="s">
        <v>13514</v>
      </c>
    </row>
    <row r="9674" spans="1:2">
      <c r="A9674">
        <v>34225718</v>
      </c>
      <c r="B9674" t="s">
        <v>14314</v>
      </c>
    </row>
    <row r="9675" spans="1:2">
      <c r="A9675">
        <v>37875550</v>
      </c>
      <c r="B9675" t="s">
        <v>14314</v>
      </c>
    </row>
    <row r="9676" spans="1:2">
      <c r="A9676">
        <v>37276891</v>
      </c>
      <c r="B9676" t="s">
        <v>9523</v>
      </c>
    </row>
    <row r="9677" spans="1:2">
      <c r="A9677">
        <v>37806433</v>
      </c>
      <c r="B9677" t="s">
        <v>13518</v>
      </c>
    </row>
    <row r="9678" spans="1:2">
      <c r="A9678">
        <v>34146675</v>
      </c>
      <c r="B9678" t="s">
        <v>13518</v>
      </c>
    </row>
    <row r="9679" spans="1:2">
      <c r="A9679">
        <v>34137599</v>
      </c>
      <c r="B9679" t="s">
        <v>10119</v>
      </c>
    </row>
    <row r="9680" spans="1:2">
      <c r="A9680">
        <v>34636935</v>
      </c>
      <c r="B9680" t="s">
        <v>10119</v>
      </c>
    </row>
    <row r="9681" spans="1:2">
      <c r="A9681">
        <v>37893584</v>
      </c>
      <c r="B9681" t="s">
        <v>12467</v>
      </c>
    </row>
    <row r="9682" spans="1:2">
      <c r="A9682">
        <v>37031960</v>
      </c>
      <c r="B9682" t="s">
        <v>12467</v>
      </c>
    </row>
    <row r="9683" spans="1:2">
      <c r="A9683">
        <v>34136442</v>
      </c>
      <c r="B9683" t="s">
        <v>12467</v>
      </c>
    </row>
    <row r="9684" spans="1:2">
      <c r="A9684">
        <v>34134497</v>
      </c>
      <c r="B9684" t="s">
        <v>10120</v>
      </c>
    </row>
    <row r="9685" spans="1:2">
      <c r="A9685">
        <v>36854052</v>
      </c>
      <c r="B9685" t="s">
        <v>15490</v>
      </c>
    </row>
    <row r="9686" spans="1:2">
      <c r="A9686">
        <v>36898293</v>
      </c>
      <c r="B9686" t="s">
        <v>15490</v>
      </c>
    </row>
    <row r="9687" spans="1:2">
      <c r="A9687">
        <v>36912086</v>
      </c>
      <c r="B9687" t="s">
        <v>15490</v>
      </c>
    </row>
    <row r="9688" spans="1:2">
      <c r="A9688">
        <v>34415155</v>
      </c>
      <c r="B9688" t="s">
        <v>15490</v>
      </c>
    </row>
    <row r="9689" spans="1:2">
      <c r="A9689">
        <v>34142443</v>
      </c>
      <c r="B9689" t="s">
        <v>15490</v>
      </c>
    </row>
    <row r="9690" spans="1:2">
      <c r="A9690">
        <v>37786991</v>
      </c>
      <c r="B9690" t="s">
        <v>15490</v>
      </c>
    </row>
    <row r="9691" spans="1:2">
      <c r="A9691">
        <v>36822140</v>
      </c>
      <c r="B9691" t="s">
        <v>12469</v>
      </c>
    </row>
    <row r="9692" spans="1:2">
      <c r="A9692">
        <v>37246274</v>
      </c>
      <c r="B9692" t="s">
        <v>13519</v>
      </c>
    </row>
    <row r="9693" spans="1:2">
      <c r="A9693">
        <v>34235290</v>
      </c>
      <c r="B9693" t="s">
        <v>13520</v>
      </c>
    </row>
    <row r="9694" spans="1:2">
      <c r="A9694">
        <v>37640515</v>
      </c>
      <c r="B9694" t="s">
        <v>13520</v>
      </c>
    </row>
    <row r="9695" spans="1:2">
      <c r="A9695">
        <v>34140942</v>
      </c>
      <c r="B9695" t="s">
        <v>15356</v>
      </c>
    </row>
    <row r="9696" spans="1:2">
      <c r="A9696">
        <v>37015120</v>
      </c>
      <c r="B9696" t="s">
        <v>15356</v>
      </c>
    </row>
    <row r="9697" spans="1:2">
      <c r="A9697">
        <v>34226603</v>
      </c>
      <c r="B9697" t="s">
        <v>15356</v>
      </c>
    </row>
    <row r="9698" spans="1:2">
      <c r="A9698">
        <v>37786911</v>
      </c>
      <c r="B9698" t="s">
        <v>15356</v>
      </c>
    </row>
    <row r="9699" spans="1:2">
      <c r="A9699">
        <v>37988845</v>
      </c>
      <c r="B9699" t="s">
        <v>15356</v>
      </c>
    </row>
    <row r="9700" spans="1:2">
      <c r="A9700">
        <v>34144258</v>
      </c>
      <c r="B9700" t="s">
        <v>11224</v>
      </c>
    </row>
    <row r="9701" spans="1:2">
      <c r="A9701">
        <v>34145078</v>
      </c>
      <c r="B9701" t="s">
        <v>10360</v>
      </c>
    </row>
    <row r="9702" spans="1:2">
      <c r="A9702">
        <v>38554867</v>
      </c>
      <c r="B9702" t="s">
        <v>9779</v>
      </c>
    </row>
    <row r="9703" spans="1:2">
      <c r="A9703">
        <v>38305523</v>
      </c>
      <c r="B9703" t="s">
        <v>13186</v>
      </c>
    </row>
    <row r="9704" spans="1:2">
      <c r="A9704">
        <v>38494573</v>
      </c>
      <c r="B9704" t="s">
        <v>17038</v>
      </c>
    </row>
    <row r="9705" spans="1:2">
      <c r="A9705">
        <v>37823627</v>
      </c>
      <c r="B9705" t="s">
        <v>9780</v>
      </c>
    </row>
    <row r="9706" spans="1:2">
      <c r="A9706">
        <v>34222239</v>
      </c>
      <c r="B9706" t="s">
        <v>12470</v>
      </c>
    </row>
    <row r="9707" spans="1:2">
      <c r="A9707">
        <v>38591137</v>
      </c>
      <c r="B9707" t="s">
        <v>14089</v>
      </c>
    </row>
    <row r="9708" spans="1:2">
      <c r="A9708">
        <v>38704102</v>
      </c>
      <c r="B9708" t="s">
        <v>15910</v>
      </c>
    </row>
    <row r="9709" spans="1:2">
      <c r="A9709">
        <v>34144528</v>
      </c>
      <c r="B9709" t="s">
        <v>15910</v>
      </c>
    </row>
    <row r="9710" spans="1:2">
      <c r="A9710">
        <v>37779442</v>
      </c>
      <c r="B9710" t="s">
        <v>13521</v>
      </c>
    </row>
    <row r="9711" spans="1:2">
      <c r="A9711">
        <v>36918851</v>
      </c>
      <c r="B9711" t="s">
        <v>13521</v>
      </c>
    </row>
    <row r="9712" spans="1:2">
      <c r="A9712">
        <v>34222965</v>
      </c>
      <c r="B9712" t="s">
        <v>13521</v>
      </c>
    </row>
    <row r="9713" spans="1:2">
      <c r="A9713">
        <v>38616993</v>
      </c>
      <c r="B9713" t="s">
        <v>13522</v>
      </c>
    </row>
    <row r="9714" spans="1:2">
      <c r="A9714">
        <v>34222248</v>
      </c>
      <c r="B9714" t="s">
        <v>13522</v>
      </c>
    </row>
    <row r="9715" spans="1:2">
      <c r="A9715">
        <v>38479609</v>
      </c>
      <c r="B9715" t="s">
        <v>12472</v>
      </c>
    </row>
    <row r="9716" spans="1:2">
      <c r="A9716">
        <v>37140359</v>
      </c>
      <c r="B9716" t="s">
        <v>15491</v>
      </c>
    </row>
    <row r="9717" spans="1:2">
      <c r="A9717">
        <v>34234841</v>
      </c>
      <c r="B9717" t="s">
        <v>15491</v>
      </c>
    </row>
    <row r="9718" spans="1:2">
      <c r="A9718">
        <v>37778862</v>
      </c>
      <c r="B9718" t="s">
        <v>15491</v>
      </c>
    </row>
    <row r="9719" spans="1:2">
      <c r="A9719">
        <v>37269277</v>
      </c>
      <c r="B9719" t="s">
        <v>13525</v>
      </c>
    </row>
    <row r="9720" spans="1:2">
      <c r="A9720">
        <v>34653684</v>
      </c>
      <c r="B9720" t="s">
        <v>13525</v>
      </c>
    </row>
    <row r="9721" spans="1:2">
      <c r="A9721">
        <v>34351016</v>
      </c>
      <c r="B9721" t="s">
        <v>13526</v>
      </c>
    </row>
    <row r="9722" spans="1:2">
      <c r="A9722">
        <v>37896692</v>
      </c>
      <c r="B9722" t="s">
        <v>14090</v>
      </c>
    </row>
    <row r="9723" spans="1:2">
      <c r="A9723">
        <v>34142346</v>
      </c>
      <c r="B9723" t="s">
        <v>10121</v>
      </c>
    </row>
    <row r="9724" spans="1:2">
      <c r="A9724">
        <v>36955621</v>
      </c>
      <c r="B9724" t="s">
        <v>12473</v>
      </c>
    </row>
    <row r="9725" spans="1:2">
      <c r="A9725">
        <v>37158096</v>
      </c>
      <c r="B9725" t="s">
        <v>13462</v>
      </c>
    </row>
    <row r="9726" spans="1:2">
      <c r="A9726">
        <v>34222346</v>
      </c>
      <c r="B9726" t="s">
        <v>10122</v>
      </c>
    </row>
    <row r="9727" spans="1:2">
      <c r="A9727">
        <v>34222354</v>
      </c>
      <c r="B9727" t="s">
        <v>15565</v>
      </c>
    </row>
    <row r="9728" spans="1:2">
      <c r="A9728">
        <v>37153798</v>
      </c>
      <c r="B9728" t="s">
        <v>15565</v>
      </c>
    </row>
    <row r="9729" spans="1:2">
      <c r="A9729">
        <v>34653742</v>
      </c>
      <c r="B9729" t="s">
        <v>15565</v>
      </c>
    </row>
    <row r="9730" spans="1:2">
      <c r="A9730">
        <v>34213237</v>
      </c>
      <c r="B9730" t="s">
        <v>14248</v>
      </c>
    </row>
    <row r="9731" spans="1:2">
      <c r="A9731">
        <v>34232343</v>
      </c>
      <c r="B9731" t="s">
        <v>14248</v>
      </c>
    </row>
    <row r="9732" spans="1:2">
      <c r="A9732">
        <v>34222366</v>
      </c>
      <c r="B9732" t="s">
        <v>14897</v>
      </c>
    </row>
    <row r="9733" spans="1:2">
      <c r="A9733">
        <v>38652557</v>
      </c>
      <c r="B9733" t="s">
        <v>13463</v>
      </c>
    </row>
    <row r="9734" spans="1:2">
      <c r="A9734">
        <v>34222374</v>
      </c>
      <c r="B9734" t="s">
        <v>13463</v>
      </c>
    </row>
    <row r="9735" spans="1:2">
      <c r="A9735">
        <v>34222393</v>
      </c>
      <c r="B9735" t="s">
        <v>10897</v>
      </c>
    </row>
    <row r="9736" spans="1:2">
      <c r="A9736">
        <v>34222394</v>
      </c>
      <c r="B9736" t="s">
        <v>10897</v>
      </c>
    </row>
    <row r="9737" spans="1:2">
      <c r="A9737">
        <v>36918846</v>
      </c>
      <c r="B9737" t="s">
        <v>10897</v>
      </c>
    </row>
    <row r="9738" spans="1:2">
      <c r="A9738">
        <v>37723914</v>
      </c>
      <c r="B9738" t="s">
        <v>10897</v>
      </c>
    </row>
    <row r="9739" spans="1:2">
      <c r="A9739">
        <v>34147838</v>
      </c>
      <c r="B9739" t="s">
        <v>12474</v>
      </c>
    </row>
    <row r="9740" spans="1:2">
      <c r="A9740">
        <v>34222450</v>
      </c>
      <c r="B9740" t="s">
        <v>13527</v>
      </c>
    </row>
    <row r="9741" spans="1:2">
      <c r="A9741">
        <v>37655241</v>
      </c>
      <c r="B9741" t="s">
        <v>13527</v>
      </c>
    </row>
    <row r="9742" spans="1:2">
      <c r="A9742">
        <v>38625960</v>
      </c>
      <c r="B9742" t="s">
        <v>9404</v>
      </c>
    </row>
    <row r="9743" spans="1:2">
      <c r="A9743">
        <v>38311124</v>
      </c>
      <c r="B9743" t="s">
        <v>9404</v>
      </c>
    </row>
    <row r="9744" spans="1:2">
      <c r="A9744">
        <v>37278096</v>
      </c>
      <c r="B9744" t="s">
        <v>9404</v>
      </c>
    </row>
    <row r="9745" spans="1:2">
      <c r="A9745">
        <v>38625939</v>
      </c>
      <c r="B9745" t="s">
        <v>9404</v>
      </c>
    </row>
    <row r="9746" spans="1:2">
      <c r="A9746">
        <v>36781054</v>
      </c>
      <c r="B9746" t="s">
        <v>14702</v>
      </c>
    </row>
    <row r="9747" spans="1:2">
      <c r="A9747">
        <v>34234104</v>
      </c>
      <c r="B9747" t="s">
        <v>14702</v>
      </c>
    </row>
    <row r="9748" spans="1:2">
      <c r="A9748">
        <v>34649442</v>
      </c>
      <c r="B9748" t="s">
        <v>14702</v>
      </c>
    </row>
    <row r="9749" spans="1:2">
      <c r="A9749">
        <v>36781025</v>
      </c>
      <c r="B9749" t="s">
        <v>14702</v>
      </c>
    </row>
    <row r="9750" spans="1:2">
      <c r="A9750">
        <v>34394902</v>
      </c>
      <c r="B9750" t="s">
        <v>14702</v>
      </c>
    </row>
    <row r="9751" spans="1:2">
      <c r="A9751">
        <v>38793684</v>
      </c>
      <c r="B9751" t="s">
        <v>14702</v>
      </c>
    </row>
    <row r="9752" spans="1:2">
      <c r="A9752">
        <v>34222511</v>
      </c>
      <c r="B9752" t="s">
        <v>12475</v>
      </c>
    </row>
    <row r="9753" spans="1:2">
      <c r="A9753">
        <v>38454672</v>
      </c>
      <c r="B9753" t="s">
        <v>13529</v>
      </c>
    </row>
    <row r="9754" spans="1:2">
      <c r="A9754">
        <v>38478966</v>
      </c>
      <c r="B9754" t="s">
        <v>13529</v>
      </c>
    </row>
    <row r="9755" spans="1:2">
      <c r="A9755">
        <v>34222512</v>
      </c>
      <c r="B9755" t="s">
        <v>13529</v>
      </c>
    </row>
    <row r="9756" spans="1:2">
      <c r="A9756">
        <v>34444982</v>
      </c>
      <c r="B9756" t="s">
        <v>16631</v>
      </c>
    </row>
    <row r="9757" spans="1:2">
      <c r="A9757">
        <v>36997856</v>
      </c>
      <c r="B9757" t="s">
        <v>13530</v>
      </c>
    </row>
    <row r="9758" spans="1:2">
      <c r="A9758">
        <v>36947478</v>
      </c>
      <c r="B9758" t="s">
        <v>13530</v>
      </c>
    </row>
    <row r="9759" spans="1:2">
      <c r="A9759">
        <v>36836481</v>
      </c>
      <c r="B9759" t="s">
        <v>13530</v>
      </c>
    </row>
    <row r="9760" spans="1:2">
      <c r="A9760">
        <v>34222570</v>
      </c>
      <c r="B9760" t="s">
        <v>10928</v>
      </c>
    </row>
    <row r="9761" spans="1:2">
      <c r="A9761">
        <v>37616536</v>
      </c>
      <c r="B9761" t="s">
        <v>10928</v>
      </c>
    </row>
    <row r="9762" spans="1:2">
      <c r="A9762">
        <v>36947446</v>
      </c>
      <c r="B9762" t="s">
        <v>13531</v>
      </c>
    </row>
    <row r="9763" spans="1:2">
      <c r="A9763">
        <v>37727408</v>
      </c>
      <c r="B9763" t="s">
        <v>13531</v>
      </c>
    </row>
    <row r="9764" spans="1:2">
      <c r="A9764">
        <v>34222573</v>
      </c>
      <c r="B9764" t="s">
        <v>13531</v>
      </c>
    </row>
    <row r="9765" spans="1:2">
      <c r="A9765">
        <v>36869306</v>
      </c>
      <c r="B9765" t="s">
        <v>16035</v>
      </c>
    </row>
    <row r="9766" spans="1:2">
      <c r="A9766">
        <v>34222575</v>
      </c>
      <c r="B9766" t="s">
        <v>12476</v>
      </c>
    </row>
    <row r="9767" spans="1:2">
      <c r="A9767">
        <v>38356401</v>
      </c>
      <c r="B9767" t="s">
        <v>12476</v>
      </c>
    </row>
    <row r="9768" spans="1:2">
      <c r="A9768">
        <v>36778574</v>
      </c>
      <c r="B9768" t="s">
        <v>17604</v>
      </c>
    </row>
    <row r="9769" spans="1:2">
      <c r="A9769">
        <v>34621887</v>
      </c>
      <c r="B9769" t="s">
        <v>16699</v>
      </c>
    </row>
    <row r="9770" spans="1:2">
      <c r="A9770">
        <v>34234549</v>
      </c>
      <c r="B9770" t="s">
        <v>8574</v>
      </c>
    </row>
    <row r="9771" spans="1:2">
      <c r="A9771">
        <v>34136651</v>
      </c>
      <c r="B9771" t="s">
        <v>13533</v>
      </c>
    </row>
    <row r="9772" spans="1:2">
      <c r="A9772">
        <v>37781315</v>
      </c>
      <c r="B9772" t="s">
        <v>13533</v>
      </c>
    </row>
    <row r="9773" spans="1:2">
      <c r="A9773">
        <v>37769531</v>
      </c>
      <c r="B9773" t="s">
        <v>10361</v>
      </c>
    </row>
    <row r="9774" spans="1:2">
      <c r="A9774">
        <v>34222609</v>
      </c>
      <c r="B9774" t="s">
        <v>9196</v>
      </c>
    </row>
    <row r="9775" spans="1:2">
      <c r="A9775">
        <v>34415273</v>
      </c>
      <c r="B9775" t="s">
        <v>10212</v>
      </c>
    </row>
    <row r="9776" spans="1:2">
      <c r="A9776">
        <v>36893687</v>
      </c>
      <c r="B9776" t="s">
        <v>10212</v>
      </c>
    </row>
    <row r="9777" spans="1:2">
      <c r="A9777">
        <v>37229813</v>
      </c>
      <c r="B9777" t="s">
        <v>10212</v>
      </c>
    </row>
    <row r="9778" spans="1:2">
      <c r="A9778">
        <v>34362131</v>
      </c>
      <c r="B9778" t="s">
        <v>12477</v>
      </c>
    </row>
    <row r="9779" spans="1:2">
      <c r="A9779">
        <v>34222617</v>
      </c>
      <c r="B9779" t="s">
        <v>8529</v>
      </c>
    </row>
    <row r="9780" spans="1:2">
      <c r="A9780">
        <v>37231026</v>
      </c>
      <c r="B9780" t="s">
        <v>8575</v>
      </c>
    </row>
    <row r="9781" spans="1:2">
      <c r="A9781">
        <v>34225562</v>
      </c>
      <c r="B9781" t="s">
        <v>8575</v>
      </c>
    </row>
    <row r="9782" spans="1:2">
      <c r="A9782">
        <v>37004076</v>
      </c>
      <c r="B9782" t="s">
        <v>12478</v>
      </c>
    </row>
    <row r="9783" spans="1:2">
      <c r="A9783">
        <v>34234404</v>
      </c>
      <c r="B9783" t="s">
        <v>9524</v>
      </c>
    </row>
    <row r="9784" spans="1:2">
      <c r="A9784">
        <v>37114370</v>
      </c>
      <c r="B9784" t="s">
        <v>9524</v>
      </c>
    </row>
    <row r="9785" spans="1:2">
      <c r="A9785">
        <v>36924740</v>
      </c>
      <c r="B9785" t="s">
        <v>9524</v>
      </c>
    </row>
    <row r="9786" spans="1:2">
      <c r="A9786">
        <v>34246139</v>
      </c>
      <c r="B9786" t="s">
        <v>15777</v>
      </c>
    </row>
    <row r="9787" spans="1:2">
      <c r="A9787">
        <v>34143520</v>
      </c>
      <c r="B9787" t="s">
        <v>12479</v>
      </c>
    </row>
    <row r="9788" spans="1:2">
      <c r="A9788">
        <v>37945611</v>
      </c>
      <c r="B9788" t="s">
        <v>12479</v>
      </c>
    </row>
    <row r="9789" spans="1:2">
      <c r="A9789">
        <v>37169786</v>
      </c>
      <c r="B9789" t="s">
        <v>12479</v>
      </c>
    </row>
    <row r="9790" spans="1:2">
      <c r="A9790">
        <v>34222632</v>
      </c>
      <c r="B9790" t="s">
        <v>15347</v>
      </c>
    </row>
    <row r="9791" spans="1:2">
      <c r="A9791">
        <v>37725159</v>
      </c>
      <c r="B9791" t="s">
        <v>15492</v>
      </c>
    </row>
    <row r="9792" spans="1:2">
      <c r="A9792">
        <v>36846332</v>
      </c>
      <c r="B9792" t="s">
        <v>15492</v>
      </c>
    </row>
    <row r="9793" spans="1:2">
      <c r="A9793">
        <v>34136959</v>
      </c>
      <c r="B9793" t="s">
        <v>15492</v>
      </c>
    </row>
    <row r="9794" spans="1:2">
      <c r="A9794">
        <v>36931098</v>
      </c>
      <c r="B9794" t="s">
        <v>15492</v>
      </c>
    </row>
    <row r="9795" spans="1:2">
      <c r="A9795">
        <v>37714973</v>
      </c>
      <c r="B9795" t="s">
        <v>13536</v>
      </c>
    </row>
    <row r="9796" spans="1:2">
      <c r="A9796">
        <v>34222650</v>
      </c>
      <c r="B9796" t="s">
        <v>13567</v>
      </c>
    </row>
    <row r="9797" spans="1:2">
      <c r="A9797">
        <v>38669550</v>
      </c>
      <c r="B9797" t="s">
        <v>13567</v>
      </c>
    </row>
    <row r="9798" spans="1:2">
      <c r="A9798">
        <v>37832908</v>
      </c>
      <c r="B9798" t="s">
        <v>13567</v>
      </c>
    </row>
    <row r="9799" spans="1:2">
      <c r="A9799">
        <v>36987841</v>
      </c>
      <c r="B9799" t="s">
        <v>13567</v>
      </c>
    </row>
    <row r="9800" spans="1:2">
      <c r="A9800">
        <v>36861447</v>
      </c>
      <c r="B9800" t="s">
        <v>12480</v>
      </c>
    </row>
    <row r="9801" spans="1:2">
      <c r="A9801">
        <v>38458845</v>
      </c>
      <c r="B9801" t="s">
        <v>15124</v>
      </c>
    </row>
    <row r="9802" spans="1:2">
      <c r="A9802">
        <v>34222663</v>
      </c>
      <c r="B9802" t="s">
        <v>15124</v>
      </c>
    </row>
    <row r="9803" spans="1:2">
      <c r="A9803">
        <v>34222662</v>
      </c>
      <c r="B9803" t="s">
        <v>15124</v>
      </c>
    </row>
    <row r="9804" spans="1:2">
      <c r="A9804">
        <v>37782770</v>
      </c>
      <c r="B9804" t="s">
        <v>15124</v>
      </c>
    </row>
    <row r="9805" spans="1:2">
      <c r="A9805">
        <v>34222660</v>
      </c>
      <c r="B9805" t="s">
        <v>15124</v>
      </c>
    </row>
    <row r="9806" spans="1:2">
      <c r="A9806">
        <v>37059780</v>
      </c>
      <c r="B9806" t="s">
        <v>15124</v>
      </c>
    </row>
    <row r="9807" spans="1:2">
      <c r="A9807">
        <v>34294147</v>
      </c>
      <c r="B9807" t="s">
        <v>13537</v>
      </c>
    </row>
    <row r="9808" spans="1:2">
      <c r="A9808">
        <v>34234635</v>
      </c>
      <c r="B9808" t="s">
        <v>13537</v>
      </c>
    </row>
    <row r="9809" spans="1:2">
      <c r="A9809">
        <v>37032239</v>
      </c>
      <c r="B9809" t="s">
        <v>13721</v>
      </c>
    </row>
    <row r="9810" spans="1:2">
      <c r="A9810">
        <v>36772071</v>
      </c>
      <c r="B9810" t="s">
        <v>13721</v>
      </c>
    </row>
    <row r="9811" spans="1:2">
      <c r="A9811">
        <v>37122791</v>
      </c>
      <c r="B9811" t="s">
        <v>13538</v>
      </c>
    </row>
    <row r="9812" spans="1:2">
      <c r="A9812">
        <v>38699356</v>
      </c>
      <c r="B9812" t="s">
        <v>13538</v>
      </c>
    </row>
    <row r="9813" spans="1:2">
      <c r="A9813">
        <v>34215906</v>
      </c>
      <c r="B9813" t="s">
        <v>13538</v>
      </c>
    </row>
    <row r="9814" spans="1:2">
      <c r="A9814">
        <v>34136245</v>
      </c>
      <c r="B9814" t="s">
        <v>13539</v>
      </c>
    </row>
    <row r="9815" spans="1:2">
      <c r="A9815">
        <v>34294114</v>
      </c>
      <c r="B9815" t="s">
        <v>13539</v>
      </c>
    </row>
    <row r="9816" spans="1:2">
      <c r="A9816">
        <v>34230242</v>
      </c>
      <c r="B9816" t="s">
        <v>13539</v>
      </c>
    </row>
    <row r="9817" spans="1:2">
      <c r="A9817">
        <v>37105559</v>
      </c>
      <c r="B9817" t="s">
        <v>10403</v>
      </c>
    </row>
    <row r="9818" spans="1:2">
      <c r="A9818">
        <v>36883985</v>
      </c>
      <c r="B9818" t="s">
        <v>12481</v>
      </c>
    </row>
    <row r="9819" spans="1:2">
      <c r="A9819">
        <v>34138060</v>
      </c>
      <c r="B9819" t="s">
        <v>13541</v>
      </c>
    </row>
    <row r="9820" spans="1:2">
      <c r="A9820">
        <v>38005381</v>
      </c>
      <c r="B9820" t="s">
        <v>13541</v>
      </c>
    </row>
    <row r="9821" spans="1:2">
      <c r="A9821">
        <v>34222712</v>
      </c>
      <c r="B9821" t="s">
        <v>13542</v>
      </c>
    </row>
    <row r="9822" spans="1:2">
      <c r="A9822">
        <v>34222714</v>
      </c>
      <c r="B9822" t="s">
        <v>9966</v>
      </c>
    </row>
    <row r="9823" spans="1:2">
      <c r="A9823">
        <v>37174470</v>
      </c>
      <c r="B9823" t="s">
        <v>10866</v>
      </c>
    </row>
    <row r="9824" spans="1:2">
      <c r="A9824">
        <v>38320907</v>
      </c>
      <c r="B9824" t="s">
        <v>13248</v>
      </c>
    </row>
    <row r="9825" spans="1:2">
      <c r="A9825">
        <v>37729099</v>
      </c>
      <c r="B9825" t="s">
        <v>14034</v>
      </c>
    </row>
    <row r="9826" spans="1:2">
      <c r="A9826">
        <v>34229854</v>
      </c>
      <c r="B9826" t="s">
        <v>14034</v>
      </c>
    </row>
    <row r="9827" spans="1:2">
      <c r="A9827">
        <v>37287949</v>
      </c>
      <c r="B9827" t="s">
        <v>14034</v>
      </c>
    </row>
    <row r="9828" spans="1:2">
      <c r="A9828">
        <v>34162521</v>
      </c>
      <c r="B9828" t="s">
        <v>13506</v>
      </c>
    </row>
    <row r="9829" spans="1:2">
      <c r="A9829">
        <v>37162605</v>
      </c>
      <c r="B9829" t="s">
        <v>8527</v>
      </c>
    </row>
    <row r="9830" spans="1:2">
      <c r="A9830">
        <v>34139759</v>
      </c>
      <c r="B9830" t="s">
        <v>8528</v>
      </c>
    </row>
    <row r="9831" spans="1:2">
      <c r="A9831">
        <v>34152684</v>
      </c>
      <c r="B9831" t="s">
        <v>9632</v>
      </c>
    </row>
    <row r="9832" spans="1:2">
      <c r="A9832">
        <v>34211860</v>
      </c>
      <c r="B9832" t="s">
        <v>14291</v>
      </c>
    </row>
    <row r="9833" spans="1:2">
      <c r="A9833">
        <v>34211872</v>
      </c>
      <c r="B9833" t="s">
        <v>14291</v>
      </c>
    </row>
    <row r="9834" spans="1:2">
      <c r="A9834">
        <v>36908924</v>
      </c>
      <c r="B9834" t="s">
        <v>14720</v>
      </c>
    </row>
    <row r="9835" spans="1:2">
      <c r="A9835">
        <v>34233825</v>
      </c>
      <c r="B9835" t="s">
        <v>14720</v>
      </c>
    </row>
    <row r="9836" spans="1:2">
      <c r="A9836">
        <v>36781098</v>
      </c>
      <c r="B9836" t="s">
        <v>14720</v>
      </c>
    </row>
    <row r="9837" spans="1:2">
      <c r="A9837">
        <v>35465550</v>
      </c>
      <c r="B9837" t="s">
        <v>14720</v>
      </c>
    </row>
    <row r="9838" spans="1:2">
      <c r="A9838">
        <v>34218614</v>
      </c>
      <c r="B9838" t="s">
        <v>15078</v>
      </c>
    </row>
    <row r="9839" spans="1:2">
      <c r="A9839">
        <v>34218617</v>
      </c>
      <c r="B9839" t="s">
        <v>15078</v>
      </c>
    </row>
    <row r="9840" spans="1:2">
      <c r="A9840">
        <v>38401946</v>
      </c>
      <c r="B9840" t="s">
        <v>13579</v>
      </c>
    </row>
    <row r="9841" spans="1:2">
      <c r="A9841">
        <v>34212740</v>
      </c>
      <c r="B9841" t="s">
        <v>13579</v>
      </c>
    </row>
    <row r="9842" spans="1:2">
      <c r="A9842">
        <v>38401956</v>
      </c>
      <c r="B9842" t="s">
        <v>13579</v>
      </c>
    </row>
    <row r="9843" spans="1:2">
      <c r="A9843">
        <v>34152149</v>
      </c>
      <c r="B9843" t="s">
        <v>13580</v>
      </c>
    </row>
    <row r="9844" spans="1:2">
      <c r="A9844">
        <v>34221427</v>
      </c>
      <c r="B9844" t="s">
        <v>13581</v>
      </c>
    </row>
    <row r="9845" spans="1:2">
      <c r="A9845">
        <v>34228190</v>
      </c>
      <c r="B9845" t="s">
        <v>13582</v>
      </c>
    </row>
    <row r="9846" spans="1:2">
      <c r="A9846">
        <v>38631899</v>
      </c>
      <c r="B9846" t="s">
        <v>12482</v>
      </c>
    </row>
    <row r="9847" spans="1:2">
      <c r="A9847">
        <v>34234150</v>
      </c>
      <c r="B9847" t="s">
        <v>14848</v>
      </c>
    </row>
    <row r="9848" spans="1:2">
      <c r="A9848">
        <v>34633141</v>
      </c>
      <c r="B9848" t="s">
        <v>14848</v>
      </c>
    </row>
    <row r="9849" spans="1:2">
      <c r="A9849">
        <v>36781110</v>
      </c>
      <c r="B9849" t="s">
        <v>14848</v>
      </c>
    </row>
    <row r="9850" spans="1:2">
      <c r="A9850">
        <v>36907859</v>
      </c>
      <c r="B9850" t="s">
        <v>14848</v>
      </c>
    </row>
    <row r="9851" spans="1:2">
      <c r="A9851">
        <v>36781115</v>
      </c>
      <c r="B9851" t="s">
        <v>14848</v>
      </c>
    </row>
    <row r="9852" spans="1:2">
      <c r="A9852">
        <v>37182977</v>
      </c>
      <c r="B9852" t="s">
        <v>13074</v>
      </c>
    </row>
    <row r="9853" spans="1:2">
      <c r="A9853">
        <v>34222795</v>
      </c>
      <c r="B9853" t="s">
        <v>13074</v>
      </c>
    </row>
    <row r="9854" spans="1:2">
      <c r="A9854">
        <v>37905021</v>
      </c>
      <c r="B9854" t="s">
        <v>13545</v>
      </c>
    </row>
    <row r="9855" spans="1:2">
      <c r="A9855">
        <v>34455924</v>
      </c>
      <c r="B9855" t="s">
        <v>13545</v>
      </c>
    </row>
    <row r="9856" spans="1:2">
      <c r="A9856">
        <v>34222797</v>
      </c>
      <c r="B9856" t="s">
        <v>15493</v>
      </c>
    </row>
    <row r="9857" spans="1:2">
      <c r="A9857">
        <v>34616209</v>
      </c>
      <c r="B9857" t="s">
        <v>15985</v>
      </c>
    </row>
    <row r="9858" spans="1:2">
      <c r="A9858">
        <v>34222832</v>
      </c>
      <c r="B9858" t="s">
        <v>12483</v>
      </c>
    </row>
    <row r="9859" spans="1:2">
      <c r="A9859">
        <v>37756004</v>
      </c>
      <c r="B9859" t="s">
        <v>12483</v>
      </c>
    </row>
    <row r="9860" spans="1:2">
      <c r="A9860">
        <v>37784209</v>
      </c>
      <c r="B9860" t="s">
        <v>13548</v>
      </c>
    </row>
    <row r="9861" spans="1:2">
      <c r="A9861">
        <v>36928416</v>
      </c>
      <c r="B9861" t="s">
        <v>13548</v>
      </c>
    </row>
    <row r="9862" spans="1:2">
      <c r="A9862">
        <v>34222842</v>
      </c>
      <c r="B9862" t="s">
        <v>13548</v>
      </c>
    </row>
    <row r="9863" spans="1:2">
      <c r="A9863">
        <v>34352938</v>
      </c>
      <c r="B9863" t="s">
        <v>10901</v>
      </c>
    </row>
    <row r="9864" spans="1:2">
      <c r="A9864">
        <v>38749759</v>
      </c>
      <c r="B9864" t="s">
        <v>15415</v>
      </c>
    </row>
    <row r="9865" spans="1:2">
      <c r="A9865">
        <v>37019714</v>
      </c>
      <c r="B9865" t="s">
        <v>15415</v>
      </c>
    </row>
    <row r="9866" spans="1:2">
      <c r="A9866">
        <v>34222853</v>
      </c>
      <c r="B9866" t="s">
        <v>15415</v>
      </c>
    </row>
    <row r="9867" spans="1:2">
      <c r="A9867">
        <v>34222854</v>
      </c>
      <c r="B9867" t="s">
        <v>15415</v>
      </c>
    </row>
    <row r="9868" spans="1:2">
      <c r="A9868">
        <v>34222871</v>
      </c>
      <c r="B9868" t="s">
        <v>15987</v>
      </c>
    </row>
    <row r="9869" spans="1:2">
      <c r="A9869">
        <v>34222890</v>
      </c>
      <c r="B9869" t="s">
        <v>13302</v>
      </c>
    </row>
    <row r="9870" spans="1:2">
      <c r="A9870">
        <v>38634627</v>
      </c>
      <c r="B9870" t="s">
        <v>13302</v>
      </c>
    </row>
    <row r="9871" spans="1:2">
      <c r="A9871">
        <v>37961303</v>
      </c>
      <c r="B9871" t="s">
        <v>16904</v>
      </c>
    </row>
    <row r="9872" spans="1:2">
      <c r="A9872">
        <v>36986701</v>
      </c>
      <c r="B9872" t="s">
        <v>12485</v>
      </c>
    </row>
    <row r="9873" spans="1:2">
      <c r="A9873">
        <v>34212983</v>
      </c>
      <c r="B9873" t="s">
        <v>12485</v>
      </c>
    </row>
    <row r="9874" spans="1:2">
      <c r="A9874">
        <v>34143643</v>
      </c>
      <c r="B9874" t="s">
        <v>13549</v>
      </c>
    </row>
    <row r="9875" spans="1:2">
      <c r="A9875">
        <v>34235523</v>
      </c>
      <c r="B9875" t="s">
        <v>13549</v>
      </c>
    </row>
    <row r="9876" spans="1:2">
      <c r="A9876">
        <v>36894237</v>
      </c>
      <c r="B9876" t="s">
        <v>16754</v>
      </c>
    </row>
    <row r="9877" spans="1:2">
      <c r="A9877">
        <v>37267172</v>
      </c>
      <c r="B9877" t="s">
        <v>8478</v>
      </c>
    </row>
    <row r="9878" spans="1:2">
      <c r="A9878">
        <v>34304048</v>
      </c>
      <c r="B9878" t="s">
        <v>8478</v>
      </c>
    </row>
    <row r="9879" spans="1:2">
      <c r="A9879">
        <v>38392223</v>
      </c>
      <c r="B9879" t="s">
        <v>12486</v>
      </c>
    </row>
    <row r="9880" spans="1:2">
      <c r="A9880">
        <v>38392199</v>
      </c>
      <c r="B9880" t="s">
        <v>12486</v>
      </c>
    </row>
    <row r="9881" spans="1:2">
      <c r="A9881">
        <v>34222983</v>
      </c>
      <c r="B9881" t="s">
        <v>12486</v>
      </c>
    </row>
    <row r="9882" spans="1:2">
      <c r="A9882">
        <v>37153056</v>
      </c>
      <c r="B9882" t="s">
        <v>15550</v>
      </c>
    </row>
    <row r="9883" spans="1:2">
      <c r="A9883">
        <v>37026960</v>
      </c>
      <c r="B9883" t="s">
        <v>15550</v>
      </c>
    </row>
    <row r="9884" spans="1:2">
      <c r="A9884">
        <v>34229167</v>
      </c>
      <c r="B9884" t="s">
        <v>15550</v>
      </c>
    </row>
    <row r="9885" spans="1:2">
      <c r="A9885">
        <v>37778596</v>
      </c>
      <c r="B9885" t="s">
        <v>15554</v>
      </c>
    </row>
    <row r="9886" spans="1:2">
      <c r="A9886">
        <v>37715419</v>
      </c>
      <c r="B9886" t="s">
        <v>15554</v>
      </c>
    </row>
    <row r="9887" spans="1:2">
      <c r="A9887">
        <v>34143962</v>
      </c>
      <c r="B9887" t="s">
        <v>15554</v>
      </c>
    </row>
    <row r="9888" spans="1:2">
      <c r="A9888">
        <v>37616205</v>
      </c>
      <c r="B9888" t="s">
        <v>15554</v>
      </c>
    </row>
    <row r="9889" spans="1:2">
      <c r="A9889">
        <v>34232785</v>
      </c>
      <c r="B9889" t="s">
        <v>15554</v>
      </c>
    </row>
    <row r="9890" spans="1:2">
      <c r="A9890">
        <v>37636109</v>
      </c>
      <c r="B9890" t="s">
        <v>15554</v>
      </c>
    </row>
    <row r="9891" spans="1:2">
      <c r="A9891">
        <v>34148797</v>
      </c>
      <c r="B9891" t="s">
        <v>15554</v>
      </c>
    </row>
    <row r="9892" spans="1:2">
      <c r="A9892">
        <v>34232760</v>
      </c>
      <c r="B9892" t="s">
        <v>15554</v>
      </c>
    </row>
    <row r="9893" spans="1:2">
      <c r="A9893">
        <v>37235562</v>
      </c>
      <c r="B9893" t="s">
        <v>15554</v>
      </c>
    </row>
    <row r="9894" spans="1:2">
      <c r="A9894">
        <v>34277491</v>
      </c>
      <c r="B9894" t="s">
        <v>12487</v>
      </c>
    </row>
    <row r="9895" spans="1:2">
      <c r="A9895">
        <v>37252904</v>
      </c>
      <c r="B9895" t="s">
        <v>12487</v>
      </c>
    </row>
    <row r="9896" spans="1:2">
      <c r="A9896">
        <v>38453513</v>
      </c>
      <c r="B9896" t="s">
        <v>12487</v>
      </c>
    </row>
    <row r="9897" spans="1:2">
      <c r="A9897">
        <v>34668788</v>
      </c>
      <c r="B9897" t="s">
        <v>12488</v>
      </c>
    </row>
    <row r="9898" spans="1:2">
      <c r="A9898">
        <v>34223004</v>
      </c>
      <c r="B9898" t="s">
        <v>12489</v>
      </c>
    </row>
    <row r="9899" spans="1:2">
      <c r="A9899">
        <v>37932029</v>
      </c>
      <c r="B9899" t="s">
        <v>8772</v>
      </c>
    </row>
    <row r="9900" spans="1:2">
      <c r="A9900">
        <v>34223008</v>
      </c>
      <c r="B9900" t="s">
        <v>15255</v>
      </c>
    </row>
    <row r="9901" spans="1:2">
      <c r="A9901">
        <v>37769410</v>
      </c>
      <c r="B9901" t="s">
        <v>9115</v>
      </c>
    </row>
    <row r="9902" spans="1:2">
      <c r="A9902">
        <v>37182941</v>
      </c>
      <c r="B9902" t="s">
        <v>9115</v>
      </c>
    </row>
    <row r="9903" spans="1:2">
      <c r="A9903">
        <v>34224222</v>
      </c>
      <c r="B9903" t="s">
        <v>9115</v>
      </c>
    </row>
    <row r="9904" spans="1:2">
      <c r="A9904">
        <v>34224224</v>
      </c>
      <c r="B9904" t="s">
        <v>9115</v>
      </c>
    </row>
    <row r="9905" spans="1:2">
      <c r="A9905">
        <v>37170329</v>
      </c>
      <c r="B9905" t="s">
        <v>9116</v>
      </c>
    </row>
    <row r="9906" spans="1:2">
      <c r="A9906">
        <v>34509630</v>
      </c>
      <c r="B9906" t="s">
        <v>12490</v>
      </c>
    </row>
    <row r="9907" spans="1:2">
      <c r="A9907">
        <v>38380014</v>
      </c>
      <c r="B9907" t="s">
        <v>12491</v>
      </c>
    </row>
    <row r="9908" spans="1:2">
      <c r="A9908">
        <v>34223040</v>
      </c>
      <c r="B9908" t="s">
        <v>12491</v>
      </c>
    </row>
    <row r="9909" spans="1:2">
      <c r="A9909">
        <v>36908866</v>
      </c>
      <c r="B9909" t="s">
        <v>10331</v>
      </c>
    </row>
    <row r="9910" spans="1:2">
      <c r="A9910">
        <v>36853798</v>
      </c>
      <c r="B9910" t="s">
        <v>10331</v>
      </c>
    </row>
    <row r="9911" spans="1:2">
      <c r="A9911">
        <v>34223065</v>
      </c>
      <c r="B9911" t="s">
        <v>12492</v>
      </c>
    </row>
    <row r="9912" spans="1:2">
      <c r="A9912">
        <v>34223064</v>
      </c>
      <c r="B9912" t="s">
        <v>12492</v>
      </c>
    </row>
    <row r="9913" spans="1:2">
      <c r="A9913">
        <v>36949601</v>
      </c>
      <c r="B9913" t="s">
        <v>12492</v>
      </c>
    </row>
    <row r="9914" spans="1:2">
      <c r="A9914">
        <v>34147936</v>
      </c>
      <c r="B9914" t="s">
        <v>9525</v>
      </c>
    </row>
    <row r="9915" spans="1:2">
      <c r="A9915">
        <v>36996628</v>
      </c>
      <c r="B9915" t="s">
        <v>13017</v>
      </c>
    </row>
    <row r="9916" spans="1:2">
      <c r="A9916">
        <v>37112879</v>
      </c>
      <c r="B9916" t="s">
        <v>13017</v>
      </c>
    </row>
    <row r="9917" spans="1:2">
      <c r="A9917">
        <v>34223127</v>
      </c>
      <c r="B9917" t="s">
        <v>10213</v>
      </c>
    </row>
    <row r="9918" spans="1:2">
      <c r="A9918">
        <v>34617059</v>
      </c>
      <c r="B9918" t="s">
        <v>13249</v>
      </c>
    </row>
    <row r="9919" spans="1:2">
      <c r="A9919">
        <v>37589820</v>
      </c>
      <c r="B9919" t="s">
        <v>13249</v>
      </c>
    </row>
    <row r="9920" spans="1:2">
      <c r="A9920">
        <v>34223191</v>
      </c>
      <c r="B9920" t="s">
        <v>9260</v>
      </c>
    </row>
    <row r="9921" spans="1:2">
      <c r="A9921">
        <v>37175982</v>
      </c>
      <c r="B9921" t="s">
        <v>9260</v>
      </c>
    </row>
    <row r="9922" spans="1:2">
      <c r="A9922">
        <v>34377068</v>
      </c>
      <c r="B9922" t="s">
        <v>12493</v>
      </c>
    </row>
    <row r="9923" spans="1:2">
      <c r="A9923">
        <v>34386331</v>
      </c>
      <c r="B9923" t="s">
        <v>12494</v>
      </c>
    </row>
    <row r="9924" spans="1:2">
      <c r="A9924">
        <v>34145155</v>
      </c>
      <c r="B9924" t="s">
        <v>15126</v>
      </c>
    </row>
    <row r="9925" spans="1:2">
      <c r="A9925">
        <v>37050842</v>
      </c>
      <c r="B9925" t="s">
        <v>15126</v>
      </c>
    </row>
    <row r="9926" spans="1:2">
      <c r="A9926">
        <v>37716213</v>
      </c>
      <c r="B9926" t="s">
        <v>15126</v>
      </c>
    </row>
    <row r="9927" spans="1:2">
      <c r="A9927">
        <v>38828193</v>
      </c>
      <c r="B9927" t="s">
        <v>15126</v>
      </c>
    </row>
    <row r="9928" spans="1:2">
      <c r="A9928">
        <v>34223197</v>
      </c>
      <c r="B9928" t="s">
        <v>12495</v>
      </c>
    </row>
    <row r="9929" spans="1:2">
      <c r="A9929">
        <v>34223212</v>
      </c>
      <c r="B9929" t="s">
        <v>13564</v>
      </c>
    </row>
    <row r="9930" spans="1:2">
      <c r="A9930">
        <v>37767182</v>
      </c>
      <c r="B9930" t="s">
        <v>13564</v>
      </c>
    </row>
    <row r="9931" spans="1:2">
      <c r="A9931">
        <v>37070505</v>
      </c>
      <c r="B9931" t="s">
        <v>13564</v>
      </c>
    </row>
    <row r="9932" spans="1:2">
      <c r="A9932">
        <v>34223226</v>
      </c>
      <c r="B9932" t="s">
        <v>12496</v>
      </c>
    </row>
    <row r="9933" spans="1:2">
      <c r="A9933">
        <v>37186500</v>
      </c>
      <c r="B9933" t="s">
        <v>12496</v>
      </c>
    </row>
    <row r="9934" spans="1:2">
      <c r="A9934">
        <v>34216235</v>
      </c>
      <c r="B9934" t="s">
        <v>13568</v>
      </c>
    </row>
    <row r="9935" spans="1:2">
      <c r="A9935">
        <v>34220833</v>
      </c>
      <c r="B9935" t="s">
        <v>15495</v>
      </c>
    </row>
    <row r="9936" spans="1:2">
      <c r="A9936">
        <v>37715379</v>
      </c>
      <c r="B9936" t="s">
        <v>15495</v>
      </c>
    </row>
    <row r="9937" spans="1:2">
      <c r="A9937">
        <v>36927039</v>
      </c>
      <c r="B9937" t="s">
        <v>15495</v>
      </c>
    </row>
    <row r="9938" spans="1:2">
      <c r="A9938">
        <v>34220846</v>
      </c>
      <c r="B9938" t="s">
        <v>15495</v>
      </c>
    </row>
    <row r="9939" spans="1:2">
      <c r="A9939">
        <v>36852629</v>
      </c>
      <c r="B9939" t="s">
        <v>15495</v>
      </c>
    </row>
    <row r="9940" spans="1:2">
      <c r="A9940">
        <v>34226345</v>
      </c>
      <c r="B9940" t="s">
        <v>12497</v>
      </c>
    </row>
    <row r="9941" spans="1:2">
      <c r="A9941">
        <v>34223242</v>
      </c>
      <c r="B9941" t="s">
        <v>12498</v>
      </c>
    </row>
    <row r="9942" spans="1:2">
      <c r="A9942">
        <v>36925856</v>
      </c>
      <c r="B9942" t="s">
        <v>12499</v>
      </c>
    </row>
    <row r="9943" spans="1:2">
      <c r="A9943">
        <v>37751371</v>
      </c>
      <c r="B9943" t="s">
        <v>12500</v>
      </c>
    </row>
    <row r="9944" spans="1:2">
      <c r="A9944">
        <v>34223244</v>
      </c>
      <c r="B9944" t="s">
        <v>12500</v>
      </c>
    </row>
    <row r="9945" spans="1:2">
      <c r="A9945">
        <v>37105443</v>
      </c>
      <c r="B9945" t="s">
        <v>11195</v>
      </c>
    </row>
    <row r="9946" spans="1:2">
      <c r="A9946">
        <v>37732818</v>
      </c>
      <c r="B9946" t="s">
        <v>11195</v>
      </c>
    </row>
    <row r="9947" spans="1:2">
      <c r="A9947">
        <v>34196545</v>
      </c>
      <c r="B9947" t="s">
        <v>11195</v>
      </c>
    </row>
    <row r="9948" spans="1:2">
      <c r="A9948">
        <v>37807572</v>
      </c>
      <c r="B9948" t="s">
        <v>12501</v>
      </c>
    </row>
    <row r="9949" spans="1:2">
      <c r="A9949">
        <v>34223248</v>
      </c>
      <c r="B9949" t="s">
        <v>12501</v>
      </c>
    </row>
    <row r="9950" spans="1:2">
      <c r="A9950">
        <v>37024000</v>
      </c>
      <c r="B9950" t="s">
        <v>12501</v>
      </c>
    </row>
    <row r="9951" spans="1:2">
      <c r="A9951">
        <v>34223245</v>
      </c>
      <c r="B9951" t="s">
        <v>13569</v>
      </c>
    </row>
    <row r="9952" spans="1:2">
      <c r="A9952">
        <v>34226441</v>
      </c>
      <c r="B9952" t="s">
        <v>13507</v>
      </c>
    </row>
    <row r="9953" spans="1:2">
      <c r="A9953">
        <v>34226443</v>
      </c>
      <c r="B9953" t="s">
        <v>13507</v>
      </c>
    </row>
    <row r="9954" spans="1:2">
      <c r="A9954">
        <v>38310171</v>
      </c>
      <c r="B9954" t="s">
        <v>9648</v>
      </c>
    </row>
    <row r="9955" spans="1:2">
      <c r="A9955">
        <v>38744719</v>
      </c>
      <c r="B9955" t="s">
        <v>9648</v>
      </c>
    </row>
    <row r="9956" spans="1:2">
      <c r="A9956">
        <v>34151218</v>
      </c>
      <c r="B9956" t="s">
        <v>9369</v>
      </c>
    </row>
    <row r="9957" spans="1:2">
      <c r="A9957">
        <v>34223272</v>
      </c>
      <c r="B9957" t="s">
        <v>13570</v>
      </c>
    </row>
    <row r="9958" spans="1:2">
      <c r="A9958">
        <v>37954127</v>
      </c>
      <c r="B9958" t="s">
        <v>13570</v>
      </c>
    </row>
    <row r="9959" spans="1:2">
      <c r="A9959">
        <v>34223284</v>
      </c>
      <c r="B9959" t="s">
        <v>13571</v>
      </c>
    </row>
    <row r="9960" spans="1:2">
      <c r="A9960">
        <v>38628626</v>
      </c>
      <c r="B9960" t="s">
        <v>13571</v>
      </c>
    </row>
    <row r="9961" spans="1:2">
      <c r="A9961">
        <v>34415757</v>
      </c>
      <c r="B9961" t="s">
        <v>13571</v>
      </c>
    </row>
    <row r="9962" spans="1:2">
      <c r="A9962">
        <v>34247351</v>
      </c>
      <c r="B9962" t="s">
        <v>12502</v>
      </c>
    </row>
    <row r="9963" spans="1:2">
      <c r="A9963">
        <v>34209154</v>
      </c>
      <c r="B9963" t="s">
        <v>8563</v>
      </c>
    </row>
    <row r="9964" spans="1:2">
      <c r="A9964">
        <v>37070336</v>
      </c>
      <c r="B9964" t="s">
        <v>16884</v>
      </c>
    </row>
    <row r="9965" spans="1:2">
      <c r="A9965">
        <v>34669974</v>
      </c>
      <c r="B9965" t="s">
        <v>8682</v>
      </c>
    </row>
    <row r="9966" spans="1:2">
      <c r="A9966">
        <v>37758611</v>
      </c>
      <c r="B9966" t="s">
        <v>8683</v>
      </c>
    </row>
    <row r="9967" spans="1:2">
      <c r="A9967">
        <v>37762431</v>
      </c>
      <c r="B9967" t="s">
        <v>13584</v>
      </c>
    </row>
    <row r="9968" spans="1:2">
      <c r="A9968">
        <v>34223342</v>
      </c>
      <c r="B9968" t="s">
        <v>13584</v>
      </c>
    </row>
    <row r="9969" spans="1:2">
      <c r="A9969">
        <v>37073539</v>
      </c>
      <c r="B9969" t="s">
        <v>13584</v>
      </c>
    </row>
    <row r="9970" spans="1:2">
      <c r="A9970">
        <v>34223341</v>
      </c>
      <c r="B9970" t="s">
        <v>13584</v>
      </c>
    </row>
    <row r="9971" spans="1:2">
      <c r="A9971">
        <v>34223346</v>
      </c>
      <c r="B9971" t="s">
        <v>10256</v>
      </c>
    </row>
    <row r="9972" spans="1:2">
      <c r="A9972">
        <v>37271769</v>
      </c>
      <c r="B9972" t="s">
        <v>10256</v>
      </c>
    </row>
    <row r="9973" spans="1:2">
      <c r="A9973">
        <v>37772668</v>
      </c>
      <c r="B9973" t="s">
        <v>10256</v>
      </c>
    </row>
    <row r="9974" spans="1:2">
      <c r="A9974">
        <v>37145189</v>
      </c>
      <c r="B9974" t="s">
        <v>8684</v>
      </c>
    </row>
    <row r="9975" spans="1:2">
      <c r="A9975">
        <v>36842167</v>
      </c>
      <c r="B9975" t="s">
        <v>15471</v>
      </c>
    </row>
    <row r="9976" spans="1:2">
      <c r="A9976">
        <v>34223348</v>
      </c>
      <c r="B9976" t="s">
        <v>15471</v>
      </c>
    </row>
    <row r="9977" spans="1:2">
      <c r="A9977">
        <v>37054268</v>
      </c>
      <c r="B9977" t="s">
        <v>13120</v>
      </c>
    </row>
    <row r="9978" spans="1:2">
      <c r="A9978">
        <v>38731395</v>
      </c>
      <c r="B9978" t="s">
        <v>13120</v>
      </c>
    </row>
    <row r="9979" spans="1:2">
      <c r="A9979">
        <v>38732619</v>
      </c>
      <c r="B9979" t="s">
        <v>13120</v>
      </c>
    </row>
    <row r="9980" spans="1:2">
      <c r="A9980">
        <v>34223484</v>
      </c>
      <c r="B9980" t="s">
        <v>15098</v>
      </c>
    </row>
    <row r="9981" spans="1:2">
      <c r="A9981">
        <v>34223486</v>
      </c>
      <c r="B9981" t="s">
        <v>15098</v>
      </c>
    </row>
    <row r="9982" spans="1:2">
      <c r="A9982">
        <v>34548810</v>
      </c>
      <c r="B9982" t="s">
        <v>16876</v>
      </c>
    </row>
    <row r="9983" spans="1:2">
      <c r="A9983">
        <v>37004304</v>
      </c>
      <c r="B9983" t="s">
        <v>12503</v>
      </c>
    </row>
    <row r="9984" spans="1:2">
      <c r="A9984">
        <v>37116326</v>
      </c>
      <c r="B9984" t="s">
        <v>12503</v>
      </c>
    </row>
    <row r="9985" spans="1:2">
      <c r="A9985">
        <v>34320526</v>
      </c>
      <c r="B9985" t="s">
        <v>10867</v>
      </c>
    </row>
    <row r="9986" spans="1:2">
      <c r="A9986">
        <v>34211240</v>
      </c>
      <c r="B9986" t="s">
        <v>10868</v>
      </c>
    </row>
    <row r="9987" spans="1:2">
      <c r="A9987">
        <v>34583036</v>
      </c>
      <c r="B9987" t="s">
        <v>8685</v>
      </c>
    </row>
    <row r="9988" spans="1:2">
      <c r="A9988">
        <v>34223531</v>
      </c>
      <c r="B9988" t="s">
        <v>8685</v>
      </c>
    </row>
    <row r="9989" spans="1:2">
      <c r="A9989">
        <v>34587657</v>
      </c>
      <c r="B9989" t="s">
        <v>8685</v>
      </c>
    </row>
    <row r="9990" spans="1:2">
      <c r="A9990">
        <v>34144585</v>
      </c>
      <c r="B9990" t="s">
        <v>15037</v>
      </c>
    </row>
    <row r="9991" spans="1:2">
      <c r="A9991">
        <v>34223538</v>
      </c>
      <c r="B9991" t="s">
        <v>15037</v>
      </c>
    </row>
    <row r="9992" spans="1:2">
      <c r="A9992">
        <v>37058531</v>
      </c>
      <c r="B9992" t="s">
        <v>9308</v>
      </c>
    </row>
    <row r="9993" spans="1:2">
      <c r="A9993">
        <v>34223544</v>
      </c>
      <c r="B9993" t="s">
        <v>9308</v>
      </c>
    </row>
    <row r="9994" spans="1:2">
      <c r="A9994">
        <v>37728280</v>
      </c>
      <c r="B9994" t="s">
        <v>9308</v>
      </c>
    </row>
    <row r="9995" spans="1:2">
      <c r="A9995">
        <v>34233419</v>
      </c>
      <c r="B9995" t="s">
        <v>14788</v>
      </c>
    </row>
    <row r="9996" spans="1:2">
      <c r="A9996">
        <v>34134496</v>
      </c>
      <c r="B9996" t="s">
        <v>13979</v>
      </c>
    </row>
    <row r="9997" spans="1:2">
      <c r="A9997">
        <v>34223623</v>
      </c>
      <c r="B9997" t="s">
        <v>15055</v>
      </c>
    </row>
    <row r="9998" spans="1:2">
      <c r="A9998">
        <v>38777263</v>
      </c>
      <c r="B9998" t="s">
        <v>15210</v>
      </c>
    </row>
    <row r="9999" spans="1:2">
      <c r="A9999">
        <v>38771347</v>
      </c>
      <c r="B9999" t="s">
        <v>15210</v>
      </c>
    </row>
    <row r="10000" spans="1:2">
      <c r="A10000">
        <v>34229419</v>
      </c>
      <c r="B10000" t="s">
        <v>15210</v>
      </c>
    </row>
    <row r="10001" spans="1:2">
      <c r="A10001">
        <v>34487299</v>
      </c>
      <c r="B10001" t="s">
        <v>13870</v>
      </c>
    </row>
    <row r="10002" spans="1:2">
      <c r="A10002">
        <v>37169962</v>
      </c>
      <c r="B10002" t="s">
        <v>9309</v>
      </c>
    </row>
    <row r="10003" spans="1:2">
      <c r="A10003">
        <v>37287953</v>
      </c>
      <c r="B10003" t="s">
        <v>9309</v>
      </c>
    </row>
    <row r="10004" spans="1:2">
      <c r="A10004">
        <v>37729108</v>
      </c>
      <c r="B10004" t="s">
        <v>9309</v>
      </c>
    </row>
    <row r="10005" spans="1:2">
      <c r="A10005">
        <v>36792543</v>
      </c>
      <c r="B10005" t="s">
        <v>9309</v>
      </c>
    </row>
    <row r="10006" spans="1:2">
      <c r="A10006">
        <v>37169952</v>
      </c>
      <c r="B10006" t="s">
        <v>9310</v>
      </c>
    </row>
    <row r="10007" spans="1:2">
      <c r="A10007">
        <v>38783843</v>
      </c>
      <c r="B10007" t="s">
        <v>9310</v>
      </c>
    </row>
    <row r="10008" spans="1:2">
      <c r="A10008">
        <v>37727409</v>
      </c>
      <c r="B10008" t="s">
        <v>9311</v>
      </c>
    </row>
    <row r="10009" spans="1:2">
      <c r="A10009">
        <v>36867950</v>
      </c>
      <c r="B10009" t="s">
        <v>9311</v>
      </c>
    </row>
    <row r="10010" spans="1:2">
      <c r="A10010">
        <v>37169966</v>
      </c>
      <c r="B10010" t="s">
        <v>9311</v>
      </c>
    </row>
    <row r="10011" spans="1:2">
      <c r="A10011">
        <v>37783684</v>
      </c>
      <c r="B10011" t="s">
        <v>15268</v>
      </c>
    </row>
    <row r="10012" spans="1:2">
      <c r="A10012">
        <v>36916889</v>
      </c>
      <c r="B10012" t="s">
        <v>15268</v>
      </c>
    </row>
    <row r="10013" spans="1:2">
      <c r="A10013">
        <v>36963212</v>
      </c>
      <c r="B10013" t="s">
        <v>15268</v>
      </c>
    </row>
    <row r="10014" spans="1:2">
      <c r="A10014">
        <v>34223631</v>
      </c>
      <c r="B10014" t="s">
        <v>15268</v>
      </c>
    </row>
    <row r="10015" spans="1:2">
      <c r="A10015">
        <v>37961817</v>
      </c>
      <c r="B10015" t="s">
        <v>15268</v>
      </c>
    </row>
    <row r="10016" spans="1:2">
      <c r="A10016">
        <v>37643080</v>
      </c>
      <c r="B10016" t="s">
        <v>15268</v>
      </c>
    </row>
    <row r="10017" spans="1:2">
      <c r="A10017">
        <v>37605483</v>
      </c>
      <c r="B10017" t="s">
        <v>15268</v>
      </c>
    </row>
    <row r="10018" spans="1:2">
      <c r="A10018">
        <v>34223640</v>
      </c>
      <c r="B10018" t="s">
        <v>13871</v>
      </c>
    </row>
    <row r="10019" spans="1:2">
      <c r="A10019">
        <v>34222676</v>
      </c>
      <c r="B10019" t="s">
        <v>14944</v>
      </c>
    </row>
    <row r="10020" spans="1:2">
      <c r="A10020">
        <v>36791190</v>
      </c>
      <c r="B10020" t="s">
        <v>14944</v>
      </c>
    </row>
    <row r="10021" spans="1:2">
      <c r="A10021">
        <v>34222678</v>
      </c>
      <c r="B10021" t="s">
        <v>14944</v>
      </c>
    </row>
    <row r="10022" spans="1:2">
      <c r="A10022">
        <v>36852687</v>
      </c>
      <c r="B10022" t="s">
        <v>9029</v>
      </c>
    </row>
    <row r="10023" spans="1:2">
      <c r="A10023">
        <v>34223771</v>
      </c>
      <c r="B10023" t="s">
        <v>9029</v>
      </c>
    </row>
    <row r="10024" spans="1:2">
      <c r="A10024">
        <v>38668174</v>
      </c>
      <c r="B10024" t="s">
        <v>13924</v>
      </c>
    </row>
    <row r="10025" spans="1:2">
      <c r="A10025">
        <v>38310855</v>
      </c>
      <c r="B10025" t="s">
        <v>13924</v>
      </c>
    </row>
    <row r="10026" spans="1:2">
      <c r="A10026">
        <v>38565210</v>
      </c>
      <c r="B10026" t="s">
        <v>13924</v>
      </c>
    </row>
    <row r="10027" spans="1:2">
      <c r="A10027">
        <v>38310797</v>
      </c>
      <c r="B10027" t="s">
        <v>12505</v>
      </c>
    </row>
    <row r="10028" spans="1:2">
      <c r="A10028">
        <v>37207472</v>
      </c>
      <c r="B10028" t="s">
        <v>12506</v>
      </c>
    </row>
    <row r="10029" spans="1:2">
      <c r="A10029">
        <v>38543610</v>
      </c>
      <c r="B10029" t="s">
        <v>12506</v>
      </c>
    </row>
    <row r="10030" spans="1:2">
      <c r="A10030">
        <v>34223696</v>
      </c>
      <c r="B10030" t="s">
        <v>12506</v>
      </c>
    </row>
    <row r="10031" spans="1:2">
      <c r="A10031">
        <v>37082894</v>
      </c>
      <c r="B10031" t="s">
        <v>9198</v>
      </c>
    </row>
    <row r="10032" spans="1:2">
      <c r="A10032">
        <v>38521899</v>
      </c>
      <c r="B10032" t="s">
        <v>9199</v>
      </c>
    </row>
    <row r="10033" spans="1:2">
      <c r="A10033">
        <v>34208989</v>
      </c>
      <c r="B10033" t="s">
        <v>9199</v>
      </c>
    </row>
    <row r="10034" spans="1:2">
      <c r="A10034">
        <v>34245788</v>
      </c>
      <c r="B10034" t="s">
        <v>9199</v>
      </c>
    </row>
    <row r="10035" spans="1:2">
      <c r="A10035">
        <v>38768335</v>
      </c>
      <c r="B10035" t="s">
        <v>9199</v>
      </c>
    </row>
    <row r="10036" spans="1:2">
      <c r="A10036">
        <v>34223709</v>
      </c>
      <c r="B10036" t="s">
        <v>9199</v>
      </c>
    </row>
    <row r="10037" spans="1:2">
      <c r="A10037">
        <v>37727861</v>
      </c>
      <c r="B10037" t="s">
        <v>13925</v>
      </c>
    </row>
    <row r="10038" spans="1:2">
      <c r="A10038">
        <v>36852278</v>
      </c>
      <c r="B10038" t="s">
        <v>13926</v>
      </c>
    </row>
    <row r="10039" spans="1:2">
      <c r="A10039">
        <v>34223728</v>
      </c>
      <c r="B10039" t="s">
        <v>13925</v>
      </c>
    </row>
    <row r="10040" spans="1:2">
      <c r="A10040">
        <v>36997491</v>
      </c>
      <c r="B10040" t="s">
        <v>13925</v>
      </c>
    </row>
    <row r="10041" spans="1:2">
      <c r="A10041">
        <v>34246218</v>
      </c>
      <c r="B10041" t="s">
        <v>13925</v>
      </c>
    </row>
    <row r="10042" spans="1:2">
      <c r="A10042">
        <v>34245928</v>
      </c>
      <c r="B10042" t="s">
        <v>9200</v>
      </c>
    </row>
    <row r="10043" spans="1:2">
      <c r="A10043">
        <v>38574526</v>
      </c>
      <c r="B10043" t="s">
        <v>9200</v>
      </c>
    </row>
    <row r="10044" spans="1:2">
      <c r="A10044">
        <v>38316044</v>
      </c>
      <c r="B10044" t="s">
        <v>9200</v>
      </c>
    </row>
    <row r="10045" spans="1:2">
      <c r="A10045">
        <v>38008198</v>
      </c>
      <c r="B10045" t="s">
        <v>9200</v>
      </c>
    </row>
    <row r="10046" spans="1:2">
      <c r="A10046">
        <v>34223694</v>
      </c>
      <c r="B10046" t="s">
        <v>12507</v>
      </c>
    </row>
    <row r="10047" spans="1:2">
      <c r="A10047">
        <v>37624811</v>
      </c>
      <c r="B10047" t="s">
        <v>13927</v>
      </c>
    </row>
    <row r="10048" spans="1:2">
      <c r="A10048">
        <v>37181209</v>
      </c>
      <c r="B10048" t="s">
        <v>13927</v>
      </c>
    </row>
    <row r="10049" spans="1:2">
      <c r="A10049">
        <v>37997806</v>
      </c>
      <c r="B10049" t="s">
        <v>13927</v>
      </c>
    </row>
    <row r="10050" spans="1:2">
      <c r="A10050">
        <v>37665217</v>
      </c>
      <c r="B10050" t="s">
        <v>13927</v>
      </c>
    </row>
    <row r="10051" spans="1:2">
      <c r="A10051">
        <v>38691645</v>
      </c>
      <c r="B10051" t="s">
        <v>9201</v>
      </c>
    </row>
    <row r="10052" spans="1:2">
      <c r="A10052">
        <v>38688769</v>
      </c>
      <c r="B10052" t="s">
        <v>9201</v>
      </c>
    </row>
    <row r="10053" spans="1:2">
      <c r="A10053">
        <v>34144041</v>
      </c>
      <c r="B10053" t="s">
        <v>9201</v>
      </c>
    </row>
    <row r="10054" spans="1:2">
      <c r="A10054">
        <v>34223758</v>
      </c>
      <c r="B10054" t="s">
        <v>8919</v>
      </c>
    </row>
    <row r="10055" spans="1:2">
      <c r="A10055">
        <v>37284523</v>
      </c>
      <c r="B10055" t="s">
        <v>8919</v>
      </c>
    </row>
    <row r="10056" spans="1:2">
      <c r="A10056">
        <v>34223754</v>
      </c>
      <c r="B10056" t="s">
        <v>15413</v>
      </c>
    </row>
    <row r="10057" spans="1:2">
      <c r="A10057">
        <v>34534729</v>
      </c>
      <c r="B10057" t="s">
        <v>15965</v>
      </c>
    </row>
    <row r="10058" spans="1:2">
      <c r="A10058">
        <v>34230707</v>
      </c>
      <c r="B10058" t="s">
        <v>12508</v>
      </c>
    </row>
    <row r="10059" spans="1:2">
      <c r="A10059">
        <v>37807578</v>
      </c>
      <c r="B10059" t="s">
        <v>15127</v>
      </c>
    </row>
    <row r="10060" spans="1:2">
      <c r="A10060">
        <v>36945375</v>
      </c>
      <c r="B10060" t="s">
        <v>15127</v>
      </c>
    </row>
    <row r="10061" spans="1:2">
      <c r="A10061">
        <v>34223791</v>
      </c>
      <c r="B10061" t="s">
        <v>15127</v>
      </c>
    </row>
    <row r="10062" spans="1:2">
      <c r="A10062">
        <v>34223785</v>
      </c>
      <c r="B10062" t="s">
        <v>13583</v>
      </c>
    </row>
    <row r="10063" spans="1:2">
      <c r="A10063">
        <v>38674505</v>
      </c>
      <c r="B10063" t="s">
        <v>13583</v>
      </c>
    </row>
    <row r="10064" spans="1:2">
      <c r="A10064">
        <v>38674486</v>
      </c>
      <c r="B10064" t="s">
        <v>13583</v>
      </c>
    </row>
    <row r="10065" spans="1:2">
      <c r="A10065">
        <v>34223813</v>
      </c>
      <c r="B10065" t="s">
        <v>12509</v>
      </c>
    </row>
    <row r="10066" spans="1:2">
      <c r="A10066">
        <v>36936479</v>
      </c>
      <c r="B10066" t="s">
        <v>12509</v>
      </c>
    </row>
    <row r="10067" spans="1:2">
      <c r="A10067">
        <v>37617382</v>
      </c>
      <c r="B10067" t="s">
        <v>12510</v>
      </c>
    </row>
    <row r="10068" spans="1:2">
      <c r="A10068">
        <v>34223809</v>
      </c>
      <c r="B10068" t="s">
        <v>15306</v>
      </c>
    </row>
    <row r="10069" spans="1:2">
      <c r="A10069">
        <v>34429944</v>
      </c>
      <c r="B10069" t="s">
        <v>15306</v>
      </c>
    </row>
    <row r="10070" spans="1:2">
      <c r="A10070">
        <v>34223808</v>
      </c>
      <c r="B10070" t="s">
        <v>15306</v>
      </c>
    </row>
    <row r="10071" spans="1:2">
      <c r="A10071">
        <v>37724998</v>
      </c>
      <c r="B10071" t="s">
        <v>15306</v>
      </c>
    </row>
    <row r="10072" spans="1:2">
      <c r="A10072">
        <v>37836579</v>
      </c>
      <c r="B10072" t="s">
        <v>13586</v>
      </c>
    </row>
    <row r="10073" spans="1:2">
      <c r="A10073">
        <v>34223817</v>
      </c>
      <c r="B10073" t="s">
        <v>13586</v>
      </c>
    </row>
    <row r="10074" spans="1:2">
      <c r="A10074">
        <v>36927371</v>
      </c>
      <c r="B10074" t="s">
        <v>13586</v>
      </c>
    </row>
    <row r="10075" spans="1:2">
      <c r="A10075">
        <v>37999012</v>
      </c>
      <c r="B10075" t="s">
        <v>13587</v>
      </c>
    </row>
    <row r="10076" spans="1:2">
      <c r="A10076">
        <v>37958326</v>
      </c>
      <c r="B10076" t="s">
        <v>13587</v>
      </c>
    </row>
    <row r="10077" spans="1:2">
      <c r="A10077">
        <v>38332011</v>
      </c>
      <c r="B10077" t="s">
        <v>13587</v>
      </c>
    </row>
    <row r="10078" spans="1:2">
      <c r="A10078">
        <v>38608470</v>
      </c>
      <c r="B10078" t="s">
        <v>12511</v>
      </c>
    </row>
    <row r="10079" spans="1:2">
      <c r="A10079">
        <v>37187641</v>
      </c>
      <c r="B10079" t="s">
        <v>9202</v>
      </c>
    </row>
    <row r="10080" spans="1:2">
      <c r="A10080">
        <v>37751362</v>
      </c>
      <c r="B10080" t="s">
        <v>9202</v>
      </c>
    </row>
    <row r="10081" spans="1:2">
      <c r="A10081">
        <v>36965135</v>
      </c>
      <c r="B10081" t="s">
        <v>9202</v>
      </c>
    </row>
    <row r="10082" spans="1:2">
      <c r="A10082">
        <v>36890966</v>
      </c>
      <c r="B10082" t="s">
        <v>9427</v>
      </c>
    </row>
    <row r="10083" spans="1:2">
      <c r="A10083">
        <v>34223823</v>
      </c>
      <c r="B10083" t="s">
        <v>9427</v>
      </c>
    </row>
    <row r="10084" spans="1:2">
      <c r="A10084">
        <v>34311532</v>
      </c>
      <c r="B10084" t="s">
        <v>9234</v>
      </c>
    </row>
    <row r="10085" spans="1:2">
      <c r="A10085">
        <v>34646682</v>
      </c>
      <c r="B10085" t="s">
        <v>8686</v>
      </c>
    </row>
    <row r="10086" spans="1:2">
      <c r="A10086">
        <v>34223828</v>
      </c>
      <c r="B10086" t="s">
        <v>8686</v>
      </c>
    </row>
    <row r="10087" spans="1:2">
      <c r="A10087">
        <v>37147164</v>
      </c>
      <c r="B10087" t="s">
        <v>12513</v>
      </c>
    </row>
    <row r="10088" spans="1:2">
      <c r="A10088">
        <v>34223845</v>
      </c>
      <c r="B10088" t="s">
        <v>15496</v>
      </c>
    </row>
    <row r="10089" spans="1:2">
      <c r="A10089">
        <v>38598964</v>
      </c>
      <c r="B10089" t="s">
        <v>15496</v>
      </c>
    </row>
    <row r="10090" spans="1:2">
      <c r="A10090">
        <v>34664056</v>
      </c>
      <c r="B10090" t="s">
        <v>15496</v>
      </c>
    </row>
    <row r="10091" spans="1:2">
      <c r="A10091">
        <v>37640031</v>
      </c>
      <c r="B10091" t="s">
        <v>15496</v>
      </c>
    </row>
    <row r="10092" spans="1:2">
      <c r="A10092">
        <v>38454005</v>
      </c>
      <c r="B10092" t="s">
        <v>13588</v>
      </c>
    </row>
    <row r="10093" spans="1:2">
      <c r="A10093">
        <v>37816846</v>
      </c>
      <c r="B10093" t="s">
        <v>13588</v>
      </c>
    </row>
    <row r="10094" spans="1:2">
      <c r="A10094">
        <v>37826387</v>
      </c>
      <c r="B10094" t="s">
        <v>13589</v>
      </c>
    </row>
    <row r="10095" spans="1:2">
      <c r="A10095">
        <v>34220217</v>
      </c>
      <c r="B10095" t="s">
        <v>13589</v>
      </c>
    </row>
    <row r="10096" spans="1:2">
      <c r="A10096">
        <v>34141536</v>
      </c>
      <c r="B10096" t="s">
        <v>13590</v>
      </c>
    </row>
    <row r="10097" spans="1:2">
      <c r="A10097">
        <v>36761060</v>
      </c>
      <c r="B10097" t="s">
        <v>13590</v>
      </c>
    </row>
    <row r="10098" spans="1:2">
      <c r="A10098">
        <v>37695705</v>
      </c>
      <c r="B10098" t="s">
        <v>13590</v>
      </c>
    </row>
    <row r="10099" spans="1:2">
      <c r="A10099">
        <v>37729049</v>
      </c>
      <c r="B10099" t="s">
        <v>9235</v>
      </c>
    </row>
    <row r="10100" spans="1:2">
      <c r="A10100">
        <v>34223838</v>
      </c>
      <c r="B10100" t="s">
        <v>9235</v>
      </c>
    </row>
    <row r="10101" spans="1:2">
      <c r="A10101">
        <v>37235978</v>
      </c>
      <c r="B10101" t="s">
        <v>9235</v>
      </c>
    </row>
    <row r="10102" spans="1:2">
      <c r="A10102">
        <v>34223835</v>
      </c>
      <c r="B10102" t="s">
        <v>13038</v>
      </c>
    </row>
    <row r="10103" spans="1:2">
      <c r="A10103">
        <v>36919133</v>
      </c>
      <c r="B10103" t="s">
        <v>13038</v>
      </c>
    </row>
    <row r="10104" spans="1:2">
      <c r="A10104">
        <v>37080229</v>
      </c>
      <c r="B10104" t="s">
        <v>12514</v>
      </c>
    </row>
    <row r="10105" spans="1:2">
      <c r="A10105">
        <v>34223864</v>
      </c>
      <c r="B10105" t="s">
        <v>12515</v>
      </c>
    </row>
    <row r="10106" spans="1:2">
      <c r="A10106">
        <v>34230495</v>
      </c>
      <c r="B10106" t="s">
        <v>12515</v>
      </c>
    </row>
    <row r="10107" spans="1:2">
      <c r="A10107">
        <v>34223872</v>
      </c>
      <c r="B10107" t="s">
        <v>13591</v>
      </c>
    </row>
    <row r="10108" spans="1:2">
      <c r="A10108">
        <v>37727175</v>
      </c>
      <c r="B10108" t="s">
        <v>13592</v>
      </c>
    </row>
    <row r="10109" spans="1:2">
      <c r="A10109">
        <v>34223870</v>
      </c>
      <c r="B10109" t="s">
        <v>13592</v>
      </c>
    </row>
    <row r="10110" spans="1:2">
      <c r="A10110">
        <v>36866682</v>
      </c>
      <c r="B10110" t="s">
        <v>13592</v>
      </c>
    </row>
    <row r="10111" spans="1:2">
      <c r="A10111">
        <v>38339226</v>
      </c>
      <c r="B10111" t="s">
        <v>13592</v>
      </c>
    </row>
    <row r="10112" spans="1:2">
      <c r="A10112">
        <v>37606325</v>
      </c>
      <c r="B10112" t="s">
        <v>13592</v>
      </c>
    </row>
    <row r="10113" spans="1:2">
      <c r="A10113">
        <v>36867485</v>
      </c>
      <c r="B10113" t="s">
        <v>9203</v>
      </c>
    </row>
    <row r="10114" spans="1:2">
      <c r="A10114">
        <v>37718685</v>
      </c>
      <c r="B10114" t="s">
        <v>9203</v>
      </c>
    </row>
    <row r="10115" spans="1:2">
      <c r="A10115">
        <v>34231268</v>
      </c>
      <c r="B10115" t="s">
        <v>9203</v>
      </c>
    </row>
    <row r="10116" spans="1:2">
      <c r="A10116">
        <v>34223876</v>
      </c>
      <c r="B10116" t="s">
        <v>13928</v>
      </c>
    </row>
    <row r="10117" spans="1:2">
      <c r="A10117">
        <v>37293681</v>
      </c>
      <c r="B10117" t="s">
        <v>10257</v>
      </c>
    </row>
    <row r="10118" spans="1:2">
      <c r="A10118">
        <v>34143606</v>
      </c>
      <c r="B10118" t="s">
        <v>10257</v>
      </c>
    </row>
    <row r="10119" spans="1:2">
      <c r="A10119">
        <v>34223877</v>
      </c>
      <c r="B10119" t="s">
        <v>13250</v>
      </c>
    </row>
    <row r="10120" spans="1:2">
      <c r="A10120">
        <v>34147577</v>
      </c>
      <c r="B10120" t="s">
        <v>13251</v>
      </c>
    </row>
    <row r="10121" spans="1:2">
      <c r="A10121">
        <v>37616639</v>
      </c>
      <c r="B10121" t="s">
        <v>15262</v>
      </c>
    </row>
    <row r="10122" spans="1:2">
      <c r="A10122">
        <v>36905153</v>
      </c>
      <c r="B10122" t="s">
        <v>15262</v>
      </c>
    </row>
    <row r="10123" spans="1:2">
      <c r="A10123">
        <v>34223911</v>
      </c>
      <c r="B10123" t="s">
        <v>15262</v>
      </c>
    </row>
    <row r="10124" spans="1:2">
      <c r="A10124">
        <v>38625294</v>
      </c>
      <c r="B10124" t="s">
        <v>15262</v>
      </c>
    </row>
    <row r="10125" spans="1:2">
      <c r="A10125">
        <v>34662375</v>
      </c>
      <c r="B10125" t="s">
        <v>15262</v>
      </c>
    </row>
    <row r="10126" spans="1:2">
      <c r="A10126">
        <v>36899986</v>
      </c>
      <c r="B10126" t="s">
        <v>9526</v>
      </c>
    </row>
    <row r="10127" spans="1:2">
      <c r="A10127">
        <v>37120327</v>
      </c>
      <c r="B10127" t="s">
        <v>14780</v>
      </c>
    </row>
    <row r="10128" spans="1:2">
      <c r="A10128">
        <v>36906645</v>
      </c>
      <c r="B10128" t="s">
        <v>14780</v>
      </c>
    </row>
    <row r="10129" spans="1:2">
      <c r="A10129">
        <v>36755869</v>
      </c>
      <c r="B10129" t="s">
        <v>14780</v>
      </c>
    </row>
    <row r="10130" spans="1:2">
      <c r="A10130">
        <v>34233799</v>
      </c>
      <c r="B10130" t="s">
        <v>14780</v>
      </c>
    </row>
    <row r="10131" spans="1:2">
      <c r="A10131">
        <v>36781307</v>
      </c>
      <c r="B10131" t="s">
        <v>14780</v>
      </c>
    </row>
    <row r="10132" spans="1:2">
      <c r="A10132">
        <v>37223511</v>
      </c>
      <c r="B10132" t="s">
        <v>9811</v>
      </c>
    </row>
    <row r="10133" spans="1:2">
      <c r="A10133">
        <v>34223916</v>
      </c>
      <c r="B10133" t="s">
        <v>9811</v>
      </c>
    </row>
    <row r="10134" spans="1:2">
      <c r="A10134">
        <v>34150157</v>
      </c>
      <c r="B10134" t="s">
        <v>10123</v>
      </c>
    </row>
    <row r="10135" spans="1:2">
      <c r="A10135">
        <v>36905786</v>
      </c>
      <c r="B10135" t="s">
        <v>15173</v>
      </c>
    </row>
    <row r="10136" spans="1:2">
      <c r="A10136">
        <v>34229392</v>
      </c>
      <c r="B10136" t="s">
        <v>15173</v>
      </c>
    </row>
    <row r="10137" spans="1:2">
      <c r="A10137">
        <v>38610702</v>
      </c>
      <c r="B10137" t="s">
        <v>15173</v>
      </c>
    </row>
    <row r="10138" spans="1:2">
      <c r="A10138">
        <v>38830343</v>
      </c>
      <c r="B10138" t="s">
        <v>15348</v>
      </c>
    </row>
    <row r="10139" spans="1:2">
      <c r="A10139">
        <v>38828858</v>
      </c>
      <c r="B10139" t="s">
        <v>15348</v>
      </c>
    </row>
    <row r="10140" spans="1:2">
      <c r="A10140">
        <v>34144265</v>
      </c>
      <c r="B10140" t="s">
        <v>15348</v>
      </c>
    </row>
    <row r="10141" spans="1:2">
      <c r="A10141">
        <v>36858739</v>
      </c>
      <c r="B10141" t="s">
        <v>15348</v>
      </c>
    </row>
    <row r="10142" spans="1:2">
      <c r="A10142">
        <v>34223124</v>
      </c>
      <c r="B10142" t="s">
        <v>14972</v>
      </c>
    </row>
    <row r="10143" spans="1:2">
      <c r="A10143">
        <v>34223126</v>
      </c>
      <c r="B10143" t="s">
        <v>14972</v>
      </c>
    </row>
    <row r="10144" spans="1:2">
      <c r="A10144">
        <v>38625091</v>
      </c>
      <c r="B10144" t="s">
        <v>14972</v>
      </c>
    </row>
    <row r="10145" spans="1:2">
      <c r="A10145">
        <v>34228230</v>
      </c>
      <c r="B10145" t="s">
        <v>10124</v>
      </c>
    </row>
    <row r="10146" spans="1:2">
      <c r="A10146">
        <v>34223922</v>
      </c>
      <c r="B10146" t="s">
        <v>15024</v>
      </c>
    </row>
    <row r="10147" spans="1:2">
      <c r="A10147">
        <v>37767336</v>
      </c>
      <c r="B10147" t="s">
        <v>15024</v>
      </c>
    </row>
    <row r="10148" spans="1:2">
      <c r="A10148">
        <v>37073540</v>
      </c>
      <c r="B10148" t="s">
        <v>15024</v>
      </c>
    </row>
    <row r="10149" spans="1:2">
      <c r="A10149">
        <v>36952614</v>
      </c>
      <c r="B10149" t="s">
        <v>12516</v>
      </c>
    </row>
    <row r="10150" spans="1:2">
      <c r="A10150">
        <v>36947516</v>
      </c>
      <c r="B10150" t="s">
        <v>12516</v>
      </c>
    </row>
    <row r="10151" spans="1:2">
      <c r="A10151">
        <v>38808761</v>
      </c>
      <c r="B10151" t="s">
        <v>11114</v>
      </c>
    </row>
    <row r="10152" spans="1:2">
      <c r="A10152">
        <v>38808786</v>
      </c>
      <c r="B10152" t="s">
        <v>11114</v>
      </c>
    </row>
    <row r="10153" spans="1:2">
      <c r="A10153">
        <v>38626487</v>
      </c>
      <c r="B10153" t="s">
        <v>13593</v>
      </c>
    </row>
    <row r="10154" spans="1:2">
      <c r="A10154">
        <v>34225970</v>
      </c>
      <c r="B10154" t="s">
        <v>13593</v>
      </c>
    </row>
    <row r="10155" spans="1:2">
      <c r="A10155">
        <v>38626540</v>
      </c>
      <c r="B10155" t="s">
        <v>13593</v>
      </c>
    </row>
    <row r="10156" spans="1:2">
      <c r="A10156">
        <v>34138612</v>
      </c>
      <c r="B10156" t="s">
        <v>14995</v>
      </c>
    </row>
    <row r="10157" spans="1:2">
      <c r="A10157">
        <v>38624206</v>
      </c>
      <c r="B10157" t="s">
        <v>14995</v>
      </c>
    </row>
    <row r="10158" spans="1:2">
      <c r="A10158">
        <v>38624227</v>
      </c>
      <c r="B10158" t="s">
        <v>14995</v>
      </c>
    </row>
    <row r="10159" spans="1:2">
      <c r="A10159">
        <v>37858686</v>
      </c>
      <c r="B10159" t="s">
        <v>15211</v>
      </c>
    </row>
    <row r="10160" spans="1:2">
      <c r="A10160">
        <v>37885854</v>
      </c>
      <c r="B10160" t="s">
        <v>15211</v>
      </c>
    </row>
    <row r="10161" spans="1:2">
      <c r="A10161">
        <v>37591620</v>
      </c>
      <c r="B10161" t="s">
        <v>15211</v>
      </c>
    </row>
    <row r="10162" spans="1:2">
      <c r="A10162">
        <v>34318656</v>
      </c>
      <c r="B10162" t="s">
        <v>15211</v>
      </c>
    </row>
    <row r="10163" spans="1:2">
      <c r="A10163">
        <v>34143586</v>
      </c>
      <c r="B10163" t="s">
        <v>9204</v>
      </c>
    </row>
    <row r="10164" spans="1:2">
      <c r="A10164">
        <v>34224015</v>
      </c>
      <c r="B10164" t="s">
        <v>11162</v>
      </c>
    </row>
    <row r="10165" spans="1:2">
      <c r="A10165">
        <v>38624169</v>
      </c>
      <c r="B10165" t="s">
        <v>15128</v>
      </c>
    </row>
    <row r="10166" spans="1:2">
      <c r="A10166">
        <v>34223958</v>
      </c>
      <c r="B10166" t="s">
        <v>15128</v>
      </c>
    </row>
    <row r="10167" spans="1:2">
      <c r="A10167">
        <v>34223957</v>
      </c>
      <c r="B10167" t="s">
        <v>15128</v>
      </c>
    </row>
    <row r="10168" spans="1:2">
      <c r="A10168">
        <v>38624187</v>
      </c>
      <c r="B10168" t="s">
        <v>15128</v>
      </c>
    </row>
    <row r="10169" spans="1:2">
      <c r="A10169">
        <v>34397387</v>
      </c>
      <c r="B10169" t="s">
        <v>13594</v>
      </c>
    </row>
    <row r="10170" spans="1:2">
      <c r="A10170">
        <v>36852695</v>
      </c>
      <c r="B10170" t="s">
        <v>15099</v>
      </c>
    </row>
    <row r="10171" spans="1:2">
      <c r="A10171">
        <v>34225763</v>
      </c>
      <c r="B10171" t="s">
        <v>15099</v>
      </c>
    </row>
    <row r="10172" spans="1:2">
      <c r="A10172">
        <v>34224026</v>
      </c>
      <c r="B10172" t="s">
        <v>15099</v>
      </c>
    </row>
    <row r="10173" spans="1:2">
      <c r="A10173">
        <v>38783809</v>
      </c>
      <c r="B10173" t="s">
        <v>15099</v>
      </c>
    </row>
    <row r="10174" spans="1:2">
      <c r="A10174">
        <v>36756481</v>
      </c>
      <c r="B10174" t="s">
        <v>15099</v>
      </c>
    </row>
    <row r="10175" spans="1:2">
      <c r="A10175">
        <v>38640748</v>
      </c>
      <c r="B10175" t="s">
        <v>12517</v>
      </c>
    </row>
    <row r="10176" spans="1:2">
      <c r="A10176">
        <v>34224018</v>
      </c>
      <c r="B10176" t="s">
        <v>8687</v>
      </c>
    </row>
    <row r="10177" spans="1:2">
      <c r="A10177">
        <v>34652583</v>
      </c>
      <c r="B10177" t="s">
        <v>14315</v>
      </c>
    </row>
    <row r="10178" spans="1:2">
      <c r="A10178">
        <v>37826373</v>
      </c>
      <c r="B10178" t="s">
        <v>14315</v>
      </c>
    </row>
    <row r="10179" spans="1:2">
      <c r="A10179">
        <v>38694353</v>
      </c>
      <c r="B10179" t="s">
        <v>14315</v>
      </c>
    </row>
    <row r="10180" spans="1:2">
      <c r="A10180">
        <v>34654866</v>
      </c>
      <c r="B10180" t="s">
        <v>9030</v>
      </c>
    </row>
    <row r="10181" spans="1:2">
      <c r="A10181">
        <v>34224169</v>
      </c>
      <c r="B10181" t="s">
        <v>13863</v>
      </c>
    </row>
    <row r="10182" spans="1:2">
      <c r="A10182">
        <v>38818186</v>
      </c>
      <c r="B10182" t="s">
        <v>13863</v>
      </c>
    </row>
    <row r="10183" spans="1:2">
      <c r="A10183">
        <v>37779383</v>
      </c>
      <c r="B10183" t="s">
        <v>9312</v>
      </c>
    </row>
    <row r="10184" spans="1:2">
      <c r="A10184">
        <v>37171976</v>
      </c>
      <c r="B10184" t="s">
        <v>9312</v>
      </c>
    </row>
    <row r="10185" spans="1:2">
      <c r="A10185">
        <v>37175597</v>
      </c>
      <c r="B10185" t="s">
        <v>9312</v>
      </c>
    </row>
    <row r="10186" spans="1:2">
      <c r="A10186">
        <v>34224204</v>
      </c>
      <c r="B10186" t="s">
        <v>9312</v>
      </c>
    </row>
    <row r="10187" spans="1:2">
      <c r="A10187">
        <v>34224050</v>
      </c>
      <c r="B10187" t="s">
        <v>14187</v>
      </c>
    </row>
    <row r="10188" spans="1:2">
      <c r="A10188">
        <v>37718683</v>
      </c>
      <c r="B10188" t="s">
        <v>9205</v>
      </c>
    </row>
    <row r="10189" spans="1:2">
      <c r="A10189">
        <v>34229230</v>
      </c>
      <c r="B10189" t="s">
        <v>9205</v>
      </c>
    </row>
    <row r="10190" spans="1:2">
      <c r="A10190">
        <v>36906058</v>
      </c>
      <c r="B10190" t="s">
        <v>9205</v>
      </c>
    </row>
    <row r="10191" spans="1:2">
      <c r="A10191">
        <v>34224404</v>
      </c>
      <c r="B10191" t="s">
        <v>14092</v>
      </c>
    </row>
    <row r="10192" spans="1:2">
      <c r="A10192">
        <v>34224407</v>
      </c>
      <c r="B10192" t="s">
        <v>14092</v>
      </c>
    </row>
    <row r="10193" spans="1:2">
      <c r="A10193">
        <v>34224159</v>
      </c>
      <c r="B10193" t="s">
        <v>9236</v>
      </c>
    </row>
    <row r="10194" spans="1:2">
      <c r="A10194">
        <v>38780630</v>
      </c>
      <c r="B10194" t="s">
        <v>9236</v>
      </c>
    </row>
    <row r="10195" spans="1:2">
      <c r="A10195">
        <v>37670680</v>
      </c>
      <c r="B10195" t="s">
        <v>15184</v>
      </c>
    </row>
    <row r="10196" spans="1:2">
      <c r="A10196">
        <v>37732391</v>
      </c>
      <c r="B10196" t="s">
        <v>15184</v>
      </c>
    </row>
    <row r="10197" spans="1:2">
      <c r="A10197">
        <v>34224176</v>
      </c>
      <c r="B10197" t="s">
        <v>15184</v>
      </c>
    </row>
    <row r="10198" spans="1:2">
      <c r="A10198">
        <v>34217282</v>
      </c>
      <c r="B10198" t="s">
        <v>15184</v>
      </c>
    </row>
    <row r="10199" spans="1:2">
      <c r="A10199">
        <v>37832065</v>
      </c>
      <c r="B10199" t="s">
        <v>13929</v>
      </c>
    </row>
    <row r="10200" spans="1:2">
      <c r="A10200">
        <v>34224124</v>
      </c>
      <c r="B10200" t="s">
        <v>13929</v>
      </c>
    </row>
    <row r="10201" spans="1:2">
      <c r="A10201">
        <v>37616140</v>
      </c>
      <c r="B10201" t="s">
        <v>15551</v>
      </c>
    </row>
    <row r="10202" spans="1:2">
      <c r="A10202">
        <v>36859603</v>
      </c>
      <c r="B10202" t="s">
        <v>15551</v>
      </c>
    </row>
    <row r="10203" spans="1:2">
      <c r="A10203">
        <v>37783032</v>
      </c>
      <c r="B10203" t="s">
        <v>15551</v>
      </c>
    </row>
    <row r="10204" spans="1:2">
      <c r="A10204">
        <v>34224092</v>
      </c>
      <c r="B10204" t="s">
        <v>15551</v>
      </c>
    </row>
    <row r="10205" spans="1:2">
      <c r="A10205">
        <v>38451630</v>
      </c>
      <c r="B10205" t="s">
        <v>9237</v>
      </c>
    </row>
    <row r="10206" spans="1:2">
      <c r="A10206">
        <v>34214053</v>
      </c>
      <c r="B10206" t="s">
        <v>13596</v>
      </c>
    </row>
    <row r="10207" spans="1:2">
      <c r="A10207">
        <v>37729038</v>
      </c>
      <c r="B10207" t="s">
        <v>13596</v>
      </c>
    </row>
    <row r="10208" spans="1:2">
      <c r="A10208">
        <v>37083457</v>
      </c>
      <c r="B10208" t="s">
        <v>13597</v>
      </c>
    </row>
    <row r="10209" spans="1:2">
      <c r="A10209">
        <v>34226066</v>
      </c>
      <c r="B10209" t="s">
        <v>8688</v>
      </c>
    </row>
    <row r="10210" spans="1:2">
      <c r="A10210">
        <v>34224129</v>
      </c>
      <c r="B10210" t="s">
        <v>8688</v>
      </c>
    </row>
    <row r="10211" spans="1:2">
      <c r="A10211">
        <v>36858706</v>
      </c>
      <c r="B10211" t="s">
        <v>8688</v>
      </c>
    </row>
    <row r="10212" spans="1:2">
      <c r="A10212">
        <v>36945544</v>
      </c>
      <c r="B10212" t="s">
        <v>8688</v>
      </c>
    </row>
    <row r="10213" spans="1:2">
      <c r="A10213">
        <v>37006735</v>
      </c>
      <c r="B10213" t="s">
        <v>8688</v>
      </c>
    </row>
    <row r="10214" spans="1:2">
      <c r="A10214">
        <v>37997576</v>
      </c>
      <c r="B10214" t="s">
        <v>8688</v>
      </c>
    </row>
    <row r="10215" spans="1:2">
      <c r="A10215">
        <v>36983114</v>
      </c>
      <c r="B10215" t="s">
        <v>13598</v>
      </c>
    </row>
    <row r="10216" spans="1:2">
      <c r="A10216">
        <v>38331621</v>
      </c>
      <c r="B10216" t="s">
        <v>13598</v>
      </c>
    </row>
    <row r="10217" spans="1:2">
      <c r="A10217">
        <v>38331705</v>
      </c>
      <c r="B10217" t="s">
        <v>13598</v>
      </c>
    </row>
    <row r="10218" spans="1:2">
      <c r="A10218">
        <v>34145436</v>
      </c>
      <c r="B10218" t="s">
        <v>13599</v>
      </c>
    </row>
    <row r="10219" spans="1:2">
      <c r="A10219">
        <v>38686976</v>
      </c>
      <c r="B10219" t="s">
        <v>13599</v>
      </c>
    </row>
    <row r="10220" spans="1:2">
      <c r="A10220">
        <v>34224063</v>
      </c>
      <c r="B10220" t="s">
        <v>10869</v>
      </c>
    </row>
    <row r="10221" spans="1:2">
      <c r="A10221">
        <v>34224085</v>
      </c>
      <c r="B10221" t="s">
        <v>9031</v>
      </c>
    </row>
    <row r="10222" spans="1:2">
      <c r="A10222">
        <v>34224044</v>
      </c>
      <c r="B10222" t="s">
        <v>9206</v>
      </c>
    </row>
    <row r="10223" spans="1:2">
      <c r="A10223">
        <v>37205496</v>
      </c>
      <c r="B10223" t="s">
        <v>15497</v>
      </c>
    </row>
    <row r="10224" spans="1:2">
      <c r="A10224">
        <v>38451215</v>
      </c>
      <c r="B10224" t="s">
        <v>15497</v>
      </c>
    </row>
    <row r="10225" spans="1:2">
      <c r="A10225">
        <v>34224070</v>
      </c>
      <c r="B10225" t="s">
        <v>15497</v>
      </c>
    </row>
    <row r="10226" spans="1:2">
      <c r="A10226">
        <v>38777244</v>
      </c>
      <c r="B10226" t="s">
        <v>9207</v>
      </c>
    </row>
    <row r="10227" spans="1:2">
      <c r="A10227">
        <v>38768322</v>
      </c>
      <c r="B10227" t="s">
        <v>9207</v>
      </c>
    </row>
    <row r="10228" spans="1:2">
      <c r="A10228">
        <v>37060113</v>
      </c>
      <c r="B10228" t="s">
        <v>9207</v>
      </c>
    </row>
    <row r="10229" spans="1:2">
      <c r="A10229">
        <v>37059204</v>
      </c>
      <c r="B10229" t="s">
        <v>9207</v>
      </c>
    </row>
    <row r="10230" spans="1:2">
      <c r="A10230">
        <v>37772181</v>
      </c>
      <c r="B10230" t="s">
        <v>14635</v>
      </c>
    </row>
    <row r="10231" spans="1:2">
      <c r="A10231">
        <v>36954382</v>
      </c>
      <c r="B10231" t="s">
        <v>14635</v>
      </c>
    </row>
    <row r="10232" spans="1:2">
      <c r="A10232">
        <v>34224112</v>
      </c>
      <c r="B10232" t="s">
        <v>14635</v>
      </c>
    </row>
    <row r="10233" spans="1:2">
      <c r="A10233">
        <v>34224136</v>
      </c>
      <c r="B10233" t="s">
        <v>9863</v>
      </c>
    </row>
    <row r="10234" spans="1:2">
      <c r="A10234">
        <v>37961405</v>
      </c>
      <c r="B10234" t="s">
        <v>9863</v>
      </c>
    </row>
    <row r="10235" spans="1:2">
      <c r="A10235">
        <v>34224138</v>
      </c>
      <c r="B10235" t="s">
        <v>9863</v>
      </c>
    </row>
    <row r="10236" spans="1:2">
      <c r="A10236">
        <v>37780058</v>
      </c>
      <c r="B10236" t="s">
        <v>9863</v>
      </c>
    </row>
    <row r="10237" spans="1:2">
      <c r="A10237">
        <v>36947498</v>
      </c>
      <c r="B10237" t="s">
        <v>9863</v>
      </c>
    </row>
    <row r="10238" spans="1:2">
      <c r="A10238">
        <v>37997956</v>
      </c>
      <c r="B10238" t="s">
        <v>9313</v>
      </c>
    </row>
    <row r="10239" spans="1:2">
      <c r="A10239">
        <v>34224171</v>
      </c>
      <c r="B10239" t="s">
        <v>9313</v>
      </c>
    </row>
    <row r="10240" spans="1:2">
      <c r="A10240">
        <v>38527393</v>
      </c>
      <c r="B10240" t="s">
        <v>9313</v>
      </c>
    </row>
    <row r="10241" spans="1:2">
      <c r="A10241">
        <v>37727496</v>
      </c>
      <c r="B10241" t="s">
        <v>9704</v>
      </c>
    </row>
    <row r="10242" spans="1:2">
      <c r="A10242">
        <v>36875852</v>
      </c>
      <c r="B10242" t="s">
        <v>9704</v>
      </c>
    </row>
    <row r="10243" spans="1:2">
      <c r="A10243">
        <v>34224212</v>
      </c>
      <c r="B10243" t="s">
        <v>9704</v>
      </c>
    </row>
    <row r="10244" spans="1:2">
      <c r="A10244">
        <v>34141145</v>
      </c>
      <c r="B10244" t="s">
        <v>8576</v>
      </c>
    </row>
    <row r="10245" spans="1:2">
      <c r="A10245">
        <v>37213473</v>
      </c>
      <c r="B10245" t="s">
        <v>10799</v>
      </c>
    </row>
    <row r="10246" spans="1:2">
      <c r="A10246">
        <v>36852008</v>
      </c>
      <c r="B10246" t="s">
        <v>8505</v>
      </c>
    </row>
    <row r="10247" spans="1:2">
      <c r="A10247">
        <v>37718674</v>
      </c>
      <c r="B10247" t="s">
        <v>8506</v>
      </c>
    </row>
    <row r="10248" spans="1:2">
      <c r="A10248">
        <v>37155315</v>
      </c>
      <c r="B10248" t="s">
        <v>8506</v>
      </c>
    </row>
    <row r="10249" spans="1:2">
      <c r="A10249">
        <v>34224241</v>
      </c>
      <c r="B10249" t="s">
        <v>8506</v>
      </c>
    </row>
    <row r="10250" spans="1:2">
      <c r="A10250">
        <v>36950804</v>
      </c>
      <c r="B10250" t="s">
        <v>12518</v>
      </c>
    </row>
    <row r="10251" spans="1:2">
      <c r="A10251">
        <v>37251385</v>
      </c>
      <c r="B10251" t="s">
        <v>13864</v>
      </c>
    </row>
    <row r="10252" spans="1:2">
      <c r="A10252">
        <v>34224247</v>
      </c>
      <c r="B10252" t="s">
        <v>13864</v>
      </c>
    </row>
    <row r="10253" spans="1:2">
      <c r="A10253">
        <v>34234881</v>
      </c>
      <c r="B10253" t="s">
        <v>10983</v>
      </c>
    </row>
    <row r="10254" spans="1:2">
      <c r="A10254">
        <v>37235342</v>
      </c>
      <c r="B10254" t="s">
        <v>14316</v>
      </c>
    </row>
    <row r="10255" spans="1:2">
      <c r="A10255">
        <v>34224263</v>
      </c>
      <c r="B10255" t="s">
        <v>14316</v>
      </c>
    </row>
    <row r="10256" spans="1:2">
      <c r="A10256">
        <v>37726955</v>
      </c>
      <c r="B10256" t="s">
        <v>13464</v>
      </c>
    </row>
    <row r="10257" spans="1:2">
      <c r="A10257">
        <v>34224254</v>
      </c>
      <c r="B10257" t="s">
        <v>13464</v>
      </c>
    </row>
    <row r="10258" spans="1:2">
      <c r="A10258">
        <v>37158833</v>
      </c>
      <c r="B10258" t="s">
        <v>8689</v>
      </c>
    </row>
    <row r="10259" spans="1:2">
      <c r="A10259">
        <v>36819991</v>
      </c>
      <c r="B10259" t="s">
        <v>8690</v>
      </c>
    </row>
    <row r="10260" spans="1:2">
      <c r="A10260">
        <v>34224289</v>
      </c>
      <c r="B10260" t="s">
        <v>8690</v>
      </c>
    </row>
    <row r="10261" spans="1:2">
      <c r="A10261">
        <v>36928005</v>
      </c>
      <c r="B10261" t="s">
        <v>8690</v>
      </c>
    </row>
    <row r="10262" spans="1:2">
      <c r="A10262">
        <v>37786853</v>
      </c>
      <c r="B10262" t="s">
        <v>8690</v>
      </c>
    </row>
    <row r="10263" spans="1:2">
      <c r="A10263">
        <v>37751157</v>
      </c>
      <c r="B10263" t="s">
        <v>13252</v>
      </c>
    </row>
    <row r="10264" spans="1:2">
      <c r="A10264">
        <v>34209333</v>
      </c>
      <c r="B10264" t="s">
        <v>8691</v>
      </c>
    </row>
    <row r="10265" spans="1:2">
      <c r="A10265">
        <v>36861998</v>
      </c>
      <c r="B10265" t="s">
        <v>8691</v>
      </c>
    </row>
    <row r="10266" spans="1:2">
      <c r="A10266">
        <v>37156101</v>
      </c>
      <c r="B10266" t="s">
        <v>8692</v>
      </c>
    </row>
    <row r="10267" spans="1:2">
      <c r="A10267">
        <v>34402759</v>
      </c>
      <c r="B10267" t="s">
        <v>8692</v>
      </c>
    </row>
    <row r="10268" spans="1:2">
      <c r="A10268">
        <v>34228337</v>
      </c>
      <c r="B10268" t="s">
        <v>8692</v>
      </c>
    </row>
    <row r="10269" spans="1:2">
      <c r="A10269">
        <v>37117166</v>
      </c>
      <c r="B10269" t="s">
        <v>8693</v>
      </c>
    </row>
    <row r="10270" spans="1:2">
      <c r="A10270">
        <v>36987727</v>
      </c>
      <c r="B10270" t="s">
        <v>8693</v>
      </c>
    </row>
    <row r="10271" spans="1:2">
      <c r="A10271">
        <v>34224357</v>
      </c>
      <c r="B10271" t="s">
        <v>15212</v>
      </c>
    </row>
    <row r="10272" spans="1:2">
      <c r="A10272">
        <v>36936161</v>
      </c>
      <c r="B10272" t="s">
        <v>8694</v>
      </c>
    </row>
    <row r="10273" spans="1:2">
      <c r="A10273">
        <v>34222629</v>
      </c>
      <c r="B10273" t="s">
        <v>8695</v>
      </c>
    </row>
    <row r="10274" spans="1:2">
      <c r="A10274">
        <v>38008140</v>
      </c>
      <c r="B10274" t="s">
        <v>15360</v>
      </c>
    </row>
    <row r="10275" spans="1:2">
      <c r="A10275">
        <v>34298181</v>
      </c>
      <c r="B10275" t="s">
        <v>9767</v>
      </c>
    </row>
    <row r="10276" spans="1:2">
      <c r="A10276">
        <v>37771841</v>
      </c>
      <c r="B10276" t="s">
        <v>9767</v>
      </c>
    </row>
    <row r="10277" spans="1:2">
      <c r="A10277">
        <v>36939540</v>
      </c>
      <c r="B10277" t="s">
        <v>9767</v>
      </c>
    </row>
    <row r="10278" spans="1:2">
      <c r="A10278">
        <v>34224344</v>
      </c>
      <c r="B10278" t="s">
        <v>13339</v>
      </c>
    </row>
    <row r="10279" spans="1:2">
      <c r="A10279">
        <v>37143215</v>
      </c>
      <c r="B10279" t="s">
        <v>10258</v>
      </c>
    </row>
    <row r="10280" spans="1:2">
      <c r="A10280">
        <v>34224348</v>
      </c>
      <c r="B10280" t="s">
        <v>10258</v>
      </c>
    </row>
    <row r="10281" spans="1:2">
      <c r="A10281">
        <v>36852720</v>
      </c>
      <c r="B10281" t="s">
        <v>10259</v>
      </c>
    </row>
    <row r="10282" spans="1:2">
      <c r="A10282">
        <v>34224416</v>
      </c>
      <c r="B10282" t="s">
        <v>12519</v>
      </c>
    </row>
    <row r="10283" spans="1:2">
      <c r="A10283">
        <v>36736540</v>
      </c>
      <c r="B10283" t="s">
        <v>12519</v>
      </c>
    </row>
    <row r="10284" spans="1:2">
      <c r="A10284">
        <v>36308406</v>
      </c>
      <c r="B10284" t="s">
        <v>9705</v>
      </c>
    </row>
    <row r="10285" spans="1:2">
      <c r="A10285">
        <v>36973609</v>
      </c>
      <c r="B10285" t="s">
        <v>9706</v>
      </c>
    </row>
    <row r="10286" spans="1:2">
      <c r="A10286">
        <v>34224318</v>
      </c>
      <c r="B10286" t="s">
        <v>9706</v>
      </c>
    </row>
    <row r="10287" spans="1:2">
      <c r="A10287">
        <v>37727795</v>
      </c>
      <c r="B10287" t="s">
        <v>9706</v>
      </c>
    </row>
    <row r="10288" spans="1:2">
      <c r="A10288">
        <v>38584733</v>
      </c>
      <c r="B10288" t="s">
        <v>13534</v>
      </c>
    </row>
    <row r="10289" spans="1:2">
      <c r="A10289">
        <v>34147237</v>
      </c>
      <c r="B10289" t="s">
        <v>13534</v>
      </c>
    </row>
    <row r="10290" spans="1:2">
      <c r="A10290">
        <v>37784104</v>
      </c>
      <c r="B10290" t="s">
        <v>15123</v>
      </c>
    </row>
    <row r="10291" spans="1:2">
      <c r="A10291">
        <v>36866466</v>
      </c>
      <c r="B10291" t="s">
        <v>13535</v>
      </c>
    </row>
    <row r="10292" spans="1:2">
      <c r="A10292">
        <v>34224368</v>
      </c>
      <c r="B10292" t="s">
        <v>13535</v>
      </c>
    </row>
    <row r="10293" spans="1:2">
      <c r="A10293">
        <v>36864993</v>
      </c>
      <c r="B10293" t="s">
        <v>8696</v>
      </c>
    </row>
    <row r="10294" spans="1:2">
      <c r="A10294">
        <v>37274747</v>
      </c>
      <c r="B10294" t="s">
        <v>9208</v>
      </c>
    </row>
    <row r="10295" spans="1:2">
      <c r="A10295">
        <v>34225524</v>
      </c>
      <c r="B10295" t="s">
        <v>9208</v>
      </c>
    </row>
    <row r="10296" spans="1:2">
      <c r="A10296">
        <v>34137879</v>
      </c>
      <c r="B10296" t="s">
        <v>9209</v>
      </c>
    </row>
    <row r="10297" spans="1:2">
      <c r="A10297">
        <v>37266484</v>
      </c>
      <c r="B10297" t="s">
        <v>9209</v>
      </c>
    </row>
    <row r="10298" spans="1:2">
      <c r="A10298">
        <v>38823167</v>
      </c>
      <c r="B10298" t="s">
        <v>12520</v>
      </c>
    </row>
    <row r="10299" spans="1:2">
      <c r="A10299">
        <v>38823255</v>
      </c>
      <c r="B10299" t="s">
        <v>12520</v>
      </c>
    </row>
    <row r="10300" spans="1:2">
      <c r="A10300">
        <v>37056630</v>
      </c>
      <c r="B10300" t="s">
        <v>9210</v>
      </c>
    </row>
    <row r="10301" spans="1:2">
      <c r="A10301">
        <v>34158124</v>
      </c>
      <c r="B10301" t="s">
        <v>9210</v>
      </c>
    </row>
    <row r="10302" spans="1:2">
      <c r="A10302">
        <v>37629125</v>
      </c>
      <c r="B10302" t="s">
        <v>8697</v>
      </c>
    </row>
    <row r="10303" spans="1:2">
      <c r="A10303">
        <v>34229842</v>
      </c>
      <c r="B10303" t="s">
        <v>8697</v>
      </c>
    </row>
    <row r="10304" spans="1:2">
      <c r="A10304">
        <v>34277513</v>
      </c>
      <c r="B10304" t="s">
        <v>14964</v>
      </c>
    </row>
    <row r="10305" spans="1:2">
      <c r="A10305">
        <v>34224517</v>
      </c>
      <c r="B10305" t="s">
        <v>14964</v>
      </c>
    </row>
    <row r="10306" spans="1:2">
      <c r="A10306">
        <v>34224423</v>
      </c>
      <c r="B10306" t="s">
        <v>9633</v>
      </c>
    </row>
    <row r="10307" spans="1:2">
      <c r="A10307">
        <v>34230540</v>
      </c>
      <c r="B10307" t="s">
        <v>9238</v>
      </c>
    </row>
    <row r="10308" spans="1:2">
      <c r="A10308">
        <v>34140304</v>
      </c>
      <c r="B10308" t="s">
        <v>13865</v>
      </c>
    </row>
    <row r="10309" spans="1:2">
      <c r="A10309">
        <v>38610930</v>
      </c>
      <c r="B10309" t="s">
        <v>13865</v>
      </c>
    </row>
    <row r="10310" spans="1:2">
      <c r="A10310">
        <v>38606495</v>
      </c>
      <c r="B10310" t="s">
        <v>13865</v>
      </c>
    </row>
    <row r="10311" spans="1:2">
      <c r="A10311">
        <v>37103369</v>
      </c>
      <c r="B10311" t="s">
        <v>13340</v>
      </c>
    </row>
    <row r="10312" spans="1:2">
      <c r="A10312">
        <v>34224504</v>
      </c>
      <c r="B10312" t="s">
        <v>13340</v>
      </c>
    </row>
    <row r="10313" spans="1:2">
      <c r="A10313">
        <v>37954207</v>
      </c>
      <c r="B10313" t="s">
        <v>13340</v>
      </c>
    </row>
    <row r="10314" spans="1:2">
      <c r="A10314">
        <v>37778694</v>
      </c>
      <c r="B10314" t="s">
        <v>13340</v>
      </c>
    </row>
    <row r="10315" spans="1:2">
      <c r="A10315">
        <v>34224566</v>
      </c>
      <c r="B10315" t="s">
        <v>9211</v>
      </c>
    </row>
    <row r="10316" spans="1:2">
      <c r="A10316">
        <v>34225491</v>
      </c>
      <c r="B10316" t="s">
        <v>9634</v>
      </c>
    </row>
    <row r="10317" spans="1:2">
      <c r="A10317">
        <v>38701539</v>
      </c>
      <c r="B10317" t="s">
        <v>9634</v>
      </c>
    </row>
    <row r="10318" spans="1:2">
      <c r="A10318">
        <v>37301913</v>
      </c>
      <c r="B10318" t="s">
        <v>13341</v>
      </c>
    </row>
    <row r="10319" spans="1:2">
      <c r="A10319">
        <v>34225549</v>
      </c>
      <c r="B10319" t="s">
        <v>13341</v>
      </c>
    </row>
    <row r="10320" spans="1:2">
      <c r="A10320">
        <v>37121527</v>
      </c>
      <c r="B10320" t="s">
        <v>13342</v>
      </c>
    </row>
    <row r="10321" spans="1:2">
      <c r="A10321">
        <v>34225507</v>
      </c>
      <c r="B10321" t="s">
        <v>13342</v>
      </c>
    </row>
    <row r="10322" spans="1:2">
      <c r="A10322">
        <v>34225064</v>
      </c>
      <c r="B10322" t="s">
        <v>13342</v>
      </c>
    </row>
    <row r="10323" spans="1:2">
      <c r="A10323">
        <v>34225508</v>
      </c>
      <c r="B10323" t="s">
        <v>13342</v>
      </c>
    </row>
    <row r="10324" spans="1:2">
      <c r="A10324">
        <v>36996226</v>
      </c>
      <c r="B10324" t="s">
        <v>13342</v>
      </c>
    </row>
    <row r="10325" spans="1:2">
      <c r="A10325">
        <v>37778809</v>
      </c>
      <c r="B10325" t="s">
        <v>13342</v>
      </c>
    </row>
    <row r="10326" spans="1:2">
      <c r="A10326">
        <v>34224537</v>
      </c>
      <c r="B10326" t="s">
        <v>10260</v>
      </c>
    </row>
    <row r="10327" spans="1:2">
      <c r="A10327">
        <v>38022708</v>
      </c>
      <c r="B10327" t="s">
        <v>10260</v>
      </c>
    </row>
    <row r="10328" spans="1:2">
      <c r="A10328">
        <v>34209404</v>
      </c>
      <c r="B10328" t="s">
        <v>9212</v>
      </c>
    </row>
    <row r="10329" spans="1:2">
      <c r="A10329">
        <v>37729242</v>
      </c>
      <c r="B10329" t="s">
        <v>9212</v>
      </c>
    </row>
    <row r="10330" spans="1:2">
      <c r="A10330">
        <v>37620337</v>
      </c>
      <c r="B10330" t="s">
        <v>9212</v>
      </c>
    </row>
    <row r="10331" spans="1:2">
      <c r="A10331">
        <v>34217794</v>
      </c>
      <c r="B10331" t="s">
        <v>9213</v>
      </c>
    </row>
    <row r="10332" spans="1:2">
      <c r="A10332">
        <v>36947806</v>
      </c>
      <c r="B10332" t="s">
        <v>15363</v>
      </c>
    </row>
    <row r="10333" spans="1:2">
      <c r="A10333">
        <v>37675778</v>
      </c>
      <c r="B10333" t="s">
        <v>15363</v>
      </c>
    </row>
    <row r="10334" spans="1:2">
      <c r="A10334">
        <v>36942197</v>
      </c>
      <c r="B10334" t="s">
        <v>15363</v>
      </c>
    </row>
    <row r="10335" spans="1:2">
      <c r="A10335">
        <v>34382960</v>
      </c>
      <c r="B10335" t="s">
        <v>13253</v>
      </c>
    </row>
    <row r="10336" spans="1:2">
      <c r="A10336">
        <v>34224551</v>
      </c>
      <c r="B10336" t="s">
        <v>13253</v>
      </c>
    </row>
    <row r="10337" spans="1:2">
      <c r="A10337">
        <v>34382944</v>
      </c>
      <c r="B10337" t="s">
        <v>13253</v>
      </c>
    </row>
    <row r="10338" spans="1:2">
      <c r="A10338">
        <v>34225548</v>
      </c>
      <c r="B10338" t="s">
        <v>9214</v>
      </c>
    </row>
    <row r="10339" spans="1:2">
      <c r="A10339">
        <v>36874613</v>
      </c>
      <c r="B10339" t="s">
        <v>9214</v>
      </c>
    </row>
    <row r="10340" spans="1:2">
      <c r="A10340">
        <v>34225621</v>
      </c>
      <c r="B10340" t="s">
        <v>9214</v>
      </c>
    </row>
    <row r="10341" spans="1:2">
      <c r="A10341">
        <v>37718855</v>
      </c>
      <c r="B10341" t="s">
        <v>9214</v>
      </c>
    </row>
    <row r="10342" spans="1:2">
      <c r="A10342">
        <v>36858538</v>
      </c>
      <c r="B10342" t="s">
        <v>9214</v>
      </c>
    </row>
    <row r="10343" spans="1:2">
      <c r="A10343">
        <v>34225676</v>
      </c>
      <c r="B10343" t="s">
        <v>13600</v>
      </c>
    </row>
    <row r="10344" spans="1:2">
      <c r="A10344">
        <v>37683967</v>
      </c>
      <c r="B10344" t="s">
        <v>10284</v>
      </c>
    </row>
    <row r="10345" spans="1:2">
      <c r="A10345">
        <v>34432205</v>
      </c>
      <c r="B10345" t="s">
        <v>13890</v>
      </c>
    </row>
    <row r="10346" spans="1:2">
      <c r="A10346">
        <v>37251531</v>
      </c>
      <c r="B10346" t="s">
        <v>13890</v>
      </c>
    </row>
    <row r="10347" spans="1:2">
      <c r="A10347">
        <v>34225511</v>
      </c>
      <c r="B10347" t="s">
        <v>9314</v>
      </c>
    </row>
    <row r="10348" spans="1:2">
      <c r="A10348">
        <v>34146621</v>
      </c>
      <c r="B10348" t="s">
        <v>9314</v>
      </c>
    </row>
    <row r="10349" spans="1:2">
      <c r="A10349">
        <v>36984805</v>
      </c>
      <c r="B10349" t="s">
        <v>9314</v>
      </c>
    </row>
    <row r="10350" spans="1:2">
      <c r="A10350">
        <v>34225705</v>
      </c>
      <c r="B10350" t="s">
        <v>9314</v>
      </c>
    </row>
    <row r="10351" spans="1:2">
      <c r="A10351">
        <v>37674219</v>
      </c>
      <c r="B10351" t="s">
        <v>14317</v>
      </c>
    </row>
    <row r="10352" spans="1:2">
      <c r="A10352">
        <v>34141816</v>
      </c>
      <c r="B10352" t="s">
        <v>9315</v>
      </c>
    </row>
    <row r="10353" spans="1:2">
      <c r="A10353">
        <v>34210139</v>
      </c>
      <c r="B10353" t="s">
        <v>9316</v>
      </c>
    </row>
    <row r="10354" spans="1:2">
      <c r="A10354">
        <v>34225741</v>
      </c>
      <c r="B10354" t="s">
        <v>14318</v>
      </c>
    </row>
    <row r="10355" spans="1:2">
      <c r="A10355">
        <v>35130040</v>
      </c>
      <c r="B10355" t="s">
        <v>14318</v>
      </c>
    </row>
    <row r="10356" spans="1:2">
      <c r="A10356">
        <v>36754164</v>
      </c>
      <c r="B10356" t="s">
        <v>14318</v>
      </c>
    </row>
    <row r="10357" spans="1:2">
      <c r="A10357">
        <v>38319097</v>
      </c>
      <c r="B10357" t="s">
        <v>14318</v>
      </c>
    </row>
    <row r="10358" spans="1:2">
      <c r="A10358">
        <v>34398330</v>
      </c>
      <c r="B10358" t="s">
        <v>14318</v>
      </c>
    </row>
    <row r="10359" spans="1:2">
      <c r="A10359">
        <v>37654469</v>
      </c>
      <c r="B10359" t="s">
        <v>14318</v>
      </c>
    </row>
    <row r="10360" spans="1:2">
      <c r="A10360">
        <v>34142199</v>
      </c>
      <c r="B10360" t="s">
        <v>9215</v>
      </c>
    </row>
    <row r="10361" spans="1:2">
      <c r="A10361">
        <v>37709393</v>
      </c>
      <c r="B10361" t="s">
        <v>9215</v>
      </c>
    </row>
    <row r="10362" spans="1:2">
      <c r="A10362">
        <v>37729307</v>
      </c>
      <c r="B10362" t="s">
        <v>9215</v>
      </c>
    </row>
    <row r="10363" spans="1:2">
      <c r="A10363">
        <v>34224449</v>
      </c>
      <c r="B10363" t="s">
        <v>15056</v>
      </c>
    </row>
    <row r="10364" spans="1:2">
      <c r="A10364">
        <v>34673863</v>
      </c>
      <c r="B10364" t="s">
        <v>13138</v>
      </c>
    </row>
    <row r="10365" spans="1:2">
      <c r="A10365">
        <v>34225558</v>
      </c>
      <c r="B10365" t="s">
        <v>13138</v>
      </c>
    </row>
    <row r="10366" spans="1:2">
      <c r="A10366">
        <v>38554889</v>
      </c>
      <c r="B10366" t="s">
        <v>13138</v>
      </c>
    </row>
    <row r="10367" spans="1:2">
      <c r="A10367">
        <v>34224562</v>
      </c>
      <c r="B10367" t="s">
        <v>15023</v>
      </c>
    </row>
    <row r="10368" spans="1:2">
      <c r="A10368">
        <v>38719715</v>
      </c>
      <c r="B10368" t="s">
        <v>15023</v>
      </c>
    </row>
    <row r="10369" spans="1:2">
      <c r="A10369">
        <v>37124846</v>
      </c>
      <c r="B10369" t="s">
        <v>9317</v>
      </c>
    </row>
    <row r="10370" spans="1:2">
      <c r="A10370">
        <v>34351056</v>
      </c>
      <c r="B10370" t="s">
        <v>9317</v>
      </c>
    </row>
    <row r="10371" spans="1:2">
      <c r="A10371">
        <v>34225587</v>
      </c>
      <c r="B10371" t="s">
        <v>9317</v>
      </c>
    </row>
    <row r="10372" spans="1:2">
      <c r="A10372">
        <v>37211617</v>
      </c>
      <c r="B10372" t="s">
        <v>9317</v>
      </c>
    </row>
    <row r="10373" spans="1:2">
      <c r="A10373">
        <v>38727312</v>
      </c>
      <c r="B10373" t="s">
        <v>9317</v>
      </c>
    </row>
    <row r="10374" spans="1:2">
      <c r="A10374">
        <v>34219038</v>
      </c>
      <c r="B10374" t="s">
        <v>9318</v>
      </c>
    </row>
    <row r="10375" spans="1:2">
      <c r="A10375">
        <v>37220867</v>
      </c>
      <c r="B10375" t="s">
        <v>9216</v>
      </c>
    </row>
    <row r="10376" spans="1:2">
      <c r="A10376">
        <v>34234711</v>
      </c>
      <c r="B10376" t="s">
        <v>14978</v>
      </c>
    </row>
    <row r="10377" spans="1:2">
      <c r="A10377">
        <v>36821197</v>
      </c>
      <c r="B10377" t="s">
        <v>13602</v>
      </c>
    </row>
    <row r="10378" spans="1:2">
      <c r="A10378">
        <v>34140882</v>
      </c>
      <c r="B10378" t="s">
        <v>13602</v>
      </c>
    </row>
    <row r="10379" spans="1:2">
      <c r="A10379">
        <v>37772363</v>
      </c>
      <c r="B10379" t="s">
        <v>13602</v>
      </c>
    </row>
    <row r="10380" spans="1:2">
      <c r="A10380">
        <v>37150050</v>
      </c>
      <c r="B10380" t="s">
        <v>13602</v>
      </c>
    </row>
    <row r="10381" spans="1:2">
      <c r="A10381">
        <v>34225580</v>
      </c>
      <c r="B10381" t="s">
        <v>13602</v>
      </c>
    </row>
    <row r="10382" spans="1:2">
      <c r="A10382">
        <v>34225665</v>
      </c>
      <c r="B10382" t="s">
        <v>9872</v>
      </c>
    </row>
    <row r="10383" spans="1:2">
      <c r="A10383">
        <v>37944685</v>
      </c>
      <c r="B10383" t="s">
        <v>9872</v>
      </c>
    </row>
    <row r="10384" spans="1:2">
      <c r="A10384">
        <v>34224474</v>
      </c>
      <c r="B10384" t="s">
        <v>10261</v>
      </c>
    </row>
    <row r="10385" spans="1:2">
      <c r="A10385">
        <v>37074362</v>
      </c>
      <c r="B10385" t="s">
        <v>10261</v>
      </c>
    </row>
    <row r="10386" spans="1:2">
      <c r="A10386">
        <v>37778135</v>
      </c>
      <c r="B10386" t="s">
        <v>10261</v>
      </c>
    </row>
    <row r="10387" spans="1:2">
      <c r="A10387">
        <v>37207139</v>
      </c>
      <c r="B10387" t="s">
        <v>8636</v>
      </c>
    </row>
    <row r="10388" spans="1:2">
      <c r="A10388">
        <v>34224495</v>
      </c>
      <c r="B10388" t="s">
        <v>8636</v>
      </c>
    </row>
    <row r="10389" spans="1:2">
      <c r="A10389">
        <v>37715173</v>
      </c>
      <c r="B10389" t="s">
        <v>8636</v>
      </c>
    </row>
    <row r="10390" spans="1:2">
      <c r="A10390">
        <v>34225573</v>
      </c>
      <c r="B10390" t="s">
        <v>15354</v>
      </c>
    </row>
    <row r="10391" spans="1:2">
      <c r="A10391">
        <v>38398302</v>
      </c>
      <c r="B10391" t="s">
        <v>15354</v>
      </c>
    </row>
    <row r="10392" spans="1:2">
      <c r="A10392">
        <v>38431454</v>
      </c>
      <c r="B10392" t="s">
        <v>15354</v>
      </c>
    </row>
    <row r="10393" spans="1:2">
      <c r="A10393">
        <v>36972558</v>
      </c>
      <c r="B10393" t="s">
        <v>9217</v>
      </c>
    </row>
    <row r="10394" spans="1:2">
      <c r="A10394">
        <v>34224487</v>
      </c>
      <c r="B10394" t="s">
        <v>9217</v>
      </c>
    </row>
    <row r="10395" spans="1:2">
      <c r="A10395">
        <v>38023363</v>
      </c>
      <c r="B10395" t="s">
        <v>13603</v>
      </c>
    </row>
    <row r="10396" spans="1:2">
      <c r="A10396">
        <v>36875884</v>
      </c>
      <c r="B10396" t="s">
        <v>13603</v>
      </c>
    </row>
    <row r="10397" spans="1:2">
      <c r="A10397">
        <v>34225526</v>
      </c>
      <c r="B10397" t="s">
        <v>13603</v>
      </c>
    </row>
    <row r="10398" spans="1:2">
      <c r="A10398">
        <v>37779102</v>
      </c>
      <c r="B10398" t="s">
        <v>13603</v>
      </c>
    </row>
    <row r="10399" spans="1:2">
      <c r="A10399">
        <v>38780546</v>
      </c>
      <c r="B10399" t="s">
        <v>15307</v>
      </c>
    </row>
    <row r="10400" spans="1:2">
      <c r="A10400">
        <v>37729250</v>
      </c>
      <c r="B10400" t="s">
        <v>15307</v>
      </c>
    </row>
    <row r="10401" spans="1:2">
      <c r="A10401">
        <v>37727479</v>
      </c>
      <c r="B10401" t="s">
        <v>15307</v>
      </c>
    </row>
    <row r="10402" spans="1:2">
      <c r="A10402">
        <v>36952201</v>
      </c>
      <c r="B10402" t="s">
        <v>15307</v>
      </c>
    </row>
    <row r="10403" spans="1:2">
      <c r="A10403">
        <v>36786331</v>
      </c>
      <c r="B10403" t="s">
        <v>15307</v>
      </c>
    </row>
    <row r="10404" spans="1:2">
      <c r="A10404">
        <v>34225538</v>
      </c>
      <c r="B10404" t="s">
        <v>15307</v>
      </c>
    </row>
    <row r="10405" spans="1:2">
      <c r="A10405">
        <v>34224444</v>
      </c>
      <c r="B10405" t="s">
        <v>10262</v>
      </c>
    </row>
    <row r="10406" spans="1:2">
      <c r="A10406">
        <v>34143445</v>
      </c>
      <c r="B10406" t="s">
        <v>15552</v>
      </c>
    </row>
    <row r="10407" spans="1:2">
      <c r="A10407">
        <v>34225615</v>
      </c>
      <c r="B10407" t="s">
        <v>15552</v>
      </c>
    </row>
    <row r="10408" spans="1:2">
      <c r="A10408">
        <v>37114292</v>
      </c>
      <c r="B10408" t="s">
        <v>8920</v>
      </c>
    </row>
    <row r="10409" spans="1:2">
      <c r="A10409">
        <v>37728722</v>
      </c>
      <c r="B10409" t="s">
        <v>8920</v>
      </c>
    </row>
    <row r="10410" spans="1:2">
      <c r="A10410">
        <v>37157709</v>
      </c>
      <c r="B10410" t="s">
        <v>8920</v>
      </c>
    </row>
    <row r="10411" spans="1:2">
      <c r="A10411">
        <v>36867203</v>
      </c>
      <c r="B10411" t="s">
        <v>14898</v>
      </c>
    </row>
    <row r="10412" spans="1:2">
      <c r="A10412">
        <v>34224452</v>
      </c>
      <c r="B10412" t="s">
        <v>14898</v>
      </c>
    </row>
    <row r="10413" spans="1:2">
      <c r="A10413">
        <v>37727228</v>
      </c>
      <c r="B10413" t="s">
        <v>14898</v>
      </c>
    </row>
    <row r="10414" spans="1:2">
      <c r="A10414">
        <v>37997874</v>
      </c>
      <c r="B10414" t="s">
        <v>8921</v>
      </c>
    </row>
    <row r="10415" spans="1:2">
      <c r="A10415">
        <v>38667976</v>
      </c>
      <c r="B10415" t="s">
        <v>8921</v>
      </c>
    </row>
    <row r="10416" spans="1:2">
      <c r="A10416">
        <v>38023648</v>
      </c>
      <c r="B10416" t="s">
        <v>8921</v>
      </c>
    </row>
    <row r="10417" spans="1:2">
      <c r="A10417">
        <v>38640347</v>
      </c>
      <c r="B10417" t="s">
        <v>8921</v>
      </c>
    </row>
    <row r="10418" spans="1:2">
      <c r="A10418">
        <v>37727922</v>
      </c>
      <c r="B10418" t="s">
        <v>8922</v>
      </c>
    </row>
    <row r="10419" spans="1:2">
      <c r="A10419">
        <v>36904086</v>
      </c>
      <c r="B10419" t="s">
        <v>8922</v>
      </c>
    </row>
    <row r="10420" spans="1:2">
      <c r="A10420">
        <v>34225632</v>
      </c>
      <c r="B10420" t="s">
        <v>8922</v>
      </c>
    </row>
    <row r="10421" spans="1:2">
      <c r="A10421">
        <v>34225631</v>
      </c>
      <c r="B10421" t="s">
        <v>8922</v>
      </c>
    </row>
    <row r="10422" spans="1:2">
      <c r="A10422">
        <v>34225608</v>
      </c>
      <c r="B10422" t="s">
        <v>9707</v>
      </c>
    </row>
    <row r="10423" spans="1:2">
      <c r="A10423">
        <v>37727376</v>
      </c>
      <c r="B10423" t="s">
        <v>9707</v>
      </c>
    </row>
    <row r="10424" spans="1:2">
      <c r="A10424">
        <v>36867368</v>
      </c>
      <c r="B10424" t="s">
        <v>9707</v>
      </c>
    </row>
    <row r="10425" spans="1:2">
      <c r="A10425">
        <v>36809458</v>
      </c>
      <c r="B10425" t="s">
        <v>9707</v>
      </c>
    </row>
    <row r="10426" spans="1:2">
      <c r="A10426">
        <v>34225609</v>
      </c>
      <c r="B10426" t="s">
        <v>9707</v>
      </c>
    </row>
    <row r="10427" spans="1:2">
      <c r="A10427">
        <v>34151164</v>
      </c>
      <c r="B10427" t="s">
        <v>13604</v>
      </c>
    </row>
    <row r="10428" spans="1:2">
      <c r="A10428">
        <v>37914416</v>
      </c>
      <c r="B10428" t="s">
        <v>9708</v>
      </c>
    </row>
    <row r="10429" spans="1:2">
      <c r="A10429">
        <v>34225803</v>
      </c>
      <c r="B10429" t="s">
        <v>15441</v>
      </c>
    </row>
    <row r="10430" spans="1:2">
      <c r="A10430">
        <v>37717128</v>
      </c>
      <c r="B10430" t="s">
        <v>15441</v>
      </c>
    </row>
    <row r="10431" spans="1:2">
      <c r="A10431">
        <v>34340016</v>
      </c>
      <c r="B10431" t="s">
        <v>15441</v>
      </c>
    </row>
    <row r="10432" spans="1:2">
      <c r="A10432">
        <v>36854359</v>
      </c>
      <c r="B10432" t="s">
        <v>15441</v>
      </c>
    </row>
    <row r="10433" spans="1:2">
      <c r="A10433">
        <v>37217516</v>
      </c>
      <c r="B10433" t="s">
        <v>15441</v>
      </c>
    </row>
    <row r="10434" spans="1:2">
      <c r="A10434">
        <v>34221806</v>
      </c>
      <c r="B10434" t="s">
        <v>12523</v>
      </c>
    </row>
    <row r="10435" spans="1:2">
      <c r="A10435">
        <v>38717146</v>
      </c>
      <c r="B10435" t="s">
        <v>13343</v>
      </c>
    </row>
    <row r="10436" spans="1:2">
      <c r="A10436">
        <v>37605425</v>
      </c>
      <c r="B10436" t="s">
        <v>13343</v>
      </c>
    </row>
    <row r="10437" spans="1:2">
      <c r="A10437">
        <v>34225796</v>
      </c>
      <c r="B10437" t="s">
        <v>13343</v>
      </c>
    </row>
    <row r="10438" spans="1:2">
      <c r="A10438">
        <v>36735160</v>
      </c>
      <c r="B10438" t="s">
        <v>13343</v>
      </c>
    </row>
    <row r="10439" spans="1:2">
      <c r="A10439">
        <v>34225795</v>
      </c>
      <c r="B10439" t="s">
        <v>13343</v>
      </c>
    </row>
    <row r="10440" spans="1:2">
      <c r="A10440">
        <v>37213703</v>
      </c>
      <c r="B10440" t="s">
        <v>10800</v>
      </c>
    </row>
    <row r="10441" spans="1:2">
      <c r="A10441">
        <v>36755546</v>
      </c>
      <c r="B10441" t="s">
        <v>15247</v>
      </c>
    </row>
    <row r="10442" spans="1:2">
      <c r="A10442">
        <v>37709517</v>
      </c>
      <c r="B10442" t="s">
        <v>15247</v>
      </c>
    </row>
    <row r="10443" spans="1:2">
      <c r="A10443">
        <v>34225837</v>
      </c>
      <c r="B10443" t="s">
        <v>15247</v>
      </c>
    </row>
    <row r="10444" spans="1:2">
      <c r="A10444">
        <v>37729316</v>
      </c>
      <c r="B10444" t="s">
        <v>15247</v>
      </c>
    </row>
    <row r="10445" spans="1:2">
      <c r="A10445">
        <v>34225835</v>
      </c>
      <c r="B10445" t="s">
        <v>15247</v>
      </c>
    </row>
    <row r="10446" spans="1:2">
      <c r="A10446">
        <v>38439566</v>
      </c>
      <c r="B10446" t="s">
        <v>12524</v>
      </c>
    </row>
    <row r="10447" spans="1:2">
      <c r="A10447">
        <v>38377124</v>
      </c>
      <c r="B10447" t="s">
        <v>12524</v>
      </c>
    </row>
    <row r="10448" spans="1:2">
      <c r="A10448">
        <v>38401560</v>
      </c>
      <c r="B10448" t="s">
        <v>12524</v>
      </c>
    </row>
    <row r="10449" spans="1:2">
      <c r="A10449">
        <v>34639098</v>
      </c>
      <c r="B10449" t="s">
        <v>16484</v>
      </c>
    </row>
    <row r="10450" spans="1:2">
      <c r="A10450">
        <v>34139370</v>
      </c>
      <c r="B10450" t="s">
        <v>12525</v>
      </c>
    </row>
    <row r="10451" spans="1:2">
      <c r="A10451">
        <v>34414939</v>
      </c>
      <c r="B10451" t="s">
        <v>12525</v>
      </c>
    </row>
    <row r="10452" spans="1:2">
      <c r="A10452">
        <v>36772639</v>
      </c>
      <c r="B10452" t="s">
        <v>12525</v>
      </c>
    </row>
    <row r="10453" spans="1:2">
      <c r="A10453">
        <v>36781370</v>
      </c>
      <c r="B10453" t="s">
        <v>14721</v>
      </c>
    </row>
    <row r="10454" spans="1:2">
      <c r="A10454">
        <v>34229564</v>
      </c>
      <c r="B10454" t="s">
        <v>14721</v>
      </c>
    </row>
    <row r="10455" spans="1:2">
      <c r="A10455">
        <v>36781375</v>
      </c>
      <c r="B10455" t="s">
        <v>14722</v>
      </c>
    </row>
    <row r="10456" spans="1:2">
      <c r="A10456">
        <v>36906283</v>
      </c>
      <c r="B10456" t="s">
        <v>14722</v>
      </c>
    </row>
    <row r="10457" spans="1:2">
      <c r="A10457">
        <v>34254347</v>
      </c>
      <c r="B10457" t="s">
        <v>14722</v>
      </c>
    </row>
    <row r="10458" spans="1:2">
      <c r="A10458">
        <v>38793715</v>
      </c>
      <c r="B10458" t="s">
        <v>14722</v>
      </c>
    </row>
    <row r="10459" spans="1:2">
      <c r="A10459">
        <v>36906279</v>
      </c>
      <c r="B10459" t="s">
        <v>14722</v>
      </c>
    </row>
    <row r="10460" spans="1:2">
      <c r="A10460">
        <v>34633138</v>
      </c>
      <c r="B10460" t="s">
        <v>14722</v>
      </c>
    </row>
    <row r="10461" spans="1:2">
      <c r="A10461">
        <v>37778272</v>
      </c>
      <c r="B10461" t="s">
        <v>14636</v>
      </c>
    </row>
    <row r="10462" spans="1:2">
      <c r="A10462">
        <v>34215025</v>
      </c>
      <c r="B10462" t="s">
        <v>14636</v>
      </c>
    </row>
    <row r="10463" spans="1:2">
      <c r="A10463">
        <v>37089959</v>
      </c>
      <c r="B10463" t="s">
        <v>14636</v>
      </c>
    </row>
    <row r="10464" spans="1:2">
      <c r="A10464">
        <v>34220599</v>
      </c>
      <c r="B10464" t="s">
        <v>10125</v>
      </c>
    </row>
    <row r="10465" spans="1:2">
      <c r="A10465">
        <v>34226073</v>
      </c>
      <c r="B10465" t="s">
        <v>13607</v>
      </c>
    </row>
    <row r="10466" spans="1:2">
      <c r="A10466">
        <v>34208425</v>
      </c>
      <c r="B10466" t="s">
        <v>15002</v>
      </c>
    </row>
    <row r="10467" spans="1:2">
      <c r="A10467">
        <v>36846116</v>
      </c>
      <c r="B10467" t="s">
        <v>15499</v>
      </c>
    </row>
    <row r="10468" spans="1:2">
      <c r="A10468">
        <v>34229499</v>
      </c>
      <c r="B10468" t="s">
        <v>15499</v>
      </c>
    </row>
    <row r="10469" spans="1:2">
      <c r="A10469">
        <v>34225934</v>
      </c>
      <c r="B10469" t="s">
        <v>15499</v>
      </c>
    </row>
    <row r="10470" spans="1:2">
      <c r="A10470">
        <v>34570783</v>
      </c>
      <c r="B10470" t="s">
        <v>15499</v>
      </c>
    </row>
    <row r="10471" spans="1:2">
      <c r="A10471">
        <v>34414514</v>
      </c>
      <c r="B10471" t="s">
        <v>15499</v>
      </c>
    </row>
    <row r="10472" spans="1:2">
      <c r="A10472">
        <v>37726262</v>
      </c>
      <c r="B10472" t="s">
        <v>15499</v>
      </c>
    </row>
    <row r="10473" spans="1:2">
      <c r="A10473">
        <v>37016211</v>
      </c>
      <c r="B10473" t="s">
        <v>15499</v>
      </c>
    </row>
    <row r="10474" spans="1:2">
      <c r="A10474">
        <v>37701789</v>
      </c>
      <c r="B10474" t="s">
        <v>13608</v>
      </c>
    </row>
    <row r="10475" spans="1:2">
      <c r="A10475">
        <v>34226044</v>
      </c>
      <c r="B10475" t="s">
        <v>13608</v>
      </c>
    </row>
    <row r="10476" spans="1:2">
      <c r="A10476">
        <v>37744622</v>
      </c>
      <c r="B10476" t="s">
        <v>13608</v>
      </c>
    </row>
    <row r="10477" spans="1:2">
      <c r="A10477">
        <v>34145225</v>
      </c>
      <c r="B10477" t="s">
        <v>13609</v>
      </c>
    </row>
    <row r="10478" spans="1:2">
      <c r="A10478">
        <v>37650068</v>
      </c>
      <c r="B10478" t="s">
        <v>13609</v>
      </c>
    </row>
    <row r="10479" spans="1:2">
      <c r="A10479">
        <v>34146135</v>
      </c>
      <c r="B10479" t="s">
        <v>13612</v>
      </c>
    </row>
    <row r="10480" spans="1:2">
      <c r="A10480">
        <v>37896332</v>
      </c>
      <c r="B10480" t="s">
        <v>13612</v>
      </c>
    </row>
    <row r="10481" spans="1:2">
      <c r="A10481">
        <v>37144529</v>
      </c>
      <c r="B10481" t="s">
        <v>13612</v>
      </c>
    </row>
    <row r="10482" spans="1:2">
      <c r="A10482">
        <v>37896340</v>
      </c>
      <c r="B10482" t="s">
        <v>13612</v>
      </c>
    </row>
    <row r="10483" spans="1:2">
      <c r="A10483">
        <v>36892011</v>
      </c>
      <c r="B10483" t="s">
        <v>13613</v>
      </c>
    </row>
    <row r="10484" spans="1:2">
      <c r="A10484">
        <v>37989952</v>
      </c>
      <c r="B10484" t="s">
        <v>13613</v>
      </c>
    </row>
    <row r="10485" spans="1:2">
      <c r="A10485">
        <v>37885027</v>
      </c>
      <c r="B10485" t="s">
        <v>13613</v>
      </c>
    </row>
    <row r="10486" spans="1:2">
      <c r="A10486">
        <v>34148325</v>
      </c>
      <c r="B10486" t="s">
        <v>13614</v>
      </c>
    </row>
    <row r="10487" spans="1:2">
      <c r="A10487">
        <v>37950210</v>
      </c>
      <c r="B10487" t="s">
        <v>13614</v>
      </c>
    </row>
    <row r="10488" spans="1:2">
      <c r="A10488">
        <v>34426052</v>
      </c>
      <c r="B10488" t="s">
        <v>15498</v>
      </c>
    </row>
    <row r="10489" spans="1:2">
      <c r="A10489">
        <v>34225975</v>
      </c>
      <c r="B10489" t="s">
        <v>15498</v>
      </c>
    </row>
    <row r="10490" spans="1:2">
      <c r="A10490">
        <v>37885483</v>
      </c>
      <c r="B10490" t="s">
        <v>13615</v>
      </c>
    </row>
    <row r="10491" spans="1:2">
      <c r="A10491">
        <v>34153269</v>
      </c>
      <c r="B10491" t="s">
        <v>13615</v>
      </c>
    </row>
    <row r="10492" spans="1:2">
      <c r="A10492">
        <v>34225950</v>
      </c>
      <c r="B10492" t="s">
        <v>12528</v>
      </c>
    </row>
    <row r="10493" spans="1:2">
      <c r="A10493">
        <v>38835744</v>
      </c>
      <c r="B10493" t="s">
        <v>12529</v>
      </c>
    </row>
    <row r="10494" spans="1:2">
      <c r="A10494">
        <v>38835757</v>
      </c>
      <c r="B10494" t="s">
        <v>12529</v>
      </c>
    </row>
    <row r="10495" spans="1:2">
      <c r="A10495">
        <v>34226035</v>
      </c>
      <c r="B10495" t="s">
        <v>12529</v>
      </c>
    </row>
    <row r="10496" spans="1:2">
      <c r="A10496">
        <v>34218392</v>
      </c>
      <c r="B10496" t="s">
        <v>15135</v>
      </c>
    </row>
    <row r="10497" spans="1:2">
      <c r="A10497">
        <v>34302757</v>
      </c>
      <c r="B10497" t="s">
        <v>12530</v>
      </c>
    </row>
    <row r="10498" spans="1:2">
      <c r="A10498">
        <v>34226104</v>
      </c>
      <c r="B10498" t="s">
        <v>12530</v>
      </c>
    </row>
    <row r="10499" spans="1:2">
      <c r="A10499">
        <v>34134773</v>
      </c>
      <c r="B10499" t="s">
        <v>13625</v>
      </c>
    </row>
    <row r="10500" spans="1:2">
      <c r="A10500">
        <v>37588267</v>
      </c>
      <c r="B10500" t="s">
        <v>13625</v>
      </c>
    </row>
    <row r="10501" spans="1:2">
      <c r="A10501">
        <v>34225921</v>
      </c>
      <c r="B10501" t="s">
        <v>13626</v>
      </c>
    </row>
    <row r="10502" spans="1:2">
      <c r="A10502">
        <v>34225922</v>
      </c>
      <c r="B10502" t="s">
        <v>13626</v>
      </c>
    </row>
    <row r="10503" spans="1:2">
      <c r="A10503">
        <v>34225923</v>
      </c>
      <c r="B10503" t="s">
        <v>13626</v>
      </c>
    </row>
    <row r="10504" spans="1:2">
      <c r="A10504">
        <v>37290063</v>
      </c>
      <c r="B10504" t="s">
        <v>13627</v>
      </c>
    </row>
    <row r="10505" spans="1:2">
      <c r="A10505">
        <v>38637361</v>
      </c>
      <c r="B10505" t="s">
        <v>13628</v>
      </c>
    </row>
    <row r="10506" spans="1:2">
      <c r="A10506">
        <v>37182572</v>
      </c>
      <c r="B10506" t="s">
        <v>9218</v>
      </c>
    </row>
    <row r="10507" spans="1:2">
      <c r="A10507">
        <v>37786000</v>
      </c>
      <c r="B10507" t="s">
        <v>15131</v>
      </c>
    </row>
    <row r="10508" spans="1:2">
      <c r="A10508">
        <v>34225964</v>
      </c>
      <c r="B10508" t="s">
        <v>15131</v>
      </c>
    </row>
    <row r="10509" spans="1:2">
      <c r="A10509">
        <v>37785989</v>
      </c>
      <c r="B10509" t="s">
        <v>15131</v>
      </c>
    </row>
    <row r="10510" spans="1:2">
      <c r="A10510">
        <v>34136238</v>
      </c>
      <c r="B10510" t="s">
        <v>13616</v>
      </c>
    </row>
    <row r="10511" spans="1:2">
      <c r="A10511">
        <v>37639678</v>
      </c>
      <c r="B10511" t="s">
        <v>13616</v>
      </c>
    </row>
    <row r="10512" spans="1:2">
      <c r="A10512">
        <v>34225993</v>
      </c>
      <c r="B10512" t="s">
        <v>15500</v>
      </c>
    </row>
    <row r="10513" spans="1:2">
      <c r="A10513">
        <v>37144412</v>
      </c>
      <c r="B10513" t="s">
        <v>15500</v>
      </c>
    </row>
    <row r="10514" spans="1:2">
      <c r="A10514">
        <v>37783743</v>
      </c>
      <c r="B10514" t="s">
        <v>15500</v>
      </c>
    </row>
    <row r="10515" spans="1:2">
      <c r="A10515">
        <v>34607306</v>
      </c>
      <c r="B10515" t="s">
        <v>15500</v>
      </c>
    </row>
    <row r="10516" spans="1:2">
      <c r="A10516">
        <v>34225940</v>
      </c>
      <c r="B10516" t="s">
        <v>9117</v>
      </c>
    </row>
    <row r="10517" spans="1:2">
      <c r="A10517">
        <v>34223799</v>
      </c>
      <c r="B10517" t="s">
        <v>13617</v>
      </c>
    </row>
    <row r="10518" spans="1:2">
      <c r="A10518">
        <v>37574982</v>
      </c>
      <c r="B10518" t="s">
        <v>14394</v>
      </c>
    </row>
    <row r="10519" spans="1:2">
      <c r="A10519">
        <v>34143377</v>
      </c>
      <c r="B10519" t="s">
        <v>14394</v>
      </c>
    </row>
    <row r="10520" spans="1:2">
      <c r="A10520">
        <v>37117832</v>
      </c>
      <c r="B10520" t="s">
        <v>9219</v>
      </c>
    </row>
    <row r="10521" spans="1:2">
      <c r="A10521">
        <v>34208604</v>
      </c>
      <c r="B10521" t="s">
        <v>15130</v>
      </c>
    </row>
    <row r="10522" spans="1:2">
      <c r="A10522">
        <v>38436318</v>
      </c>
      <c r="B10522" t="s">
        <v>15130</v>
      </c>
    </row>
    <row r="10523" spans="1:2">
      <c r="A10523">
        <v>37616273</v>
      </c>
      <c r="B10523" t="s">
        <v>15130</v>
      </c>
    </row>
    <row r="10524" spans="1:2">
      <c r="A10524">
        <v>34209629</v>
      </c>
      <c r="B10524" t="s">
        <v>13618</v>
      </c>
    </row>
    <row r="10525" spans="1:2">
      <c r="A10525">
        <v>37950517</v>
      </c>
      <c r="B10525" t="s">
        <v>13618</v>
      </c>
    </row>
    <row r="10526" spans="1:2">
      <c r="A10526">
        <v>36781715</v>
      </c>
      <c r="B10526" t="s">
        <v>10285</v>
      </c>
    </row>
    <row r="10527" spans="1:2">
      <c r="A10527">
        <v>36854074</v>
      </c>
      <c r="B10527" t="s">
        <v>10285</v>
      </c>
    </row>
    <row r="10528" spans="1:2">
      <c r="A10528">
        <v>34226062</v>
      </c>
      <c r="B10528" t="s">
        <v>10285</v>
      </c>
    </row>
    <row r="10529" spans="1:2">
      <c r="A10529">
        <v>34556508</v>
      </c>
      <c r="B10529" t="s">
        <v>13619</v>
      </c>
    </row>
    <row r="10530" spans="1:2">
      <c r="A10530">
        <v>36882149</v>
      </c>
      <c r="B10530" t="s">
        <v>13619</v>
      </c>
    </row>
    <row r="10531" spans="1:2">
      <c r="A10531">
        <v>36904115</v>
      </c>
      <c r="B10531" t="s">
        <v>13619</v>
      </c>
    </row>
    <row r="10532" spans="1:2">
      <c r="A10532">
        <v>37762277</v>
      </c>
      <c r="B10532" t="s">
        <v>13619</v>
      </c>
    </row>
    <row r="10533" spans="1:2">
      <c r="A10533">
        <v>36838894</v>
      </c>
      <c r="B10533" t="s">
        <v>13619</v>
      </c>
    </row>
    <row r="10534" spans="1:2">
      <c r="A10534">
        <v>34142835</v>
      </c>
      <c r="B10534" t="s">
        <v>13629</v>
      </c>
    </row>
    <row r="10535" spans="1:2">
      <c r="A10535">
        <v>38779331</v>
      </c>
      <c r="B10535" t="s">
        <v>12531</v>
      </c>
    </row>
    <row r="10536" spans="1:2">
      <c r="A10536">
        <v>38377981</v>
      </c>
      <c r="B10536" t="s">
        <v>12531</v>
      </c>
    </row>
    <row r="10537" spans="1:2">
      <c r="A10537">
        <v>34223647</v>
      </c>
      <c r="B10537" t="s">
        <v>13620</v>
      </c>
    </row>
    <row r="10538" spans="1:2">
      <c r="A10538">
        <v>34270185</v>
      </c>
      <c r="B10538" t="s">
        <v>16348</v>
      </c>
    </row>
    <row r="10539" spans="1:2">
      <c r="A10539">
        <v>36965067</v>
      </c>
      <c r="B10539" t="s">
        <v>9220</v>
      </c>
    </row>
    <row r="10540" spans="1:2">
      <c r="A10540">
        <v>38839512</v>
      </c>
      <c r="B10540" t="s">
        <v>13630</v>
      </c>
    </row>
    <row r="10541" spans="1:2">
      <c r="A10541">
        <v>34221321</v>
      </c>
      <c r="B10541" t="s">
        <v>13630</v>
      </c>
    </row>
    <row r="10542" spans="1:2">
      <c r="A10542">
        <v>38839485</v>
      </c>
      <c r="B10542" t="s">
        <v>13630</v>
      </c>
    </row>
    <row r="10543" spans="1:2">
      <c r="A10543">
        <v>36992074</v>
      </c>
      <c r="B10543" t="s">
        <v>10736</v>
      </c>
    </row>
    <row r="10544" spans="1:2">
      <c r="A10544">
        <v>37081517</v>
      </c>
      <c r="B10544" t="s">
        <v>10736</v>
      </c>
    </row>
    <row r="10545" spans="1:2">
      <c r="A10545">
        <v>36853437</v>
      </c>
      <c r="B10545" t="s">
        <v>12533</v>
      </c>
    </row>
    <row r="10546" spans="1:2">
      <c r="A10546">
        <v>34226091</v>
      </c>
      <c r="B10546" t="s">
        <v>12533</v>
      </c>
    </row>
    <row r="10547" spans="1:2">
      <c r="A10547">
        <v>34230564</v>
      </c>
      <c r="B10547" t="s">
        <v>13621</v>
      </c>
    </row>
    <row r="10548" spans="1:2">
      <c r="A10548">
        <v>37062647</v>
      </c>
      <c r="B10548" t="s">
        <v>9221</v>
      </c>
    </row>
    <row r="10549" spans="1:2">
      <c r="A10549">
        <v>36551138</v>
      </c>
      <c r="B10549" t="s">
        <v>9222</v>
      </c>
    </row>
    <row r="10550" spans="1:2">
      <c r="A10550">
        <v>34234723</v>
      </c>
      <c r="B10550" t="s">
        <v>13631</v>
      </c>
    </row>
    <row r="10551" spans="1:2">
      <c r="A10551">
        <v>37275548</v>
      </c>
      <c r="B10551" t="s">
        <v>13622</v>
      </c>
    </row>
    <row r="10552" spans="1:2">
      <c r="A10552">
        <v>38648773</v>
      </c>
      <c r="B10552" t="s">
        <v>13622</v>
      </c>
    </row>
    <row r="10553" spans="1:2">
      <c r="A10553">
        <v>34226209</v>
      </c>
      <c r="B10553" t="s">
        <v>12534</v>
      </c>
    </row>
    <row r="10554" spans="1:2">
      <c r="A10554">
        <v>34226220</v>
      </c>
      <c r="B10554" t="s">
        <v>15349</v>
      </c>
    </row>
    <row r="10555" spans="1:2">
      <c r="A10555">
        <v>36830306</v>
      </c>
      <c r="B10555" t="s">
        <v>9569</v>
      </c>
    </row>
    <row r="10556" spans="1:2">
      <c r="A10556">
        <v>38322429</v>
      </c>
      <c r="B10556" t="s">
        <v>10755</v>
      </c>
    </row>
    <row r="10557" spans="1:2">
      <c r="A10557">
        <v>34149947</v>
      </c>
      <c r="B10557" t="s">
        <v>10755</v>
      </c>
    </row>
    <row r="10558" spans="1:2">
      <c r="A10558">
        <v>34226233</v>
      </c>
      <c r="B10558" t="s">
        <v>9223</v>
      </c>
    </row>
    <row r="10559" spans="1:2">
      <c r="A10559">
        <v>38525201</v>
      </c>
      <c r="B10559" t="s">
        <v>9223</v>
      </c>
    </row>
    <row r="10560" spans="1:2">
      <c r="A10560">
        <v>37884897</v>
      </c>
      <c r="B10560" t="s">
        <v>9223</v>
      </c>
    </row>
    <row r="10561" spans="1:2">
      <c r="A10561">
        <v>37886785</v>
      </c>
      <c r="B10561" t="s">
        <v>9223</v>
      </c>
    </row>
    <row r="10562" spans="1:2">
      <c r="A10562">
        <v>38400967</v>
      </c>
      <c r="B10562" t="s">
        <v>13344</v>
      </c>
    </row>
    <row r="10563" spans="1:2">
      <c r="A10563">
        <v>34226241</v>
      </c>
      <c r="B10563" t="s">
        <v>13344</v>
      </c>
    </row>
    <row r="10564" spans="1:2">
      <c r="A10564">
        <v>37631596</v>
      </c>
      <c r="B10564" t="s">
        <v>13344</v>
      </c>
    </row>
    <row r="10565" spans="1:2">
      <c r="A10565">
        <v>36858849</v>
      </c>
      <c r="B10565" t="s">
        <v>9319</v>
      </c>
    </row>
    <row r="10566" spans="1:2">
      <c r="A10566">
        <v>34226407</v>
      </c>
      <c r="B10566" t="s">
        <v>9319</v>
      </c>
    </row>
    <row r="10567" spans="1:2">
      <c r="A10567">
        <v>34226350</v>
      </c>
      <c r="B10567" t="s">
        <v>9709</v>
      </c>
    </row>
    <row r="10568" spans="1:2">
      <c r="A10568">
        <v>36805810</v>
      </c>
      <c r="B10568" t="s">
        <v>9709</v>
      </c>
    </row>
    <row r="10569" spans="1:2">
      <c r="A10569">
        <v>36916253</v>
      </c>
      <c r="B10569" t="s">
        <v>9709</v>
      </c>
    </row>
    <row r="10570" spans="1:2">
      <c r="A10570">
        <v>37728670</v>
      </c>
      <c r="B10570" t="s">
        <v>9709</v>
      </c>
    </row>
    <row r="10571" spans="1:2">
      <c r="A10571">
        <v>36945572</v>
      </c>
      <c r="B10571" t="s">
        <v>9709</v>
      </c>
    </row>
    <row r="10572" spans="1:2">
      <c r="A10572">
        <v>34226269</v>
      </c>
      <c r="B10572" t="s">
        <v>9428</v>
      </c>
    </row>
    <row r="10573" spans="1:2">
      <c r="A10573">
        <v>34226346</v>
      </c>
      <c r="B10573" t="s">
        <v>9320</v>
      </c>
    </row>
    <row r="10574" spans="1:2">
      <c r="A10574">
        <v>37035346</v>
      </c>
      <c r="B10574" t="s">
        <v>14319</v>
      </c>
    </row>
    <row r="10575" spans="1:2">
      <c r="A10575">
        <v>34606832</v>
      </c>
      <c r="B10575" t="s">
        <v>14320</v>
      </c>
    </row>
    <row r="10576" spans="1:2">
      <c r="A10576">
        <v>36858668</v>
      </c>
      <c r="B10576" t="s">
        <v>14320</v>
      </c>
    </row>
    <row r="10577" spans="1:2">
      <c r="A10577">
        <v>38818576</v>
      </c>
      <c r="B10577" t="s">
        <v>14320</v>
      </c>
    </row>
    <row r="10578" spans="1:2">
      <c r="A10578">
        <v>34208718</v>
      </c>
      <c r="B10578" t="s">
        <v>14320</v>
      </c>
    </row>
    <row r="10579" spans="1:2">
      <c r="A10579">
        <v>34226255</v>
      </c>
      <c r="B10579" t="s">
        <v>14320</v>
      </c>
    </row>
    <row r="10580" spans="1:2">
      <c r="A10580">
        <v>37276435</v>
      </c>
      <c r="B10580" t="s">
        <v>14320</v>
      </c>
    </row>
    <row r="10581" spans="1:2">
      <c r="A10581">
        <v>34220712</v>
      </c>
      <c r="B10581" t="s">
        <v>14320</v>
      </c>
    </row>
    <row r="10582" spans="1:2">
      <c r="A10582">
        <v>37760245</v>
      </c>
      <c r="B10582" t="s">
        <v>14320</v>
      </c>
    </row>
    <row r="10583" spans="1:2">
      <c r="A10583">
        <v>34226251</v>
      </c>
      <c r="B10583" t="s">
        <v>8698</v>
      </c>
    </row>
    <row r="10584" spans="1:2">
      <c r="A10584">
        <v>38444594</v>
      </c>
      <c r="B10584" t="s">
        <v>8698</v>
      </c>
    </row>
    <row r="10585" spans="1:2">
      <c r="A10585">
        <v>36866731</v>
      </c>
      <c r="B10585" t="s">
        <v>8698</v>
      </c>
    </row>
    <row r="10586" spans="1:2">
      <c r="A10586">
        <v>34226276</v>
      </c>
      <c r="B10586" t="s">
        <v>9799</v>
      </c>
    </row>
    <row r="10587" spans="1:2">
      <c r="A10587">
        <v>38469521</v>
      </c>
      <c r="B10587" t="s">
        <v>10263</v>
      </c>
    </row>
    <row r="10588" spans="1:2">
      <c r="A10588">
        <v>34226278</v>
      </c>
      <c r="B10588" t="s">
        <v>10263</v>
      </c>
    </row>
    <row r="10589" spans="1:2">
      <c r="A10589">
        <v>37143683</v>
      </c>
      <c r="B10589" t="s">
        <v>10263</v>
      </c>
    </row>
    <row r="10590" spans="1:2">
      <c r="A10590">
        <v>34226365</v>
      </c>
      <c r="B10590" t="s">
        <v>15515</v>
      </c>
    </row>
    <row r="10591" spans="1:2">
      <c r="A10591">
        <v>38398493</v>
      </c>
      <c r="B10591" t="s">
        <v>13254</v>
      </c>
    </row>
    <row r="10592" spans="1:2">
      <c r="A10592">
        <v>37090191</v>
      </c>
      <c r="B10592" t="s">
        <v>13254</v>
      </c>
    </row>
    <row r="10593" spans="1:2">
      <c r="A10593">
        <v>34226481</v>
      </c>
      <c r="B10593" t="s">
        <v>9321</v>
      </c>
    </row>
    <row r="10594" spans="1:2">
      <c r="A10594">
        <v>36934668</v>
      </c>
      <c r="B10594" t="s">
        <v>9321</v>
      </c>
    </row>
    <row r="10595" spans="1:2">
      <c r="A10595">
        <v>37779784</v>
      </c>
      <c r="B10595" t="s">
        <v>9321</v>
      </c>
    </row>
    <row r="10596" spans="1:2">
      <c r="A10596">
        <v>37290544</v>
      </c>
      <c r="B10596" t="s">
        <v>9321</v>
      </c>
    </row>
    <row r="10597" spans="1:2">
      <c r="A10597">
        <v>34226492</v>
      </c>
      <c r="B10597" t="s">
        <v>14321</v>
      </c>
    </row>
    <row r="10598" spans="1:2">
      <c r="A10598">
        <v>37874604</v>
      </c>
      <c r="B10598" t="s">
        <v>14321</v>
      </c>
    </row>
    <row r="10599" spans="1:2">
      <c r="A10599">
        <v>37884760</v>
      </c>
      <c r="B10599" t="s">
        <v>14321</v>
      </c>
    </row>
    <row r="10600" spans="1:2">
      <c r="A10600">
        <v>37606771</v>
      </c>
      <c r="B10600" t="s">
        <v>15511</v>
      </c>
    </row>
    <row r="10601" spans="1:2">
      <c r="A10601">
        <v>38439837</v>
      </c>
      <c r="B10601" t="s">
        <v>15511</v>
      </c>
    </row>
    <row r="10602" spans="1:2">
      <c r="A10602">
        <v>37208687</v>
      </c>
      <c r="B10602" t="s">
        <v>15511</v>
      </c>
    </row>
    <row r="10603" spans="1:2">
      <c r="A10603">
        <v>34226313</v>
      </c>
      <c r="B10603" t="s">
        <v>15511</v>
      </c>
    </row>
    <row r="10604" spans="1:2">
      <c r="A10604">
        <v>37286717</v>
      </c>
      <c r="B10604" t="s">
        <v>15511</v>
      </c>
    </row>
    <row r="10605" spans="1:2">
      <c r="A10605">
        <v>34596404</v>
      </c>
      <c r="B10605" t="s">
        <v>12536</v>
      </c>
    </row>
    <row r="10606" spans="1:2">
      <c r="A10606">
        <v>34219961</v>
      </c>
      <c r="B10606" t="s">
        <v>12536</v>
      </c>
    </row>
    <row r="10607" spans="1:2">
      <c r="A10607">
        <v>38606252</v>
      </c>
      <c r="B10607" t="s">
        <v>10264</v>
      </c>
    </row>
    <row r="10608" spans="1:2">
      <c r="A10608">
        <v>38511319</v>
      </c>
      <c r="B10608" t="s">
        <v>10264</v>
      </c>
    </row>
    <row r="10609" spans="1:2">
      <c r="A10609">
        <v>34226325</v>
      </c>
      <c r="B10609" t="s">
        <v>10264</v>
      </c>
    </row>
    <row r="10610" spans="1:2">
      <c r="A10610">
        <v>37222187</v>
      </c>
      <c r="B10610" t="s">
        <v>13930</v>
      </c>
    </row>
    <row r="10611" spans="1:2">
      <c r="A10611">
        <v>34226274</v>
      </c>
      <c r="B10611" t="s">
        <v>13255</v>
      </c>
    </row>
    <row r="10612" spans="1:2">
      <c r="A10612">
        <v>34382919</v>
      </c>
      <c r="B10612" t="s">
        <v>13255</v>
      </c>
    </row>
    <row r="10613" spans="1:2">
      <c r="A10613">
        <v>36824793</v>
      </c>
      <c r="B10613" t="s">
        <v>13255</v>
      </c>
    </row>
    <row r="10614" spans="1:2">
      <c r="A10614">
        <v>37695981</v>
      </c>
      <c r="B10614" t="s">
        <v>15318</v>
      </c>
    </row>
    <row r="10615" spans="1:2">
      <c r="A10615">
        <v>37783762</v>
      </c>
      <c r="B10615" t="s">
        <v>15318</v>
      </c>
    </row>
    <row r="10616" spans="1:2">
      <c r="A10616">
        <v>34226283</v>
      </c>
      <c r="B10616" t="s">
        <v>15318</v>
      </c>
    </row>
    <row r="10617" spans="1:2">
      <c r="A10617">
        <v>34226333</v>
      </c>
      <c r="B10617" t="s">
        <v>15132</v>
      </c>
    </row>
    <row r="10618" spans="1:2">
      <c r="A10618">
        <v>38570532</v>
      </c>
      <c r="B10618" t="s">
        <v>15132</v>
      </c>
    </row>
    <row r="10619" spans="1:2">
      <c r="A10619">
        <v>38570529</v>
      </c>
      <c r="B10619" t="s">
        <v>15132</v>
      </c>
    </row>
    <row r="10620" spans="1:2">
      <c r="A10620">
        <v>38574163</v>
      </c>
      <c r="B10620" t="s">
        <v>12537</v>
      </c>
    </row>
    <row r="10621" spans="1:2">
      <c r="A10621">
        <v>37604328</v>
      </c>
      <c r="B10621" t="s">
        <v>12537</v>
      </c>
    </row>
    <row r="10622" spans="1:2">
      <c r="A10622">
        <v>38574245</v>
      </c>
      <c r="B10622" t="s">
        <v>12537</v>
      </c>
    </row>
    <row r="10623" spans="1:2">
      <c r="A10623">
        <v>34226458</v>
      </c>
      <c r="B10623" t="s">
        <v>9710</v>
      </c>
    </row>
    <row r="10624" spans="1:2">
      <c r="A10624">
        <v>37727444</v>
      </c>
      <c r="B10624" t="s">
        <v>9710</v>
      </c>
    </row>
    <row r="10625" spans="1:2">
      <c r="A10625">
        <v>34354752</v>
      </c>
      <c r="B10625" t="s">
        <v>9710</v>
      </c>
    </row>
    <row r="10626" spans="1:2">
      <c r="A10626">
        <v>36868206</v>
      </c>
      <c r="B10626" t="s">
        <v>9710</v>
      </c>
    </row>
    <row r="10627" spans="1:2">
      <c r="A10627">
        <v>34226505</v>
      </c>
      <c r="B10627" t="s">
        <v>15528</v>
      </c>
    </row>
    <row r="10628" spans="1:2">
      <c r="A10628">
        <v>34635376</v>
      </c>
      <c r="B10628" t="s">
        <v>15528</v>
      </c>
    </row>
    <row r="10629" spans="1:2">
      <c r="A10629">
        <v>34226299</v>
      </c>
      <c r="B10629" t="s">
        <v>8699</v>
      </c>
    </row>
    <row r="10630" spans="1:2">
      <c r="A10630">
        <v>34226372</v>
      </c>
      <c r="B10630" t="s">
        <v>8699</v>
      </c>
    </row>
    <row r="10631" spans="1:2">
      <c r="A10631">
        <v>34226446</v>
      </c>
      <c r="B10631" t="s">
        <v>8700</v>
      </c>
    </row>
    <row r="10632" spans="1:2">
      <c r="A10632">
        <v>34228849</v>
      </c>
      <c r="B10632" t="s">
        <v>8701</v>
      </c>
    </row>
    <row r="10633" spans="1:2">
      <c r="A10633">
        <v>38518721</v>
      </c>
      <c r="B10633" t="s">
        <v>8701</v>
      </c>
    </row>
    <row r="10634" spans="1:2">
      <c r="A10634">
        <v>34226247</v>
      </c>
      <c r="B10634" t="s">
        <v>15297</v>
      </c>
    </row>
    <row r="10635" spans="1:2">
      <c r="A10635">
        <v>37780316</v>
      </c>
      <c r="B10635" t="s">
        <v>15297</v>
      </c>
    </row>
    <row r="10636" spans="1:2">
      <c r="A10636">
        <v>34144154</v>
      </c>
      <c r="B10636" t="s">
        <v>15297</v>
      </c>
    </row>
    <row r="10637" spans="1:2">
      <c r="A10637">
        <v>37232673</v>
      </c>
      <c r="B10637" t="s">
        <v>15297</v>
      </c>
    </row>
    <row r="10638" spans="1:2">
      <c r="A10638">
        <v>34226422</v>
      </c>
      <c r="B10638" t="s">
        <v>13256</v>
      </c>
    </row>
    <row r="10639" spans="1:2">
      <c r="A10639">
        <v>34226248</v>
      </c>
      <c r="B10639" t="s">
        <v>12538</v>
      </c>
    </row>
    <row r="10640" spans="1:2">
      <c r="A10640">
        <v>38401658</v>
      </c>
      <c r="B10640" t="s">
        <v>13632</v>
      </c>
    </row>
    <row r="10641" spans="1:2">
      <c r="A10641">
        <v>34142852</v>
      </c>
      <c r="B10641" t="s">
        <v>13632</v>
      </c>
    </row>
    <row r="10642" spans="1:2">
      <c r="A10642">
        <v>34226571</v>
      </c>
      <c r="B10642" t="s">
        <v>8827</v>
      </c>
    </row>
    <row r="10643" spans="1:2">
      <c r="A10643">
        <v>38440034</v>
      </c>
      <c r="B10643" t="s">
        <v>13257</v>
      </c>
    </row>
    <row r="10644" spans="1:2">
      <c r="A10644">
        <v>34247796</v>
      </c>
      <c r="B10644" t="s">
        <v>13257</v>
      </c>
    </row>
    <row r="10645" spans="1:2">
      <c r="A10645">
        <v>37065948</v>
      </c>
      <c r="B10645" t="s">
        <v>13257</v>
      </c>
    </row>
    <row r="10646" spans="1:2">
      <c r="A10646">
        <v>37782780</v>
      </c>
      <c r="B10646" t="s">
        <v>13257</v>
      </c>
    </row>
    <row r="10647" spans="1:2">
      <c r="A10647">
        <v>36824557</v>
      </c>
      <c r="B10647" t="s">
        <v>13257</v>
      </c>
    </row>
    <row r="10648" spans="1:2">
      <c r="A10648">
        <v>38585081</v>
      </c>
      <c r="B10648" t="s">
        <v>13257</v>
      </c>
    </row>
    <row r="10649" spans="1:2">
      <c r="A10649">
        <v>34226587</v>
      </c>
      <c r="B10649" t="s">
        <v>15486</v>
      </c>
    </row>
    <row r="10650" spans="1:2">
      <c r="A10650">
        <v>34226588</v>
      </c>
      <c r="B10650" t="s">
        <v>15486</v>
      </c>
    </row>
    <row r="10651" spans="1:2">
      <c r="A10651">
        <v>34383287</v>
      </c>
      <c r="B10651" t="s">
        <v>12539</v>
      </c>
    </row>
    <row r="10652" spans="1:2">
      <c r="A10652">
        <v>37976393</v>
      </c>
      <c r="B10652" t="s">
        <v>15501</v>
      </c>
    </row>
    <row r="10653" spans="1:2">
      <c r="A10653">
        <v>34226616</v>
      </c>
      <c r="B10653" t="s">
        <v>15501</v>
      </c>
    </row>
    <row r="10654" spans="1:2">
      <c r="A10654">
        <v>37828820</v>
      </c>
      <c r="B10654" t="s">
        <v>15501</v>
      </c>
    </row>
    <row r="10655" spans="1:2">
      <c r="A10655">
        <v>34226625</v>
      </c>
      <c r="B10655" t="s">
        <v>15269</v>
      </c>
    </row>
    <row r="10656" spans="1:2">
      <c r="A10656">
        <v>34226644</v>
      </c>
      <c r="B10656" t="s">
        <v>13633</v>
      </c>
    </row>
    <row r="10657" spans="1:2">
      <c r="A10657">
        <v>34326008</v>
      </c>
      <c r="B10657" t="s">
        <v>9711</v>
      </c>
    </row>
    <row r="10658" spans="1:2">
      <c r="A10658">
        <v>38836291</v>
      </c>
      <c r="B10658" t="s">
        <v>9711</v>
      </c>
    </row>
    <row r="10659" spans="1:2">
      <c r="A10659">
        <v>38588664</v>
      </c>
      <c r="B10659" t="s">
        <v>9712</v>
      </c>
    </row>
    <row r="10660" spans="1:2">
      <c r="A10660">
        <v>34223037</v>
      </c>
      <c r="B10660" t="s">
        <v>9712</v>
      </c>
    </row>
    <row r="10661" spans="1:2">
      <c r="A10661">
        <v>38543123</v>
      </c>
      <c r="B10661" t="s">
        <v>9712</v>
      </c>
    </row>
    <row r="10662" spans="1:2">
      <c r="A10662">
        <v>34141620</v>
      </c>
      <c r="B10662" t="s">
        <v>9712</v>
      </c>
    </row>
    <row r="10663" spans="1:2">
      <c r="A10663">
        <v>36926302</v>
      </c>
      <c r="B10663" t="s">
        <v>9713</v>
      </c>
    </row>
    <row r="10664" spans="1:2">
      <c r="A10664">
        <v>34226669</v>
      </c>
      <c r="B10664" t="s">
        <v>8551</v>
      </c>
    </row>
    <row r="10665" spans="1:2">
      <c r="A10665">
        <v>37157076</v>
      </c>
      <c r="B10665" t="s">
        <v>8551</v>
      </c>
    </row>
    <row r="10666" spans="1:2">
      <c r="A10666">
        <v>37112908</v>
      </c>
      <c r="B10666" t="s">
        <v>8551</v>
      </c>
    </row>
    <row r="10667" spans="1:2">
      <c r="A10667">
        <v>37771764</v>
      </c>
      <c r="B10667" t="s">
        <v>8551</v>
      </c>
    </row>
    <row r="10668" spans="1:2">
      <c r="A10668">
        <v>37067205</v>
      </c>
      <c r="B10668" t="s">
        <v>16470</v>
      </c>
    </row>
    <row r="10669" spans="1:2">
      <c r="A10669">
        <v>36875788</v>
      </c>
      <c r="B10669" t="s">
        <v>12540</v>
      </c>
    </row>
    <row r="10670" spans="1:2">
      <c r="A10670">
        <v>34226671</v>
      </c>
      <c r="B10670" t="s">
        <v>12540</v>
      </c>
    </row>
    <row r="10671" spans="1:2">
      <c r="A10671">
        <v>37739046</v>
      </c>
      <c r="B10671" t="s">
        <v>12540</v>
      </c>
    </row>
    <row r="10672" spans="1:2">
      <c r="A10672">
        <v>37747385</v>
      </c>
      <c r="B10672" t="s">
        <v>13634</v>
      </c>
    </row>
    <row r="10673" spans="1:2">
      <c r="A10673">
        <v>34228058</v>
      </c>
      <c r="B10673" t="s">
        <v>13634</v>
      </c>
    </row>
    <row r="10674" spans="1:2">
      <c r="A10674">
        <v>37296423</v>
      </c>
      <c r="B10674" t="s">
        <v>13634</v>
      </c>
    </row>
    <row r="10675" spans="1:2">
      <c r="A10675">
        <v>34228059</v>
      </c>
      <c r="B10675" t="s">
        <v>13634</v>
      </c>
    </row>
    <row r="10676" spans="1:2">
      <c r="A10676">
        <v>37266413</v>
      </c>
      <c r="B10676" t="s">
        <v>13635</v>
      </c>
    </row>
    <row r="10677" spans="1:2">
      <c r="A10677">
        <v>37022712</v>
      </c>
      <c r="B10677" t="s">
        <v>13636</v>
      </c>
    </row>
    <row r="10678" spans="1:2">
      <c r="A10678">
        <v>34146474</v>
      </c>
      <c r="B10678" t="s">
        <v>8702</v>
      </c>
    </row>
    <row r="10679" spans="1:2">
      <c r="A10679">
        <v>37628576</v>
      </c>
      <c r="B10679" t="s">
        <v>8702</v>
      </c>
    </row>
    <row r="10680" spans="1:2">
      <c r="A10680">
        <v>34153924</v>
      </c>
      <c r="B10680" t="s">
        <v>8703</v>
      </c>
    </row>
    <row r="10681" spans="1:2">
      <c r="A10681">
        <v>37217885</v>
      </c>
      <c r="B10681" t="s">
        <v>8703</v>
      </c>
    </row>
    <row r="10682" spans="1:2">
      <c r="A10682">
        <v>34235421</v>
      </c>
      <c r="B10682" t="s">
        <v>8704</v>
      </c>
    </row>
    <row r="10683" spans="1:2">
      <c r="A10683">
        <v>36750533</v>
      </c>
      <c r="B10683" t="s">
        <v>8705</v>
      </c>
    </row>
    <row r="10684" spans="1:2">
      <c r="A10684">
        <v>34137245</v>
      </c>
      <c r="B10684" t="s">
        <v>15213</v>
      </c>
    </row>
    <row r="10685" spans="1:2">
      <c r="A10685">
        <v>34607518</v>
      </c>
      <c r="B10685" t="s">
        <v>15213</v>
      </c>
    </row>
    <row r="10686" spans="1:2">
      <c r="A10686">
        <v>34226690</v>
      </c>
      <c r="B10686" t="s">
        <v>9224</v>
      </c>
    </row>
    <row r="10687" spans="1:2">
      <c r="A10687">
        <v>38508237</v>
      </c>
      <c r="B10687" t="s">
        <v>9224</v>
      </c>
    </row>
    <row r="10688" spans="1:2">
      <c r="A10688">
        <v>36898590</v>
      </c>
      <c r="B10688" t="s">
        <v>8706</v>
      </c>
    </row>
    <row r="10689" spans="1:2">
      <c r="A10689">
        <v>34425561</v>
      </c>
      <c r="B10689" t="s">
        <v>8706</v>
      </c>
    </row>
    <row r="10690" spans="1:2">
      <c r="A10690">
        <v>38744751</v>
      </c>
      <c r="B10690" t="s">
        <v>8706</v>
      </c>
    </row>
    <row r="10691" spans="1:2">
      <c r="A10691">
        <v>37173991</v>
      </c>
      <c r="B10691" t="s">
        <v>15214</v>
      </c>
    </row>
    <row r="10692" spans="1:2">
      <c r="A10692">
        <v>34223269</v>
      </c>
      <c r="B10692" t="s">
        <v>15214</v>
      </c>
    </row>
    <row r="10693" spans="1:2">
      <c r="A10693">
        <v>34226683</v>
      </c>
      <c r="B10693" t="s">
        <v>15215</v>
      </c>
    </row>
    <row r="10694" spans="1:2">
      <c r="A10694">
        <v>34226682</v>
      </c>
      <c r="B10694" t="s">
        <v>15215</v>
      </c>
    </row>
    <row r="10695" spans="1:2">
      <c r="A10695">
        <v>38698596</v>
      </c>
      <c r="B10695" t="s">
        <v>8707</v>
      </c>
    </row>
    <row r="10696" spans="1:2">
      <c r="A10696">
        <v>38692012</v>
      </c>
      <c r="B10696" t="s">
        <v>8707</v>
      </c>
    </row>
    <row r="10697" spans="1:2">
      <c r="A10697">
        <v>34224281</v>
      </c>
      <c r="B10697" t="s">
        <v>8707</v>
      </c>
    </row>
    <row r="10698" spans="1:2">
      <c r="A10698">
        <v>34226653</v>
      </c>
      <c r="B10698" t="s">
        <v>8708</v>
      </c>
    </row>
    <row r="10699" spans="1:2">
      <c r="A10699">
        <v>38665623</v>
      </c>
      <c r="B10699" t="s">
        <v>13858</v>
      </c>
    </row>
    <row r="10700" spans="1:2">
      <c r="A10700">
        <v>34226693</v>
      </c>
      <c r="B10700" t="s">
        <v>13858</v>
      </c>
    </row>
    <row r="10701" spans="1:2">
      <c r="A10701">
        <v>34415306</v>
      </c>
      <c r="B10701" t="s">
        <v>13858</v>
      </c>
    </row>
    <row r="10702" spans="1:2">
      <c r="A10702">
        <v>36845152</v>
      </c>
      <c r="B10702" t="s">
        <v>13858</v>
      </c>
    </row>
    <row r="10703" spans="1:2">
      <c r="A10703">
        <v>34226692</v>
      </c>
      <c r="B10703" t="s">
        <v>13858</v>
      </c>
    </row>
    <row r="10704" spans="1:2">
      <c r="A10704">
        <v>34142630</v>
      </c>
      <c r="B10704" t="s">
        <v>8709</v>
      </c>
    </row>
    <row r="10705" spans="1:2">
      <c r="A10705">
        <v>37163236</v>
      </c>
      <c r="B10705" t="s">
        <v>8710</v>
      </c>
    </row>
    <row r="10706" spans="1:2">
      <c r="A10706">
        <v>37725878</v>
      </c>
      <c r="B10706" t="s">
        <v>8711</v>
      </c>
    </row>
    <row r="10707" spans="1:2">
      <c r="A10707">
        <v>34226753</v>
      </c>
      <c r="B10707" t="s">
        <v>12541</v>
      </c>
    </row>
    <row r="10708" spans="1:2">
      <c r="A10708">
        <v>37736488</v>
      </c>
      <c r="B10708" t="s">
        <v>12541</v>
      </c>
    </row>
    <row r="10709" spans="1:2">
      <c r="A10709">
        <v>37670447</v>
      </c>
      <c r="B10709" t="s">
        <v>15133</v>
      </c>
    </row>
    <row r="10710" spans="1:2">
      <c r="A10710">
        <v>37762046</v>
      </c>
      <c r="B10710" t="s">
        <v>15133</v>
      </c>
    </row>
    <row r="10711" spans="1:2">
      <c r="A10711">
        <v>34226699</v>
      </c>
      <c r="B10711" t="s">
        <v>15133</v>
      </c>
    </row>
    <row r="10712" spans="1:2">
      <c r="A10712">
        <v>34660517</v>
      </c>
      <c r="B10712" t="s">
        <v>8712</v>
      </c>
    </row>
    <row r="10713" spans="1:2">
      <c r="A10713">
        <v>37091077</v>
      </c>
      <c r="B10713" t="s">
        <v>15198</v>
      </c>
    </row>
    <row r="10714" spans="1:2">
      <c r="A10714">
        <v>37716541</v>
      </c>
      <c r="B10714" t="s">
        <v>15198</v>
      </c>
    </row>
    <row r="10715" spans="1:2">
      <c r="A10715">
        <v>37754591</v>
      </c>
      <c r="B10715" t="s">
        <v>15198</v>
      </c>
    </row>
    <row r="10716" spans="1:2">
      <c r="A10716">
        <v>36858409</v>
      </c>
      <c r="B10716" t="s">
        <v>15198</v>
      </c>
    </row>
    <row r="10717" spans="1:2">
      <c r="A10717">
        <v>34226718</v>
      </c>
      <c r="B10717" t="s">
        <v>15198</v>
      </c>
    </row>
    <row r="10718" spans="1:2">
      <c r="A10718">
        <v>38555110</v>
      </c>
      <c r="B10718" t="s">
        <v>10265</v>
      </c>
    </row>
    <row r="10719" spans="1:2">
      <c r="A10719">
        <v>34226725</v>
      </c>
      <c r="B10719" t="s">
        <v>10265</v>
      </c>
    </row>
    <row r="10720" spans="1:2">
      <c r="A10720">
        <v>37235829</v>
      </c>
      <c r="B10720" t="s">
        <v>10265</v>
      </c>
    </row>
    <row r="10721" spans="1:2">
      <c r="A10721">
        <v>34226849</v>
      </c>
      <c r="B10721" t="s">
        <v>14093</v>
      </c>
    </row>
    <row r="10722" spans="1:2">
      <c r="A10722">
        <v>37103842</v>
      </c>
      <c r="B10722" t="s">
        <v>8713</v>
      </c>
    </row>
    <row r="10723" spans="1:2">
      <c r="A10723">
        <v>36838073</v>
      </c>
      <c r="B10723" t="s">
        <v>8713</v>
      </c>
    </row>
    <row r="10724" spans="1:2">
      <c r="A10724">
        <v>34236581</v>
      </c>
      <c r="B10724" t="s">
        <v>8713</v>
      </c>
    </row>
    <row r="10725" spans="1:2">
      <c r="A10725">
        <v>37773139</v>
      </c>
      <c r="B10725" t="s">
        <v>8713</v>
      </c>
    </row>
    <row r="10726" spans="1:2">
      <c r="A10726">
        <v>34414570</v>
      </c>
      <c r="B10726" t="s">
        <v>8713</v>
      </c>
    </row>
    <row r="10727" spans="1:2">
      <c r="A10727">
        <v>34226730</v>
      </c>
      <c r="B10727" t="s">
        <v>8713</v>
      </c>
    </row>
    <row r="10728" spans="1:2">
      <c r="A10728">
        <v>34665879</v>
      </c>
      <c r="B10728" t="s">
        <v>8713</v>
      </c>
    </row>
    <row r="10729" spans="1:2">
      <c r="A10729">
        <v>34163995</v>
      </c>
      <c r="B10729" t="s">
        <v>8714</v>
      </c>
    </row>
    <row r="10730" spans="1:2">
      <c r="A10730">
        <v>34225700</v>
      </c>
      <c r="B10730" t="s">
        <v>8715</v>
      </c>
    </row>
    <row r="10731" spans="1:2">
      <c r="A10731">
        <v>34211922</v>
      </c>
      <c r="B10731" t="s">
        <v>8716</v>
      </c>
    </row>
    <row r="10732" spans="1:2">
      <c r="A10732">
        <v>37297807</v>
      </c>
      <c r="B10732" t="s">
        <v>8716</v>
      </c>
    </row>
    <row r="10733" spans="1:2">
      <c r="A10733">
        <v>37016692</v>
      </c>
      <c r="B10733" t="s">
        <v>14637</v>
      </c>
    </row>
    <row r="10734" spans="1:2">
      <c r="A10734">
        <v>37782529</v>
      </c>
      <c r="B10734" t="s">
        <v>14637</v>
      </c>
    </row>
    <row r="10735" spans="1:2">
      <c r="A10735">
        <v>34226754</v>
      </c>
      <c r="B10735" t="s">
        <v>14637</v>
      </c>
    </row>
    <row r="10736" spans="1:2">
      <c r="A10736">
        <v>34221784</v>
      </c>
      <c r="B10736" t="s">
        <v>8718</v>
      </c>
    </row>
    <row r="10737" spans="1:2">
      <c r="A10737">
        <v>37170377</v>
      </c>
      <c r="B10737" t="s">
        <v>12542</v>
      </c>
    </row>
    <row r="10738" spans="1:2">
      <c r="A10738">
        <v>34654209</v>
      </c>
      <c r="B10738" t="s">
        <v>12542</v>
      </c>
    </row>
    <row r="10739" spans="1:2">
      <c r="A10739">
        <v>37145619</v>
      </c>
      <c r="B10739" t="s">
        <v>8719</v>
      </c>
    </row>
    <row r="10740" spans="1:2">
      <c r="A10740">
        <v>34145100</v>
      </c>
      <c r="B10740" t="s">
        <v>8720</v>
      </c>
    </row>
    <row r="10741" spans="1:2">
      <c r="A10741">
        <v>34234738</v>
      </c>
      <c r="B10741" t="s">
        <v>8721</v>
      </c>
    </row>
    <row r="10742" spans="1:2">
      <c r="A10742">
        <v>34143537</v>
      </c>
      <c r="B10742" t="s">
        <v>8722</v>
      </c>
    </row>
    <row r="10743" spans="1:2">
      <c r="A10743">
        <v>34226705</v>
      </c>
      <c r="B10743" t="s">
        <v>8723</v>
      </c>
    </row>
    <row r="10744" spans="1:2">
      <c r="A10744">
        <v>34226704</v>
      </c>
      <c r="B10744" t="s">
        <v>8723</v>
      </c>
    </row>
    <row r="10745" spans="1:2">
      <c r="A10745">
        <v>36802139</v>
      </c>
      <c r="B10745" t="s">
        <v>8723</v>
      </c>
    </row>
    <row r="10746" spans="1:2">
      <c r="A10746">
        <v>34138418</v>
      </c>
      <c r="B10746" t="s">
        <v>8724</v>
      </c>
    </row>
    <row r="10747" spans="1:2">
      <c r="A10747">
        <v>37883574</v>
      </c>
      <c r="B10747" t="s">
        <v>8724</v>
      </c>
    </row>
    <row r="10748" spans="1:2">
      <c r="A10748">
        <v>38637423</v>
      </c>
      <c r="B10748" t="s">
        <v>8725</v>
      </c>
    </row>
    <row r="10749" spans="1:2">
      <c r="A10749">
        <v>34147894</v>
      </c>
      <c r="B10749" t="s">
        <v>8726</v>
      </c>
    </row>
    <row r="10750" spans="1:2">
      <c r="A10750">
        <v>36896899</v>
      </c>
      <c r="B10750" t="s">
        <v>8726</v>
      </c>
    </row>
    <row r="10751" spans="1:2">
      <c r="A10751">
        <v>34158132</v>
      </c>
      <c r="B10751" t="s">
        <v>8727</v>
      </c>
    </row>
    <row r="10752" spans="1:2">
      <c r="A10752">
        <v>34226729</v>
      </c>
      <c r="B10752" t="s">
        <v>16360</v>
      </c>
    </row>
    <row r="10753" spans="1:2">
      <c r="A10753">
        <v>34226709</v>
      </c>
      <c r="B10753" t="s">
        <v>8728</v>
      </c>
    </row>
    <row r="10754" spans="1:2">
      <c r="A10754">
        <v>37032082</v>
      </c>
      <c r="B10754" t="s">
        <v>8729</v>
      </c>
    </row>
    <row r="10755" spans="1:2">
      <c r="A10755">
        <v>34136298</v>
      </c>
      <c r="B10755" t="s">
        <v>8729</v>
      </c>
    </row>
    <row r="10756" spans="1:2">
      <c r="A10756">
        <v>34226742</v>
      </c>
      <c r="B10756" t="s">
        <v>8729</v>
      </c>
    </row>
    <row r="10757" spans="1:2">
      <c r="A10757">
        <v>37786369</v>
      </c>
      <c r="B10757" t="s">
        <v>8730</v>
      </c>
    </row>
    <row r="10758" spans="1:2">
      <c r="A10758">
        <v>37032083</v>
      </c>
      <c r="B10758" t="s">
        <v>8731</v>
      </c>
    </row>
    <row r="10759" spans="1:2">
      <c r="A10759">
        <v>34223868</v>
      </c>
      <c r="B10759" t="s">
        <v>8732</v>
      </c>
    </row>
    <row r="10760" spans="1:2">
      <c r="A10760">
        <v>34226861</v>
      </c>
      <c r="B10760" t="s">
        <v>12543</v>
      </c>
    </row>
    <row r="10761" spans="1:2">
      <c r="A10761">
        <v>37222180</v>
      </c>
      <c r="B10761" t="s">
        <v>12543</v>
      </c>
    </row>
    <row r="10762" spans="1:2">
      <c r="A10762">
        <v>37727970</v>
      </c>
      <c r="B10762" t="s">
        <v>9225</v>
      </c>
    </row>
    <row r="10763" spans="1:2">
      <c r="A10763">
        <v>34226228</v>
      </c>
      <c r="B10763" t="s">
        <v>9225</v>
      </c>
    </row>
    <row r="10764" spans="1:2">
      <c r="A10764">
        <v>37131082</v>
      </c>
      <c r="B10764" t="s">
        <v>9225</v>
      </c>
    </row>
    <row r="10765" spans="1:2">
      <c r="A10765">
        <v>34226876</v>
      </c>
      <c r="B10765" t="s">
        <v>12545</v>
      </c>
    </row>
    <row r="10766" spans="1:2">
      <c r="A10766">
        <v>38311281</v>
      </c>
      <c r="B10766" t="s">
        <v>13121</v>
      </c>
    </row>
    <row r="10767" spans="1:2">
      <c r="A10767">
        <v>34373679</v>
      </c>
      <c r="B10767" t="s">
        <v>15442</v>
      </c>
    </row>
    <row r="10768" spans="1:2">
      <c r="A10768">
        <v>38008159</v>
      </c>
      <c r="B10768" t="s">
        <v>15442</v>
      </c>
    </row>
    <row r="10769" spans="1:2">
      <c r="A10769">
        <v>37774519</v>
      </c>
      <c r="B10769" t="s">
        <v>15442</v>
      </c>
    </row>
    <row r="10770" spans="1:2">
      <c r="A10770">
        <v>34226899</v>
      </c>
      <c r="B10770" t="s">
        <v>15442</v>
      </c>
    </row>
    <row r="10771" spans="1:2">
      <c r="A10771">
        <v>34226897</v>
      </c>
      <c r="B10771" t="s">
        <v>9013</v>
      </c>
    </row>
    <row r="10772" spans="1:2">
      <c r="A10772">
        <v>37717448</v>
      </c>
      <c r="B10772" t="s">
        <v>9013</v>
      </c>
    </row>
    <row r="10773" spans="1:2">
      <c r="A10773">
        <v>34226894</v>
      </c>
      <c r="B10773" t="s">
        <v>9014</v>
      </c>
    </row>
    <row r="10774" spans="1:2">
      <c r="A10774">
        <v>37858023</v>
      </c>
      <c r="B10774" t="s">
        <v>9014</v>
      </c>
    </row>
    <row r="10775" spans="1:2">
      <c r="A10775">
        <v>37298323</v>
      </c>
      <c r="B10775" t="s">
        <v>12546</v>
      </c>
    </row>
    <row r="10776" spans="1:2">
      <c r="A10776">
        <v>34226903</v>
      </c>
      <c r="B10776" t="s">
        <v>12546</v>
      </c>
    </row>
    <row r="10777" spans="1:2">
      <c r="A10777">
        <v>34136737</v>
      </c>
      <c r="B10777" t="s">
        <v>14950</v>
      </c>
    </row>
    <row r="10778" spans="1:2">
      <c r="A10778">
        <v>34282712</v>
      </c>
      <c r="B10778" t="s">
        <v>13639</v>
      </c>
    </row>
    <row r="10779" spans="1:2">
      <c r="A10779">
        <v>34226905</v>
      </c>
      <c r="B10779" t="s">
        <v>13640</v>
      </c>
    </row>
    <row r="10780" spans="1:2">
      <c r="A10780">
        <v>36858626</v>
      </c>
      <c r="B10780" t="s">
        <v>13640</v>
      </c>
    </row>
    <row r="10781" spans="1:2">
      <c r="A10781">
        <v>37779270</v>
      </c>
      <c r="B10781" t="s">
        <v>13640</v>
      </c>
    </row>
    <row r="10782" spans="1:2">
      <c r="A10782">
        <v>37160042</v>
      </c>
      <c r="B10782" t="s">
        <v>13640</v>
      </c>
    </row>
    <row r="10783" spans="1:2">
      <c r="A10783">
        <v>34226917</v>
      </c>
      <c r="B10783" t="s">
        <v>12547</v>
      </c>
    </row>
    <row r="10784" spans="1:2">
      <c r="A10784">
        <v>37225174</v>
      </c>
      <c r="B10784" t="s">
        <v>17434</v>
      </c>
    </row>
    <row r="10785" spans="1:2">
      <c r="A10785">
        <v>34155283</v>
      </c>
      <c r="B10785" t="s">
        <v>10286</v>
      </c>
    </row>
    <row r="10786" spans="1:2">
      <c r="A10786">
        <v>34246739</v>
      </c>
      <c r="B10786" t="s">
        <v>10286</v>
      </c>
    </row>
    <row r="10787" spans="1:2">
      <c r="A10787">
        <v>34417410</v>
      </c>
      <c r="B10787" t="s">
        <v>12548</v>
      </c>
    </row>
    <row r="10788" spans="1:2">
      <c r="A10788">
        <v>38353825</v>
      </c>
      <c r="B10788" t="s">
        <v>12548</v>
      </c>
    </row>
    <row r="10789" spans="1:2">
      <c r="A10789">
        <v>34134423</v>
      </c>
      <c r="B10789" t="s">
        <v>13641</v>
      </c>
    </row>
    <row r="10790" spans="1:2">
      <c r="A10790">
        <v>37051230</v>
      </c>
      <c r="B10790" t="s">
        <v>13641</v>
      </c>
    </row>
    <row r="10791" spans="1:2">
      <c r="A10791">
        <v>37031445</v>
      </c>
      <c r="B10791" t="s">
        <v>13641</v>
      </c>
    </row>
    <row r="10792" spans="1:2">
      <c r="A10792">
        <v>38454614</v>
      </c>
      <c r="B10792" t="s">
        <v>13641</v>
      </c>
    </row>
    <row r="10793" spans="1:2">
      <c r="A10793">
        <v>38483961</v>
      </c>
      <c r="B10793" t="s">
        <v>13641</v>
      </c>
    </row>
    <row r="10794" spans="1:2">
      <c r="A10794">
        <v>34134422</v>
      </c>
      <c r="B10794" t="s">
        <v>13641</v>
      </c>
    </row>
    <row r="10795" spans="1:2">
      <c r="A10795">
        <v>34226952</v>
      </c>
      <c r="B10795" t="s">
        <v>14322</v>
      </c>
    </row>
    <row r="10796" spans="1:2">
      <c r="A10796">
        <v>34196504</v>
      </c>
      <c r="B10796" t="s">
        <v>13642</v>
      </c>
    </row>
    <row r="10797" spans="1:2">
      <c r="A10797">
        <v>37182923</v>
      </c>
      <c r="B10797" t="s">
        <v>13642</v>
      </c>
    </row>
    <row r="10798" spans="1:2">
      <c r="A10798">
        <v>34157243</v>
      </c>
      <c r="B10798" t="s">
        <v>13645</v>
      </c>
    </row>
    <row r="10799" spans="1:2">
      <c r="A10799">
        <v>37599647</v>
      </c>
      <c r="B10799" t="s">
        <v>13645</v>
      </c>
    </row>
    <row r="10800" spans="1:2">
      <c r="A10800">
        <v>37129966</v>
      </c>
      <c r="B10800" t="s">
        <v>17225</v>
      </c>
    </row>
    <row r="10801" spans="1:2">
      <c r="A10801">
        <v>34215769</v>
      </c>
      <c r="B10801" t="s">
        <v>13643</v>
      </c>
    </row>
    <row r="10802" spans="1:2">
      <c r="A10802">
        <v>37217621</v>
      </c>
      <c r="B10802" t="s">
        <v>13643</v>
      </c>
    </row>
    <row r="10803" spans="1:2">
      <c r="A10803">
        <v>37182946</v>
      </c>
      <c r="B10803" t="s">
        <v>13644</v>
      </c>
    </row>
    <row r="10804" spans="1:2">
      <c r="A10804">
        <v>34218597</v>
      </c>
      <c r="B10804" t="s">
        <v>13644</v>
      </c>
    </row>
    <row r="10805" spans="1:2">
      <c r="A10805">
        <v>38830352</v>
      </c>
      <c r="B10805" t="s">
        <v>13644</v>
      </c>
    </row>
    <row r="10806" spans="1:2">
      <c r="A10806">
        <v>36808883</v>
      </c>
      <c r="B10806" t="s">
        <v>13199</v>
      </c>
    </row>
    <row r="10807" spans="1:2">
      <c r="A10807">
        <v>34226940</v>
      </c>
      <c r="B10807" t="s">
        <v>13046</v>
      </c>
    </row>
    <row r="10808" spans="1:2">
      <c r="A10808">
        <v>34572262</v>
      </c>
      <c r="B10808" t="s">
        <v>13046</v>
      </c>
    </row>
    <row r="10809" spans="1:2">
      <c r="A10809">
        <v>34410795</v>
      </c>
      <c r="B10809" t="s">
        <v>13515</v>
      </c>
    </row>
    <row r="10810" spans="1:2">
      <c r="A10810">
        <v>34226956</v>
      </c>
      <c r="B10810" t="s">
        <v>9409</v>
      </c>
    </row>
    <row r="10811" spans="1:2">
      <c r="A10811">
        <v>34208620</v>
      </c>
      <c r="B10811" t="s">
        <v>9993</v>
      </c>
    </row>
    <row r="10812" spans="1:2">
      <c r="A10812">
        <v>37771223</v>
      </c>
      <c r="B10812" t="s">
        <v>10332</v>
      </c>
    </row>
    <row r="10813" spans="1:2">
      <c r="A10813">
        <v>34220021</v>
      </c>
      <c r="B10813" t="s">
        <v>10332</v>
      </c>
    </row>
    <row r="10814" spans="1:2">
      <c r="A10814">
        <v>38560958</v>
      </c>
      <c r="B10814" t="s">
        <v>10332</v>
      </c>
    </row>
    <row r="10815" spans="1:2">
      <c r="A10815">
        <v>34142742</v>
      </c>
      <c r="B10815" t="s">
        <v>9527</v>
      </c>
    </row>
    <row r="10816" spans="1:2">
      <c r="A10816">
        <v>38623049</v>
      </c>
      <c r="B10816" t="s">
        <v>17744</v>
      </c>
    </row>
    <row r="10817" spans="1:2">
      <c r="A10817">
        <v>34226970</v>
      </c>
      <c r="B10817" t="s">
        <v>13647</v>
      </c>
    </row>
    <row r="10818" spans="1:2">
      <c r="A10818">
        <v>37876724</v>
      </c>
      <c r="B10818" t="s">
        <v>12549</v>
      </c>
    </row>
    <row r="10819" spans="1:2">
      <c r="A10819">
        <v>34136712</v>
      </c>
      <c r="B10819" t="s">
        <v>12549</v>
      </c>
    </row>
    <row r="10820" spans="1:2">
      <c r="A10820">
        <v>34139051</v>
      </c>
      <c r="B10820" t="s">
        <v>14250</v>
      </c>
    </row>
    <row r="10821" spans="1:2">
      <c r="A10821">
        <v>34232337</v>
      </c>
      <c r="B10821" t="s">
        <v>14250</v>
      </c>
    </row>
    <row r="10822" spans="1:2">
      <c r="A10822">
        <v>34226980</v>
      </c>
      <c r="B10822" t="s">
        <v>16139</v>
      </c>
    </row>
    <row r="10823" spans="1:2">
      <c r="A10823">
        <v>38414441</v>
      </c>
      <c r="B10823" t="s">
        <v>12550</v>
      </c>
    </row>
    <row r="10824" spans="1:2">
      <c r="A10824">
        <v>38457302</v>
      </c>
      <c r="B10824" t="s">
        <v>12550</v>
      </c>
    </row>
    <row r="10825" spans="1:2">
      <c r="A10825">
        <v>38466073</v>
      </c>
      <c r="B10825" t="s">
        <v>12550</v>
      </c>
    </row>
    <row r="10826" spans="1:2">
      <c r="A10826">
        <v>37082802</v>
      </c>
      <c r="B10826" t="s">
        <v>13258</v>
      </c>
    </row>
    <row r="10827" spans="1:2">
      <c r="A10827">
        <v>34227025</v>
      </c>
      <c r="B10827" t="s">
        <v>13258</v>
      </c>
    </row>
    <row r="10828" spans="1:2">
      <c r="A10828">
        <v>36781712</v>
      </c>
      <c r="B10828" t="s">
        <v>15156</v>
      </c>
    </row>
    <row r="10829" spans="1:2">
      <c r="A10829">
        <v>36906363</v>
      </c>
      <c r="B10829" t="s">
        <v>15156</v>
      </c>
    </row>
    <row r="10830" spans="1:2">
      <c r="A10830">
        <v>34208957</v>
      </c>
      <c r="B10830" t="s">
        <v>15156</v>
      </c>
    </row>
    <row r="10831" spans="1:2">
      <c r="A10831">
        <v>38793646</v>
      </c>
      <c r="B10831" t="s">
        <v>15156</v>
      </c>
    </row>
    <row r="10832" spans="1:2">
      <c r="A10832">
        <v>34233795</v>
      </c>
      <c r="B10832" t="s">
        <v>15156</v>
      </c>
    </row>
    <row r="10833" spans="1:2">
      <c r="A10833">
        <v>36781714</v>
      </c>
      <c r="B10833" t="s">
        <v>15156</v>
      </c>
    </row>
    <row r="10834" spans="1:2">
      <c r="A10834">
        <v>34406138</v>
      </c>
      <c r="B10834" t="s">
        <v>15156</v>
      </c>
    </row>
    <row r="10835" spans="1:2">
      <c r="A10835">
        <v>34227037</v>
      </c>
      <c r="B10835" t="s">
        <v>8537</v>
      </c>
    </row>
    <row r="10836" spans="1:2">
      <c r="A10836">
        <v>34146145</v>
      </c>
      <c r="B10836" t="s">
        <v>12551</v>
      </c>
    </row>
    <row r="10837" spans="1:2">
      <c r="A10837">
        <v>34227043</v>
      </c>
      <c r="B10837" t="s">
        <v>12551</v>
      </c>
    </row>
    <row r="10838" spans="1:2">
      <c r="A10838">
        <v>36851969</v>
      </c>
      <c r="B10838" t="s">
        <v>14152</v>
      </c>
    </row>
    <row r="10839" spans="1:2">
      <c r="A10839">
        <v>34227058</v>
      </c>
      <c r="B10839" t="s">
        <v>12552</v>
      </c>
    </row>
    <row r="10840" spans="1:2">
      <c r="A10840">
        <v>38492657</v>
      </c>
      <c r="B10840" t="s">
        <v>12552</v>
      </c>
    </row>
    <row r="10841" spans="1:2">
      <c r="A10841">
        <v>36864318</v>
      </c>
      <c r="B10841" t="s">
        <v>12552</v>
      </c>
    </row>
    <row r="10842" spans="1:2">
      <c r="A10842">
        <v>38389899</v>
      </c>
      <c r="B10842" t="s">
        <v>12552</v>
      </c>
    </row>
    <row r="10843" spans="1:2">
      <c r="A10843">
        <v>34222598</v>
      </c>
      <c r="B10843" t="s">
        <v>14645</v>
      </c>
    </row>
    <row r="10844" spans="1:2">
      <c r="A10844">
        <v>38533347</v>
      </c>
      <c r="B10844" t="s">
        <v>12553</v>
      </c>
    </row>
    <row r="10845" spans="1:2">
      <c r="A10845">
        <v>34227062</v>
      </c>
      <c r="B10845" t="s">
        <v>13648</v>
      </c>
    </row>
    <row r="10846" spans="1:2">
      <c r="A10846">
        <v>37778683</v>
      </c>
      <c r="B10846" t="s">
        <v>13649</v>
      </c>
    </row>
    <row r="10847" spans="1:2">
      <c r="A10847">
        <v>34227060</v>
      </c>
      <c r="B10847" t="s">
        <v>13649</v>
      </c>
    </row>
    <row r="10848" spans="1:2">
      <c r="A10848">
        <v>37095102</v>
      </c>
      <c r="B10848" t="s">
        <v>13649</v>
      </c>
    </row>
    <row r="10849" spans="1:2">
      <c r="A10849">
        <v>37793015</v>
      </c>
      <c r="B10849" t="s">
        <v>8541</v>
      </c>
    </row>
    <row r="10850" spans="1:2">
      <c r="A10850">
        <v>34134413</v>
      </c>
      <c r="B10850" t="s">
        <v>12554</v>
      </c>
    </row>
    <row r="10851" spans="1:2">
      <c r="A10851">
        <v>36866337</v>
      </c>
      <c r="B10851" t="s">
        <v>12554</v>
      </c>
    </row>
    <row r="10852" spans="1:2">
      <c r="A10852">
        <v>37786890</v>
      </c>
      <c r="B10852" t="s">
        <v>12554</v>
      </c>
    </row>
    <row r="10853" spans="1:2">
      <c r="A10853">
        <v>38543348</v>
      </c>
      <c r="B10853" t="s">
        <v>16970</v>
      </c>
    </row>
    <row r="10854" spans="1:2">
      <c r="A10854">
        <v>34227063</v>
      </c>
      <c r="B10854" t="s">
        <v>12555</v>
      </c>
    </row>
    <row r="10855" spans="1:2">
      <c r="A10855">
        <v>36950948</v>
      </c>
      <c r="B10855" t="s">
        <v>12555</v>
      </c>
    </row>
    <row r="10856" spans="1:2">
      <c r="A10856">
        <v>37771668</v>
      </c>
      <c r="B10856" t="s">
        <v>12555</v>
      </c>
    </row>
    <row r="10857" spans="1:2">
      <c r="A10857">
        <v>34192912</v>
      </c>
      <c r="B10857" t="s">
        <v>13465</v>
      </c>
    </row>
    <row r="10858" spans="1:2">
      <c r="A10858">
        <v>38538453</v>
      </c>
      <c r="B10858" t="s">
        <v>13465</v>
      </c>
    </row>
    <row r="10859" spans="1:2">
      <c r="A10859">
        <v>34228898</v>
      </c>
      <c r="B10859" t="s">
        <v>14094</v>
      </c>
    </row>
    <row r="10860" spans="1:2">
      <c r="A10860">
        <v>37561459</v>
      </c>
      <c r="B10860" t="s">
        <v>13658</v>
      </c>
    </row>
    <row r="10861" spans="1:2">
      <c r="A10861">
        <v>37657199</v>
      </c>
      <c r="B10861" t="s">
        <v>13659</v>
      </c>
    </row>
    <row r="10862" spans="1:2">
      <c r="A10862">
        <v>34137809</v>
      </c>
      <c r="B10862" t="s">
        <v>13660</v>
      </c>
    </row>
    <row r="10863" spans="1:2">
      <c r="A10863">
        <v>38523929</v>
      </c>
      <c r="B10863" t="s">
        <v>13660</v>
      </c>
    </row>
    <row r="10864" spans="1:2">
      <c r="A10864">
        <v>37791013</v>
      </c>
      <c r="B10864" t="s">
        <v>13660</v>
      </c>
    </row>
    <row r="10865" spans="1:2">
      <c r="A10865">
        <v>37791021</v>
      </c>
      <c r="B10865" t="s">
        <v>13660</v>
      </c>
    </row>
    <row r="10866" spans="1:2">
      <c r="A10866">
        <v>34138263</v>
      </c>
      <c r="B10866" t="s">
        <v>15502</v>
      </c>
    </row>
    <row r="10867" spans="1:2">
      <c r="A10867">
        <v>34138261</v>
      </c>
      <c r="B10867" t="s">
        <v>15502</v>
      </c>
    </row>
    <row r="10868" spans="1:2">
      <c r="A10868">
        <v>38619964</v>
      </c>
      <c r="B10868" t="s">
        <v>15502</v>
      </c>
    </row>
    <row r="10869" spans="1:2">
      <c r="A10869">
        <v>37786261</v>
      </c>
      <c r="B10869" t="s">
        <v>15502</v>
      </c>
    </row>
    <row r="10870" spans="1:2">
      <c r="A10870">
        <v>34140874</v>
      </c>
      <c r="B10870" t="s">
        <v>13661</v>
      </c>
    </row>
    <row r="10871" spans="1:2">
      <c r="A10871">
        <v>37094447</v>
      </c>
      <c r="B10871" t="s">
        <v>13662</v>
      </c>
    </row>
    <row r="10872" spans="1:2">
      <c r="A10872">
        <v>37999072</v>
      </c>
      <c r="B10872" t="s">
        <v>13663</v>
      </c>
    </row>
    <row r="10873" spans="1:2">
      <c r="A10873">
        <v>37112723</v>
      </c>
      <c r="B10873" t="s">
        <v>13663</v>
      </c>
    </row>
    <row r="10874" spans="1:2">
      <c r="A10874">
        <v>34277287</v>
      </c>
      <c r="B10874" t="s">
        <v>13666</v>
      </c>
    </row>
    <row r="10875" spans="1:2">
      <c r="A10875">
        <v>34216057</v>
      </c>
      <c r="B10875" t="s">
        <v>13667</v>
      </c>
    </row>
    <row r="10876" spans="1:2">
      <c r="A10876">
        <v>37807790</v>
      </c>
      <c r="B10876" t="s">
        <v>13667</v>
      </c>
    </row>
    <row r="10877" spans="1:2">
      <c r="A10877">
        <v>37105947</v>
      </c>
      <c r="B10877" t="s">
        <v>12556</v>
      </c>
    </row>
    <row r="10878" spans="1:2">
      <c r="A10878">
        <v>34152056</v>
      </c>
      <c r="B10878" t="s">
        <v>13668</v>
      </c>
    </row>
    <row r="10879" spans="1:2">
      <c r="A10879">
        <v>38538935</v>
      </c>
      <c r="B10879" t="s">
        <v>13668</v>
      </c>
    </row>
    <row r="10880" spans="1:2">
      <c r="A10880">
        <v>34208476</v>
      </c>
      <c r="B10880" t="s">
        <v>13669</v>
      </c>
    </row>
    <row r="10881" spans="1:2">
      <c r="A10881">
        <v>37791085</v>
      </c>
      <c r="B10881" t="s">
        <v>13669</v>
      </c>
    </row>
    <row r="10882" spans="1:2">
      <c r="A10882">
        <v>37738775</v>
      </c>
      <c r="B10882" t="s">
        <v>15026</v>
      </c>
    </row>
    <row r="10883" spans="1:2">
      <c r="A10883">
        <v>34227990</v>
      </c>
      <c r="B10883" t="s">
        <v>15026</v>
      </c>
    </row>
    <row r="10884" spans="1:2">
      <c r="A10884">
        <v>37738852</v>
      </c>
      <c r="B10884" t="s">
        <v>15026</v>
      </c>
    </row>
    <row r="10885" spans="1:2">
      <c r="A10885">
        <v>38803127</v>
      </c>
      <c r="B10885" t="s">
        <v>17909</v>
      </c>
    </row>
    <row r="10886" spans="1:2">
      <c r="A10886">
        <v>36796200</v>
      </c>
      <c r="B10886" t="s">
        <v>15503</v>
      </c>
    </row>
    <row r="10887" spans="1:2">
      <c r="A10887">
        <v>34225972</v>
      </c>
      <c r="B10887" t="s">
        <v>15503</v>
      </c>
    </row>
    <row r="10888" spans="1:2">
      <c r="A10888">
        <v>36852764</v>
      </c>
      <c r="B10888" t="s">
        <v>15503</v>
      </c>
    </row>
    <row r="10889" spans="1:2">
      <c r="A10889">
        <v>38710228</v>
      </c>
      <c r="B10889" t="s">
        <v>15503</v>
      </c>
    </row>
    <row r="10890" spans="1:2">
      <c r="A10890">
        <v>37754432</v>
      </c>
      <c r="B10890" t="s">
        <v>15503</v>
      </c>
    </row>
    <row r="10891" spans="1:2">
      <c r="A10891">
        <v>34231648</v>
      </c>
      <c r="B10891" t="s">
        <v>13670</v>
      </c>
    </row>
    <row r="10892" spans="1:2">
      <c r="A10892">
        <v>37096060</v>
      </c>
      <c r="B10892" t="s">
        <v>13671</v>
      </c>
    </row>
    <row r="10893" spans="1:2">
      <c r="A10893">
        <v>38361445</v>
      </c>
      <c r="B10893" t="s">
        <v>13672</v>
      </c>
    </row>
    <row r="10894" spans="1:2">
      <c r="A10894">
        <v>34143610</v>
      </c>
      <c r="B10894" t="s">
        <v>13672</v>
      </c>
    </row>
    <row r="10895" spans="1:2">
      <c r="A10895">
        <v>37775105</v>
      </c>
      <c r="B10895" t="s">
        <v>14646</v>
      </c>
    </row>
    <row r="10896" spans="1:2">
      <c r="A10896">
        <v>38815216</v>
      </c>
      <c r="B10896" t="s">
        <v>14646</v>
      </c>
    </row>
    <row r="10897" spans="1:2">
      <c r="A10897">
        <v>34230965</v>
      </c>
      <c r="B10897" t="s">
        <v>13674</v>
      </c>
    </row>
    <row r="10898" spans="1:2">
      <c r="A10898">
        <v>34146221</v>
      </c>
      <c r="B10898" t="s">
        <v>13675</v>
      </c>
    </row>
    <row r="10899" spans="1:2">
      <c r="A10899">
        <v>34401472</v>
      </c>
      <c r="B10899" t="s">
        <v>13676</v>
      </c>
    </row>
    <row r="10900" spans="1:2">
      <c r="A10900">
        <v>34227391</v>
      </c>
      <c r="B10900" t="s">
        <v>13677</v>
      </c>
    </row>
    <row r="10901" spans="1:2">
      <c r="A10901">
        <v>34235387</v>
      </c>
      <c r="B10901" t="s">
        <v>13678</v>
      </c>
    </row>
    <row r="10902" spans="1:2">
      <c r="A10902">
        <v>34235861</v>
      </c>
      <c r="B10902" t="s">
        <v>13679</v>
      </c>
    </row>
    <row r="10903" spans="1:2">
      <c r="A10903">
        <v>37140430</v>
      </c>
      <c r="B10903" t="s">
        <v>13679</v>
      </c>
    </row>
    <row r="10904" spans="1:2">
      <c r="A10904">
        <v>37728678</v>
      </c>
      <c r="B10904" t="s">
        <v>13679</v>
      </c>
    </row>
    <row r="10905" spans="1:2">
      <c r="A10905">
        <v>34227140</v>
      </c>
      <c r="B10905" t="s">
        <v>10404</v>
      </c>
    </row>
    <row r="10906" spans="1:2">
      <c r="A10906">
        <v>38017528</v>
      </c>
      <c r="B10906" t="s">
        <v>10404</v>
      </c>
    </row>
    <row r="10907" spans="1:2">
      <c r="A10907">
        <v>34227159</v>
      </c>
      <c r="B10907" t="s">
        <v>9624</v>
      </c>
    </row>
    <row r="10908" spans="1:2">
      <c r="A10908">
        <v>38724754</v>
      </c>
      <c r="B10908" t="s">
        <v>9624</v>
      </c>
    </row>
    <row r="10909" spans="1:2">
      <c r="A10909">
        <v>34227158</v>
      </c>
      <c r="B10909" t="s">
        <v>9624</v>
      </c>
    </row>
    <row r="10910" spans="1:2">
      <c r="A10910">
        <v>34227157</v>
      </c>
      <c r="B10910" t="s">
        <v>9624</v>
      </c>
    </row>
    <row r="10911" spans="1:2">
      <c r="A10911">
        <v>34489876</v>
      </c>
      <c r="B10911" t="s">
        <v>15504</v>
      </c>
    </row>
    <row r="10912" spans="1:2">
      <c r="A10912">
        <v>37020122</v>
      </c>
      <c r="B10912" t="s">
        <v>15504</v>
      </c>
    </row>
    <row r="10913" spans="1:2">
      <c r="A10913">
        <v>38576706</v>
      </c>
      <c r="B10913" t="s">
        <v>15504</v>
      </c>
    </row>
    <row r="10914" spans="1:2">
      <c r="A10914">
        <v>34145383</v>
      </c>
      <c r="B10914" t="s">
        <v>15504</v>
      </c>
    </row>
    <row r="10915" spans="1:2">
      <c r="A10915">
        <v>36957378</v>
      </c>
      <c r="B10915" t="s">
        <v>15504</v>
      </c>
    </row>
    <row r="10916" spans="1:2">
      <c r="A10916">
        <v>37718664</v>
      </c>
      <c r="B10916" t="s">
        <v>15504</v>
      </c>
    </row>
    <row r="10917" spans="1:2">
      <c r="A10917">
        <v>38006294</v>
      </c>
      <c r="B10917" t="s">
        <v>10333</v>
      </c>
    </row>
    <row r="10918" spans="1:2">
      <c r="A10918">
        <v>37124401</v>
      </c>
      <c r="B10918" t="s">
        <v>14339</v>
      </c>
    </row>
    <row r="10919" spans="1:2">
      <c r="A10919">
        <v>34632280</v>
      </c>
      <c r="B10919" t="s">
        <v>14339</v>
      </c>
    </row>
    <row r="10920" spans="1:2">
      <c r="A10920">
        <v>37574846</v>
      </c>
      <c r="B10920" t="s">
        <v>14339</v>
      </c>
    </row>
    <row r="10921" spans="1:2">
      <c r="A10921">
        <v>34227189</v>
      </c>
      <c r="B10921" t="s">
        <v>14339</v>
      </c>
    </row>
    <row r="10922" spans="1:2">
      <c r="A10922">
        <v>34227194</v>
      </c>
      <c r="B10922" t="s">
        <v>14339</v>
      </c>
    </row>
    <row r="10923" spans="1:2">
      <c r="A10923">
        <v>37718669</v>
      </c>
      <c r="B10923" t="s">
        <v>14339</v>
      </c>
    </row>
    <row r="10924" spans="1:2">
      <c r="A10924">
        <v>36918956</v>
      </c>
      <c r="B10924" t="s">
        <v>14632</v>
      </c>
    </row>
    <row r="10925" spans="1:2">
      <c r="A10925">
        <v>37836289</v>
      </c>
      <c r="B10925" t="s">
        <v>14632</v>
      </c>
    </row>
    <row r="10926" spans="1:2">
      <c r="A10926">
        <v>34227202</v>
      </c>
      <c r="B10926" t="s">
        <v>9528</v>
      </c>
    </row>
    <row r="10927" spans="1:2">
      <c r="A10927">
        <v>34227215</v>
      </c>
      <c r="B10927" t="s">
        <v>13345</v>
      </c>
    </row>
    <row r="10928" spans="1:2">
      <c r="A10928">
        <v>38558732</v>
      </c>
      <c r="B10928" t="s">
        <v>13345</v>
      </c>
    </row>
    <row r="10929" spans="1:2">
      <c r="A10929">
        <v>37015000</v>
      </c>
      <c r="B10929" t="s">
        <v>13345</v>
      </c>
    </row>
    <row r="10930" spans="1:2">
      <c r="A10930">
        <v>36773802</v>
      </c>
      <c r="B10930" t="s">
        <v>13345</v>
      </c>
    </row>
    <row r="10931" spans="1:2">
      <c r="A10931">
        <v>38663290</v>
      </c>
      <c r="B10931" t="s">
        <v>13345</v>
      </c>
    </row>
    <row r="10932" spans="1:2">
      <c r="A10932">
        <v>38470243</v>
      </c>
      <c r="B10932" t="s">
        <v>9625</v>
      </c>
    </row>
    <row r="10933" spans="1:2">
      <c r="A10933">
        <v>34227231</v>
      </c>
      <c r="B10933" t="s">
        <v>13683</v>
      </c>
    </row>
    <row r="10934" spans="1:2">
      <c r="A10934">
        <v>34367053</v>
      </c>
      <c r="B10934" t="s">
        <v>13684</v>
      </c>
    </row>
    <row r="10935" spans="1:2">
      <c r="A10935">
        <v>34211056</v>
      </c>
      <c r="B10935" t="s">
        <v>13684</v>
      </c>
    </row>
    <row r="10936" spans="1:2">
      <c r="A10936">
        <v>38640108</v>
      </c>
      <c r="B10936" t="s">
        <v>13684</v>
      </c>
    </row>
    <row r="10937" spans="1:2">
      <c r="A10937">
        <v>38017383</v>
      </c>
      <c r="B10937" t="s">
        <v>15505</v>
      </c>
    </row>
    <row r="10938" spans="1:2">
      <c r="A10938">
        <v>34211256</v>
      </c>
      <c r="B10938" t="s">
        <v>15505</v>
      </c>
    </row>
    <row r="10939" spans="1:2">
      <c r="A10939">
        <v>38432469</v>
      </c>
      <c r="B10939" t="s">
        <v>15505</v>
      </c>
    </row>
    <row r="10940" spans="1:2">
      <c r="A10940">
        <v>34147398</v>
      </c>
      <c r="B10940" t="s">
        <v>10126</v>
      </c>
    </row>
    <row r="10941" spans="1:2">
      <c r="A10941">
        <v>34227306</v>
      </c>
      <c r="B10941" t="s">
        <v>9322</v>
      </c>
    </row>
    <row r="10942" spans="1:2">
      <c r="A10942">
        <v>34422769</v>
      </c>
      <c r="B10942" t="s">
        <v>9933</v>
      </c>
    </row>
    <row r="10943" spans="1:2">
      <c r="A10943">
        <v>34227325</v>
      </c>
      <c r="B10943" t="s">
        <v>13686</v>
      </c>
    </row>
    <row r="10944" spans="1:2">
      <c r="A10944">
        <v>37034600</v>
      </c>
      <c r="B10944" t="s">
        <v>12558</v>
      </c>
    </row>
    <row r="10945" spans="1:2">
      <c r="A10945">
        <v>38498485</v>
      </c>
      <c r="B10945" t="s">
        <v>12558</v>
      </c>
    </row>
    <row r="10946" spans="1:2">
      <c r="A10946">
        <v>37206092</v>
      </c>
      <c r="B10946" t="s">
        <v>12559</v>
      </c>
    </row>
    <row r="10947" spans="1:2">
      <c r="A10947">
        <v>34227334</v>
      </c>
      <c r="B10947" t="s">
        <v>12559</v>
      </c>
    </row>
    <row r="10948" spans="1:2">
      <c r="A10948">
        <v>37638948</v>
      </c>
      <c r="B10948" t="s">
        <v>12560</v>
      </c>
    </row>
    <row r="10949" spans="1:2">
      <c r="A10949">
        <v>34227386</v>
      </c>
      <c r="B10949" t="s">
        <v>12560</v>
      </c>
    </row>
    <row r="10950" spans="1:2">
      <c r="A10950">
        <v>38637728</v>
      </c>
      <c r="B10950" t="s">
        <v>12561</v>
      </c>
    </row>
    <row r="10951" spans="1:2">
      <c r="A10951">
        <v>34162317</v>
      </c>
      <c r="B10951" t="s">
        <v>12561</v>
      </c>
    </row>
    <row r="10952" spans="1:2">
      <c r="A10952">
        <v>38652571</v>
      </c>
      <c r="B10952" t="s">
        <v>12561</v>
      </c>
    </row>
    <row r="10953" spans="1:2">
      <c r="A10953">
        <v>37810677</v>
      </c>
      <c r="B10953" t="s">
        <v>12562</v>
      </c>
    </row>
    <row r="10954" spans="1:2">
      <c r="A10954">
        <v>37294183</v>
      </c>
      <c r="B10954" t="s">
        <v>14600</v>
      </c>
    </row>
    <row r="10955" spans="1:2">
      <c r="A10955">
        <v>34309857</v>
      </c>
      <c r="B10955" t="s">
        <v>14600</v>
      </c>
    </row>
    <row r="10956" spans="1:2">
      <c r="A10956">
        <v>36976086</v>
      </c>
      <c r="B10956" t="s">
        <v>14600</v>
      </c>
    </row>
    <row r="10957" spans="1:2">
      <c r="A10957">
        <v>34227417</v>
      </c>
      <c r="B10957" t="s">
        <v>9240</v>
      </c>
    </row>
    <row r="10958" spans="1:2">
      <c r="A10958">
        <v>37217125</v>
      </c>
      <c r="B10958" t="s">
        <v>9240</v>
      </c>
    </row>
    <row r="10959" spans="1:2">
      <c r="A10959">
        <v>34212970</v>
      </c>
      <c r="B10959" t="s">
        <v>10792</v>
      </c>
    </row>
    <row r="10960" spans="1:2">
      <c r="A10960">
        <v>38648655</v>
      </c>
      <c r="B10960" t="s">
        <v>13866</v>
      </c>
    </row>
    <row r="10961" spans="1:2">
      <c r="A10961">
        <v>38551207</v>
      </c>
      <c r="B10961" t="s">
        <v>13867</v>
      </c>
    </row>
    <row r="10962" spans="1:2">
      <c r="A10962">
        <v>34227462</v>
      </c>
      <c r="B10962" t="s">
        <v>13688</v>
      </c>
    </row>
    <row r="10963" spans="1:2">
      <c r="A10963">
        <v>37856268</v>
      </c>
      <c r="B10963" t="s">
        <v>13688</v>
      </c>
    </row>
    <row r="10964" spans="1:2">
      <c r="A10964">
        <v>37779381</v>
      </c>
      <c r="B10964" t="s">
        <v>9118</v>
      </c>
    </row>
    <row r="10965" spans="1:2">
      <c r="A10965">
        <v>36746741</v>
      </c>
      <c r="B10965" t="s">
        <v>9118</v>
      </c>
    </row>
    <row r="10966" spans="1:2">
      <c r="A10966">
        <v>34139971</v>
      </c>
      <c r="B10966" t="s">
        <v>9118</v>
      </c>
    </row>
    <row r="10967" spans="1:2">
      <c r="A10967">
        <v>36906439</v>
      </c>
      <c r="B10967" t="s">
        <v>9118</v>
      </c>
    </row>
    <row r="10968" spans="1:2">
      <c r="A10968">
        <v>34154417</v>
      </c>
      <c r="B10968" t="s">
        <v>15010</v>
      </c>
    </row>
    <row r="10969" spans="1:2">
      <c r="A10969">
        <v>34154418</v>
      </c>
      <c r="B10969" t="s">
        <v>15010</v>
      </c>
    </row>
    <row r="10970" spans="1:2">
      <c r="A10970">
        <v>36966789</v>
      </c>
      <c r="B10970" t="s">
        <v>8956</v>
      </c>
    </row>
    <row r="10971" spans="1:2">
      <c r="A10971">
        <v>37223757</v>
      </c>
      <c r="B10971" t="s">
        <v>8957</v>
      </c>
    </row>
    <row r="10972" spans="1:2">
      <c r="A10972">
        <v>37282375</v>
      </c>
      <c r="B10972" t="s">
        <v>8957</v>
      </c>
    </row>
    <row r="10973" spans="1:2">
      <c r="A10973">
        <v>37987070</v>
      </c>
      <c r="B10973" t="s">
        <v>8958</v>
      </c>
    </row>
    <row r="10974" spans="1:2">
      <c r="A10974">
        <v>37223752</v>
      </c>
      <c r="B10974" t="s">
        <v>8958</v>
      </c>
    </row>
    <row r="10975" spans="1:2">
      <c r="A10975">
        <v>37717422</v>
      </c>
      <c r="B10975" t="s">
        <v>15238</v>
      </c>
    </row>
    <row r="10976" spans="1:2">
      <c r="A10976">
        <v>34227449</v>
      </c>
      <c r="B10976" t="s">
        <v>15238</v>
      </c>
    </row>
    <row r="10977" spans="1:2">
      <c r="A10977">
        <v>34144435</v>
      </c>
      <c r="B10977" t="s">
        <v>15238</v>
      </c>
    </row>
    <row r="10978" spans="1:2">
      <c r="A10978">
        <v>37023998</v>
      </c>
      <c r="B10978" t="s">
        <v>15238</v>
      </c>
    </row>
    <row r="10979" spans="1:2">
      <c r="A10979">
        <v>36913573</v>
      </c>
      <c r="B10979" t="s">
        <v>15238</v>
      </c>
    </row>
    <row r="10980" spans="1:2">
      <c r="A10980">
        <v>37790721</v>
      </c>
      <c r="B10980" t="s">
        <v>12564</v>
      </c>
    </row>
    <row r="10981" spans="1:2">
      <c r="A10981">
        <v>34227463</v>
      </c>
      <c r="B10981" t="s">
        <v>12564</v>
      </c>
    </row>
    <row r="10982" spans="1:2">
      <c r="A10982">
        <v>38401575</v>
      </c>
      <c r="B10982" t="s">
        <v>12564</v>
      </c>
    </row>
    <row r="10983" spans="1:2">
      <c r="A10983">
        <v>34227457</v>
      </c>
      <c r="B10983" t="s">
        <v>10870</v>
      </c>
    </row>
    <row r="10984" spans="1:2">
      <c r="A10984">
        <v>34511615</v>
      </c>
      <c r="B10984" t="s">
        <v>13565</v>
      </c>
    </row>
    <row r="10985" spans="1:2">
      <c r="A10985">
        <v>34493338</v>
      </c>
      <c r="B10985" t="s">
        <v>12565</v>
      </c>
    </row>
    <row r="10986" spans="1:2">
      <c r="A10986">
        <v>38662862</v>
      </c>
      <c r="B10986" t="s">
        <v>11266</v>
      </c>
    </row>
    <row r="10987" spans="1:2">
      <c r="A10987">
        <v>37566541</v>
      </c>
      <c r="B10987" t="s">
        <v>11266</v>
      </c>
    </row>
    <row r="10988" spans="1:2">
      <c r="A10988">
        <v>36809469</v>
      </c>
      <c r="B10988" t="s">
        <v>13689</v>
      </c>
    </row>
    <row r="10989" spans="1:2">
      <c r="A10989">
        <v>37041072</v>
      </c>
      <c r="B10989" t="s">
        <v>13689</v>
      </c>
    </row>
    <row r="10990" spans="1:2">
      <c r="A10990">
        <v>37127789</v>
      </c>
      <c r="B10990" t="s">
        <v>13690</v>
      </c>
    </row>
    <row r="10991" spans="1:2">
      <c r="A10991">
        <v>36853710</v>
      </c>
      <c r="B10991" t="s">
        <v>13691</v>
      </c>
    </row>
    <row r="10992" spans="1:2">
      <c r="A10992">
        <v>34247232</v>
      </c>
      <c r="B10992" t="s">
        <v>13691</v>
      </c>
    </row>
    <row r="10993" spans="1:2">
      <c r="A10993">
        <v>34156712</v>
      </c>
      <c r="B10993" t="s">
        <v>13691</v>
      </c>
    </row>
    <row r="10994" spans="1:2">
      <c r="A10994">
        <v>36791305</v>
      </c>
      <c r="B10994" t="s">
        <v>13691</v>
      </c>
    </row>
    <row r="10995" spans="1:2">
      <c r="A10995">
        <v>34398215</v>
      </c>
      <c r="B10995" t="s">
        <v>13692</v>
      </c>
    </row>
    <row r="10996" spans="1:2">
      <c r="A10996">
        <v>34246558</v>
      </c>
      <c r="B10996" t="s">
        <v>13692</v>
      </c>
    </row>
    <row r="10997" spans="1:2">
      <c r="A10997">
        <v>34227491</v>
      </c>
      <c r="B10997" t="s">
        <v>13692</v>
      </c>
    </row>
    <row r="10998" spans="1:2">
      <c r="A10998">
        <v>34227489</v>
      </c>
      <c r="B10998" t="s">
        <v>13693</v>
      </c>
    </row>
    <row r="10999" spans="1:2">
      <c r="A10999">
        <v>34398164</v>
      </c>
      <c r="B10999" t="s">
        <v>13693</v>
      </c>
    </row>
    <row r="11000" spans="1:2">
      <c r="A11000">
        <v>34246585</v>
      </c>
      <c r="B11000" t="s">
        <v>13693</v>
      </c>
    </row>
    <row r="11001" spans="1:2">
      <c r="A11001">
        <v>36868065</v>
      </c>
      <c r="B11001" t="s">
        <v>13694</v>
      </c>
    </row>
    <row r="11002" spans="1:2">
      <c r="A11002">
        <v>34145634</v>
      </c>
      <c r="B11002" t="s">
        <v>13694</v>
      </c>
    </row>
    <row r="11003" spans="1:2">
      <c r="A11003">
        <v>37715425</v>
      </c>
      <c r="B11003" t="s">
        <v>13694</v>
      </c>
    </row>
    <row r="11004" spans="1:2">
      <c r="A11004">
        <v>34212118</v>
      </c>
      <c r="B11004" t="s">
        <v>13694</v>
      </c>
    </row>
    <row r="11005" spans="1:2">
      <c r="A11005">
        <v>34398201</v>
      </c>
      <c r="B11005" t="s">
        <v>13694</v>
      </c>
    </row>
    <row r="11006" spans="1:2">
      <c r="A11006">
        <v>37727539</v>
      </c>
      <c r="B11006" t="s">
        <v>13695</v>
      </c>
    </row>
    <row r="11007" spans="1:2">
      <c r="A11007">
        <v>34398174</v>
      </c>
      <c r="B11007" t="s">
        <v>13695</v>
      </c>
    </row>
    <row r="11008" spans="1:2">
      <c r="A11008">
        <v>36876813</v>
      </c>
      <c r="B11008" t="s">
        <v>13695</v>
      </c>
    </row>
    <row r="11009" spans="1:2">
      <c r="A11009">
        <v>38498211</v>
      </c>
      <c r="B11009" t="s">
        <v>13695</v>
      </c>
    </row>
    <row r="11010" spans="1:2">
      <c r="A11010">
        <v>34227485</v>
      </c>
      <c r="B11010" t="s">
        <v>13695</v>
      </c>
    </row>
    <row r="11011" spans="1:2">
      <c r="A11011">
        <v>34142896</v>
      </c>
      <c r="B11011" t="s">
        <v>12566</v>
      </c>
    </row>
    <row r="11012" spans="1:2">
      <c r="A11012">
        <v>36951175</v>
      </c>
      <c r="B11012" t="s">
        <v>12566</v>
      </c>
    </row>
    <row r="11013" spans="1:2">
      <c r="A11013">
        <v>34227519</v>
      </c>
      <c r="B11013" t="s">
        <v>11244</v>
      </c>
    </row>
    <row r="11014" spans="1:2">
      <c r="A11014">
        <v>36782609</v>
      </c>
      <c r="B11014" t="s">
        <v>13884</v>
      </c>
    </row>
    <row r="11015" spans="1:2">
      <c r="A11015">
        <v>34220030</v>
      </c>
      <c r="B11015" t="s">
        <v>13884</v>
      </c>
    </row>
    <row r="11016" spans="1:2">
      <c r="A11016">
        <v>36895971</v>
      </c>
      <c r="B11016" t="s">
        <v>13884</v>
      </c>
    </row>
    <row r="11017" spans="1:2">
      <c r="A11017">
        <v>37163208</v>
      </c>
      <c r="B11017" t="s">
        <v>13696</v>
      </c>
    </row>
    <row r="11018" spans="1:2">
      <c r="A11018">
        <v>37290029</v>
      </c>
      <c r="B11018" t="s">
        <v>13696</v>
      </c>
    </row>
    <row r="11019" spans="1:2">
      <c r="A11019">
        <v>37293454</v>
      </c>
      <c r="B11019" t="s">
        <v>13696</v>
      </c>
    </row>
    <row r="11020" spans="1:2">
      <c r="A11020">
        <v>37720564</v>
      </c>
      <c r="B11020" t="s">
        <v>13696</v>
      </c>
    </row>
    <row r="11021" spans="1:2">
      <c r="A11021">
        <v>37286162</v>
      </c>
      <c r="B11021" t="s">
        <v>15506</v>
      </c>
    </row>
    <row r="11022" spans="1:2">
      <c r="A11022">
        <v>34142176</v>
      </c>
      <c r="B11022" t="s">
        <v>15506</v>
      </c>
    </row>
    <row r="11023" spans="1:2">
      <c r="A11023">
        <v>37568598</v>
      </c>
      <c r="B11023" t="s">
        <v>15506</v>
      </c>
    </row>
    <row r="11024" spans="1:2">
      <c r="A11024">
        <v>34142178</v>
      </c>
      <c r="B11024" t="s">
        <v>15506</v>
      </c>
    </row>
    <row r="11025" spans="1:2">
      <c r="A11025">
        <v>37301129</v>
      </c>
      <c r="B11025" t="s">
        <v>15506</v>
      </c>
    </row>
    <row r="11026" spans="1:2">
      <c r="A11026">
        <v>37729360</v>
      </c>
      <c r="B11026" t="s">
        <v>13697</v>
      </c>
    </row>
    <row r="11027" spans="1:2">
      <c r="A11027">
        <v>34414754</v>
      </c>
      <c r="B11027" t="s">
        <v>13963</v>
      </c>
    </row>
    <row r="11028" spans="1:2">
      <c r="A11028">
        <v>34227525</v>
      </c>
      <c r="B11028" t="s">
        <v>13963</v>
      </c>
    </row>
    <row r="11029" spans="1:2">
      <c r="A11029">
        <v>37563736</v>
      </c>
      <c r="B11029" t="s">
        <v>9743</v>
      </c>
    </row>
    <row r="11030" spans="1:2">
      <c r="A11030">
        <v>34227529</v>
      </c>
      <c r="B11030" t="s">
        <v>9743</v>
      </c>
    </row>
    <row r="11031" spans="1:2">
      <c r="A11031">
        <v>34227532</v>
      </c>
      <c r="B11031" t="s">
        <v>12567</v>
      </c>
    </row>
    <row r="11032" spans="1:2">
      <c r="A11032">
        <v>34227543</v>
      </c>
      <c r="B11032" t="s">
        <v>12568</v>
      </c>
    </row>
    <row r="11033" spans="1:2">
      <c r="A11033">
        <v>37989083</v>
      </c>
      <c r="B11033" t="s">
        <v>12569</v>
      </c>
    </row>
    <row r="11034" spans="1:2">
      <c r="A11034">
        <v>37653721</v>
      </c>
      <c r="B11034" t="s">
        <v>12569</v>
      </c>
    </row>
    <row r="11035" spans="1:2">
      <c r="A11035">
        <v>34227549</v>
      </c>
      <c r="B11035" t="s">
        <v>11035</v>
      </c>
    </row>
    <row r="11036" spans="1:2">
      <c r="A11036">
        <v>37750353</v>
      </c>
      <c r="B11036" t="s">
        <v>11035</v>
      </c>
    </row>
    <row r="11037" spans="1:2">
      <c r="A11037">
        <v>37744911</v>
      </c>
      <c r="B11037" t="s">
        <v>13722</v>
      </c>
    </row>
    <row r="11038" spans="1:2">
      <c r="A11038">
        <v>37146497</v>
      </c>
      <c r="B11038" t="s">
        <v>13723</v>
      </c>
    </row>
    <row r="11039" spans="1:2">
      <c r="A11039">
        <v>34216930</v>
      </c>
      <c r="B11039" t="s">
        <v>13724</v>
      </c>
    </row>
    <row r="11040" spans="1:2">
      <c r="A11040">
        <v>38602931</v>
      </c>
      <c r="B11040" t="s">
        <v>13724</v>
      </c>
    </row>
    <row r="11041" spans="1:2">
      <c r="A11041">
        <v>37073476</v>
      </c>
      <c r="B11041" t="s">
        <v>13725</v>
      </c>
    </row>
    <row r="11042" spans="1:2">
      <c r="A11042">
        <v>37058583</v>
      </c>
      <c r="B11042" t="s">
        <v>13726</v>
      </c>
    </row>
    <row r="11043" spans="1:2">
      <c r="A11043">
        <v>34304088</v>
      </c>
      <c r="B11043" t="s">
        <v>13727</v>
      </c>
    </row>
    <row r="11044" spans="1:2">
      <c r="A11044">
        <v>37905963</v>
      </c>
      <c r="B11044" t="s">
        <v>13728</v>
      </c>
    </row>
    <row r="11045" spans="1:2">
      <c r="A11045">
        <v>34282105</v>
      </c>
      <c r="B11045" t="s">
        <v>13728</v>
      </c>
    </row>
    <row r="11046" spans="1:2">
      <c r="A11046">
        <v>36741510</v>
      </c>
      <c r="B11046" t="s">
        <v>13729</v>
      </c>
    </row>
    <row r="11047" spans="1:2">
      <c r="A11047">
        <v>34660952</v>
      </c>
      <c r="B11047" t="s">
        <v>13730</v>
      </c>
    </row>
    <row r="11048" spans="1:2">
      <c r="A11048">
        <v>36892447</v>
      </c>
      <c r="B11048" t="s">
        <v>13731</v>
      </c>
    </row>
    <row r="11049" spans="1:2">
      <c r="A11049">
        <v>34356072</v>
      </c>
      <c r="B11049" t="s">
        <v>13732</v>
      </c>
    </row>
    <row r="11050" spans="1:2">
      <c r="A11050">
        <v>37669957</v>
      </c>
      <c r="B11050" t="s">
        <v>13733</v>
      </c>
    </row>
    <row r="11051" spans="1:2">
      <c r="A11051">
        <v>34356087</v>
      </c>
      <c r="B11051" t="s">
        <v>13734</v>
      </c>
    </row>
    <row r="11052" spans="1:2">
      <c r="A11052">
        <v>36990097</v>
      </c>
      <c r="B11052" t="s">
        <v>13734</v>
      </c>
    </row>
    <row r="11053" spans="1:2">
      <c r="A11053">
        <v>34373994</v>
      </c>
      <c r="B11053" t="s">
        <v>13735</v>
      </c>
    </row>
    <row r="11054" spans="1:2">
      <c r="A11054">
        <v>34230671</v>
      </c>
      <c r="B11054" t="s">
        <v>13736</v>
      </c>
    </row>
    <row r="11055" spans="1:2">
      <c r="A11055">
        <v>36887801</v>
      </c>
      <c r="B11055" t="s">
        <v>13737</v>
      </c>
    </row>
    <row r="11056" spans="1:2">
      <c r="A11056">
        <v>36945030</v>
      </c>
      <c r="B11056" t="s">
        <v>13738</v>
      </c>
    </row>
    <row r="11057" spans="1:2">
      <c r="A11057">
        <v>38608561</v>
      </c>
      <c r="B11057" t="s">
        <v>13738</v>
      </c>
    </row>
    <row r="11058" spans="1:2">
      <c r="A11058">
        <v>34490174</v>
      </c>
      <c r="B11058" t="s">
        <v>13739</v>
      </c>
    </row>
    <row r="11059" spans="1:2">
      <c r="A11059">
        <v>34632293</v>
      </c>
      <c r="B11059" t="s">
        <v>13739</v>
      </c>
    </row>
    <row r="11060" spans="1:2">
      <c r="A11060">
        <v>34450461</v>
      </c>
      <c r="B11060" t="s">
        <v>13740</v>
      </c>
    </row>
    <row r="11061" spans="1:2">
      <c r="A11061">
        <v>37854987</v>
      </c>
      <c r="B11061" t="s">
        <v>13740</v>
      </c>
    </row>
    <row r="11062" spans="1:2">
      <c r="A11062">
        <v>34142271</v>
      </c>
      <c r="B11062" t="s">
        <v>13740</v>
      </c>
    </row>
    <row r="11063" spans="1:2">
      <c r="A11063">
        <v>36748947</v>
      </c>
      <c r="B11063" t="s">
        <v>13740</v>
      </c>
    </row>
    <row r="11064" spans="1:2">
      <c r="A11064">
        <v>37002647</v>
      </c>
      <c r="B11064" t="s">
        <v>13741</v>
      </c>
    </row>
    <row r="11065" spans="1:2">
      <c r="A11065">
        <v>37957730</v>
      </c>
      <c r="B11065" t="s">
        <v>13742</v>
      </c>
    </row>
    <row r="11066" spans="1:2">
      <c r="A11066">
        <v>37957728</v>
      </c>
      <c r="B11066" t="s">
        <v>13743</v>
      </c>
    </row>
    <row r="11067" spans="1:2">
      <c r="A11067">
        <v>36772254</v>
      </c>
      <c r="B11067" t="s">
        <v>13744</v>
      </c>
    </row>
    <row r="11068" spans="1:2">
      <c r="A11068">
        <v>38332469</v>
      </c>
      <c r="B11068" t="s">
        <v>13745</v>
      </c>
    </row>
    <row r="11069" spans="1:2">
      <c r="A11069">
        <v>37854522</v>
      </c>
      <c r="B11069" t="s">
        <v>13746</v>
      </c>
    </row>
    <row r="11070" spans="1:2">
      <c r="A11070">
        <v>34368249</v>
      </c>
      <c r="B11070" t="s">
        <v>13747</v>
      </c>
    </row>
    <row r="11071" spans="1:2">
      <c r="A11071">
        <v>34541040</v>
      </c>
      <c r="B11071" t="s">
        <v>13747</v>
      </c>
    </row>
    <row r="11072" spans="1:2">
      <c r="A11072">
        <v>34653480</v>
      </c>
      <c r="B11072" t="s">
        <v>13748</v>
      </c>
    </row>
    <row r="11073" spans="1:2">
      <c r="A11073">
        <v>34340718</v>
      </c>
      <c r="B11073" t="s">
        <v>13749</v>
      </c>
    </row>
    <row r="11074" spans="1:2">
      <c r="A11074">
        <v>34145539</v>
      </c>
      <c r="B11074" t="s">
        <v>13750</v>
      </c>
    </row>
    <row r="11075" spans="1:2">
      <c r="A11075">
        <v>34218450</v>
      </c>
      <c r="B11075" t="s">
        <v>13751</v>
      </c>
    </row>
    <row r="11076" spans="1:2">
      <c r="A11076">
        <v>34666677</v>
      </c>
      <c r="B11076" t="s">
        <v>13752</v>
      </c>
    </row>
    <row r="11077" spans="1:2">
      <c r="A11077">
        <v>36986169</v>
      </c>
      <c r="B11077" t="s">
        <v>13753</v>
      </c>
    </row>
    <row r="11078" spans="1:2">
      <c r="A11078">
        <v>37284091</v>
      </c>
      <c r="B11078" t="s">
        <v>13754</v>
      </c>
    </row>
    <row r="11079" spans="1:2">
      <c r="A11079">
        <v>38773062</v>
      </c>
      <c r="B11079" t="s">
        <v>13754</v>
      </c>
    </row>
    <row r="11080" spans="1:2">
      <c r="A11080">
        <v>37099010</v>
      </c>
      <c r="B11080" t="s">
        <v>13755</v>
      </c>
    </row>
    <row r="11081" spans="1:2">
      <c r="A11081">
        <v>36900663</v>
      </c>
      <c r="B11081" t="s">
        <v>13756</v>
      </c>
    </row>
    <row r="11082" spans="1:2">
      <c r="A11082">
        <v>34300207</v>
      </c>
      <c r="B11082" t="s">
        <v>13757</v>
      </c>
    </row>
    <row r="11083" spans="1:2">
      <c r="A11083">
        <v>37044689</v>
      </c>
      <c r="B11083" t="s">
        <v>13758</v>
      </c>
    </row>
    <row r="11084" spans="1:2">
      <c r="A11084">
        <v>34632675</v>
      </c>
      <c r="B11084" t="s">
        <v>13759</v>
      </c>
    </row>
    <row r="11085" spans="1:2">
      <c r="A11085">
        <v>34221729</v>
      </c>
      <c r="B11085" t="s">
        <v>13760</v>
      </c>
    </row>
    <row r="11086" spans="1:2">
      <c r="A11086">
        <v>34145529</v>
      </c>
      <c r="B11086" t="s">
        <v>13761</v>
      </c>
    </row>
    <row r="11087" spans="1:2">
      <c r="A11087">
        <v>34336272</v>
      </c>
      <c r="B11087" t="s">
        <v>13762</v>
      </c>
    </row>
    <row r="11088" spans="1:2">
      <c r="A11088">
        <v>34319817</v>
      </c>
      <c r="B11088" t="s">
        <v>13763</v>
      </c>
    </row>
    <row r="11089" spans="1:2">
      <c r="A11089">
        <v>34644779</v>
      </c>
      <c r="B11089" t="s">
        <v>13764</v>
      </c>
    </row>
    <row r="11090" spans="1:2">
      <c r="A11090">
        <v>37886037</v>
      </c>
      <c r="B11090" t="s">
        <v>13765</v>
      </c>
    </row>
    <row r="11091" spans="1:2">
      <c r="A11091">
        <v>36729001</v>
      </c>
      <c r="B11091" t="s">
        <v>13766</v>
      </c>
    </row>
    <row r="11092" spans="1:2">
      <c r="A11092">
        <v>34218455</v>
      </c>
      <c r="B11092" t="s">
        <v>13767</v>
      </c>
    </row>
    <row r="11093" spans="1:2">
      <c r="A11093">
        <v>36927178</v>
      </c>
      <c r="B11093" t="s">
        <v>13768</v>
      </c>
    </row>
    <row r="11094" spans="1:2">
      <c r="A11094">
        <v>36763142</v>
      </c>
      <c r="B11094" t="s">
        <v>13769</v>
      </c>
    </row>
    <row r="11095" spans="1:2">
      <c r="A11095">
        <v>34244685</v>
      </c>
      <c r="B11095" t="s">
        <v>13770</v>
      </c>
    </row>
    <row r="11096" spans="1:2">
      <c r="A11096">
        <v>34400157</v>
      </c>
      <c r="B11096" t="s">
        <v>13771</v>
      </c>
    </row>
    <row r="11097" spans="1:2">
      <c r="A11097">
        <v>34644629</v>
      </c>
      <c r="B11097" t="s">
        <v>13772</v>
      </c>
    </row>
    <row r="11098" spans="1:2">
      <c r="A11098">
        <v>34250113</v>
      </c>
      <c r="B11098" t="s">
        <v>13773</v>
      </c>
    </row>
    <row r="11099" spans="1:2">
      <c r="A11099">
        <v>34134777</v>
      </c>
      <c r="B11099" t="s">
        <v>13774</v>
      </c>
    </row>
    <row r="11100" spans="1:2">
      <c r="A11100">
        <v>34263348</v>
      </c>
      <c r="B11100" t="s">
        <v>13775</v>
      </c>
    </row>
    <row r="11101" spans="1:2">
      <c r="A11101">
        <v>34221628</v>
      </c>
      <c r="B11101" t="s">
        <v>13776</v>
      </c>
    </row>
    <row r="11102" spans="1:2">
      <c r="A11102">
        <v>36902267</v>
      </c>
      <c r="B11102" t="s">
        <v>13777</v>
      </c>
    </row>
    <row r="11103" spans="1:2">
      <c r="A11103">
        <v>36746728</v>
      </c>
      <c r="B11103" t="s">
        <v>13778</v>
      </c>
    </row>
    <row r="11104" spans="1:2">
      <c r="A11104">
        <v>37293949</v>
      </c>
      <c r="B11104" t="s">
        <v>13779</v>
      </c>
    </row>
    <row r="11105" spans="1:2">
      <c r="A11105">
        <v>34375160</v>
      </c>
      <c r="B11105" t="s">
        <v>13780</v>
      </c>
    </row>
    <row r="11106" spans="1:2">
      <c r="A11106">
        <v>36770652</v>
      </c>
      <c r="B11106" t="s">
        <v>13781</v>
      </c>
    </row>
    <row r="11107" spans="1:2">
      <c r="A11107">
        <v>34264572</v>
      </c>
      <c r="B11107" t="s">
        <v>13782</v>
      </c>
    </row>
    <row r="11108" spans="1:2">
      <c r="A11108">
        <v>37052642</v>
      </c>
      <c r="B11108" t="s">
        <v>13783</v>
      </c>
    </row>
    <row r="11109" spans="1:2">
      <c r="A11109">
        <v>36730405</v>
      </c>
      <c r="B11109" t="s">
        <v>13784</v>
      </c>
    </row>
    <row r="11110" spans="1:2">
      <c r="A11110">
        <v>36972249</v>
      </c>
      <c r="B11110" t="s">
        <v>13785</v>
      </c>
    </row>
    <row r="11111" spans="1:2">
      <c r="A11111">
        <v>36996201</v>
      </c>
      <c r="B11111" t="s">
        <v>13786</v>
      </c>
    </row>
    <row r="11112" spans="1:2">
      <c r="A11112">
        <v>36755713</v>
      </c>
      <c r="B11112" t="s">
        <v>13787</v>
      </c>
    </row>
    <row r="11113" spans="1:2">
      <c r="A11113">
        <v>36996197</v>
      </c>
      <c r="B11113" t="s">
        <v>13788</v>
      </c>
    </row>
    <row r="11114" spans="1:2">
      <c r="A11114">
        <v>34145335</v>
      </c>
      <c r="B11114" t="s">
        <v>13789</v>
      </c>
    </row>
    <row r="11115" spans="1:2">
      <c r="A11115">
        <v>34387368</v>
      </c>
      <c r="B11115" t="s">
        <v>13790</v>
      </c>
    </row>
    <row r="11116" spans="1:2">
      <c r="A11116">
        <v>36755706</v>
      </c>
      <c r="B11116" t="s">
        <v>13791</v>
      </c>
    </row>
    <row r="11117" spans="1:2">
      <c r="A11117">
        <v>34355435</v>
      </c>
      <c r="B11117" t="s">
        <v>13792</v>
      </c>
    </row>
    <row r="11118" spans="1:2">
      <c r="A11118">
        <v>36913145</v>
      </c>
      <c r="B11118" t="s">
        <v>13793</v>
      </c>
    </row>
    <row r="11119" spans="1:2">
      <c r="A11119">
        <v>36902263</v>
      </c>
      <c r="B11119" t="s">
        <v>13793</v>
      </c>
    </row>
    <row r="11120" spans="1:2">
      <c r="A11120">
        <v>34412751</v>
      </c>
      <c r="B11120" t="s">
        <v>13794</v>
      </c>
    </row>
    <row r="11121" spans="1:2">
      <c r="A11121">
        <v>34311957</v>
      </c>
      <c r="B11121" t="s">
        <v>13795</v>
      </c>
    </row>
    <row r="11122" spans="1:2">
      <c r="A11122">
        <v>35784793</v>
      </c>
      <c r="B11122" t="s">
        <v>13796</v>
      </c>
    </row>
    <row r="11123" spans="1:2">
      <c r="A11123">
        <v>34221471</v>
      </c>
      <c r="B11123" t="s">
        <v>13797</v>
      </c>
    </row>
    <row r="11124" spans="1:2">
      <c r="A11124">
        <v>34413498</v>
      </c>
      <c r="B11124" t="s">
        <v>13798</v>
      </c>
    </row>
    <row r="11125" spans="1:2">
      <c r="A11125">
        <v>36730862</v>
      </c>
      <c r="B11125" t="s">
        <v>13799</v>
      </c>
    </row>
    <row r="11126" spans="1:2">
      <c r="A11126">
        <v>37013250</v>
      </c>
      <c r="B11126" t="s">
        <v>13800</v>
      </c>
    </row>
    <row r="11127" spans="1:2">
      <c r="A11127">
        <v>36979952</v>
      </c>
      <c r="B11127" t="s">
        <v>13801</v>
      </c>
    </row>
    <row r="11128" spans="1:2">
      <c r="A11128">
        <v>36932514</v>
      </c>
      <c r="B11128" t="s">
        <v>13801</v>
      </c>
    </row>
    <row r="11129" spans="1:2">
      <c r="A11129">
        <v>34297651</v>
      </c>
      <c r="B11129" t="s">
        <v>13802</v>
      </c>
    </row>
    <row r="11130" spans="1:2">
      <c r="A11130">
        <v>37064924</v>
      </c>
      <c r="B11130" t="s">
        <v>13803</v>
      </c>
    </row>
    <row r="11131" spans="1:2">
      <c r="A11131">
        <v>37063764</v>
      </c>
      <c r="B11131" t="s">
        <v>13803</v>
      </c>
    </row>
    <row r="11132" spans="1:2">
      <c r="A11132">
        <v>37119730</v>
      </c>
      <c r="B11132" t="s">
        <v>13804</v>
      </c>
    </row>
    <row r="11133" spans="1:2">
      <c r="A11133">
        <v>36758708</v>
      </c>
      <c r="B11133" t="s">
        <v>13804</v>
      </c>
    </row>
    <row r="11134" spans="1:2">
      <c r="A11134">
        <v>34302331</v>
      </c>
      <c r="B11134" t="s">
        <v>13805</v>
      </c>
    </row>
    <row r="11135" spans="1:2">
      <c r="A11135">
        <v>34400148</v>
      </c>
      <c r="B11135" t="s">
        <v>13806</v>
      </c>
    </row>
    <row r="11136" spans="1:2">
      <c r="A11136">
        <v>37138827</v>
      </c>
      <c r="B11136" t="s">
        <v>13807</v>
      </c>
    </row>
    <row r="11137" spans="1:2">
      <c r="A11137">
        <v>34262777</v>
      </c>
      <c r="B11137" t="s">
        <v>13807</v>
      </c>
    </row>
    <row r="11138" spans="1:2">
      <c r="A11138">
        <v>37018269</v>
      </c>
      <c r="B11138" t="s">
        <v>12573</v>
      </c>
    </row>
    <row r="11139" spans="1:2">
      <c r="A11139">
        <v>34223899</v>
      </c>
      <c r="B11139" t="s">
        <v>13808</v>
      </c>
    </row>
    <row r="11140" spans="1:2">
      <c r="A11140">
        <v>34227550</v>
      </c>
      <c r="B11140" t="s">
        <v>15107</v>
      </c>
    </row>
    <row r="11141" spans="1:2">
      <c r="A11141">
        <v>37727687</v>
      </c>
      <c r="B11141" t="s">
        <v>15107</v>
      </c>
    </row>
    <row r="11142" spans="1:2">
      <c r="A11142">
        <v>36970220</v>
      </c>
      <c r="B11142" t="s">
        <v>15107</v>
      </c>
    </row>
    <row r="11143" spans="1:2">
      <c r="A11143">
        <v>34286668</v>
      </c>
      <c r="B11143" t="s">
        <v>15107</v>
      </c>
    </row>
    <row r="11144" spans="1:2">
      <c r="A11144">
        <v>34232462</v>
      </c>
      <c r="B11144" t="s">
        <v>10334</v>
      </c>
    </row>
    <row r="11145" spans="1:2">
      <c r="A11145">
        <v>38340828</v>
      </c>
      <c r="B11145" t="s">
        <v>10334</v>
      </c>
    </row>
    <row r="11146" spans="1:2">
      <c r="A11146">
        <v>38744289</v>
      </c>
      <c r="B11146" t="s">
        <v>10334</v>
      </c>
    </row>
    <row r="11147" spans="1:2">
      <c r="A11147">
        <v>36910000</v>
      </c>
      <c r="B11147" t="s">
        <v>10334</v>
      </c>
    </row>
    <row r="11148" spans="1:2">
      <c r="A11148">
        <v>34211261</v>
      </c>
      <c r="B11148" t="s">
        <v>13812</v>
      </c>
    </row>
    <row r="11149" spans="1:2">
      <c r="A11149">
        <v>34227575</v>
      </c>
      <c r="B11149" t="s">
        <v>8507</v>
      </c>
    </row>
    <row r="11150" spans="1:2">
      <c r="A11150">
        <v>34147223</v>
      </c>
      <c r="B11150" t="s">
        <v>13817</v>
      </c>
    </row>
    <row r="11151" spans="1:2">
      <c r="A11151">
        <v>37779816</v>
      </c>
      <c r="B11151" t="s">
        <v>13818</v>
      </c>
    </row>
    <row r="11152" spans="1:2">
      <c r="A11152">
        <v>34151993</v>
      </c>
      <c r="B11152" t="s">
        <v>13818</v>
      </c>
    </row>
    <row r="11153" spans="1:2">
      <c r="A11153">
        <v>36943462</v>
      </c>
      <c r="B11153" t="s">
        <v>13818</v>
      </c>
    </row>
    <row r="11154" spans="1:2">
      <c r="A11154">
        <v>34145434</v>
      </c>
      <c r="B11154" t="s">
        <v>13819</v>
      </c>
    </row>
    <row r="11155" spans="1:2">
      <c r="A11155">
        <v>34217625</v>
      </c>
      <c r="B11155" t="s">
        <v>13820</v>
      </c>
    </row>
    <row r="11156" spans="1:2">
      <c r="A11156">
        <v>34199196</v>
      </c>
      <c r="B11156" t="s">
        <v>13821</v>
      </c>
    </row>
    <row r="11157" spans="1:2">
      <c r="A11157">
        <v>37725450</v>
      </c>
      <c r="B11157" t="s">
        <v>13822</v>
      </c>
    </row>
    <row r="11158" spans="1:2">
      <c r="A11158">
        <v>36864038</v>
      </c>
      <c r="B11158" t="s">
        <v>13822</v>
      </c>
    </row>
    <row r="11159" spans="1:2">
      <c r="A11159">
        <v>34331877</v>
      </c>
      <c r="B11159" t="s">
        <v>13822</v>
      </c>
    </row>
    <row r="11160" spans="1:2">
      <c r="A11160">
        <v>34215362</v>
      </c>
      <c r="B11160" t="s">
        <v>13822</v>
      </c>
    </row>
    <row r="11161" spans="1:2">
      <c r="A11161">
        <v>37056057</v>
      </c>
      <c r="B11161" t="s">
        <v>13823</v>
      </c>
    </row>
    <row r="11162" spans="1:2">
      <c r="A11162">
        <v>34220666</v>
      </c>
      <c r="B11162" t="s">
        <v>13823</v>
      </c>
    </row>
    <row r="11163" spans="1:2">
      <c r="A11163">
        <v>38442175</v>
      </c>
      <c r="B11163" t="s">
        <v>13823</v>
      </c>
    </row>
    <row r="11164" spans="1:2">
      <c r="A11164">
        <v>36953001</v>
      </c>
      <c r="B11164" t="s">
        <v>13824</v>
      </c>
    </row>
    <row r="11165" spans="1:2">
      <c r="A11165">
        <v>38805482</v>
      </c>
      <c r="B11165" t="s">
        <v>13824</v>
      </c>
    </row>
    <row r="11166" spans="1:2">
      <c r="A11166">
        <v>38812087</v>
      </c>
      <c r="B11166" t="s">
        <v>13824</v>
      </c>
    </row>
    <row r="11167" spans="1:2">
      <c r="A11167">
        <v>37253796</v>
      </c>
      <c r="B11167" t="s">
        <v>15507</v>
      </c>
    </row>
    <row r="11168" spans="1:2">
      <c r="A11168">
        <v>34222865</v>
      </c>
      <c r="B11168" t="s">
        <v>13825</v>
      </c>
    </row>
    <row r="11169" spans="1:2">
      <c r="A11169">
        <v>34234463</v>
      </c>
      <c r="B11169" t="s">
        <v>13826</v>
      </c>
    </row>
    <row r="11170" spans="1:2">
      <c r="A11170">
        <v>34235527</v>
      </c>
      <c r="B11170" t="s">
        <v>13827</v>
      </c>
    </row>
    <row r="11171" spans="1:2">
      <c r="A11171">
        <v>36781724</v>
      </c>
      <c r="B11171" t="s">
        <v>14773</v>
      </c>
    </row>
    <row r="11172" spans="1:2">
      <c r="A11172">
        <v>34234297</v>
      </c>
      <c r="B11172" t="s">
        <v>14773</v>
      </c>
    </row>
    <row r="11173" spans="1:2">
      <c r="A11173">
        <v>34227596</v>
      </c>
      <c r="B11173" t="s">
        <v>9714</v>
      </c>
    </row>
    <row r="11174" spans="1:2">
      <c r="A11174">
        <v>34227601</v>
      </c>
      <c r="B11174" t="s">
        <v>13828</v>
      </c>
    </row>
    <row r="11175" spans="1:2">
      <c r="A11175">
        <v>37043475</v>
      </c>
      <c r="B11175" t="s">
        <v>13466</v>
      </c>
    </row>
    <row r="11176" spans="1:2">
      <c r="A11176">
        <v>34190669</v>
      </c>
      <c r="B11176" t="s">
        <v>13466</v>
      </c>
    </row>
    <row r="11177" spans="1:2">
      <c r="A11177">
        <v>38451545</v>
      </c>
      <c r="B11177" t="s">
        <v>13466</v>
      </c>
    </row>
    <row r="11178" spans="1:2">
      <c r="A11178">
        <v>34151978</v>
      </c>
      <c r="B11178" t="s">
        <v>14638</v>
      </c>
    </row>
    <row r="11179" spans="1:2">
      <c r="A11179">
        <v>37204475</v>
      </c>
      <c r="B11179" t="s">
        <v>8733</v>
      </c>
    </row>
    <row r="11180" spans="1:2">
      <c r="A11180">
        <v>34146399</v>
      </c>
      <c r="B11180" t="s">
        <v>8733</v>
      </c>
    </row>
    <row r="11181" spans="1:2">
      <c r="A11181">
        <v>37182943</v>
      </c>
      <c r="B11181" t="s">
        <v>8734</v>
      </c>
    </row>
    <row r="11182" spans="1:2">
      <c r="A11182">
        <v>34144178</v>
      </c>
      <c r="B11182" t="s">
        <v>8734</v>
      </c>
    </row>
    <row r="11183" spans="1:2">
      <c r="A11183">
        <v>34209380</v>
      </c>
      <c r="B11183" t="s">
        <v>14639</v>
      </c>
    </row>
    <row r="11184" spans="1:2">
      <c r="A11184">
        <v>37984347</v>
      </c>
      <c r="B11184" t="s">
        <v>14639</v>
      </c>
    </row>
    <row r="11185" spans="1:2">
      <c r="A11185">
        <v>36992935</v>
      </c>
      <c r="B11185" t="s">
        <v>14639</v>
      </c>
    </row>
    <row r="11186" spans="1:2">
      <c r="A11186">
        <v>37780370</v>
      </c>
      <c r="B11186" t="s">
        <v>14639</v>
      </c>
    </row>
    <row r="11187" spans="1:2">
      <c r="A11187">
        <v>34227646</v>
      </c>
      <c r="B11187" t="s">
        <v>8735</v>
      </c>
    </row>
    <row r="11188" spans="1:2">
      <c r="A11188">
        <v>38724749</v>
      </c>
      <c r="B11188" t="s">
        <v>8735</v>
      </c>
    </row>
    <row r="11189" spans="1:2">
      <c r="A11189">
        <v>37585981</v>
      </c>
      <c r="B11189" t="s">
        <v>8736</v>
      </c>
    </row>
    <row r="11190" spans="1:2">
      <c r="A11190">
        <v>37104384</v>
      </c>
      <c r="B11190" t="s">
        <v>8737</v>
      </c>
    </row>
    <row r="11191" spans="1:2">
      <c r="A11191">
        <v>38808204</v>
      </c>
      <c r="B11191" t="s">
        <v>8737</v>
      </c>
    </row>
    <row r="11192" spans="1:2">
      <c r="A11192">
        <v>37013561</v>
      </c>
      <c r="B11192" t="s">
        <v>8738</v>
      </c>
    </row>
    <row r="11193" spans="1:2">
      <c r="A11193">
        <v>38510505</v>
      </c>
      <c r="B11193" t="s">
        <v>8739</v>
      </c>
    </row>
    <row r="11194" spans="1:2">
      <c r="A11194">
        <v>36874717</v>
      </c>
      <c r="B11194" t="s">
        <v>8739</v>
      </c>
    </row>
    <row r="11195" spans="1:2">
      <c r="A11195">
        <v>38451192</v>
      </c>
      <c r="B11195" t="s">
        <v>8739</v>
      </c>
    </row>
    <row r="11196" spans="1:2">
      <c r="A11196">
        <v>34227823</v>
      </c>
      <c r="B11196" t="s">
        <v>15823</v>
      </c>
    </row>
    <row r="11197" spans="1:2">
      <c r="A11197">
        <v>34228148</v>
      </c>
      <c r="B11197" t="s">
        <v>8740</v>
      </c>
    </row>
    <row r="11198" spans="1:2">
      <c r="A11198">
        <v>36859834</v>
      </c>
      <c r="B11198" t="s">
        <v>8741</v>
      </c>
    </row>
    <row r="11199" spans="1:2">
      <c r="A11199">
        <v>37861903</v>
      </c>
      <c r="B11199" t="s">
        <v>17231</v>
      </c>
    </row>
    <row r="11200" spans="1:2">
      <c r="A11200">
        <v>36758679</v>
      </c>
      <c r="B11200" t="s">
        <v>9529</v>
      </c>
    </row>
    <row r="11201" spans="1:2">
      <c r="A11201">
        <v>34168373</v>
      </c>
      <c r="B11201" t="s">
        <v>10583</v>
      </c>
    </row>
    <row r="11202" spans="1:2">
      <c r="A11202">
        <v>37593754</v>
      </c>
      <c r="B11202" t="s">
        <v>10405</v>
      </c>
    </row>
    <row r="11203" spans="1:2">
      <c r="A11203">
        <v>34270146</v>
      </c>
      <c r="B11203" t="s">
        <v>10405</v>
      </c>
    </row>
    <row r="11204" spans="1:2">
      <c r="A11204">
        <v>34228115</v>
      </c>
      <c r="B11204" t="s">
        <v>13877</v>
      </c>
    </row>
    <row r="11205" spans="1:2">
      <c r="A11205">
        <v>36845815</v>
      </c>
      <c r="B11205" t="s">
        <v>14438</v>
      </c>
    </row>
    <row r="11206" spans="1:2">
      <c r="A11206">
        <v>38454698</v>
      </c>
      <c r="B11206" t="s">
        <v>8515</v>
      </c>
    </row>
    <row r="11207" spans="1:2">
      <c r="A11207">
        <v>34227671</v>
      </c>
      <c r="B11207" t="s">
        <v>8515</v>
      </c>
    </row>
    <row r="11208" spans="1:2">
      <c r="A11208">
        <v>37228711</v>
      </c>
      <c r="B11208" t="s">
        <v>8515</v>
      </c>
    </row>
    <row r="11209" spans="1:2">
      <c r="A11209">
        <v>34168295</v>
      </c>
      <c r="B11209" t="s">
        <v>10584</v>
      </c>
    </row>
    <row r="11210" spans="1:2">
      <c r="A11210">
        <v>34652440</v>
      </c>
      <c r="B11210" t="s">
        <v>10584</v>
      </c>
    </row>
    <row r="11211" spans="1:2">
      <c r="A11211">
        <v>34186736</v>
      </c>
      <c r="B11211" t="s">
        <v>9530</v>
      </c>
    </row>
    <row r="11212" spans="1:2">
      <c r="A11212">
        <v>34412608</v>
      </c>
      <c r="B11212" t="s">
        <v>9531</v>
      </c>
    </row>
    <row r="11213" spans="1:2">
      <c r="A11213">
        <v>34326109</v>
      </c>
      <c r="B11213" t="s">
        <v>9531</v>
      </c>
    </row>
    <row r="11214" spans="1:2">
      <c r="A11214">
        <v>34507296</v>
      </c>
      <c r="B11214" t="s">
        <v>12574</v>
      </c>
    </row>
    <row r="11215" spans="1:2">
      <c r="A11215">
        <v>34138777</v>
      </c>
      <c r="B11215" t="s">
        <v>12574</v>
      </c>
    </row>
    <row r="11216" spans="1:2">
      <c r="A11216">
        <v>34394074</v>
      </c>
      <c r="B11216" t="s">
        <v>13829</v>
      </c>
    </row>
    <row r="11217" spans="1:2">
      <c r="A11217">
        <v>36867154</v>
      </c>
      <c r="B11217" t="s">
        <v>13829</v>
      </c>
    </row>
    <row r="11218" spans="1:2">
      <c r="A11218">
        <v>37762449</v>
      </c>
      <c r="B11218" t="s">
        <v>13829</v>
      </c>
    </row>
    <row r="11219" spans="1:2">
      <c r="A11219">
        <v>34227710</v>
      </c>
      <c r="B11219" t="s">
        <v>13830</v>
      </c>
    </row>
    <row r="11220" spans="1:2">
      <c r="A11220">
        <v>34134989</v>
      </c>
      <c r="B11220" t="s">
        <v>12576</v>
      </c>
    </row>
    <row r="11221" spans="1:2">
      <c r="A11221">
        <v>34415562</v>
      </c>
      <c r="B11221" t="s">
        <v>12577</v>
      </c>
    </row>
    <row r="11222" spans="1:2">
      <c r="A11222">
        <v>34227719</v>
      </c>
      <c r="B11222" t="s">
        <v>10173</v>
      </c>
    </row>
    <row r="11223" spans="1:2">
      <c r="A11223">
        <v>38737862</v>
      </c>
      <c r="B11223" t="s">
        <v>13964</v>
      </c>
    </row>
    <row r="11224" spans="1:2">
      <c r="A11224">
        <v>34227716</v>
      </c>
      <c r="B11224" t="s">
        <v>13964</v>
      </c>
    </row>
    <row r="11225" spans="1:2">
      <c r="A11225">
        <v>34142308</v>
      </c>
      <c r="B11225" t="s">
        <v>14996</v>
      </c>
    </row>
    <row r="11226" spans="1:2">
      <c r="A11226">
        <v>37778306</v>
      </c>
      <c r="B11226" t="s">
        <v>14996</v>
      </c>
    </row>
    <row r="11227" spans="1:2">
      <c r="A11227">
        <v>36856620</v>
      </c>
      <c r="B11227" t="s">
        <v>14996</v>
      </c>
    </row>
    <row r="11228" spans="1:2">
      <c r="A11228">
        <v>37270900</v>
      </c>
      <c r="B11228" t="s">
        <v>14996</v>
      </c>
    </row>
    <row r="11229" spans="1:2">
      <c r="A11229">
        <v>34145234</v>
      </c>
      <c r="B11229" t="s">
        <v>14997</v>
      </c>
    </row>
    <row r="11230" spans="1:2">
      <c r="A11230">
        <v>37778791</v>
      </c>
      <c r="B11230" t="s">
        <v>15027</v>
      </c>
    </row>
    <row r="11231" spans="1:2">
      <c r="A11231">
        <v>36865912</v>
      </c>
      <c r="B11231" t="s">
        <v>15027</v>
      </c>
    </row>
    <row r="11232" spans="1:2">
      <c r="A11232">
        <v>34151566</v>
      </c>
      <c r="B11232" t="s">
        <v>15027</v>
      </c>
    </row>
    <row r="11233" spans="1:2">
      <c r="A11233">
        <v>37592364</v>
      </c>
      <c r="B11233" t="s">
        <v>15027</v>
      </c>
    </row>
    <row r="11234" spans="1:2">
      <c r="A11234">
        <v>34569296</v>
      </c>
      <c r="B11234" t="s">
        <v>15027</v>
      </c>
    </row>
    <row r="11235" spans="1:2">
      <c r="A11235">
        <v>37778797</v>
      </c>
      <c r="B11235" t="s">
        <v>15508</v>
      </c>
    </row>
    <row r="11236" spans="1:2">
      <c r="A11236">
        <v>36865962</v>
      </c>
      <c r="B11236" t="s">
        <v>15508</v>
      </c>
    </row>
    <row r="11237" spans="1:2">
      <c r="A11237">
        <v>36858101</v>
      </c>
      <c r="B11237" t="s">
        <v>15508</v>
      </c>
    </row>
    <row r="11238" spans="1:2">
      <c r="A11238">
        <v>34212278</v>
      </c>
      <c r="B11238" t="s">
        <v>13831</v>
      </c>
    </row>
    <row r="11239" spans="1:2">
      <c r="A11239">
        <v>36846302</v>
      </c>
      <c r="B11239" t="s">
        <v>14998</v>
      </c>
    </row>
    <row r="11240" spans="1:2">
      <c r="A11240">
        <v>34227723</v>
      </c>
      <c r="B11240" t="s">
        <v>14998</v>
      </c>
    </row>
    <row r="11241" spans="1:2">
      <c r="A11241">
        <v>34217850</v>
      </c>
      <c r="B11241" t="s">
        <v>14998</v>
      </c>
    </row>
    <row r="11242" spans="1:2">
      <c r="A11242">
        <v>36855929</v>
      </c>
      <c r="B11242" t="s">
        <v>14998</v>
      </c>
    </row>
    <row r="11243" spans="1:2">
      <c r="A11243">
        <v>37778198</v>
      </c>
      <c r="B11243" t="s">
        <v>14998</v>
      </c>
    </row>
    <row r="11244" spans="1:2">
      <c r="A11244">
        <v>37073285</v>
      </c>
      <c r="B11244" t="s">
        <v>13259</v>
      </c>
    </row>
    <row r="11245" spans="1:2">
      <c r="A11245">
        <v>34414141</v>
      </c>
      <c r="B11245" t="s">
        <v>13259</v>
      </c>
    </row>
    <row r="11246" spans="1:2">
      <c r="A11246">
        <v>36803573</v>
      </c>
      <c r="B11246" t="s">
        <v>13259</v>
      </c>
    </row>
    <row r="11247" spans="1:2">
      <c r="A11247">
        <v>38788345</v>
      </c>
      <c r="B11247" t="s">
        <v>8479</v>
      </c>
    </row>
    <row r="11248" spans="1:2">
      <c r="A11248">
        <v>37678744</v>
      </c>
      <c r="B11248" t="s">
        <v>8480</v>
      </c>
    </row>
    <row r="11249" spans="1:2">
      <c r="A11249">
        <v>34227758</v>
      </c>
      <c r="B11249" t="s">
        <v>8480</v>
      </c>
    </row>
    <row r="11250" spans="1:2">
      <c r="A11250">
        <v>34227769</v>
      </c>
      <c r="B11250" t="s">
        <v>14095</v>
      </c>
    </row>
    <row r="11251" spans="1:2">
      <c r="A11251">
        <v>37255641</v>
      </c>
      <c r="B11251" t="s">
        <v>13832</v>
      </c>
    </row>
    <row r="11252" spans="1:2">
      <c r="A11252">
        <v>34227767</v>
      </c>
      <c r="B11252" t="s">
        <v>13832</v>
      </c>
    </row>
    <row r="11253" spans="1:2">
      <c r="A11253">
        <v>37017869</v>
      </c>
      <c r="B11253" t="s">
        <v>17293</v>
      </c>
    </row>
    <row r="11254" spans="1:2">
      <c r="A11254">
        <v>34350674</v>
      </c>
      <c r="B11254" t="s">
        <v>12578</v>
      </c>
    </row>
    <row r="11255" spans="1:2">
      <c r="A11255">
        <v>37676490</v>
      </c>
      <c r="B11255" t="s">
        <v>14157</v>
      </c>
    </row>
    <row r="11256" spans="1:2">
      <c r="A11256">
        <v>34152295</v>
      </c>
      <c r="B11256" t="s">
        <v>14157</v>
      </c>
    </row>
    <row r="11257" spans="1:2">
      <c r="A11257">
        <v>34227781</v>
      </c>
      <c r="B11257" t="s">
        <v>14621</v>
      </c>
    </row>
    <row r="11258" spans="1:2">
      <c r="A11258">
        <v>34239825</v>
      </c>
      <c r="B11258" t="s">
        <v>12579</v>
      </c>
    </row>
    <row r="11259" spans="1:2">
      <c r="A11259">
        <v>36727361</v>
      </c>
      <c r="B11259" t="s">
        <v>16396</v>
      </c>
    </row>
    <row r="11260" spans="1:2">
      <c r="A11260">
        <v>34227797</v>
      </c>
      <c r="B11260" t="s">
        <v>12580</v>
      </c>
    </row>
    <row r="11261" spans="1:2">
      <c r="A11261">
        <v>34413985</v>
      </c>
      <c r="B11261" t="s">
        <v>12581</v>
      </c>
    </row>
    <row r="11262" spans="1:2">
      <c r="A11262">
        <v>38498184</v>
      </c>
      <c r="B11262" t="s">
        <v>12581</v>
      </c>
    </row>
    <row r="11263" spans="1:2">
      <c r="A11263">
        <v>34227799</v>
      </c>
      <c r="B11263" t="s">
        <v>12582</v>
      </c>
    </row>
    <row r="11264" spans="1:2">
      <c r="A11264">
        <v>36780995</v>
      </c>
      <c r="B11264" t="s">
        <v>14750</v>
      </c>
    </row>
    <row r="11265" spans="1:2">
      <c r="A11265">
        <v>34233800</v>
      </c>
      <c r="B11265" t="s">
        <v>14750</v>
      </c>
    </row>
    <row r="11266" spans="1:2">
      <c r="A11266">
        <v>36759593</v>
      </c>
      <c r="B11266" t="s">
        <v>14750</v>
      </c>
    </row>
    <row r="11267" spans="1:2">
      <c r="A11267">
        <v>38853877</v>
      </c>
      <c r="B11267" t="s">
        <v>13260</v>
      </c>
    </row>
    <row r="11268" spans="1:2">
      <c r="A11268">
        <v>34227811</v>
      </c>
      <c r="B11268" t="s">
        <v>13260</v>
      </c>
    </row>
    <row r="11269" spans="1:2">
      <c r="A11269">
        <v>38828506</v>
      </c>
      <c r="B11269" t="s">
        <v>13260</v>
      </c>
    </row>
    <row r="11270" spans="1:2">
      <c r="A11270">
        <v>34227808</v>
      </c>
      <c r="B11270" t="s">
        <v>13260</v>
      </c>
    </row>
    <row r="11271" spans="1:2">
      <c r="A11271">
        <v>34429912</v>
      </c>
      <c r="B11271" t="s">
        <v>13260</v>
      </c>
    </row>
    <row r="11272" spans="1:2">
      <c r="A11272">
        <v>38712416</v>
      </c>
      <c r="B11272" t="s">
        <v>12583</v>
      </c>
    </row>
    <row r="11273" spans="1:2">
      <c r="A11273">
        <v>34222231</v>
      </c>
      <c r="B11273" t="s">
        <v>12583</v>
      </c>
    </row>
    <row r="11274" spans="1:2">
      <c r="A11274">
        <v>38651672</v>
      </c>
      <c r="B11274" t="s">
        <v>15742</v>
      </c>
    </row>
    <row r="11275" spans="1:2">
      <c r="A11275">
        <v>34227827</v>
      </c>
      <c r="B11275" t="s">
        <v>13135</v>
      </c>
    </row>
    <row r="11276" spans="1:2">
      <c r="A11276">
        <v>34235147</v>
      </c>
      <c r="B11276" t="s">
        <v>13467</v>
      </c>
    </row>
    <row r="11277" spans="1:2">
      <c r="A11277">
        <v>34227862</v>
      </c>
      <c r="B11277" t="s">
        <v>13834</v>
      </c>
    </row>
    <row r="11278" spans="1:2">
      <c r="A11278">
        <v>34227865</v>
      </c>
      <c r="B11278" t="s">
        <v>13835</v>
      </c>
    </row>
    <row r="11279" spans="1:2">
      <c r="A11279">
        <v>34227867</v>
      </c>
      <c r="B11279" t="s">
        <v>15509</v>
      </c>
    </row>
    <row r="11280" spans="1:2">
      <c r="A11280">
        <v>34227879</v>
      </c>
      <c r="B11280" t="s">
        <v>13836</v>
      </c>
    </row>
    <row r="11281" spans="1:2">
      <c r="A11281">
        <v>34227868</v>
      </c>
      <c r="B11281" t="s">
        <v>13837</v>
      </c>
    </row>
    <row r="11282" spans="1:2">
      <c r="A11282">
        <v>34227875</v>
      </c>
      <c r="B11282" t="s">
        <v>13838</v>
      </c>
    </row>
    <row r="11283" spans="1:2">
      <c r="A11283">
        <v>34227872</v>
      </c>
      <c r="B11283" t="s">
        <v>13840</v>
      </c>
    </row>
    <row r="11284" spans="1:2">
      <c r="A11284">
        <v>34227886</v>
      </c>
      <c r="B11284" t="s">
        <v>13841</v>
      </c>
    </row>
    <row r="11285" spans="1:2">
      <c r="A11285">
        <v>34227894</v>
      </c>
      <c r="B11285" t="s">
        <v>13842</v>
      </c>
    </row>
    <row r="11286" spans="1:2">
      <c r="A11286">
        <v>34227889</v>
      </c>
      <c r="B11286" t="s">
        <v>13843</v>
      </c>
    </row>
    <row r="11287" spans="1:2">
      <c r="A11287">
        <v>34227874</v>
      </c>
      <c r="B11287" t="s">
        <v>13844</v>
      </c>
    </row>
    <row r="11288" spans="1:2">
      <c r="A11288">
        <v>34227859</v>
      </c>
      <c r="B11288" t="s">
        <v>13845</v>
      </c>
    </row>
    <row r="11289" spans="1:2">
      <c r="A11289">
        <v>36858722</v>
      </c>
      <c r="B11289" t="s">
        <v>13846</v>
      </c>
    </row>
    <row r="11290" spans="1:2">
      <c r="A11290">
        <v>34227896</v>
      </c>
      <c r="B11290" t="s">
        <v>13846</v>
      </c>
    </row>
    <row r="11291" spans="1:2">
      <c r="A11291">
        <v>34227893</v>
      </c>
      <c r="B11291" t="s">
        <v>13847</v>
      </c>
    </row>
    <row r="11292" spans="1:2">
      <c r="A11292">
        <v>34227860</v>
      </c>
      <c r="B11292" t="s">
        <v>13848</v>
      </c>
    </row>
    <row r="11293" spans="1:2">
      <c r="A11293">
        <v>34227884</v>
      </c>
      <c r="B11293" t="s">
        <v>13849</v>
      </c>
    </row>
    <row r="11294" spans="1:2">
      <c r="A11294">
        <v>37813658</v>
      </c>
      <c r="B11294" t="s">
        <v>15171</v>
      </c>
    </row>
    <row r="11295" spans="1:2">
      <c r="A11295">
        <v>37808515</v>
      </c>
      <c r="B11295" t="s">
        <v>15171</v>
      </c>
    </row>
    <row r="11296" spans="1:2">
      <c r="A11296">
        <v>34209211</v>
      </c>
      <c r="B11296" t="s">
        <v>15171</v>
      </c>
    </row>
    <row r="11297" spans="1:2">
      <c r="A11297">
        <v>37879818</v>
      </c>
      <c r="B11297" t="s">
        <v>15171</v>
      </c>
    </row>
    <row r="11298" spans="1:2">
      <c r="A11298">
        <v>37920591</v>
      </c>
      <c r="B11298" t="s">
        <v>15171</v>
      </c>
    </row>
    <row r="11299" spans="1:2">
      <c r="A11299">
        <v>34143612</v>
      </c>
      <c r="B11299" t="s">
        <v>13850</v>
      </c>
    </row>
    <row r="11300" spans="1:2">
      <c r="A11300">
        <v>37187953</v>
      </c>
      <c r="B11300" t="s">
        <v>13850</v>
      </c>
    </row>
    <row r="11301" spans="1:2">
      <c r="A11301">
        <v>37232482</v>
      </c>
      <c r="B11301" t="s">
        <v>10432</v>
      </c>
    </row>
    <row r="11302" spans="1:2">
      <c r="A11302">
        <v>37742651</v>
      </c>
      <c r="B11302" t="s">
        <v>10432</v>
      </c>
    </row>
    <row r="11303" spans="1:2">
      <c r="A11303">
        <v>38455896</v>
      </c>
      <c r="B11303" t="s">
        <v>10432</v>
      </c>
    </row>
    <row r="11304" spans="1:2">
      <c r="A11304">
        <v>38505297</v>
      </c>
      <c r="B11304" t="s">
        <v>12584</v>
      </c>
    </row>
    <row r="11305" spans="1:2">
      <c r="A11305">
        <v>38506122</v>
      </c>
      <c r="B11305" t="s">
        <v>12584</v>
      </c>
    </row>
    <row r="11306" spans="1:2">
      <c r="A11306">
        <v>37667594</v>
      </c>
      <c r="B11306" t="s">
        <v>12584</v>
      </c>
    </row>
    <row r="11307" spans="1:2">
      <c r="A11307">
        <v>34141931</v>
      </c>
      <c r="B11307" t="s">
        <v>12584</v>
      </c>
    </row>
    <row r="11308" spans="1:2">
      <c r="A11308">
        <v>34227916</v>
      </c>
      <c r="B11308" t="s">
        <v>9715</v>
      </c>
    </row>
    <row r="11309" spans="1:2">
      <c r="A11309">
        <v>38622804</v>
      </c>
      <c r="B11309" t="s">
        <v>9715</v>
      </c>
    </row>
    <row r="11310" spans="1:2">
      <c r="A11310">
        <v>38617069</v>
      </c>
      <c r="B11310" t="s">
        <v>9715</v>
      </c>
    </row>
    <row r="11311" spans="1:2">
      <c r="A11311">
        <v>37063228</v>
      </c>
      <c r="B11311" t="s">
        <v>16828</v>
      </c>
    </row>
    <row r="11312" spans="1:2">
      <c r="A11312">
        <v>36865631</v>
      </c>
      <c r="B11312" t="s">
        <v>12585</v>
      </c>
    </row>
    <row r="11313" spans="1:2">
      <c r="A11313">
        <v>34227921</v>
      </c>
      <c r="B11313" t="s">
        <v>12585</v>
      </c>
    </row>
    <row r="11314" spans="1:2">
      <c r="A11314">
        <v>37784086</v>
      </c>
      <c r="B11314" t="s">
        <v>12585</v>
      </c>
    </row>
    <row r="11315" spans="1:2">
      <c r="A11315">
        <v>34377064</v>
      </c>
      <c r="B11315" t="s">
        <v>14439</v>
      </c>
    </row>
    <row r="11316" spans="1:2">
      <c r="A11316">
        <v>34223661</v>
      </c>
      <c r="B11316" t="s">
        <v>12586</v>
      </c>
    </row>
    <row r="11317" spans="1:2">
      <c r="A11317">
        <v>34156816</v>
      </c>
      <c r="B11317" t="s">
        <v>14096</v>
      </c>
    </row>
    <row r="11318" spans="1:2">
      <c r="A11318">
        <v>36853238</v>
      </c>
      <c r="B11318" t="s">
        <v>14096</v>
      </c>
    </row>
    <row r="11319" spans="1:2">
      <c r="A11319">
        <v>36919680</v>
      </c>
      <c r="B11319" t="s">
        <v>13851</v>
      </c>
    </row>
    <row r="11320" spans="1:2">
      <c r="A11320">
        <v>34139022</v>
      </c>
      <c r="B11320" t="s">
        <v>13851</v>
      </c>
    </row>
    <row r="11321" spans="1:2">
      <c r="A11321">
        <v>38454631</v>
      </c>
      <c r="B11321" t="s">
        <v>13851</v>
      </c>
    </row>
    <row r="11322" spans="1:2">
      <c r="A11322">
        <v>36865530</v>
      </c>
      <c r="B11322" t="s">
        <v>13851</v>
      </c>
    </row>
    <row r="11323" spans="1:2">
      <c r="A11323">
        <v>38726231</v>
      </c>
      <c r="B11323" t="s">
        <v>12587</v>
      </c>
    </row>
    <row r="11324" spans="1:2">
      <c r="A11324">
        <v>38411168</v>
      </c>
      <c r="B11324" t="s">
        <v>9532</v>
      </c>
    </row>
    <row r="11325" spans="1:2">
      <c r="A11325">
        <v>37088492</v>
      </c>
      <c r="B11325" t="s">
        <v>9532</v>
      </c>
    </row>
    <row r="11326" spans="1:2">
      <c r="A11326">
        <v>34246644</v>
      </c>
      <c r="B11326" t="s">
        <v>13852</v>
      </c>
    </row>
    <row r="11327" spans="1:2">
      <c r="A11327">
        <v>34227935</v>
      </c>
      <c r="B11327" t="s">
        <v>13852</v>
      </c>
    </row>
    <row r="11328" spans="1:2">
      <c r="A11328">
        <v>34227941</v>
      </c>
      <c r="B11328" t="s">
        <v>12588</v>
      </c>
    </row>
    <row r="11329" spans="1:2">
      <c r="A11329">
        <v>37092600</v>
      </c>
      <c r="B11329" t="s">
        <v>13980</v>
      </c>
    </row>
    <row r="11330" spans="1:2">
      <c r="A11330">
        <v>37885816</v>
      </c>
      <c r="B11330" t="s">
        <v>13853</v>
      </c>
    </row>
    <row r="11331" spans="1:2">
      <c r="A11331">
        <v>37885806</v>
      </c>
      <c r="B11331" t="s">
        <v>13853</v>
      </c>
    </row>
    <row r="11332" spans="1:2">
      <c r="A11332">
        <v>34227956</v>
      </c>
      <c r="B11332" t="s">
        <v>13853</v>
      </c>
    </row>
    <row r="11333" spans="1:2">
      <c r="A11333">
        <v>34227953</v>
      </c>
      <c r="B11333" t="s">
        <v>8508</v>
      </c>
    </row>
    <row r="11334" spans="1:2">
      <c r="A11334">
        <v>34227962</v>
      </c>
      <c r="B11334" t="s">
        <v>12589</v>
      </c>
    </row>
    <row r="11335" spans="1:2">
      <c r="A11335">
        <v>37157917</v>
      </c>
      <c r="B11335" t="s">
        <v>12589</v>
      </c>
    </row>
    <row r="11336" spans="1:2">
      <c r="A11336">
        <v>34227965</v>
      </c>
      <c r="B11336" t="s">
        <v>10805</v>
      </c>
    </row>
    <row r="11337" spans="1:2">
      <c r="A11337">
        <v>37745758</v>
      </c>
      <c r="B11337" t="s">
        <v>10806</v>
      </c>
    </row>
    <row r="11338" spans="1:2">
      <c r="A11338">
        <v>36866379</v>
      </c>
      <c r="B11338" t="s">
        <v>10806</v>
      </c>
    </row>
    <row r="11339" spans="1:2">
      <c r="A11339">
        <v>34227967</v>
      </c>
      <c r="B11339" t="s">
        <v>10806</v>
      </c>
    </row>
    <row r="11340" spans="1:2">
      <c r="A11340">
        <v>34227981</v>
      </c>
      <c r="B11340" t="s">
        <v>13856</v>
      </c>
    </row>
    <row r="11341" spans="1:2">
      <c r="A11341">
        <v>34571427</v>
      </c>
      <c r="B11341" t="s">
        <v>13856</v>
      </c>
    </row>
    <row r="11342" spans="1:2">
      <c r="A11342">
        <v>37725792</v>
      </c>
      <c r="B11342" t="s">
        <v>13856</v>
      </c>
    </row>
    <row r="11343" spans="1:2">
      <c r="A11343">
        <v>34473251</v>
      </c>
      <c r="B11343" t="s">
        <v>13856</v>
      </c>
    </row>
    <row r="11344" spans="1:2">
      <c r="A11344">
        <v>36880801</v>
      </c>
      <c r="B11344" t="s">
        <v>13856</v>
      </c>
    </row>
    <row r="11345" spans="1:2">
      <c r="A11345">
        <v>36914814</v>
      </c>
      <c r="B11345" t="s">
        <v>13856</v>
      </c>
    </row>
    <row r="11346" spans="1:2">
      <c r="A11346">
        <v>36916683</v>
      </c>
      <c r="B11346" t="s">
        <v>8828</v>
      </c>
    </row>
    <row r="11347" spans="1:2">
      <c r="A11347">
        <v>37573132</v>
      </c>
      <c r="B11347" t="s">
        <v>8828</v>
      </c>
    </row>
    <row r="11348" spans="1:2">
      <c r="A11348">
        <v>37281052</v>
      </c>
      <c r="B11348" t="s">
        <v>8828</v>
      </c>
    </row>
    <row r="11349" spans="1:2">
      <c r="A11349">
        <v>37906105</v>
      </c>
      <c r="B11349" t="s">
        <v>8828</v>
      </c>
    </row>
    <row r="11350" spans="1:2">
      <c r="A11350">
        <v>34144576</v>
      </c>
      <c r="B11350" t="s">
        <v>8828</v>
      </c>
    </row>
    <row r="11351" spans="1:2">
      <c r="A11351">
        <v>34227985</v>
      </c>
      <c r="B11351" t="s">
        <v>12591</v>
      </c>
    </row>
    <row r="11352" spans="1:2">
      <c r="A11352">
        <v>34227988</v>
      </c>
      <c r="B11352" t="s">
        <v>9323</v>
      </c>
    </row>
    <row r="11353" spans="1:2">
      <c r="A11353">
        <v>37182942</v>
      </c>
      <c r="B11353" t="s">
        <v>9323</v>
      </c>
    </row>
    <row r="11354" spans="1:2">
      <c r="A11354">
        <v>34141960</v>
      </c>
      <c r="B11354" t="s">
        <v>12592</v>
      </c>
    </row>
    <row r="11355" spans="1:2">
      <c r="A11355">
        <v>37864852</v>
      </c>
      <c r="B11355" t="s">
        <v>12593</v>
      </c>
    </row>
    <row r="11356" spans="1:2">
      <c r="A11356">
        <v>34227993</v>
      </c>
      <c r="B11356" t="s">
        <v>12593</v>
      </c>
    </row>
    <row r="11357" spans="1:2">
      <c r="A11357">
        <v>37274966</v>
      </c>
      <c r="B11357" t="s">
        <v>10127</v>
      </c>
    </row>
    <row r="11358" spans="1:2">
      <c r="A11358">
        <v>36956917</v>
      </c>
      <c r="B11358" t="s">
        <v>15216</v>
      </c>
    </row>
    <row r="11359" spans="1:2">
      <c r="A11359">
        <v>38454687</v>
      </c>
      <c r="B11359" t="s">
        <v>15216</v>
      </c>
    </row>
    <row r="11360" spans="1:2">
      <c r="A11360">
        <v>34228003</v>
      </c>
      <c r="B11360" t="s">
        <v>15216</v>
      </c>
    </row>
    <row r="11361" spans="1:2">
      <c r="A11361">
        <v>34225691</v>
      </c>
      <c r="B11361" t="s">
        <v>8742</v>
      </c>
    </row>
    <row r="11362" spans="1:2">
      <c r="A11362">
        <v>38455851</v>
      </c>
      <c r="B11362" t="s">
        <v>8742</v>
      </c>
    </row>
    <row r="11363" spans="1:2">
      <c r="A11363">
        <v>37937090</v>
      </c>
      <c r="B11363" t="s">
        <v>8742</v>
      </c>
    </row>
    <row r="11364" spans="1:2">
      <c r="A11364">
        <v>36766386</v>
      </c>
      <c r="B11364" t="s">
        <v>8742</v>
      </c>
    </row>
    <row r="11365" spans="1:2">
      <c r="A11365">
        <v>34221034</v>
      </c>
      <c r="B11365" t="s">
        <v>10871</v>
      </c>
    </row>
    <row r="11366" spans="1:2">
      <c r="A11366">
        <v>34228015</v>
      </c>
      <c r="B11366" t="s">
        <v>14909</v>
      </c>
    </row>
    <row r="11367" spans="1:2">
      <c r="A11367">
        <v>34228016</v>
      </c>
      <c r="B11367" t="s">
        <v>12594</v>
      </c>
    </row>
    <row r="11368" spans="1:2">
      <c r="A11368">
        <v>34161177</v>
      </c>
      <c r="B11368" t="s">
        <v>12595</v>
      </c>
    </row>
    <row r="11369" spans="1:2">
      <c r="A11369">
        <v>36852832</v>
      </c>
      <c r="B11369" t="s">
        <v>12596</v>
      </c>
    </row>
    <row r="11370" spans="1:2">
      <c r="A11370">
        <v>34228028</v>
      </c>
      <c r="B11370" t="s">
        <v>12596</v>
      </c>
    </row>
    <row r="11371" spans="1:2">
      <c r="A11371">
        <v>37718582</v>
      </c>
      <c r="B11371" t="s">
        <v>12596</v>
      </c>
    </row>
    <row r="11372" spans="1:2">
      <c r="A11372">
        <v>36897935</v>
      </c>
      <c r="B11372" t="s">
        <v>12596</v>
      </c>
    </row>
    <row r="11373" spans="1:2">
      <c r="A11373">
        <v>36928013</v>
      </c>
      <c r="B11373" t="s">
        <v>12596</v>
      </c>
    </row>
    <row r="11374" spans="1:2">
      <c r="A11374">
        <v>34228032</v>
      </c>
      <c r="B11374" t="s">
        <v>13872</v>
      </c>
    </row>
    <row r="11375" spans="1:2">
      <c r="A11375">
        <v>34220820</v>
      </c>
      <c r="B11375" t="s">
        <v>13873</v>
      </c>
    </row>
    <row r="11376" spans="1:2">
      <c r="A11376">
        <v>37281029</v>
      </c>
      <c r="B11376" t="s">
        <v>13873</v>
      </c>
    </row>
    <row r="11377" spans="1:2">
      <c r="A11377">
        <v>38439819</v>
      </c>
      <c r="B11377" t="s">
        <v>13873</v>
      </c>
    </row>
    <row r="11378" spans="1:2">
      <c r="A11378">
        <v>34146082</v>
      </c>
      <c r="B11378" t="s">
        <v>12597</v>
      </c>
    </row>
    <row r="11379" spans="1:2">
      <c r="A11379">
        <v>34228046</v>
      </c>
      <c r="B11379" t="s">
        <v>12598</v>
      </c>
    </row>
    <row r="11380" spans="1:2">
      <c r="A11380">
        <v>34214459</v>
      </c>
      <c r="B11380" t="s">
        <v>10128</v>
      </c>
    </row>
    <row r="11381" spans="1:2">
      <c r="A11381">
        <v>38834091</v>
      </c>
      <c r="B11381" t="s">
        <v>12599</v>
      </c>
    </row>
    <row r="11382" spans="1:2">
      <c r="A11382">
        <v>34228055</v>
      </c>
      <c r="B11382" t="s">
        <v>12600</v>
      </c>
    </row>
    <row r="11383" spans="1:2">
      <c r="A11383">
        <v>38503297</v>
      </c>
      <c r="B11383" t="s">
        <v>9979</v>
      </c>
    </row>
    <row r="11384" spans="1:2">
      <c r="A11384">
        <v>37655869</v>
      </c>
      <c r="B11384" t="s">
        <v>9979</v>
      </c>
    </row>
    <row r="11385" spans="1:2">
      <c r="A11385">
        <v>34228092</v>
      </c>
      <c r="B11385" t="s">
        <v>9934</v>
      </c>
    </row>
    <row r="11386" spans="1:2">
      <c r="A11386">
        <v>34228151</v>
      </c>
      <c r="B11386" t="s">
        <v>11196</v>
      </c>
    </row>
    <row r="11387" spans="1:2">
      <c r="A11387">
        <v>34228215</v>
      </c>
      <c r="B11387" t="s">
        <v>13208</v>
      </c>
    </row>
    <row r="11388" spans="1:2">
      <c r="A11388">
        <v>36936397</v>
      </c>
      <c r="B11388" t="s">
        <v>9616</v>
      </c>
    </row>
    <row r="11389" spans="1:2">
      <c r="A11389">
        <v>36816421</v>
      </c>
      <c r="B11389" t="s">
        <v>9617</v>
      </c>
    </row>
    <row r="11390" spans="1:2">
      <c r="A11390">
        <v>36985681</v>
      </c>
      <c r="B11390" t="s">
        <v>9618</v>
      </c>
    </row>
    <row r="11391" spans="1:2">
      <c r="A11391">
        <v>36960526</v>
      </c>
      <c r="B11391" t="s">
        <v>9619</v>
      </c>
    </row>
    <row r="11392" spans="1:2">
      <c r="A11392">
        <v>36866830</v>
      </c>
      <c r="B11392" t="s">
        <v>9620</v>
      </c>
    </row>
    <row r="11393" spans="1:2">
      <c r="A11393">
        <v>34228175</v>
      </c>
      <c r="B11393" t="s">
        <v>9824</v>
      </c>
    </row>
    <row r="11394" spans="1:2">
      <c r="A11394">
        <v>38844759</v>
      </c>
      <c r="B11394" t="s">
        <v>14591</v>
      </c>
    </row>
    <row r="11395" spans="1:2">
      <c r="A11395">
        <v>34169385</v>
      </c>
      <c r="B11395" t="s">
        <v>14591</v>
      </c>
    </row>
    <row r="11396" spans="1:2">
      <c r="A11396">
        <v>37653066</v>
      </c>
      <c r="B11396" t="s">
        <v>15629</v>
      </c>
    </row>
    <row r="11397" spans="1:2">
      <c r="A11397">
        <v>34228186</v>
      </c>
      <c r="B11397" t="s">
        <v>13874</v>
      </c>
    </row>
    <row r="11398" spans="1:2">
      <c r="A11398">
        <v>38530096</v>
      </c>
      <c r="B11398" t="s">
        <v>13874</v>
      </c>
    </row>
    <row r="11399" spans="1:2">
      <c r="A11399">
        <v>34617035</v>
      </c>
      <c r="B11399" t="s">
        <v>9058</v>
      </c>
    </row>
    <row r="11400" spans="1:2">
      <c r="A11400">
        <v>34228197</v>
      </c>
      <c r="B11400" t="s">
        <v>9058</v>
      </c>
    </row>
    <row r="11401" spans="1:2">
      <c r="A11401">
        <v>37778158</v>
      </c>
      <c r="B11401" t="s">
        <v>9058</v>
      </c>
    </row>
    <row r="11402" spans="1:2">
      <c r="A11402">
        <v>38657555</v>
      </c>
      <c r="B11402" t="s">
        <v>12601</v>
      </c>
    </row>
    <row r="11403" spans="1:2">
      <c r="A11403">
        <v>38657537</v>
      </c>
      <c r="B11403" t="s">
        <v>12601</v>
      </c>
    </row>
    <row r="11404" spans="1:2">
      <c r="A11404">
        <v>34228204</v>
      </c>
      <c r="B11404" t="s">
        <v>12601</v>
      </c>
    </row>
    <row r="11405" spans="1:2">
      <c r="A11405">
        <v>38369034</v>
      </c>
      <c r="B11405" t="s">
        <v>12601</v>
      </c>
    </row>
    <row r="11406" spans="1:2">
      <c r="A11406">
        <v>36846173</v>
      </c>
      <c r="B11406" t="s">
        <v>12603</v>
      </c>
    </row>
    <row r="11407" spans="1:2">
      <c r="A11407">
        <v>37770798</v>
      </c>
      <c r="B11407" t="s">
        <v>15036</v>
      </c>
    </row>
    <row r="11408" spans="1:2">
      <c r="A11408">
        <v>37269406</v>
      </c>
      <c r="B11408" t="s">
        <v>15036</v>
      </c>
    </row>
    <row r="11409" spans="1:2">
      <c r="A11409">
        <v>34228206</v>
      </c>
      <c r="B11409" t="s">
        <v>15036</v>
      </c>
    </row>
    <row r="11410" spans="1:2">
      <c r="A11410">
        <v>34228235</v>
      </c>
      <c r="B11410" t="s">
        <v>9533</v>
      </c>
    </row>
    <row r="11411" spans="1:2">
      <c r="A11411">
        <v>36762958</v>
      </c>
      <c r="B11411" t="s">
        <v>12604</v>
      </c>
    </row>
    <row r="11412" spans="1:2">
      <c r="A11412">
        <v>37296086</v>
      </c>
      <c r="B11412" t="s">
        <v>11038</v>
      </c>
    </row>
    <row r="11413" spans="1:2">
      <c r="A11413">
        <v>36950773</v>
      </c>
      <c r="B11413" t="s">
        <v>11040</v>
      </c>
    </row>
    <row r="11414" spans="1:2">
      <c r="A11414">
        <v>36971856</v>
      </c>
      <c r="B11414" t="s">
        <v>11040</v>
      </c>
    </row>
    <row r="11415" spans="1:2">
      <c r="A11415">
        <v>37729299</v>
      </c>
      <c r="B11415" t="s">
        <v>11039</v>
      </c>
    </row>
    <row r="11416" spans="1:2">
      <c r="A11416">
        <v>34210996</v>
      </c>
      <c r="B11416" t="s">
        <v>11038</v>
      </c>
    </row>
    <row r="11417" spans="1:2">
      <c r="A11417">
        <v>37679161</v>
      </c>
      <c r="B11417" t="s">
        <v>11039</v>
      </c>
    </row>
    <row r="11418" spans="1:2">
      <c r="A11418">
        <v>38701467</v>
      </c>
      <c r="B11418" t="s">
        <v>11038</v>
      </c>
    </row>
    <row r="11419" spans="1:2">
      <c r="A11419">
        <v>37709129</v>
      </c>
      <c r="B11419" t="s">
        <v>11039</v>
      </c>
    </row>
    <row r="11420" spans="1:2">
      <c r="A11420">
        <v>36904087</v>
      </c>
      <c r="B11420" t="s">
        <v>11038</v>
      </c>
    </row>
    <row r="11421" spans="1:2">
      <c r="A11421">
        <v>37729112</v>
      </c>
      <c r="B11421" t="s">
        <v>11038</v>
      </c>
    </row>
    <row r="11422" spans="1:2">
      <c r="A11422">
        <v>37267942</v>
      </c>
      <c r="B11422" t="s">
        <v>11039</v>
      </c>
    </row>
    <row r="11423" spans="1:2">
      <c r="A11423">
        <v>34210997</v>
      </c>
      <c r="B11423" t="s">
        <v>11038</v>
      </c>
    </row>
    <row r="11424" spans="1:2">
      <c r="A11424">
        <v>37725430</v>
      </c>
      <c r="B11424" t="s">
        <v>11038</v>
      </c>
    </row>
    <row r="11425" spans="1:2">
      <c r="A11425">
        <v>36857466</v>
      </c>
      <c r="B11425" t="s">
        <v>11038</v>
      </c>
    </row>
    <row r="11426" spans="1:2">
      <c r="A11426">
        <v>37727785</v>
      </c>
      <c r="B11426" t="s">
        <v>11040</v>
      </c>
    </row>
    <row r="11427" spans="1:2">
      <c r="A11427">
        <v>37728661</v>
      </c>
      <c r="B11427" t="s">
        <v>11041</v>
      </c>
    </row>
    <row r="11428" spans="1:2">
      <c r="A11428">
        <v>36807187</v>
      </c>
      <c r="B11428" t="s">
        <v>11041</v>
      </c>
    </row>
    <row r="11429" spans="1:2">
      <c r="A11429">
        <v>36945551</v>
      </c>
      <c r="B11429" t="s">
        <v>11041</v>
      </c>
    </row>
    <row r="11430" spans="1:2">
      <c r="A11430">
        <v>36863898</v>
      </c>
      <c r="B11430" t="s">
        <v>11043</v>
      </c>
    </row>
    <row r="11431" spans="1:2">
      <c r="A11431">
        <v>34210999</v>
      </c>
      <c r="B11431" t="s">
        <v>11042</v>
      </c>
    </row>
    <row r="11432" spans="1:2">
      <c r="A11432">
        <v>37727693</v>
      </c>
      <c r="B11432" t="s">
        <v>11042</v>
      </c>
    </row>
    <row r="11433" spans="1:2">
      <c r="A11433">
        <v>34219420</v>
      </c>
      <c r="B11433" t="s">
        <v>11043</v>
      </c>
    </row>
    <row r="11434" spans="1:2">
      <c r="A11434">
        <v>37725412</v>
      </c>
      <c r="B11434" t="s">
        <v>11043</v>
      </c>
    </row>
    <row r="11435" spans="1:2">
      <c r="A11435">
        <v>36902550</v>
      </c>
      <c r="B11435" t="s">
        <v>11042</v>
      </c>
    </row>
    <row r="11436" spans="1:2">
      <c r="A11436">
        <v>34150210</v>
      </c>
      <c r="B11436" t="s">
        <v>10407</v>
      </c>
    </row>
    <row r="11437" spans="1:2">
      <c r="A11437">
        <v>37745933</v>
      </c>
      <c r="B11437" t="s">
        <v>10407</v>
      </c>
    </row>
    <row r="11438" spans="1:2">
      <c r="A11438">
        <v>34228262</v>
      </c>
      <c r="B11438" t="s">
        <v>12605</v>
      </c>
    </row>
    <row r="11439" spans="1:2">
      <c r="A11439">
        <v>34136627</v>
      </c>
      <c r="B11439" t="s">
        <v>12606</v>
      </c>
    </row>
    <row r="11440" spans="1:2">
      <c r="A11440">
        <v>38500692</v>
      </c>
      <c r="B11440" t="s">
        <v>12606</v>
      </c>
    </row>
    <row r="11441" spans="1:2">
      <c r="A11441">
        <v>36760330</v>
      </c>
      <c r="B11441" t="s">
        <v>12607</v>
      </c>
    </row>
    <row r="11442" spans="1:2">
      <c r="A11442">
        <v>36865624</v>
      </c>
      <c r="B11442" t="s">
        <v>12607</v>
      </c>
    </row>
    <row r="11443" spans="1:2">
      <c r="A11443">
        <v>34166761</v>
      </c>
      <c r="B11443" t="s">
        <v>12607</v>
      </c>
    </row>
    <row r="11444" spans="1:2">
      <c r="A11444">
        <v>37768006</v>
      </c>
      <c r="B11444" t="s">
        <v>12607</v>
      </c>
    </row>
    <row r="11445" spans="1:2">
      <c r="A11445">
        <v>34212183</v>
      </c>
      <c r="B11445" t="s">
        <v>10745</v>
      </c>
    </row>
    <row r="11446" spans="1:2">
      <c r="A11446">
        <v>34228281</v>
      </c>
      <c r="B11446" t="s">
        <v>13875</v>
      </c>
    </row>
    <row r="11447" spans="1:2">
      <c r="A11447">
        <v>34483817</v>
      </c>
      <c r="B11447" t="s">
        <v>12608</v>
      </c>
    </row>
    <row r="11448" spans="1:2">
      <c r="A11448">
        <v>34331474</v>
      </c>
      <c r="B11448" t="s">
        <v>12608</v>
      </c>
    </row>
    <row r="11449" spans="1:2">
      <c r="A11449">
        <v>34671374</v>
      </c>
      <c r="B11449" t="s">
        <v>12610</v>
      </c>
    </row>
    <row r="11450" spans="1:2">
      <c r="A11450">
        <v>36865000</v>
      </c>
      <c r="B11450" t="s">
        <v>8923</v>
      </c>
    </row>
    <row r="11451" spans="1:2">
      <c r="A11451">
        <v>37726154</v>
      </c>
      <c r="B11451" t="s">
        <v>8923</v>
      </c>
    </row>
    <row r="11452" spans="1:2">
      <c r="A11452">
        <v>34228314</v>
      </c>
      <c r="B11452" t="s">
        <v>8923</v>
      </c>
    </row>
    <row r="11453" spans="1:2">
      <c r="A11453">
        <v>34137962</v>
      </c>
      <c r="B11453" t="s">
        <v>13878</v>
      </c>
    </row>
    <row r="11454" spans="1:2">
      <c r="A11454">
        <v>34228129</v>
      </c>
      <c r="B11454" t="s">
        <v>13879</v>
      </c>
    </row>
    <row r="11455" spans="1:2">
      <c r="A11455">
        <v>34228320</v>
      </c>
      <c r="B11455" t="s">
        <v>9046</v>
      </c>
    </row>
    <row r="11456" spans="1:2">
      <c r="A11456">
        <v>37778067</v>
      </c>
      <c r="B11456" t="s">
        <v>9046</v>
      </c>
    </row>
    <row r="11457" spans="1:2">
      <c r="A11457">
        <v>34414860</v>
      </c>
      <c r="B11457" t="s">
        <v>9046</v>
      </c>
    </row>
    <row r="11458" spans="1:2">
      <c r="A11458">
        <v>34228332</v>
      </c>
      <c r="B11458" t="s">
        <v>14989</v>
      </c>
    </row>
    <row r="11459" spans="1:2">
      <c r="A11459">
        <v>36953534</v>
      </c>
      <c r="B11459" t="s">
        <v>14989</v>
      </c>
    </row>
    <row r="11460" spans="1:2">
      <c r="A11460">
        <v>34484346</v>
      </c>
      <c r="B11460" t="s">
        <v>12611</v>
      </c>
    </row>
    <row r="11461" spans="1:2">
      <c r="A11461">
        <v>34228335</v>
      </c>
      <c r="B11461" t="s">
        <v>12612</v>
      </c>
    </row>
    <row r="11462" spans="1:2">
      <c r="A11462">
        <v>34208495</v>
      </c>
      <c r="B11462" t="s">
        <v>12613</v>
      </c>
    </row>
    <row r="11463" spans="1:2">
      <c r="A11463">
        <v>36990390</v>
      </c>
      <c r="B11463" t="s">
        <v>15229</v>
      </c>
    </row>
    <row r="11464" spans="1:2">
      <c r="A11464">
        <v>36853365</v>
      </c>
      <c r="B11464" t="s">
        <v>15229</v>
      </c>
    </row>
    <row r="11465" spans="1:2">
      <c r="A11465">
        <v>34228349</v>
      </c>
      <c r="B11465" t="s">
        <v>15229</v>
      </c>
    </row>
    <row r="11466" spans="1:2">
      <c r="A11466">
        <v>37723983</v>
      </c>
      <c r="B11466" t="s">
        <v>15229</v>
      </c>
    </row>
    <row r="11467" spans="1:2">
      <c r="A11467">
        <v>37978338</v>
      </c>
      <c r="B11467" t="s">
        <v>13468</v>
      </c>
    </row>
    <row r="11468" spans="1:2">
      <c r="A11468">
        <v>37091766</v>
      </c>
      <c r="B11468" t="s">
        <v>13468</v>
      </c>
    </row>
    <row r="11469" spans="1:2">
      <c r="A11469">
        <v>34495574</v>
      </c>
      <c r="B11469" t="s">
        <v>16820</v>
      </c>
    </row>
    <row r="11470" spans="1:2">
      <c r="A11470">
        <v>36908414</v>
      </c>
      <c r="B11470" t="s">
        <v>13022</v>
      </c>
    </row>
    <row r="11471" spans="1:2">
      <c r="A11471">
        <v>34228362</v>
      </c>
      <c r="B11471" t="s">
        <v>13022</v>
      </c>
    </row>
    <row r="11472" spans="1:2">
      <c r="A11472">
        <v>36856575</v>
      </c>
      <c r="B11472" t="s">
        <v>12977</v>
      </c>
    </row>
    <row r="11473" spans="1:2">
      <c r="A11473">
        <v>34228364</v>
      </c>
      <c r="B11473" t="s">
        <v>12977</v>
      </c>
    </row>
    <row r="11474" spans="1:2">
      <c r="A11474">
        <v>37224658</v>
      </c>
      <c r="B11474" t="s">
        <v>12614</v>
      </c>
    </row>
    <row r="11475" spans="1:2">
      <c r="A11475">
        <v>34155756</v>
      </c>
      <c r="B11475" t="s">
        <v>12614</v>
      </c>
    </row>
    <row r="11476" spans="1:2">
      <c r="A11476">
        <v>38745895</v>
      </c>
      <c r="B11476" t="s">
        <v>9405</v>
      </c>
    </row>
    <row r="11477" spans="1:2">
      <c r="A11477">
        <v>37241112</v>
      </c>
      <c r="B11477" t="s">
        <v>9405</v>
      </c>
    </row>
    <row r="11478" spans="1:2">
      <c r="A11478">
        <v>34229405</v>
      </c>
      <c r="B11478" t="s">
        <v>9405</v>
      </c>
    </row>
    <row r="11479" spans="1:2">
      <c r="A11479">
        <v>34138856</v>
      </c>
      <c r="B11479" t="s">
        <v>9405</v>
      </c>
    </row>
    <row r="11480" spans="1:2">
      <c r="A11480">
        <v>34229402</v>
      </c>
      <c r="B11480" t="s">
        <v>9405</v>
      </c>
    </row>
    <row r="11481" spans="1:2">
      <c r="A11481">
        <v>38745886</v>
      </c>
      <c r="B11481" t="s">
        <v>9405</v>
      </c>
    </row>
    <row r="11482" spans="1:2">
      <c r="A11482">
        <v>38783997</v>
      </c>
      <c r="B11482" t="s">
        <v>9405</v>
      </c>
    </row>
    <row r="11483" spans="1:2">
      <c r="A11483">
        <v>34228380</v>
      </c>
      <c r="B11483" t="s">
        <v>13880</v>
      </c>
    </row>
    <row r="11484" spans="1:2">
      <c r="A11484">
        <v>34228375</v>
      </c>
      <c r="B11484" t="s">
        <v>12615</v>
      </c>
    </row>
    <row r="11485" spans="1:2">
      <c r="A11485">
        <v>37790328</v>
      </c>
      <c r="B11485" t="s">
        <v>12615</v>
      </c>
    </row>
    <row r="11486" spans="1:2">
      <c r="A11486">
        <v>34228391</v>
      </c>
      <c r="B11486" t="s">
        <v>12616</v>
      </c>
    </row>
    <row r="11487" spans="1:2">
      <c r="A11487">
        <v>36819756</v>
      </c>
      <c r="B11487" t="s">
        <v>9781</v>
      </c>
    </row>
    <row r="11488" spans="1:2">
      <c r="A11488">
        <v>36981293</v>
      </c>
      <c r="B11488" t="s">
        <v>9781</v>
      </c>
    </row>
    <row r="11489" spans="1:2">
      <c r="A11489">
        <v>34234128</v>
      </c>
      <c r="B11489" t="s">
        <v>14739</v>
      </c>
    </row>
    <row r="11490" spans="1:2">
      <c r="A11490">
        <v>36780724</v>
      </c>
      <c r="B11490" t="s">
        <v>14739</v>
      </c>
    </row>
    <row r="11491" spans="1:2">
      <c r="A11491">
        <v>36853121</v>
      </c>
      <c r="B11491" t="s">
        <v>14740</v>
      </c>
    </row>
    <row r="11492" spans="1:2">
      <c r="A11492">
        <v>37050663</v>
      </c>
      <c r="B11492" t="s">
        <v>14740</v>
      </c>
    </row>
    <row r="11493" spans="1:2">
      <c r="A11493">
        <v>36780779</v>
      </c>
      <c r="B11493" t="s">
        <v>14740</v>
      </c>
    </row>
    <row r="11494" spans="1:2">
      <c r="A11494">
        <v>34631026</v>
      </c>
      <c r="B11494" t="s">
        <v>14740</v>
      </c>
    </row>
    <row r="11495" spans="1:2">
      <c r="A11495">
        <v>36728568</v>
      </c>
      <c r="B11495" t="s">
        <v>14740</v>
      </c>
    </row>
    <row r="11496" spans="1:2">
      <c r="A11496">
        <v>38793797</v>
      </c>
      <c r="B11496" t="s">
        <v>14740</v>
      </c>
    </row>
    <row r="11497" spans="1:2">
      <c r="A11497">
        <v>34227701</v>
      </c>
      <c r="B11497" t="s">
        <v>12617</v>
      </c>
    </row>
    <row r="11498" spans="1:2">
      <c r="A11498">
        <v>34231643</v>
      </c>
      <c r="B11498" t="s">
        <v>13882</v>
      </c>
    </row>
    <row r="11499" spans="1:2">
      <c r="A11499">
        <v>37780152</v>
      </c>
      <c r="B11499" t="s">
        <v>13882</v>
      </c>
    </row>
    <row r="11500" spans="1:2">
      <c r="A11500">
        <v>36959655</v>
      </c>
      <c r="B11500" t="s">
        <v>13882</v>
      </c>
    </row>
    <row r="11501" spans="1:2">
      <c r="A11501">
        <v>38759824</v>
      </c>
      <c r="B11501" t="s">
        <v>13882</v>
      </c>
    </row>
    <row r="11502" spans="1:2">
      <c r="A11502">
        <v>34230676</v>
      </c>
      <c r="B11502" t="s">
        <v>13883</v>
      </c>
    </row>
    <row r="11503" spans="1:2">
      <c r="A11503">
        <v>37807596</v>
      </c>
      <c r="B11503" t="s">
        <v>13883</v>
      </c>
    </row>
    <row r="11504" spans="1:2">
      <c r="A11504">
        <v>34230675</v>
      </c>
      <c r="B11504" t="s">
        <v>13883</v>
      </c>
    </row>
    <row r="11505" spans="1:2">
      <c r="A11505">
        <v>37019966</v>
      </c>
      <c r="B11505" t="s">
        <v>13883</v>
      </c>
    </row>
    <row r="11506" spans="1:2">
      <c r="A11506">
        <v>34228295</v>
      </c>
      <c r="B11506" t="s">
        <v>15136</v>
      </c>
    </row>
    <row r="11507" spans="1:2">
      <c r="A11507">
        <v>36901284</v>
      </c>
      <c r="B11507" t="s">
        <v>15136</v>
      </c>
    </row>
    <row r="11508" spans="1:2">
      <c r="A11508">
        <v>38412892</v>
      </c>
      <c r="B11508" t="s">
        <v>15136</v>
      </c>
    </row>
    <row r="11509" spans="1:2">
      <c r="A11509">
        <v>34232406</v>
      </c>
      <c r="B11509" t="s">
        <v>12619</v>
      </c>
    </row>
    <row r="11510" spans="1:2">
      <c r="A11510">
        <v>34228302</v>
      </c>
      <c r="B11510" t="s">
        <v>13469</v>
      </c>
    </row>
    <row r="11511" spans="1:2">
      <c r="A11511">
        <v>37997905</v>
      </c>
      <c r="B11511" t="s">
        <v>15137</v>
      </c>
    </row>
    <row r="11512" spans="1:2">
      <c r="A11512">
        <v>34145929</v>
      </c>
      <c r="B11512" t="s">
        <v>15137</v>
      </c>
    </row>
    <row r="11513" spans="1:2">
      <c r="A11513">
        <v>34150422</v>
      </c>
      <c r="B11513" t="s">
        <v>15137</v>
      </c>
    </row>
    <row r="11514" spans="1:2">
      <c r="A11514">
        <v>34616183</v>
      </c>
      <c r="B11514" t="s">
        <v>15137</v>
      </c>
    </row>
    <row r="11515" spans="1:2">
      <c r="A11515">
        <v>37784314</v>
      </c>
      <c r="B11515" t="s">
        <v>13885</v>
      </c>
    </row>
    <row r="11516" spans="1:2">
      <c r="A11516">
        <v>36979541</v>
      </c>
      <c r="B11516" t="s">
        <v>13885</v>
      </c>
    </row>
    <row r="11517" spans="1:2">
      <c r="A11517">
        <v>34152715</v>
      </c>
      <c r="B11517" t="s">
        <v>13885</v>
      </c>
    </row>
    <row r="11518" spans="1:2">
      <c r="A11518">
        <v>37223870</v>
      </c>
      <c r="B11518" t="s">
        <v>13886</v>
      </c>
    </row>
    <row r="11519" spans="1:2">
      <c r="A11519">
        <v>36907880</v>
      </c>
      <c r="B11519" t="s">
        <v>14732</v>
      </c>
    </row>
    <row r="11520" spans="1:2">
      <c r="A11520">
        <v>34234204</v>
      </c>
      <c r="B11520" t="s">
        <v>14732</v>
      </c>
    </row>
    <row r="11521" spans="1:2">
      <c r="A11521">
        <v>34234201</v>
      </c>
      <c r="B11521" t="s">
        <v>14732</v>
      </c>
    </row>
    <row r="11522" spans="1:2">
      <c r="A11522">
        <v>38793692</v>
      </c>
      <c r="B11522" t="s">
        <v>14732</v>
      </c>
    </row>
    <row r="11523" spans="1:2">
      <c r="A11523">
        <v>36785364</v>
      </c>
      <c r="B11523" t="s">
        <v>14732</v>
      </c>
    </row>
    <row r="11524" spans="1:2">
      <c r="A11524">
        <v>34665947</v>
      </c>
      <c r="B11524" t="s">
        <v>11220</v>
      </c>
    </row>
    <row r="11525" spans="1:2">
      <c r="A11525">
        <v>37701359</v>
      </c>
      <c r="B11525" t="s">
        <v>15138</v>
      </c>
    </row>
    <row r="11526" spans="1:2">
      <c r="A11526">
        <v>34228416</v>
      </c>
      <c r="B11526" t="s">
        <v>15138</v>
      </c>
    </row>
    <row r="11527" spans="1:2">
      <c r="A11527">
        <v>37222181</v>
      </c>
      <c r="B11527" t="s">
        <v>15138</v>
      </c>
    </row>
    <row r="11528" spans="1:2">
      <c r="A11528">
        <v>38704097</v>
      </c>
      <c r="B11528" t="s">
        <v>12620</v>
      </c>
    </row>
    <row r="11529" spans="1:2">
      <c r="A11529">
        <v>34518242</v>
      </c>
      <c r="B11529" t="s">
        <v>12621</v>
      </c>
    </row>
    <row r="11530" spans="1:2">
      <c r="A11530">
        <v>34151686</v>
      </c>
      <c r="B11530" t="s">
        <v>12622</v>
      </c>
    </row>
    <row r="11531" spans="1:2">
      <c r="A11531">
        <v>38303307</v>
      </c>
      <c r="B11531" t="s">
        <v>12622</v>
      </c>
    </row>
    <row r="11532" spans="1:2">
      <c r="A11532">
        <v>37779811</v>
      </c>
      <c r="B11532" t="s">
        <v>9410</v>
      </c>
    </row>
    <row r="11533" spans="1:2">
      <c r="A11533">
        <v>36943448</v>
      </c>
      <c r="B11533" t="s">
        <v>9410</v>
      </c>
    </row>
    <row r="11534" spans="1:2">
      <c r="A11534">
        <v>37145835</v>
      </c>
      <c r="B11534" t="s">
        <v>9410</v>
      </c>
    </row>
    <row r="11535" spans="1:2">
      <c r="A11535">
        <v>34228425</v>
      </c>
      <c r="B11535" t="s">
        <v>9410</v>
      </c>
    </row>
    <row r="11536" spans="1:2">
      <c r="A11536">
        <v>37699298</v>
      </c>
      <c r="B11536" t="s">
        <v>13887</v>
      </c>
    </row>
    <row r="11537" spans="1:2">
      <c r="A11537">
        <v>37171469</v>
      </c>
      <c r="B11537" t="s">
        <v>12623</v>
      </c>
    </row>
    <row r="11538" spans="1:2">
      <c r="A11538">
        <v>37178771</v>
      </c>
      <c r="B11538" t="s">
        <v>12623</v>
      </c>
    </row>
    <row r="11539" spans="1:2">
      <c r="A11539">
        <v>34435006</v>
      </c>
      <c r="B11539" t="s">
        <v>14746</v>
      </c>
    </row>
    <row r="11540" spans="1:2">
      <c r="A11540">
        <v>34675268</v>
      </c>
      <c r="B11540" t="s">
        <v>14746</v>
      </c>
    </row>
    <row r="11541" spans="1:2">
      <c r="A11541">
        <v>36781238</v>
      </c>
      <c r="B11541" t="s">
        <v>14746</v>
      </c>
    </row>
    <row r="11542" spans="1:2">
      <c r="A11542">
        <v>38793635</v>
      </c>
      <c r="B11542" t="s">
        <v>14746</v>
      </c>
    </row>
    <row r="11543" spans="1:2">
      <c r="A11543">
        <v>36908831</v>
      </c>
      <c r="B11543" t="s">
        <v>14746</v>
      </c>
    </row>
    <row r="11544" spans="1:2">
      <c r="A11544">
        <v>34234328</v>
      </c>
      <c r="B11544" t="s">
        <v>14746</v>
      </c>
    </row>
    <row r="11545" spans="1:2">
      <c r="A11545">
        <v>36781264</v>
      </c>
      <c r="B11545" t="s">
        <v>14746</v>
      </c>
    </row>
    <row r="11546" spans="1:2">
      <c r="A11546">
        <v>34137274</v>
      </c>
      <c r="B11546" t="s">
        <v>15226</v>
      </c>
    </row>
    <row r="11547" spans="1:2">
      <c r="A11547">
        <v>37007026</v>
      </c>
      <c r="B11547" t="s">
        <v>13303</v>
      </c>
    </row>
    <row r="11548" spans="1:2">
      <c r="A11548">
        <v>34155023</v>
      </c>
      <c r="B11548" t="s">
        <v>13304</v>
      </c>
    </row>
    <row r="11549" spans="1:2">
      <c r="A11549">
        <v>34209017</v>
      </c>
      <c r="B11549" t="s">
        <v>10585</v>
      </c>
    </row>
    <row r="11550" spans="1:2">
      <c r="A11550">
        <v>34168122</v>
      </c>
      <c r="B11550" t="s">
        <v>10585</v>
      </c>
    </row>
    <row r="11551" spans="1:2">
      <c r="A11551">
        <v>34168125</v>
      </c>
      <c r="B11551" t="s">
        <v>10585</v>
      </c>
    </row>
    <row r="11552" spans="1:2">
      <c r="A11552">
        <v>34249859</v>
      </c>
      <c r="B11552" t="s">
        <v>10586</v>
      </c>
    </row>
    <row r="11553" spans="1:2">
      <c r="A11553">
        <v>34248132</v>
      </c>
      <c r="B11553" t="s">
        <v>10587</v>
      </c>
    </row>
    <row r="11554" spans="1:2">
      <c r="A11554">
        <v>34252407</v>
      </c>
      <c r="B11554" t="s">
        <v>10588</v>
      </c>
    </row>
    <row r="11555" spans="1:2">
      <c r="A11555">
        <v>36738155</v>
      </c>
      <c r="B11555" t="s">
        <v>10589</v>
      </c>
    </row>
    <row r="11556" spans="1:2">
      <c r="A11556">
        <v>34247834</v>
      </c>
      <c r="B11556" t="s">
        <v>10590</v>
      </c>
    </row>
    <row r="11557" spans="1:2">
      <c r="A11557">
        <v>34209002</v>
      </c>
      <c r="B11557" t="s">
        <v>10591</v>
      </c>
    </row>
    <row r="11558" spans="1:2">
      <c r="A11558">
        <v>34245847</v>
      </c>
      <c r="B11558" t="s">
        <v>10592</v>
      </c>
    </row>
    <row r="11559" spans="1:2">
      <c r="A11559">
        <v>34208999</v>
      </c>
      <c r="B11559" t="s">
        <v>10593</v>
      </c>
    </row>
    <row r="11560" spans="1:2">
      <c r="A11560">
        <v>34247727</v>
      </c>
      <c r="B11560" t="s">
        <v>10594</v>
      </c>
    </row>
    <row r="11561" spans="1:2">
      <c r="A11561">
        <v>34252235</v>
      </c>
      <c r="B11561" t="s">
        <v>10595</v>
      </c>
    </row>
    <row r="11562" spans="1:2">
      <c r="A11562">
        <v>34248125</v>
      </c>
      <c r="B11562" t="s">
        <v>10596</v>
      </c>
    </row>
    <row r="11563" spans="1:2">
      <c r="A11563">
        <v>34247847</v>
      </c>
      <c r="B11563" t="s">
        <v>10597</v>
      </c>
    </row>
    <row r="11564" spans="1:2">
      <c r="A11564">
        <v>34247849</v>
      </c>
      <c r="B11564" t="s">
        <v>10598</v>
      </c>
    </row>
    <row r="11565" spans="1:2">
      <c r="A11565">
        <v>34247856</v>
      </c>
      <c r="B11565" t="s">
        <v>10599</v>
      </c>
    </row>
    <row r="11566" spans="1:2">
      <c r="A11566">
        <v>34247860</v>
      </c>
      <c r="B11566" t="s">
        <v>10600</v>
      </c>
    </row>
    <row r="11567" spans="1:2">
      <c r="A11567">
        <v>36740270</v>
      </c>
      <c r="B11567" t="s">
        <v>10601</v>
      </c>
    </row>
    <row r="11568" spans="1:2">
      <c r="A11568">
        <v>34247844</v>
      </c>
      <c r="B11568" t="s">
        <v>10601</v>
      </c>
    </row>
    <row r="11569" spans="1:2">
      <c r="A11569">
        <v>37060633</v>
      </c>
      <c r="B11569" t="s">
        <v>10602</v>
      </c>
    </row>
    <row r="11570" spans="1:2">
      <c r="A11570">
        <v>36806511</v>
      </c>
      <c r="B11570" t="s">
        <v>12624</v>
      </c>
    </row>
    <row r="11571" spans="1:2">
      <c r="A11571">
        <v>37177616</v>
      </c>
      <c r="B11571" t="s">
        <v>9370</v>
      </c>
    </row>
    <row r="11572" spans="1:2">
      <c r="A11572">
        <v>34208389</v>
      </c>
      <c r="B11572" t="s">
        <v>13990</v>
      </c>
    </row>
    <row r="11573" spans="1:2">
      <c r="A11573">
        <v>34157346</v>
      </c>
      <c r="B11573" t="s">
        <v>13991</v>
      </c>
    </row>
    <row r="11574" spans="1:2">
      <c r="A11574">
        <v>36765763</v>
      </c>
      <c r="B11574" t="s">
        <v>10129</v>
      </c>
    </row>
    <row r="11575" spans="1:2">
      <c r="A11575">
        <v>36783074</v>
      </c>
      <c r="B11575" t="s">
        <v>10129</v>
      </c>
    </row>
    <row r="11576" spans="1:2">
      <c r="A11576">
        <v>36748611</v>
      </c>
      <c r="B11576" t="s">
        <v>12625</v>
      </c>
    </row>
    <row r="11577" spans="1:2">
      <c r="A11577">
        <v>36861051</v>
      </c>
      <c r="B11577" t="s">
        <v>9226</v>
      </c>
    </row>
    <row r="11578" spans="1:2">
      <c r="A11578">
        <v>36742894</v>
      </c>
      <c r="B11578" t="s">
        <v>12626</v>
      </c>
    </row>
    <row r="11579" spans="1:2">
      <c r="A11579">
        <v>34399210</v>
      </c>
      <c r="B11579" t="s">
        <v>14647</v>
      </c>
    </row>
    <row r="11580" spans="1:2">
      <c r="A11580">
        <v>34234990</v>
      </c>
      <c r="B11580" t="s">
        <v>10936</v>
      </c>
    </row>
    <row r="11581" spans="1:2">
      <c r="A11581">
        <v>37824850</v>
      </c>
      <c r="B11581" t="s">
        <v>12627</v>
      </c>
    </row>
    <row r="11582" spans="1:2">
      <c r="A11582">
        <v>34209086</v>
      </c>
      <c r="B11582" t="s">
        <v>12627</v>
      </c>
    </row>
    <row r="11583" spans="1:2">
      <c r="A11583">
        <v>34214448</v>
      </c>
      <c r="B11583" t="s">
        <v>13891</v>
      </c>
    </row>
    <row r="11584" spans="1:2">
      <c r="A11584">
        <v>34227948</v>
      </c>
      <c r="B11584" t="s">
        <v>9967</v>
      </c>
    </row>
    <row r="11585" spans="1:2">
      <c r="A11585">
        <v>37232367</v>
      </c>
      <c r="B11585" t="s">
        <v>9967</v>
      </c>
    </row>
    <row r="11586" spans="1:2">
      <c r="A11586">
        <v>37727509</v>
      </c>
      <c r="B11586" t="s">
        <v>13047</v>
      </c>
    </row>
    <row r="11587" spans="1:2">
      <c r="A11587">
        <v>34212095</v>
      </c>
      <c r="B11587" t="s">
        <v>13047</v>
      </c>
    </row>
    <row r="11588" spans="1:2">
      <c r="A11588">
        <v>34212092</v>
      </c>
      <c r="B11588" t="s">
        <v>13047</v>
      </c>
    </row>
    <row r="11589" spans="1:2">
      <c r="A11589">
        <v>34227435</v>
      </c>
      <c r="B11589" t="s">
        <v>13047</v>
      </c>
    </row>
    <row r="11590" spans="1:2">
      <c r="A11590">
        <v>34212094</v>
      </c>
      <c r="B11590" t="s">
        <v>13047</v>
      </c>
    </row>
    <row r="11591" spans="1:2">
      <c r="A11591">
        <v>37960495</v>
      </c>
      <c r="B11591" t="s">
        <v>13047</v>
      </c>
    </row>
    <row r="11592" spans="1:2">
      <c r="A11592">
        <v>36839821</v>
      </c>
      <c r="B11592" t="s">
        <v>13047</v>
      </c>
    </row>
    <row r="11593" spans="1:2">
      <c r="A11593">
        <v>34142645</v>
      </c>
      <c r="B11593" t="s">
        <v>13261</v>
      </c>
    </row>
    <row r="11594" spans="1:2">
      <c r="A11594">
        <v>38529793</v>
      </c>
      <c r="B11594" t="s">
        <v>13261</v>
      </c>
    </row>
    <row r="11595" spans="1:2">
      <c r="A11595">
        <v>37727599</v>
      </c>
      <c r="B11595" t="s">
        <v>13261</v>
      </c>
    </row>
    <row r="11596" spans="1:2">
      <c r="A11596">
        <v>36852051</v>
      </c>
      <c r="B11596" t="s">
        <v>13261</v>
      </c>
    </row>
    <row r="11597" spans="1:2">
      <c r="A11597">
        <v>38436883</v>
      </c>
      <c r="B11597" t="s">
        <v>13261</v>
      </c>
    </row>
    <row r="11598" spans="1:2">
      <c r="A11598">
        <v>36894068</v>
      </c>
      <c r="B11598" t="s">
        <v>13261</v>
      </c>
    </row>
    <row r="11599" spans="1:2">
      <c r="A11599">
        <v>36834711</v>
      </c>
      <c r="B11599" t="s">
        <v>12628</v>
      </c>
    </row>
    <row r="11600" spans="1:2">
      <c r="A11600">
        <v>36920187</v>
      </c>
      <c r="B11600" t="s">
        <v>12628</v>
      </c>
    </row>
    <row r="11601" spans="1:2">
      <c r="A11601">
        <v>34146024</v>
      </c>
      <c r="B11601" t="s">
        <v>10872</v>
      </c>
    </row>
    <row r="11602" spans="1:2">
      <c r="A11602">
        <v>34356920</v>
      </c>
      <c r="B11602" t="s">
        <v>10873</v>
      </c>
    </row>
    <row r="11603" spans="1:2">
      <c r="A11603">
        <v>34150258</v>
      </c>
      <c r="B11603" t="s">
        <v>10874</v>
      </c>
    </row>
    <row r="11604" spans="1:2">
      <c r="A11604">
        <v>34145375</v>
      </c>
      <c r="B11604" t="s">
        <v>10875</v>
      </c>
    </row>
    <row r="11605" spans="1:2">
      <c r="A11605">
        <v>34151316</v>
      </c>
      <c r="B11605" t="s">
        <v>9534</v>
      </c>
    </row>
    <row r="11606" spans="1:2">
      <c r="A11606">
        <v>34138901</v>
      </c>
      <c r="B11606" t="s">
        <v>12629</v>
      </c>
    </row>
    <row r="11607" spans="1:2">
      <c r="A11607">
        <v>34636632</v>
      </c>
      <c r="B11607" t="s">
        <v>12630</v>
      </c>
    </row>
    <row r="11608" spans="1:2">
      <c r="A11608">
        <v>34228511</v>
      </c>
      <c r="B11608" t="s">
        <v>12978</v>
      </c>
    </row>
    <row r="11609" spans="1:2">
      <c r="A11609">
        <v>36946298</v>
      </c>
      <c r="B11609" t="s">
        <v>12978</v>
      </c>
    </row>
    <row r="11610" spans="1:2">
      <c r="A11610">
        <v>37779858</v>
      </c>
      <c r="B11610" t="s">
        <v>12978</v>
      </c>
    </row>
    <row r="11611" spans="1:2">
      <c r="A11611">
        <v>34407289</v>
      </c>
      <c r="B11611" t="s">
        <v>12631</v>
      </c>
    </row>
    <row r="11612" spans="1:2">
      <c r="A11612">
        <v>34219756</v>
      </c>
      <c r="B11612" t="s">
        <v>9535</v>
      </c>
    </row>
    <row r="11613" spans="1:2">
      <c r="A11613">
        <v>38017773</v>
      </c>
      <c r="B11613" t="s">
        <v>15386</v>
      </c>
    </row>
    <row r="11614" spans="1:2">
      <c r="A11614">
        <v>34135022</v>
      </c>
      <c r="B11614" t="s">
        <v>15386</v>
      </c>
    </row>
    <row r="11615" spans="1:2">
      <c r="A11615">
        <v>38301074</v>
      </c>
      <c r="B11615" t="s">
        <v>15386</v>
      </c>
    </row>
    <row r="11616" spans="1:2">
      <c r="A11616">
        <v>34228543</v>
      </c>
      <c r="B11616" t="s">
        <v>14465</v>
      </c>
    </row>
    <row r="11617" spans="1:2">
      <c r="A11617">
        <v>34228561</v>
      </c>
      <c r="B11617" t="s">
        <v>10287</v>
      </c>
    </row>
    <row r="11618" spans="1:2">
      <c r="A11618">
        <v>36794617</v>
      </c>
      <c r="B11618" t="s">
        <v>10287</v>
      </c>
    </row>
    <row r="11619" spans="1:2">
      <c r="A11619">
        <v>34219269</v>
      </c>
      <c r="B11619" t="s">
        <v>13145</v>
      </c>
    </row>
    <row r="11620" spans="1:2">
      <c r="A11620">
        <v>37298668</v>
      </c>
      <c r="B11620" t="s">
        <v>13145</v>
      </c>
    </row>
    <row r="11621" spans="1:2">
      <c r="A11621">
        <v>37276906</v>
      </c>
      <c r="B11621" t="s">
        <v>12632</v>
      </c>
    </row>
    <row r="11622" spans="1:2">
      <c r="A11622">
        <v>34220378</v>
      </c>
      <c r="B11622" t="s">
        <v>12632</v>
      </c>
    </row>
    <row r="11623" spans="1:2">
      <c r="A11623">
        <v>37850240</v>
      </c>
      <c r="B11623" t="s">
        <v>13470</v>
      </c>
    </row>
    <row r="11624" spans="1:2">
      <c r="A11624">
        <v>34228577</v>
      </c>
      <c r="B11624" t="s">
        <v>13470</v>
      </c>
    </row>
    <row r="11625" spans="1:2">
      <c r="A11625">
        <v>34226184</v>
      </c>
      <c r="B11625" t="s">
        <v>13894</v>
      </c>
    </row>
    <row r="11626" spans="1:2">
      <c r="A11626">
        <v>34188700</v>
      </c>
      <c r="B11626" t="s">
        <v>14440</v>
      </c>
    </row>
    <row r="11627" spans="1:2">
      <c r="A11627">
        <v>37021670</v>
      </c>
      <c r="B11627" t="s">
        <v>9782</v>
      </c>
    </row>
    <row r="11628" spans="1:2">
      <c r="A11628">
        <v>34218107</v>
      </c>
      <c r="B11628" t="s">
        <v>12633</v>
      </c>
    </row>
    <row r="11629" spans="1:2">
      <c r="A11629">
        <v>34570026</v>
      </c>
      <c r="B11629" t="s">
        <v>10763</v>
      </c>
    </row>
    <row r="11630" spans="1:2">
      <c r="A11630">
        <v>34186339</v>
      </c>
      <c r="B11630" t="s">
        <v>10763</v>
      </c>
    </row>
    <row r="11631" spans="1:2">
      <c r="A11631">
        <v>37786833</v>
      </c>
      <c r="B11631" t="s">
        <v>10763</v>
      </c>
    </row>
    <row r="11632" spans="1:2">
      <c r="A11632">
        <v>34653676</v>
      </c>
      <c r="B11632" t="s">
        <v>12634</v>
      </c>
    </row>
    <row r="11633" spans="1:2">
      <c r="A11633">
        <v>34228571</v>
      </c>
      <c r="B11633" t="s">
        <v>12635</v>
      </c>
    </row>
    <row r="11634" spans="1:2">
      <c r="A11634">
        <v>34228579</v>
      </c>
      <c r="B11634" t="s">
        <v>13893</v>
      </c>
    </row>
    <row r="11635" spans="1:2">
      <c r="A11635">
        <v>37767905</v>
      </c>
      <c r="B11635" t="s">
        <v>13893</v>
      </c>
    </row>
    <row r="11636" spans="1:2">
      <c r="A11636">
        <v>34551440</v>
      </c>
      <c r="B11636" t="s">
        <v>13893</v>
      </c>
    </row>
    <row r="11637" spans="1:2">
      <c r="A11637">
        <v>37225331</v>
      </c>
      <c r="B11637" t="s">
        <v>14097</v>
      </c>
    </row>
    <row r="11638" spans="1:2">
      <c r="A11638">
        <v>34150086</v>
      </c>
      <c r="B11638" t="s">
        <v>9581</v>
      </c>
    </row>
    <row r="11639" spans="1:2">
      <c r="A11639">
        <v>36898617</v>
      </c>
      <c r="B11639" t="s">
        <v>13508</v>
      </c>
    </row>
    <row r="11640" spans="1:2">
      <c r="A11640">
        <v>36898591</v>
      </c>
      <c r="B11640" t="s">
        <v>13508</v>
      </c>
    </row>
    <row r="11641" spans="1:2">
      <c r="A11641">
        <v>34221249</v>
      </c>
      <c r="B11641" t="s">
        <v>13895</v>
      </c>
    </row>
    <row r="11642" spans="1:2">
      <c r="A11642">
        <v>38617057</v>
      </c>
      <c r="B11642" t="s">
        <v>13895</v>
      </c>
    </row>
    <row r="11643" spans="1:2">
      <c r="A11643">
        <v>34228657</v>
      </c>
      <c r="B11643" t="s">
        <v>12636</v>
      </c>
    </row>
    <row r="11644" spans="1:2">
      <c r="A11644">
        <v>34210939</v>
      </c>
      <c r="B11644" t="s">
        <v>10876</v>
      </c>
    </row>
    <row r="11645" spans="1:2">
      <c r="A11645">
        <v>34209353</v>
      </c>
      <c r="B11645" t="s">
        <v>10877</v>
      </c>
    </row>
    <row r="11646" spans="1:2">
      <c r="A11646">
        <v>34227427</v>
      </c>
      <c r="B11646" t="s">
        <v>16659</v>
      </c>
    </row>
    <row r="11647" spans="1:2">
      <c r="A11647">
        <v>34145596</v>
      </c>
      <c r="B11647" t="s">
        <v>9536</v>
      </c>
    </row>
    <row r="11648" spans="1:2">
      <c r="A11648">
        <v>34228677</v>
      </c>
      <c r="B11648" t="s">
        <v>9537</v>
      </c>
    </row>
    <row r="11649" spans="1:2">
      <c r="A11649">
        <v>37728428</v>
      </c>
      <c r="B11649" t="s">
        <v>13897</v>
      </c>
    </row>
    <row r="11650" spans="1:2">
      <c r="A11650">
        <v>34141146</v>
      </c>
      <c r="B11650" t="s">
        <v>13897</v>
      </c>
    </row>
    <row r="11651" spans="1:2">
      <c r="A11651">
        <v>37096811</v>
      </c>
      <c r="B11651" t="s">
        <v>13897</v>
      </c>
    </row>
    <row r="11652" spans="1:2">
      <c r="A11652">
        <v>37090252</v>
      </c>
      <c r="B11652" t="s">
        <v>13897</v>
      </c>
    </row>
    <row r="11653" spans="1:2">
      <c r="A11653">
        <v>34142808</v>
      </c>
      <c r="B11653" t="s">
        <v>13898</v>
      </c>
    </row>
    <row r="11654" spans="1:2">
      <c r="A11654">
        <v>34160729</v>
      </c>
      <c r="B11654" t="s">
        <v>13899</v>
      </c>
    </row>
    <row r="11655" spans="1:2">
      <c r="A11655">
        <v>38467588</v>
      </c>
      <c r="B11655" t="s">
        <v>13899</v>
      </c>
    </row>
    <row r="11656" spans="1:2">
      <c r="A11656">
        <v>37206476</v>
      </c>
      <c r="B11656" t="s">
        <v>13899</v>
      </c>
    </row>
    <row r="11657" spans="1:2">
      <c r="A11657">
        <v>34228675</v>
      </c>
      <c r="B11657" t="s">
        <v>13900</v>
      </c>
    </row>
    <row r="11658" spans="1:2">
      <c r="A11658">
        <v>36783049</v>
      </c>
      <c r="B11658" t="s">
        <v>13901</v>
      </c>
    </row>
    <row r="11659" spans="1:2">
      <c r="A11659">
        <v>37784115</v>
      </c>
      <c r="B11659" t="s">
        <v>13901</v>
      </c>
    </row>
    <row r="11660" spans="1:2">
      <c r="A11660">
        <v>37721769</v>
      </c>
      <c r="B11660" t="s">
        <v>13902</v>
      </c>
    </row>
    <row r="11661" spans="1:2">
      <c r="A11661">
        <v>34246695</v>
      </c>
      <c r="B11661" t="s">
        <v>13902</v>
      </c>
    </row>
    <row r="11662" spans="1:2">
      <c r="A11662">
        <v>34228692</v>
      </c>
      <c r="B11662" t="s">
        <v>13902</v>
      </c>
    </row>
    <row r="11663" spans="1:2">
      <c r="A11663">
        <v>34210237</v>
      </c>
      <c r="B11663" t="s">
        <v>15139</v>
      </c>
    </row>
    <row r="11664" spans="1:2">
      <c r="A11664">
        <v>34228699</v>
      </c>
      <c r="B11664" t="s">
        <v>15139</v>
      </c>
    </row>
    <row r="11665" spans="1:2">
      <c r="A11665">
        <v>37762051</v>
      </c>
      <c r="B11665" t="s">
        <v>15513</v>
      </c>
    </row>
    <row r="11666" spans="1:2">
      <c r="A11666">
        <v>34142159</v>
      </c>
      <c r="B11666" t="s">
        <v>15513</v>
      </c>
    </row>
    <row r="11667" spans="1:2">
      <c r="A11667">
        <v>34228695</v>
      </c>
      <c r="B11667" t="s">
        <v>15513</v>
      </c>
    </row>
    <row r="11668" spans="1:2">
      <c r="A11668">
        <v>37152446</v>
      </c>
      <c r="B11668" t="s">
        <v>15513</v>
      </c>
    </row>
    <row r="11669" spans="1:2">
      <c r="A11669">
        <v>37743415</v>
      </c>
      <c r="B11669" t="s">
        <v>17570</v>
      </c>
    </row>
    <row r="11670" spans="1:2">
      <c r="A11670">
        <v>37131934</v>
      </c>
      <c r="B11670" t="s">
        <v>13106</v>
      </c>
    </row>
    <row r="11671" spans="1:2">
      <c r="A11671">
        <v>34209495</v>
      </c>
      <c r="B11671" t="s">
        <v>13107</v>
      </c>
    </row>
    <row r="11672" spans="1:2">
      <c r="A11672">
        <v>34209496</v>
      </c>
      <c r="B11672" t="s">
        <v>13107</v>
      </c>
    </row>
    <row r="11673" spans="1:2">
      <c r="A11673">
        <v>34144408</v>
      </c>
      <c r="B11673" t="s">
        <v>13108</v>
      </c>
    </row>
    <row r="11674" spans="1:2">
      <c r="A11674">
        <v>34227346</v>
      </c>
      <c r="B11674" t="s">
        <v>12637</v>
      </c>
    </row>
    <row r="11675" spans="1:2">
      <c r="A11675">
        <v>34171274</v>
      </c>
      <c r="B11675" t="s">
        <v>12637</v>
      </c>
    </row>
    <row r="11676" spans="1:2">
      <c r="A11676">
        <v>37205473</v>
      </c>
      <c r="B11676" t="s">
        <v>12637</v>
      </c>
    </row>
    <row r="11677" spans="1:2">
      <c r="A11677">
        <v>34646567</v>
      </c>
      <c r="B11677" t="s">
        <v>12639</v>
      </c>
    </row>
    <row r="11678" spans="1:2">
      <c r="A11678">
        <v>34346191</v>
      </c>
      <c r="B11678" t="s">
        <v>14139</v>
      </c>
    </row>
    <row r="11679" spans="1:2">
      <c r="A11679">
        <v>34224110</v>
      </c>
      <c r="B11679" t="s">
        <v>12640</v>
      </c>
    </row>
    <row r="11680" spans="1:2">
      <c r="A11680">
        <v>37990014</v>
      </c>
      <c r="B11680" t="s">
        <v>12640</v>
      </c>
    </row>
    <row r="11681" spans="1:2">
      <c r="A11681">
        <v>34224111</v>
      </c>
      <c r="B11681" t="s">
        <v>12640</v>
      </c>
    </row>
    <row r="11682" spans="1:2">
      <c r="A11682">
        <v>34209413</v>
      </c>
      <c r="B11682" t="s">
        <v>10130</v>
      </c>
    </row>
    <row r="11683" spans="1:2">
      <c r="A11683">
        <v>36821689</v>
      </c>
      <c r="B11683" t="s">
        <v>12641</v>
      </c>
    </row>
    <row r="11684" spans="1:2">
      <c r="A11684">
        <v>37160656</v>
      </c>
      <c r="B11684" t="s">
        <v>9763</v>
      </c>
    </row>
    <row r="11685" spans="1:2">
      <c r="A11685">
        <v>34407302</v>
      </c>
      <c r="B11685" t="s">
        <v>9763</v>
      </c>
    </row>
    <row r="11686" spans="1:2">
      <c r="A11686">
        <v>37040564</v>
      </c>
      <c r="B11686" t="s">
        <v>12643</v>
      </c>
    </row>
    <row r="11687" spans="1:2">
      <c r="A11687">
        <v>36951435</v>
      </c>
      <c r="B11687" t="s">
        <v>13906</v>
      </c>
    </row>
    <row r="11688" spans="1:2">
      <c r="A11688">
        <v>34143405</v>
      </c>
      <c r="B11688" t="s">
        <v>13906</v>
      </c>
    </row>
    <row r="11689" spans="1:2">
      <c r="A11689">
        <v>37782731</v>
      </c>
      <c r="B11689" t="s">
        <v>13907</v>
      </c>
    </row>
    <row r="11690" spans="1:2">
      <c r="A11690">
        <v>37075811</v>
      </c>
      <c r="B11690" t="s">
        <v>13907</v>
      </c>
    </row>
    <row r="11691" spans="1:2">
      <c r="A11691">
        <v>34138360</v>
      </c>
      <c r="B11691" t="s">
        <v>13907</v>
      </c>
    </row>
    <row r="11692" spans="1:2">
      <c r="A11692">
        <v>36904049</v>
      </c>
      <c r="B11692" t="s">
        <v>13908</v>
      </c>
    </row>
    <row r="11693" spans="1:2">
      <c r="A11693">
        <v>34140566</v>
      </c>
      <c r="B11693" t="s">
        <v>13908</v>
      </c>
    </row>
    <row r="11694" spans="1:2">
      <c r="A11694">
        <v>34140567</v>
      </c>
      <c r="B11694" t="s">
        <v>13908</v>
      </c>
    </row>
    <row r="11695" spans="1:2">
      <c r="A11695">
        <v>37789559</v>
      </c>
      <c r="B11695" t="s">
        <v>13908</v>
      </c>
    </row>
    <row r="11696" spans="1:2">
      <c r="A11696">
        <v>34653698</v>
      </c>
      <c r="B11696" t="s">
        <v>13908</v>
      </c>
    </row>
    <row r="11697" spans="1:2">
      <c r="A11697">
        <v>34219284</v>
      </c>
      <c r="B11697" t="s">
        <v>13910</v>
      </c>
    </row>
    <row r="11698" spans="1:2">
      <c r="A11698">
        <v>38381513</v>
      </c>
      <c r="B11698" t="s">
        <v>13910</v>
      </c>
    </row>
    <row r="11699" spans="1:2">
      <c r="A11699">
        <v>34219525</v>
      </c>
      <c r="B11699" t="s">
        <v>13911</v>
      </c>
    </row>
    <row r="11700" spans="1:2">
      <c r="A11700">
        <v>37180930</v>
      </c>
      <c r="B11700" t="s">
        <v>13912</v>
      </c>
    </row>
    <row r="11701" spans="1:2">
      <c r="A11701">
        <v>34222176</v>
      </c>
      <c r="B11701" t="s">
        <v>13912</v>
      </c>
    </row>
    <row r="11702" spans="1:2">
      <c r="A11702">
        <v>37147212</v>
      </c>
      <c r="B11702" t="s">
        <v>13913</v>
      </c>
    </row>
    <row r="11703" spans="1:2">
      <c r="A11703">
        <v>37782813</v>
      </c>
      <c r="B11703" t="s">
        <v>13913</v>
      </c>
    </row>
    <row r="11704" spans="1:2">
      <c r="A11704">
        <v>34231771</v>
      </c>
      <c r="B11704" t="s">
        <v>13913</v>
      </c>
    </row>
    <row r="11705" spans="1:2">
      <c r="A11705">
        <v>34236010</v>
      </c>
      <c r="B11705" t="s">
        <v>15514</v>
      </c>
    </row>
    <row r="11706" spans="1:2">
      <c r="A11706">
        <v>34228739</v>
      </c>
      <c r="B11706" t="s">
        <v>12644</v>
      </c>
    </row>
    <row r="11707" spans="1:2">
      <c r="A11707">
        <v>34646555</v>
      </c>
      <c r="B11707" t="s">
        <v>11221</v>
      </c>
    </row>
    <row r="11708" spans="1:2">
      <c r="A11708">
        <v>36743002</v>
      </c>
      <c r="B11708" t="s">
        <v>14760</v>
      </c>
    </row>
    <row r="11709" spans="1:2">
      <c r="A11709">
        <v>36780927</v>
      </c>
      <c r="B11709" t="s">
        <v>14760</v>
      </c>
    </row>
    <row r="11710" spans="1:2">
      <c r="A11710">
        <v>34234301</v>
      </c>
      <c r="B11710" t="s">
        <v>14760</v>
      </c>
    </row>
    <row r="11711" spans="1:2">
      <c r="A11711">
        <v>37244257</v>
      </c>
      <c r="B11711" t="s">
        <v>14760</v>
      </c>
    </row>
    <row r="11712" spans="1:2">
      <c r="A11712">
        <v>36908939</v>
      </c>
      <c r="B11712" t="s">
        <v>14760</v>
      </c>
    </row>
    <row r="11713" spans="1:2">
      <c r="A11713">
        <v>37718716</v>
      </c>
      <c r="B11713" t="s">
        <v>10214</v>
      </c>
    </row>
    <row r="11714" spans="1:2">
      <c r="A11714">
        <v>34143618</v>
      </c>
      <c r="B11714" t="s">
        <v>10214</v>
      </c>
    </row>
    <row r="11715" spans="1:2">
      <c r="A11715">
        <v>37151438</v>
      </c>
      <c r="B11715" t="s">
        <v>10131</v>
      </c>
    </row>
    <row r="11716" spans="1:2">
      <c r="A11716">
        <v>36859700</v>
      </c>
      <c r="B11716" t="s">
        <v>16390</v>
      </c>
    </row>
    <row r="11717" spans="1:2">
      <c r="A11717">
        <v>36758504</v>
      </c>
      <c r="B11717" t="s">
        <v>14441</v>
      </c>
    </row>
    <row r="11718" spans="1:2">
      <c r="A11718">
        <v>36749357</v>
      </c>
      <c r="B11718" t="s">
        <v>10878</v>
      </c>
    </row>
    <row r="11719" spans="1:2">
      <c r="A11719">
        <v>37665916</v>
      </c>
      <c r="B11719" t="s">
        <v>13305</v>
      </c>
    </row>
    <row r="11720" spans="1:2">
      <c r="A11720">
        <v>37782429</v>
      </c>
      <c r="B11720" t="s">
        <v>13305</v>
      </c>
    </row>
    <row r="11721" spans="1:2">
      <c r="A11721">
        <v>34254165</v>
      </c>
      <c r="B11721" t="s">
        <v>13305</v>
      </c>
    </row>
    <row r="11722" spans="1:2">
      <c r="A11722">
        <v>34228801</v>
      </c>
      <c r="B11722" t="s">
        <v>12646</v>
      </c>
    </row>
    <row r="11723" spans="1:2">
      <c r="A11723">
        <v>34486425</v>
      </c>
      <c r="B11723" t="s">
        <v>13914</v>
      </c>
    </row>
    <row r="11724" spans="1:2">
      <c r="A11724">
        <v>34228788</v>
      </c>
      <c r="B11724" t="s">
        <v>13914</v>
      </c>
    </row>
    <row r="11725" spans="1:2">
      <c r="A11725">
        <v>34212132</v>
      </c>
      <c r="B11725" t="s">
        <v>11115</v>
      </c>
    </row>
    <row r="11726" spans="1:2">
      <c r="A11726">
        <v>38552387</v>
      </c>
      <c r="B11726" t="s">
        <v>11115</v>
      </c>
    </row>
    <row r="11727" spans="1:2">
      <c r="A11727">
        <v>34228770</v>
      </c>
      <c r="B11727" t="s">
        <v>11115</v>
      </c>
    </row>
    <row r="11728" spans="1:2">
      <c r="A11728">
        <v>38552370</v>
      </c>
      <c r="B11728" t="s">
        <v>11115</v>
      </c>
    </row>
    <row r="11729" spans="1:2">
      <c r="A11729">
        <v>34228807</v>
      </c>
      <c r="B11729" t="s">
        <v>12647</v>
      </c>
    </row>
    <row r="11730" spans="1:2">
      <c r="A11730">
        <v>34228803</v>
      </c>
      <c r="B11730" t="s">
        <v>12648</v>
      </c>
    </row>
    <row r="11731" spans="1:2">
      <c r="A11731">
        <v>34148230</v>
      </c>
      <c r="B11731" t="s">
        <v>9538</v>
      </c>
    </row>
    <row r="11732" spans="1:2">
      <c r="A11732">
        <v>37150817</v>
      </c>
      <c r="B11732" t="s">
        <v>17377</v>
      </c>
    </row>
    <row r="11733" spans="1:2">
      <c r="A11733">
        <v>34154371</v>
      </c>
      <c r="B11733" t="s">
        <v>13346</v>
      </c>
    </row>
    <row r="11734" spans="1:2">
      <c r="A11734">
        <v>38673747</v>
      </c>
      <c r="B11734" t="s">
        <v>13346</v>
      </c>
    </row>
    <row r="11735" spans="1:2">
      <c r="A11735">
        <v>38584699</v>
      </c>
      <c r="B11735" t="s">
        <v>13346</v>
      </c>
    </row>
    <row r="11736" spans="1:2">
      <c r="A11736">
        <v>37782715</v>
      </c>
      <c r="B11736" t="s">
        <v>15516</v>
      </c>
    </row>
    <row r="11737" spans="1:2">
      <c r="A11737">
        <v>37003834</v>
      </c>
      <c r="B11737" t="s">
        <v>15516</v>
      </c>
    </row>
    <row r="11738" spans="1:2">
      <c r="A11738">
        <v>37871755</v>
      </c>
      <c r="B11738" t="s">
        <v>15516</v>
      </c>
    </row>
    <row r="11739" spans="1:2">
      <c r="A11739">
        <v>34140987</v>
      </c>
      <c r="B11739" t="s">
        <v>15516</v>
      </c>
    </row>
    <row r="11740" spans="1:2">
      <c r="A11740">
        <v>37782509</v>
      </c>
      <c r="B11740" t="s">
        <v>13931</v>
      </c>
    </row>
    <row r="11741" spans="1:2">
      <c r="A11741">
        <v>37584778</v>
      </c>
      <c r="B11741" t="s">
        <v>13931</v>
      </c>
    </row>
    <row r="11742" spans="1:2">
      <c r="A11742">
        <v>36998716</v>
      </c>
      <c r="B11742" t="s">
        <v>13932</v>
      </c>
    </row>
    <row r="11743" spans="1:2">
      <c r="A11743">
        <v>37862632</v>
      </c>
      <c r="B11743" t="s">
        <v>13932</v>
      </c>
    </row>
    <row r="11744" spans="1:2">
      <c r="A11744">
        <v>34146525</v>
      </c>
      <c r="B11744" t="s">
        <v>13932</v>
      </c>
    </row>
    <row r="11745" spans="1:2">
      <c r="A11745">
        <v>34150548</v>
      </c>
      <c r="B11745" t="s">
        <v>13933</v>
      </c>
    </row>
    <row r="11746" spans="1:2">
      <c r="A11746">
        <v>38467149</v>
      </c>
      <c r="B11746" t="s">
        <v>13933</v>
      </c>
    </row>
    <row r="11747" spans="1:2">
      <c r="A11747">
        <v>38730703</v>
      </c>
      <c r="B11747" t="s">
        <v>13934</v>
      </c>
    </row>
    <row r="11748" spans="1:2">
      <c r="A11748">
        <v>34228631</v>
      </c>
      <c r="B11748" t="s">
        <v>13934</v>
      </c>
    </row>
    <row r="11749" spans="1:2">
      <c r="A11749">
        <v>37997504</v>
      </c>
      <c r="B11749" t="s">
        <v>13935</v>
      </c>
    </row>
    <row r="11750" spans="1:2">
      <c r="A11750">
        <v>37181179</v>
      </c>
      <c r="B11750" t="s">
        <v>13935</v>
      </c>
    </row>
    <row r="11751" spans="1:2">
      <c r="A11751">
        <v>34644327</v>
      </c>
      <c r="B11751" t="s">
        <v>13936</v>
      </c>
    </row>
    <row r="11752" spans="1:2">
      <c r="A11752">
        <v>34225876</v>
      </c>
      <c r="B11752" t="s">
        <v>13936</v>
      </c>
    </row>
    <row r="11753" spans="1:2">
      <c r="A11753">
        <v>38551714</v>
      </c>
      <c r="B11753" t="s">
        <v>13936</v>
      </c>
    </row>
    <row r="11754" spans="1:2">
      <c r="A11754">
        <v>34225878</v>
      </c>
      <c r="B11754" t="s">
        <v>13936</v>
      </c>
    </row>
    <row r="11755" spans="1:2">
      <c r="A11755">
        <v>38574464</v>
      </c>
      <c r="B11755" t="s">
        <v>13936</v>
      </c>
    </row>
    <row r="11756" spans="1:2">
      <c r="A11756">
        <v>37635775</v>
      </c>
      <c r="B11756" t="s">
        <v>15517</v>
      </c>
    </row>
    <row r="11757" spans="1:2">
      <c r="A11757">
        <v>34226452</v>
      </c>
      <c r="B11757" t="s">
        <v>15517</v>
      </c>
    </row>
    <row r="11758" spans="1:2">
      <c r="A11758">
        <v>37997535</v>
      </c>
      <c r="B11758" t="s">
        <v>15517</v>
      </c>
    </row>
    <row r="11759" spans="1:2">
      <c r="A11759">
        <v>34226263</v>
      </c>
      <c r="B11759" t="s">
        <v>13937</v>
      </c>
    </row>
    <row r="11760" spans="1:2">
      <c r="A11760">
        <v>37237054</v>
      </c>
      <c r="B11760" t="s">
        <v>13937</v>
      </c>
    </row>
    <row r="11761" spans="1:2">
      <c r="A11761">
        <v>34226335</v>
      </c>
      <c r="B11761" t="s">
        <v>13938</v>
      </c>
    </row>
    <row r="11762" spans="1:2">
      <c r="A11762">
        <v>37991296</v>
      </c>
      <c r="B11762" t="s">
        <v>13938</v>
      </c>
    </row>
    <row r="11763" spans="1:2">
      <c r="A11763">
        <v>34225563</v>
      </c>
      <c r="B11763" t="s">
        <v>13939</v>
      </c>
    </row>
    <row r="11764" spans="1:2">
      <c r="A11764">
        <v>37087230</v>
      </c>
      <c r="B11764" t="s">
        <v>13940</v>
      </c>
    </row>
    <row r="11765" spans="1:2">
      <c r="A11765">
        <v>37005937</v>
      </c>
      <c r="B11765" t="s">
        <v>13940</v>
      </c>
    </row>
    <row r="11766" spans="1:2">
      <c r="A11766">
        <v>37180564</v>
      </c>
      <c r="B11766" t="s">
        <v>13941</v>
      </c>
    </row>
    <row r="11767" spans="1:2">
      <c r="A11767">
        <v>36881090</v>
      </c>
      <c r="B11767" t="s">
        <v>13941</v>
      </c>
    </row>
    <row r="11768" spans="1:2">
      <c r="A11768">
        <v>37782837</v>
      </c>
      <c r="B11768" t="s">
        <v>13941</v>
      </c>
    </row>
    <row r="11769" spans="1:2">
      <c r="A11769">
        <v>34136963</v>
      </c>
      <c r="B11769" t="s">
        <v>13942</v>
      </c>
    </row>
    <row r="11770" spans="1:2">
      <c r="A11770">
        <v>37142079</v>
      </c>
      <c r="B11770" t="s">
        <v>13943</v>
      </c>
    </row>
    <row r="11771" spans="1:2">
      <c r="A11771">
        <v>37130174</v>
      </c>
      <c r="B11771" t="s">
        <v>13943</v>
      </c>
    </row>
    <row r="11772" spans="1:2">
      <c r="A11772">
        <v>36942199</v>
      </c>
      <c r="B11772" t="s">
        <v>10288</v>
      </c>
    </row>
    <row r="11773" spans="1:2">
      <c r="A11773">
        <v>34225880</v>
      </c>
      <c r="B11773" t="s">
        <v>15108</v>
      </c>
    </row>
    <row r="11774" spans="1:2">
      <c r="A11774">
        <v>34228835</v>
      </c>
      <c r="B11774" t="s">
        <v>12649</v>
      </c>
    </row>
    <row r="11775" spans="1:2">
      <c r="A11775">
        <v>37087640</v>
      </c>
      <c r="B11775" t="s">
        <v>10953</v>
      </c>
    </row>
    <row r="11776" spans="1:2">
      <c r="A11776">
        <v>34228837</v>
      </c>
      <c r="B11776" t="s">
        <v>13949</v>
      </c>
    </row>
    <row r="11777" spans="1:2">
      <c r="A11777">
        <v>37978280</v>
      </c>
      <c r="B11777" t="s">
        <v>12650</v>
      </c>
    </row>
    <row r="11778" spans="1:2">
      <c r="A11778">
        <v>37990204</v>
      </c>
      <c r="B11778" t="s">
        <v>12650</v>
      </c>
    </row>
    <row r="11779" spans="1:2">
      <c r="A11779">
        <v>34228843</v>
      </c>
      <c r="B11779" t="s">
        <v>12651</v>
      </c>
    </row>
    <row r="11780" spans="1:2">
      <c r="A11780">
        <v>36909245</v>
      </c>
      <c r="B11780" t="s">
        <v>10336</v>
      </c>
    </row>
    <row r="11781" spans="1:2">
      <c r="A11781">
        <v>38654790</v>
      </c>
      <c r="B11781" t="s">
        <v>13950</v>
      </c>
    </row>
    <row r="11782" spans="1:2">
      <c r="A11782">
        <v>34144364</v>
      </c>
      <c r="B11782" t="s">
        <v>13951</v>
      </c>
    </row>
    <row r="11783" spans="1:2">
      <c r="A11783">
        <v>34410935</v>
      </c>
      <c r="B11783" t="s">
        <v>13951</v>
      </c>
    </row>
    <row r="11784" spans="1:2">
      <c r="A11784">
        <v>34598287</v>
      </c>
      <c r="B11784" t="s">
        <v>13951</v>
      </c>
    </row>
    <row r="11785" spans="1:2">
      <c r="A11785">
        <v>34218749</v>
      </c>
      <c r="B11785" t="s">
        <v>13951</v>
      </c>
    </row>
    <row r="11786" spans="1:2">
      <c r="A11786">
        <v>38776831</v>
      </c>
      <c r="B11786" t="s">
        <v>13951</v>
      </c>
    </row>
    <row r="11787" spans="1:2">
      <c r="A11787">
        <v>38412934</v>
      </c>
      <c r="B11787" t="s">
        <v>13951</v>
      </c>
    </row>
    <row r="11788" spans="1:2">
      <c r="A11788">
        <v>34242879</v>
      </c>
      <c r="B11788" t="s">
        <v>13951</v>
      </c>
    </row>
    <row r="11789" spans="1:2">
      <c r="A11789">
        <v>37084468</v>
      </c>
      <c r="B11789" t="s">
        <v>13952</v>
      </c>
    </row>
    <row r="11790" spans="1:2">
      <c r="A11790">
        <v>38451443</v>
      </c>
      <c r="B11790" t="s">
        <v>13952</v>
      </c>
    </row>
    <row r="11791" spans="1:2">
      <c r="A11791">
        <v>38455930</v>
      </c>
      <c r="B11791" t="s">
        <v>13952</v>
      </c>
    </row>
    <row r="11792" spans="1:2">
      <c r="A11792">
        <v>37097646</v>
      </c>
      <c r="B11792" t="s">
        <v>13952</v>
      </c>
    </row>
    <row r="11793" spans="1:2">
      <c r="A11793">
        <v>34228879</v>
      </c>
      <c r="B11793" t="s">
        <v>12652</v>
      </c>
    </row>
    <row r="11794" spans="1:2">
      <c r="A11794">
        <v>37224792</v>
      </c>
      <c r="B11794" t="s">
        <v>12653</v>
      </c>
    </row>
    <row r="11795" spans="1:2">
      <c r="A11795">
        <v>34228893</v>
      </c>
      <c r="B11795" t="s">
        <v>12653</v>
      </c>
    </row>
    <row r="11796" spans="1:2">
      <c r="A11796">
        <v>37814716</v>
      </c>
      <c r="B11796" t="s">
        <v>12654</v>
      </c>
    </row>
    <row r="11797" spans="1:2">
      <c r="A11797">
        <v>34144061</v>
      </c>
      <c r="B11797" t="s">
        <v>12655</v>
      </c>
    </row>
    <row r="11798" spans="1:2">
      <c r="A11798">
        <v>37163493</v>
      </c>
      <c r="B11798" t="s">
        <v>12655</v>
      </c>
    </row>
    <row r="11799" spans="1:2">
      <c r="A11799">
        <v>34586116</v>
      </c>
      <c r="B11799" t="s">
        <v>12655</v>
      </c>
    </row>
    <row r="11800" spans="1:2">
      <c r="A11800">
        <v>34235811</v>
      </c>
      <c r="B11800" t="s">
        <v>10879</v>
      </c>
    </row>
    <row r="11801" spans="1:2">
      <c r="A11801">
        <v>34148446</v>
      </c>
      <c r="B11801" t="s">
        <v>10880</v>
      </c>
    </row>
    <row r="11802" spans="1:2">
      <c r="A11802">
        <v>34228949</v>
      </c>
      <c r="B11802" t="s">
        <v>16472</v>
      </c>
    </row>
    <row r="11803" spans="1:2">
      <c r="A11803">
        <v>34234367</v>
      </c>
      <c r="B11803" t="s">
        <v>16772</v>
      </c>
    </row>
    <row r="11804" spans="1:2">
      <c r="A11804">
        <v>36867589</v>
      </c>
      <c r="B11804" t="s">
        <v>12979</v>
      </c>
    </row>
    <row r="11805" spans="1:2">
      <c r="A11805">
        <v>36911461</v>
      </c>
      <c r="B11805" t="s">
        <v>12979</v>
      </c>
    </row>
    <row r="11806" spans="1:2">
      <c r="A11806">
        <v>37779023</v>
      </c>
      <c r="B11806" t="s">
        <v>12979</v>
      </c>
    </row>
    <row r="11807" spans="1:2">
      <c r="A11807">
        <v>34229048</v>
      </c>
      <c r="B11807" t="s">
        <v>12979</v>
      </c>
    </row>
    <row r="11808" spans="1:2">
      <c r="A11808">
        <v>34222550</v>
      </c>
      <c r="B11808" t="s">
        <v>12979</v>
      </c>
    </row>
    <row r="11809" spans="1:2">
      <c r="A11809">
        <v>34146393</v>
      </c>
      <c r="B11809" t="s">
        <v>9539</v>
      </c>
    </row>
    <row r="11810" spans="1:2">
      <c r="A11810">
        <v>34229164</v>
      </c>
      <c r="B11810" t="s">
        <v>13471</v>
      </c>
    </row>
    <row r="11811" spans="1:2">
      <c r="A11811">
        <v>34229165</v>
      </c>
      <c r="B11811" t="s">
        <v>13471</v>
      </c>
    </row>
    <row r="11812" spans="1:2">
      <c r="A11812">
        <v>37679808</v>
      </c>
      <c r="B11812" t="s">
        <v>12656</v>
      </c>
    </row>
    <row r="11813" spans="1:2">
      <c r="A11813">
        <v>36861264</v>
      </c>
      <c r="B11813" t="s">
        <v>12656</v>
      </c>
    </row>
    <row r="11814" spans="1:2">
      <c r="A11814">
        <v>34233206</v>
      </c>
      <c r="B11814" t="s">
        <v>12656</v>
      </c>
    </row>
    <row r="11815" spans="1:2">
      <c r="A11815">
        <v>36723290</v>
      </c>
      <c r="B11815" t="s">
        <v>12656</v>
      </c>
    </row>
    <row r="11816" spans="1:2">
      <c r="A11816">
        <v>34229181</v>
      </c>
      <c r="B11816" t="s">
        <v>12657</v>
      </c>
    </row>
    <row r="11817" spans="1:2">
      <c r="A11817">
        <v>34229180</v>
      </c>
      <c r="B11817" t="s">
        <v>12657</v>
      </c>
    </row>
    <row r="11818" spans="1:2">
      <c r="A11818">
        <v>37960245</v>
      </c>
      <c r="B11818" t="s">
        <v>12658</v>
      </c>
    </row>
    <row r="11819" spans="1:2">
      <c r="A11819">
        <v>34207358</v>
      </c>
      <c r="B11819" t="s">
        <v>8854</v>
      </c>
    </row>
    <row r="11820" spans="1:2">
      <c r="A11820">
        <v>38406453</v>
      </c>
      <c r="B11820" t="s">
        <v>8854</v>
      </c>
    </row>
    <row r="11821" spans="1:2">
      <c r="A11821">
        <v>37286634</v>
      </c>
      <c r="B11821" t="s">
        <v>12659</v>
      </c>
    </row>
    <row r="11822" spans="1:2">
      <c r="A11822">
        <v>37221642</v>
      </c>
      <c r="B11822" t="s">
        <v>12659</v>
      </c>
    </row>
    <row r="11823" spans="1:2">
      <c r="A11823">
        <v>37229599</v>
      </c>
      <c r="B11823" t="s">
        <v>12659</v>
      </c>
    </row>
    <row r="11824" spans="1:2">
      <c r="A11824">
        <v>38404368</v>
      </c>
      <c r="B11824" t="s">
        <v>16945</v>
      </c>
    </row>
    <row r="11825" spans="1:2">
      <c r="A11825">
        <v>34229207</v>
      </c>
      <c r="B11825" t="s">
        <v>13955</v>
      </c>
    </row>
    <row r="11826" spans="1:2">
      <c r="A11826">
        <v>34229205</v>
      </c>
      <c r="B11826" t="s">
        <v>12660</v>
      </c>
    </row>
    <row r="11827" spans="1:2">
      <c r="A11827">
        <v>38706873</v>
      </c>
      <c r="B11827" t="s">
        <v>13965</v>
      </c>
    </row>
    <row r="11828" spans="1:2">
      <c r="A11828">
        <v>34141063</v>
      </c>
      <c r="B11828" t="s">
        <v>13965</v>
      </c>
    </row>
    <row r="11829" spans="1:2">
      <c r="A11829">
        <v>34140996</v>
      </c>
      <c r="B11829" t="s">
        <v>13966</v>
      </c>
    </row>
    <row r="11830" spans="1:2">
      <c r="A11830">
        <v>34138586</v>
      </c>
      <c r="B11830" t="s">
        <v>13967</v>
      </c>
    </row>
    <row r="11831" spans="1:2">
      <c r="A11831">
        <v>34138589</v>
      </c>
      <c r="B11831" t="s">
        <v>13967</v>
      </c>
    </row>
    <row r="11832" spans="1:2">
      <c r="A11832">
        <v>34150434</v>
      </c>
      <c r="B11832" t="s">
        <v>13968</v>
      </c>
    </row>
    <row r="11833" spans="1:2">
      <c r="A11833">
        <v>34223681</v>
      </c>
      <c r="B11833" t="s">
        <v>15140</v>
      </c>
    </row>
    <row r="11834" spans="1:2">
      <c r="A11834">
        <v>37289248</v>
      </c>
      <c r="B11834" t="s">
        <v>14395</v>
      </c>
    </row>
    <row r="11835" spans="1:2">
      <c r="A11835">
        <v>34229224</v>
      </c>
      <c r="B11835" t="s">
        <v>14395</v>
      </c>
    </row>
    <row r="11836" spans="1:2">
      <c r="A11836">
        <v>34229237</v>
      </c>
      <c r="B11836" t="s">
        <v>9000</v>
      </c>
    </row>
    <row r="11837" spans="1:2">
      <c r="A11837">
        <v>38435828</v>
      </c>
      <c r="B11837" t="s">
        <v>9000</v>
      </c>
    </row>
    <row r="11838" spans="1:2">
      <c r="A11838">
        <v>37290543</v>
      </c>
      <c r="B11838" t="s">
        <v>12661</v>
      </c>
    </row>
    <row r="11839" spans="1:2">
      <c r="A11839">
        <v>34229238</v>
      </c>
      <c r="B11839" t="s">
        <v>12661</v>
      </c>
    </row>
    <row r="11840" spans="1:2">
      <c r="A11840">
        <v>34145897</v>
      </c>
      <c r="B11840" t="s">
        <v>12662</v>
      </c>
    </row>
    <row r="11841" spans="1:2">
      <c r="A11841">
        <v>37282827</v>
      </c>
      <c r="B11841" t="s">
        <v>14911</v>
      </c>
    </row>
    <row r="11842" spans="1:2">
      <c r="A11842">
        <v>34213852</v>
      </c>
      <c r="B11842" t="s">
        <v>14911</v>
      </c>
    </row>
    <row r="11843" spans="1:2">
      <c r="A11843">
        <v>38473316</v>
      </c>
      <c r="B11843" t="s">
        <v>10132</v>
      </c>
    </row>
    <row r="11844" spans="1:2">
      <c r="A11844">
        <v>38859927</v>
      </c>
      <c r="B11844" t="s">
        <v>10132</v>
      </c>
    </row>
    <row r="11845" spans="1:2">
      <c r="A11845">
        <v>37063616</v>
      </c>
      <c r="B11845" t="s">
        <v>11165</v>
      </c>
    </row>
    <row r="11846" spans="1:2">
      <c r="A11846">
        <v>37786882</v>
      </c>
      <c r="B11846" t="s">
        <v>11165</v>
      </c>
    </row>
    <row r="11847" spans="1:2">
      <c r="A11847">
        <v>34162175</v>
      </c>
      <c r="B11847" t="s">
        <v>11165</v>
      </c>
    </row>
    <row r="11848" spans="1:2">
      <c r="A11848">
        <v>34229281</v>
      </c>
      <c r="B11848" t="s">
        <v>12663</v>
      </c>
    </row>
    <row r="11849" spans="1:2">
      <c r="A11849">
        <v>34228404</v>
      </c>
      <c r="B11849" t="s">
        <v>13976</v>
      </c>
    </row>
    <row r="11850" spans="1:2">
      <c r="A11850">
        <v>38510751</v>
      </c>
      <c r="B11850" t="s">
        <v>15518</v>
      </c>
    </row>
    <row r="11851" spans="1:2">
      <c r="A11851">
        <v>38616751</v>
      </c>
      <c r="B11851" t="s">
        <v>15518</v>
      </c>
    </row>
    <row r="11852" spans="1:2">
      <c r="A11852">
        <v>36990396</v>
      </c>
      <c r="B11852" t="s">
        <v>15518</v>
      </c>
    </row>
    <row r="11853" spans="1:2">
      <c r="A11853">
        <v>37010661</v>
      </c>
      <c r="B11853" t="s">
        <v>15518</v>
      </c>
    </row>
    <row r="11854" spans="1:2">
      <c r="A11854">
        <v>37898352</v>
      </c>
      <c r="B11854" t="s">
        <v>15518</v>
      </c>
    </row>
    <row r="11855" spans="1:2">
      <c r="A11855">
        <v>34229017</v>
      </c>
      <c r="B11855" t="s">
        <v>15518</v>
      </c>
    </row>
    <row r="11856" spans="1:2">
      <c r="A11856">
        <v>38877295</v>
      </c>
      <c r="B11856" t="s">
        <v>15518</v>
      </c>
    </row>
    <row r="11857" spans="1:2">
      <c r="A11857">
        <v>34229290</v>
      </c>
      <c r="B11857" t="s">
        <v>13977</v>
      </c>
    </row>
    <row r="11858" spans="1:2">
      <c r="A11858">
        <v>37282343</v>
      </c>
      <c r="B11858" t="s">
        <v>13977</v>
      </c>
    </row>
    <row r="11859" spans="1:2">
      <c r="A11859">
        <v>38008173</v>
      </c>
      <c r="B11859" t="s">
        <v>13977</v>
      </c>
    </row>
    <row r="11860" spans="1:2">
      <c r="A11860">
        <v>34229302</v>
      </c>
      <c r="B11860" t="s">
        <v>14396</v>
      </c>
    </row>
    <row r="11861" spans="1:2">
      <c r="A11861">
        <v>38637531</v>
      </c>
      <c r="B11861" t="s">
        <v>13944</v>
      </c>
    </row>
    <row r="11862" spans="1:2">
      <c r="A11862">
        <v>34229313</v>
      </c>
      <c r="B11862" t="s">
        <v>13944</v>
      </c>
    </row>
    <row r="11863" spans="1:2">
      <c r="A11863">
        <v>34229322</v>
      </c>
      <c r="B11863" t="s">
        <v>12664</v>
      </c>
    </row>
    <row r="11864" spans="1:2">
      <c r="A11864">
        <v>36857546</v>
      </c>
      <c r="B11864" t="s">
        <v>9995</v>
      </c>
    </row>
    <row r="11865" spans="1:2">
      <c r="A11865">
        <v>34229328</v>
      </c>
      <c r="B11865" t="s">
        <v>9995</v>
      </c>
    </row>
    <row r="11866" spans="1:2">
      <c r="A11866">
        <v>34229331</v>
      </c>
      <c r="B11866" t="s">
        <v>9995</v>
      </c>
    </row>
    <row r="11867" spans="1:2">
      <c r="A11867">
        <v>36859836</v>
      </c>
      <c r="B11867" t="s">
        <v>14442</v>
      </c>
    </row>
    <row r="11868" spans="1:2">
      <c r="A11868">
        <v>34229334</v>
      </c>
      <c r="B11868" t="s">
        <v>12665</v>
      </c>
    </row>
    <row r="11869" spans="1:2">
      <c r="A11869">
        <v>38736071</v>
      </c>
      <c r="B11869" t="s">
        <v>12665</v>
      </c>
    </row>
    <row r="11870" spans="1:2">
      <c r="A11870">
        <v>34228661</v>
      </c>
      <c r="B11870" t="s">
        <v>15581</v>
      </c>
    </row>
    <row r="11871" spans="1:2">
      <c r="A11871">
        <v>34229339</v>
      </c>
      <c r="B11871" t="s">
        <v>15581</v>
      </c>
    </row>
    <row r="11872" spans="1:2">
      <c r="A11872">
        <v>37101648</v>
      </c>
      <c r="B11872" t="s">
        <v>15581</v>
      </c>
    </row>
    <row r="11873" spans="1:2">
      <c r="A11873">
        <v>37815054</v>
      </c>
      <c r="B11873" t="s">
        <v>15581</v>
      </c>
    </row>
    <row r="11874" spans="1:2">
      <c r="A11874">
        <v>37267163</v>
      </c>
      <c r="B11874" t="s">
        <v>15581</v>
      </c>
    </row>
    <row r="11875" spans="1:2">
      <c r="A11875">
        <v>34229348</v>
      </c>
      <c r="B11875" t="s">
        <v>15581</v>
      </c>
    </row>
    <row r="11876" spans="1:2">
      <c r="A11876">
        <v>34228662</v>
      </c>
      <c r="B11876" t="s">
        <v>15581</v>
      </c>
    </row>
    <row r="11877" spans="1:2">
      <c r="A11877">
        <v>37019871</v>
      </c>
      <c r="B11877" t="s">
        <v>15581</v>
      </c>
    </row>
    <row r="11878" spans="1:2">
      <c r="A11878">
        <v>37782676</v>
      </c>
      <c r="B11878" t="s">
        <v>15581</v>
      </c>
    </row>
    <row r="11879" spans="1:2">
      <c r="A11879">
        <v>36943483</v>
      </c>
      <c r="B11879" t="s">
        <v>15581</v>
      </c>
    </row>
    <row r="11880" spans="1:2">
      <c r="A11880">
        <v>38023388</v>
      </c>
      <c r="B11880" t="s">
        <v>15581</v>
      </c>
    </row>
    <row r="11881" spans="1:2">
      <c r="A11881">
        <v>36870629</v>
      </c>
      <c r="B11881" t="s">
        <v>15581</v>
      </c>
    </row>
    <row r="11882" spans="1:2">
      <c r="A11882">
        <v>37721040</v>
      </c>
      <c r="B11882" t="s">
        <v>15581</v>
      </c>
    </row>
    <row r="11883" spans="1:2">
      <c r="A11883">
        <v>37124504</v>
      </c>
      <c r="B11883" t="s">
        <v>12666</v>
      </c>
    </row>
    <row r="11884" spans="1:2">
      <c r="A11884">
        <v>34270244</v>
      </c>
      <c r="B11884" t="s">
        <v>12667</v>
      </c>
    </row>
    <row r="11885" spans="1:2">
      <c r="A11885">
        <v>34229390</v>
      </c>
      <c r="B11885" t="s">
        <v>13978</v>
      </c>
    </row>
    <row r="11886" spans="1:2">
      <c r="A11886">
        <v>37134389</v>
      </c>
      <c r="B11886" t="s">
        <v>13472</v>
      </c>
    </row>
    <row r="11887" spans="1:2">
      <c r="A11887">
        <v>37782767</v>
      </c>
      <c r="B11887" t="s">
        <v>13472</v>
      </c>
    </row>
    <row r="11888" spans="1:2">
      <c r="A11888">
        <v>37058541</v>
      </c>
      <c r="B11888" t="s">
        <v>13472</v>
      </c>
    </row>
    <row r="11889" spans="1:2">
      <c r="A11889">
        <v>34143625</v>
      </c>
      <c r="B11889" t="s">
        <v>13516</v>
      </c>
    </row>
    <row r="11890" spans="1:2">
      <c r="A11890">
        <v>37893069</v>
      </c>
      <c r="B11890" t="s">
        <v>13516</v>
      </c>
    </row>
    <row r="11891" spans="1:2">
      <c r="A11891">
        <v>34222735</v>
      </c>
      <c r="B11891" t="s">
        <v>13262</v>
      </c>
    </row>
    <row r="11892" spans="1:2">
      <c r="A11892">
        <v>38615855</v>
      </c>
      <c r="B11892" t="s">
        <v>13262</v>
      </c>
    </row>
    <row r="11893" spans="1:2">
      <c r="A11893">
        <v>38862536</v>
      </c>
      <c r="B11893" t="s">
        <v>13262</v>
      </c>
    </row>
    <row r="11894" spans="1:2">
      <c r="A11894">
        <v>34229414</v>
      </c>
      <c r="B11894" t="s">
        <v>15375</v>
      </c>
    </row>
    <row r="11895" spans="1:2">
      <c r="A11895">
        <v>34260251</v>
      </c>
      <c r="B11895" t="s">
        <v>15375</v>
      </c>
    </row>
    <row r="11896" spans="1:2">
      <c r="A11896">
        <v>37230445</v>
      </c>
      <c r="B11896" t="s">
        <v>13473</v>
      </c>
    </row>
    <row r="11897" spans="1:2">
      <c r="A11897">
        <v>34227807</v>
      </c>
      <c r="B11897" t="s">
        <v>13473</v>
      </c>
    </row>
    <row r="11898" spans="1:2">
      <c r="A11898">
        <v>34229445</v>
      </c>
      <c r="B11898" t="s">
        <v>12668</v>
      </c>
    </row>
    <row r="11899" spans="1:2">
      <c r="A11899">
        <v>34134196</v>
      </c>
      <c r="B11899" t="s">
        <v>13982</v>
      </c>
    </row>
    <row r="11900" spans="1:2">
      <c r="A11900">
        <v>37267287</v>
      </c>
      <c r="B11900" t="s">
        <v>13982</v>
      </c>
    </row>
    <row r="11901" spans="1:2">
      <c r="A11901">
        <v>34281825</v>
      </c>
      <c r="B11901" t="s">
        <v>13982</v>
      </c>
    </row>
    <row r="11902" spans="1:2">
      <c r="A11902">
        <v>38858129</v>
      </c>
      <c r="B11902" t="s">
        <v>13983</v>
      </c>
    </row>
    <row r="11903" spans="1:2">
      <c r="A11903">
        <v>38865277</v>
      </c>
      <c r="B11903" t="s">
        <v>13983</v>
      </c>
    </row>
    <row r="11904" spans="1:2">
      <c r="A11904">
        <v>37035289</v>
      </c>
      <c r="B11904" t="s">
        <v>13983</v>
      </c>
    </row>
    <row r="11905" spans="1:2">
      <c r="A11905">
        <v>34137322</v>
      </c>
      <c r="B11905" t="s">
        <v>13983</v>
      </c>
    </row>
    <row r="11906" spans="1:2">
      <c r="A11906">
        <v>34234563</v>
      </c>
      <c r="B11906" t="s">
        <v>12669</v>
      </c>
    </row>
    <row r="11907" spans="1:2">
      <c r="A11907">
        <v>34226676</v>
      </c>
      <c r="B11907" t="s">
        <v>13984</v>
      </c>
    </row>
    <row r="11908" spans="1:2">
      <c r="A11908">
        <v>37293940</v>
      </c>
      <c r="B11908" t="s">
        <v>13985</v>
      </c>
    </row>
    <row r="11909" spans="1:2">
      <c r="A11909">
        <v>34214102</v>
      </c>
      <c r="B11909" t="s">
        <v>14443</v>
      </c>
    </row>
    <row r="11910" spans="1:2">
      <c r="A11910">
        <v>37176621</v>
      </c>
      <c r="B11910" t="s">
        <v>8609</v>
      </c>
    </row>
    <row r="11911" spans="1:2">
      <c r="A11911">
        <v>38465963</v>
      </c>
      <c r="B11911" t="s">
        <v>8609</v>
      </c>
    </row>
    <row r="11912" spans="1:2">
      <c r="A11912">
        <v>38551737</v>
      </c>
      <c r="B11912" t="s">
        <v>13987</v>
      </c>
    </row>
    <row r="11913" spans="1:2">
      <c r="A11913">
        <v>34218065</v>
      </c>
      <c r="B11913" t="s">
        <v>13987</v>
      </c>
    </row>
    <row r="11914" spans="1:2">
      <c r="A11914">
        <v>38785870</v>
      </c>
      <c r="B11914" t="s">
        <v>13987</v>
      </c>
    </row>
    <row r="11915" spans="1:2">
      <c r="A11915">
        <v>36930337</v>
      </c>
      <c r="B11915" t="s">
        <v>13987</v>
      </c>
    </row>
    <row r="11916" spans="1:2">
      <c r="A11916">
        <v>37103399</v>
      </c>
      <c r="B11916" t="s">
        <v>10133</v>
      </c>
    </row>
    <row r="11917" spans="1:2">
      <c r="A11917">
        <v>34141191</v>
      </c>
      <c r="B11917" t="s">
        <v>10133</v>
      </c>
    </row>
    <row r="11918" spans="1:2">
      <c r="A11918">
        <v>34141628</v>
      </c>
      <c r="B11918" t="s">
        <v>13988</v>
      </c>
    </row>
    <row r="11919" spans="1:2">
      <c r="A11919">
        <v>34415461</v>
      </c>
      <c r="B11919" t="s">
        <v>13988</v>
      </c>
    </row>
    <row r="11920" spans="1:2">
      <c r="A11920">
        <v>34141630</v>
      </c>
      <c r="B11920" t="s">
        <v>13988</v>
      </c>
    </row>
    <row r="11921" spans="1:2">
      <c r="A11921">
        <v>34234980</v>
      </c>
      <c r="B11921" t="s">
        <v>13989</v>
      </c>
    </row>
    <row r="11922" spans="1:2">
      <c r="A11922">
        <v>37728632</v>
      </c>
      <c r="B11922" t="s">
        <v>10215</v>
      </c>
    </row>
    <row r="11923" spans="1:2">
      <c r="A11923">
        <v>37118166</v>
      </c>
      <c r="B11923" t="s">
        <v>10215</v>
      </c>
    </row>
    <row r="11924" spans="1:2">
      <c r="A11924">
        <v>34214660</v>
      </c>
      <c r="B11924" t="s">
        <v>10215</v>
      </c>
    </row>
    <row r="11925" spans="1:2">
      <c r="A11925">
        <v>38006041</v>
      </c>
      <c r="B11925" t="s">
        <v>13018</v>
      </c>
    </row>
    <row r="11926" spans="1:2">
      <c r="A11926">
        <v>37146502</v>
      </c>
      <c r="B11926" t="s">
        <v>12670</v>
      </c>
    </row>
    <row r="11927" spans="1:2">
      <c r="A11927">
        <v>34466306</v>
      </c>
      <c r="B11927" t="s">
        <v>15953</v>
      </c>
    </row>
    <row r="11928" spans="1:2">
      <c r="A11928">
        <v>34654635</v>
      </c>
      <c r="B11928" t="s">
        <v>16241</v>
      </c>
    </row>
    <row r="11929" spans="1:2">
      <c r="A11929">
        <v>34143627</v>
      </c>
      <c r="B11929" t="s">
        <v>14397</v>
      </c>
    </row>
    <row r="11930" spans="1:2">
      <c r="A11930">
        <v>38430521</v>
      </c>
      <c r="B11930" t="s">
        <v>14397</v>
      </c>
    </row>
    <row r="11931" spans="1:2">
      <c r="A11931">
        <v>34229465</v>
      </c>
      <c r="B11931" t="s">
        <v>12672</v>
      </c>
    </row>
    <row r="11932" spans="1:2">
      <c r="A11932">
        <v>37174468</v>
      </c>
      <c r="B11932" t="s">
        <v>10881</v>
      </c>
    </row>
    <row r="11933" spans="1:2">
      <c r="A11933">
        <v>34229480</v>
      </c>
      <c r="B11933" t="s">
        <v>10134</v>
      </c>
    </row>
    <row r="11934" spans="1:2">
      <c r="A11934">
        <v>36880407</v>
      </c>
      <c r="B11934" t="s">
        <v>13474</v>
      </c>
    </row>
    <row r="11935" spans="1:2">
      <c r="A11935">
        <v>38538659</v>
      </c>
      <c r="B11935" t="s">
        <v>13474</v>
      </c>
    </row>
    <row r="11936" spans="1:2">
      <c r="A11936">
        <v>37759863</v>
      </c>
      <c r="B11936" t="s">
        <v>12673</v>
      </c>
    </row>
    <row r="11937" spans="1:2">
      <c r="A11937">
        <v>37216083</v>
      </c>
      <c r="B11937" t="s">
        <v>17436</v>
      </c>
    </row>
    <row r="11938" spans="1:2">
      <c r="A11938">
        <v>34147994</v>
      </c>
      <c r="B11938" t="s">
        <v>16195</v>
      </c>
    </row>
    <row r="11939" spans="1:2">
      <c r="A11939">
        <v>34229545</v>
      </c>
      <c r="B11939" t="s">
        <v>15350</v>
      </c>
    </row>
    <row r="11940" spans="1:2">
      <c r="A11940">
        <v>34148952</v>
      </c>
      <c r="B11940" t="s">
        <v>10135</v>
      </c>
    </row>
    <row r="11941" spans="1:2">
      <c r="A11941">
        <v>34144457</v>
      </c>
      <c r="B11941" t="s">
        <v>10136</v>
      </c>
    </row>
    <row r="11942" spans="1:2">
      <c r="A11942">
        <v>37635750</v>
      </c>
      <c r="B11942" t="s">
        <v>12674</v>
      </c>
    </row>
    <row r="11943" spans="1:2">
      <c r="A11943">
        <v>37848736</v>
      </c>
      <c r="B11943" t="s">
        <v>13992</v>
      </c>
    </row>
    <row r="11944" spans="1:2">
      <c r="A11944">
        <v>34229036</v>
      </c>
      <c r="B11944" t="s">
        <v>13992</v>
      </c>
    </row>
    <row r="11945" spans="1:2">
      <c r="A11945">
        <v>36904909</v>
      </c>
      <c r="B11945" t="s">
        <v>13992</v>
      </c>
    </row>
    <row r="11946" spans="1:2">
      <c r="A11946">
        <v>35519164</v>
      </c>
      <c r="B11946" t="s">
        <v>13992</v>
      </c>
    </row>
    <row r="11947" spans="1:2">
      <c r="A11947">
        <v>37779145</v>
      </c>
      <c r="B11947" t="s">
        <v>13992</v>
      </c>
    </row>
    <row r="11948" spans="1:2">
      <c r="A11948">
        <v>34219937</v>
      </c>
      <c r="B11948" t="s">
        <v>13995</v>
      </c>
    </row>
    <row r="11949" spans="1:2">
      <c r="A11949">
        <v>36942005</v>
      </c>
      <c r="B11949" t="s">
        <v>12675</v>
      </c>
    </row>
    <row r="11950" spans="1:2">
      <c r="A11950">
        <v>37249431</v>
      </c>
      <c r="B11950" t="s">
        <v>12676</v>
      </c>
    </row>
    <row r="11951" spans="1:2">
      <c r="A11951">
        <v>36733141</v>
      </c>
      <c r="B11951" t="s">
        <v>12676</v>
      </c>
    </row>
    <row r="11952" spans="1:2">
      <c r="A11952">
        <v>34233994</v>
      </c>
      <c r="B11952" t="s">
        <v>12677</v>
      </c>
    </row>
    <row r="11953" spans="1:2">
      <c r="A11953">
        <v>34257422</v>
      </c>
      <c r="B11953" t="s">
        <v>12677</v>
      </c>
    </row>
    <row r="11954" spans="1:2">
      <c r="A11954">
        <v>34144287</v>
      </c>
      <c r="B11954" t="s">
        <v>12678</v>
      </c>
    </row>
    <row r="11955" spans="1:2">
      <c r="A11955">
        <v>34134744</v>
      </c>
      <c r="B11955" t="s">
        <v>12679</v>
      </c>
    </row>
    <row r="11956" spans="1:2">
      <c r="A11956">
        <v>34210086</v>
      </c>
      <c r="B11956" t="s">
        <v>14592</v>
      </c>
    </row>
    <row r="11957" spans="1:2">
      <c r="A11957">
        <v>34135014</v>
      </c>
      <c r="B11957" t="s">
        <v>14006</v>
      </c>
    </row>
    <row r="11958" spans="1:2">
      <c r="A11958">
        <v>38525141</v>
      </c>
      <c r="B11958" t="s">
        <v>14006</v>
      </c>
    </row>
    <row r="11959" spans="1:2">
      <c r="A11959">
        <v>38524647</v>
      </c>
      <c r="B11959" t="s">
        <v>14006</v>
      </c>
    </row>
    <row r="11960" spans="1:2">
      <c r="A11960">
        <v>34208936</v>
      </c>
      <c r="B11960" t="s">
        <v>14007</v>
      </c>
    </row>
    <row r="11961" spans="1:2">
      <c r="A11961">
        <v>36856664</v>
      </c>
      <c r="B11961" t="s">
        <v>14008</v>
      </c>
    </row>
    <row r="11962" spans="1:2">
      <c r="A11962">
        <v>34211400</v>
      </c>
      <c r="B11962" t="s">
        <v>15521</v>
      </c>
    </row>
    <row r="11963" spans="1:2">
      <c r="A11963">
        <v>37728359</v>
      </c>
      <c r="B11963" t="s">
        <v>15521</v>
      </c>
    </row>
    <row r="11964" spans="1:2">
      <c r="A11964">
        <v>34402444</v>
      </c>
      <c r="B11964" t="s">
        <v>15521</v>
      </c>
    </row>
    <row r="11965" spans="1:2">
      <c r="A11965">
        <v>37080289</v>
      </c>
      <c r="B11965" t="s">
        <v>15521</v>
      </c>
    </row>
    <row r="11966" spans="1:2">
      <c r="A11966">
        <v>34227512</v>
      </c>
      <c r="B11966" t="s">
        <v>14009</v>
      </c>
    </row>
    <row r="11967" spans="1:2">
      <c r="A11967">
        <v>38594476</v>
      </c>
      <c r="B11967" t="s">
        <v>14009</v>
      </c>
    </row>
    <row r="11968" spans="1:2">
      <c r="A11968">
        <v>38588637</v>
      </c>
      <c r="B11968" t="s">
        <v>14009</v>
      </c>
    </row>
    <row r="11969" spans="1:2">
      <c r="A11969">
        <v>37783857</v>
      </c>
      <c r="B11969" t="s">
        <v>14010</v>
      </c>
    </row>
    <row r="11970" spans="1:2">
      <c r="A11970">
        <v>37770755</v>
      </c>
      <c r="B11970" t="s">
        <v>14010</v>
      </c>
    </row>
    <row r="11971" spans="1:2">
      <c r="A11971">
        <v>34146374</v>
      </c>
      <c r="B11971" t="s">
        <v>14010</v>
      </c>
    </row>
    <row r="11972" spans="1:2">
      <c r="A11972">
        <v>36976347</v>
      </c>
      <c r="B11972" t="s">
        <v>14011</v>
      </c>
    </row>
    <row r="11973" spans="1:2">
      <c r="A11973">
        <v>37728672</v>
      </c>
      <c r="B11973" t="s">
        <v>14011</v>
      </c>
    </row>
    <row r="11974" spans="1:2">
      <c r="A11974">
        <v>37138099</v>
      </c>
      <c r="B11974" t="s">
        <v>14011</v>
      </c>
    </row>
    <row r="11975" spans="1:2">
      <c r="A11975">
        <v>37728702</v>
      </c>
      <c r="B11975" t="s">
        <v>14012</v>
      </c>
    </row>
    <row r="11976" spans="1:2">
      <c r="A11976">
        <v>34148055</v>
      </c>
      <c r="B11976" t="s">
        <v>14012</v>
      </c>
    </row>
    <row r="11977" spans="1:2">
      <c r="A11977">
        <v>37672633</v>
      </c>
      <c r="B11977" t="s">
        <v>14012</v>
      </c>
    </row>
    <row r="11978" spans="1:2">
      <c r="A11978">
        <v>37152243</v>
      </c>
      <c r="B11978" t="s">
        <v>14012</v>
      </c>
    </row>
    <row r="11979" spans="1:2">
      <c r="A11979">
        <v>34593111</v>
      </c>
      <c r="B11979" t="s">
        <v>14013</v>
      </c>
    </row>
    <row r="11980" spans="1:2">
      <c r="A11980">
        <v>36837396</v>
      </c>
      <c r="B11980" t="s">
        <v>14014</v>
      </c>
    </row>
    <row r="11981" spans="1:2">
      <c r="A11981">
        <v>34670650</v>
      </c>
      <c r="B11981" t="s">
        <v>15186</v>
      </c>
    </row>
    <row r="11982" spans="1:2">
      <c r="A11982">
        <v>34564309</v>
      </c>
      <c r="B11982" t="s">
        <v>15186</v>
      </c>
    </row>
    <row r="11983" spans="1:2">
      <c r="A11983">
        <v>37206283</v>
      </c>
      <c r="B11983" t="s">
        <v>14015</v>
      </c>
    </row>
    <row r="11984" spans="1:2">
      <c r="A11984">
        <v>34188097</v>
      </c>
      <c r="B11984" t="s">
        <v>14015</v>
      </c>
    </row>
    <row r="11985" spans="1:2">
      <c r="A11985">
        <v>37107100</v>
      </c>
      <c r="B11985" t="s">
        <v>14016</v>
      </c>
    </row>
    <row r="11986" spans="1:2">
      <c r="A11986">
        <v>34227174</v>
      </c>
      <c r="B11986" t="s">
        <v>14016</v>
      </c>
    </row>
    <row r="11987" spans="1:2">
      <c r="A11987">
        <v>36947075</v>
      </c>
      <c r="B11987" t="s">
        <v>14017</v>
      </c>
    </row>
    <row r="11988" spans="1:2">
      <c r="A11988">
        <v>38303005</v>
      </c>
      <c r="B11988" t="s">
        <v>14018</v>
      </c>
    </row>
    <row r="11989" spans="1:2">
      <c r="A11989">
        <v>38304252</v>
      </c>
      <c r="B11989" t="s">
        <v>14018</v>
      </c>
    </row>
    <row r="11990" spans="1:2">
      <c r="A11990">
        <v>38023724</v>
      </c>
      <c r="B11990" t="s">
        <v>14018</v>
      </c>
    </row>
    <row r="11991" spans="1:2">
      <c r="A11991">
        <v>34229625</v>
      </c>
      <c r="B11991" t="s">
        <v>14017</v>
      </c>
    </row>
    <row r="11992" spans="1:2">
      <c r="A11992">
        <v>37253287</v>
      </c>
      <c r="B11992" t="s">
        <v>14018</v>
      </c>
    </row>
    <row r="11993" spans="1:2">
      <c r="A11993">
        <v>38310670</v>
      </c>
      <c r="B11993" t="s">
        <v>14018</v>
      </c>
    </row>
    <row r="11994" spans="1:2">
      <c r="A11994">
        <v>38300403</v>
      </c>
      <c r="B11994" t="s">
        <v>14018</v>
      </c>
    </row>
    <row r="11995" spans="1:2">
      <c r="A11995">
        <v>38514580</v>
      </c>
      <c r="B11995" t="s">
        <v>14019</v>
      </c>
    </row>
    <row r="11996" spans="1:2">
      <c r="A11996">
        <v>34223070</v>
      </c>
      <c r="B11996" t="s">
        <v>14019</v>
      </c>
    </row>
    <row r="11997" spans="1:2">
      <c r="A11997">
        <v>38517449</v>
      </c>
      <c r="B11997" t="s">
        <v>14019</v>
      </c>
    </row>
    <row r="11998" spans="1:2">
      <c r="A11998">
        <v>34228201</v>
      </c>
      <c r="B11998" t="s">
        <v>14020</v>
      </c>
    </row>
    <row r="11999" spans="1:2">
      <c r="A11999">
        <v>36868682</v>
      </c>
      <c r="B11999" t="s">
        <v>14020</v>
      </c>
    </row>
    <row r="12000" spans="1:2">
      <c r="A12000">
        <v>37989987</v>
      </c>
      <c r="B12000" t="s">
        <v>14020</v>
      </c>
    </row>
    <row r="12001" spans="1:2">
      <c r="A12001">
        <v>37727822</v>
      </c>
      <c r="B12001" t="s">
        <v>14021</v>
      </c>
    </row>
    <row r="12002" spans="1:2">
      <c r="A12002">
        <v>34233447</v>
      </c>
      <c r="B12002" t="s">
        <v>14021</v>
      </c>
    </row>
    <row r="12003" spans="1:2">
      <c r="A12003">
        <v>34233446</v>
      </c>
      <c r="B12003" t="s">
        <v>14021</v>
      </c>
    </row>
    <row r="12004" spans="1:2">
      <c r="A12004">
        <v>36986871</v>
      </c>
      <c r="B12004" t="s">
        <v>14021</v>
      </c>
    </row>
    <row r="12005" spans="1:2">
      <c r="A12005">
        <v>37135121</v>
      </c>
      <c r="B12005" t="s">
        <v>14022</v>
      </c>
    </row>
    <row r="12006" spans="1:2">
      <c r="A12006">
        <v>34230960</v>
      </c>
      <c r="B12006" t="s">
        <v>14022</v>
      </c>
    </row>
    <row r="12007" spans="1:2">
      <c r="A12007">
        <v>37728667</v>
      </c>
      <c r="B12007" t="s">
        <v>14022</v>
      </c>
    </row>
    <row r="12008" spans="1:2">
      <c r="A12008">
        <v>34368808</v>
      </c>
      <c r="B12008" t="s">
        <v>14023</v>
      </c>
    </row>
    <row r="12009" spans="1:2">
      <c r="A12009">
        <v>36861992</v>
      </c>
      <c r="B12009" t="s">
        <v>9636</v>
      </c>
    </row>
    <row r="12010" spans="1:2">
      <c r="A12010">
        <v>34229662</v>
      </c>
      <c r="B12010" t="s">
        <v>9636</v>
      </c>
    </row>
    <row r="12011" spans="1:2">
      <c r="A12011">
        <v>37725394</v>
      </c>
      <c r="B12011" t="s">
        <v>9636</v>
      </c>
    </row>
    <row r="12012" spans="1:2">
      <c r="A12012">
        <v>34229670</v>
      </c>
      <c r="B12012" t="s">
        <v>10137</v>
      </c>
    </row>
    <row r="12013" spans="1:2">
      <c r="A12013">
        <v>34229671</v>
      </c>
      <c r="B12013" t="s">
        <v>10137</v>
      </c>
    </row>
    <row r="12014" spans="1:2">
      <c r="A12014">
        <v>34641944</v>
      </c>
      <c r="B12014" t="s">
        <v>10137</v>
      </c>
    </row>
    <row r="12015" spans="1:2">
      <c r="A12015">
        <v>37224645</v>
      </c>
      <c r="B12015" t="s">
        <v>13347</v>
      </c>
    </row>
    <row r="12016" spans="1:2">
      <c r="A12016">
        <v>37065138</v>
      </c>
      <c r="B12016" t="s">
        <v>13348</v>
      </c>
    </row>
    <row r="12017" spans="1:2">
      <c r="A12017">
        <v>34221094</v>
      </c>
      <c r="B12017" t="s">
        <v>13349</v>
      </c>
    </row>
    <row r="12018" spans="1:2">
      <c r="A12018">
        <v>34229666</v>
      </c>
      <c r="B12018" t="s">
        <v>15487</v>
      </c>
    </row>
    <row r="12019" spans="1:2">
      <c r="A12019">
        <v>34137182</v>
      </c>
      <c r="B12019" t="s">
        <v>13350</v>
      </c>
    </row>
    <row r="12020" spans="1:2">
      <c r="A12020">
        <v>37940874</v>
      </c>
      <c r="B12020" t="s">
        <v>15487</v>
      </c>
    </row>
    <row r="12021" spans="1:2">
      <c r="A12021">
        <v>36951122</v>
      </c>
      <c r="B12021" t="s">
        <v>15487</v>
      </c>
    </row>
    <row r="12022" spans="1:2">
      <c r="A12022">
        <v>37764099</v>
      </c>
      <c r="B12022" t="s">
        <v>15487</v>
      </c>
    </row>
    <row r="12023" spans="1:2">
      <c r="A12023">
        <v>36951121</v>
      </c>
      <c r="B12023" t="s">
        <v>13350</v>
      </c>
    </row>
    <row r="12024" spans="1:2">
      <c r="A12024">
        <v>37782576</v>
      </c>
      <c r="B12024" t="s">
        <v>13350</v>
      </c>
    </row>
    <row r="12025" spans="1:2">
      <c r="A12025">
        <v>37209236</v>
      </c>
      <c r="B12025" t="s">
        <v>13351</v>
      </c>
    </row>
    <row r="12026" spans="1:2">
      <c r="A12026">
        <v>37726810</v>
      </c>
      <c r="B12026" t="s">
        <v>13351</v>
      </c>
    </row>
    <row r="12027" spans="1:2">
      <c r="A12027">
        <v>37173625</v>
      </c>
      <c r="B12027" t="s">
        <v>13351</v>
      </c>
    </row>
    <row r="12028" spans="1:2">
      <c r="A12028">
        <v>34229210</v>
      </c>
      <c r="B12028" t="s">
        <v>13351</v>
      </c>
    </row>
    <row r="12029" spans="1:2">
      <c r="A12029">
        <v>38007083</v>
      </c>
      <c r="B12029" t="s">
        <v>14610</v>
      </c>
    </row>
    <row r="12030" spans="1:2">
      <c r="A12030">
        <v>36882147</v>
      </c>
      <c r="B12030" t="s">
        <v>14610</v>
      </c>
    </row>
    <row r="12031" spans="1:2">
      <c r="A12031">
        <v>34229661</v>
      </c>
      <c r="B12031" t="s">
        <v>14610</v>
      </c>
    </row>
    <row r="12032" spans="1:2">
      <c r="A12032">
        <v>37987415</v>
      </c>
      <c r="B12032" t="s">
        <v>14611</v>
      </c>
    </row>
    <row r="12033" spans="1:2">
      <c r="A12033">
        <v>37978177</v>
      </c>
      <c r="B12033" t="s">
        <v>14611</v>
      </c>
    </row>
    <row r="12034" spans="1:2">
      <c r="A12034">
        <v>37122005</v>
      </c>
      <c r="B12034" t="s">
        <v>14611</v>
      </c>
    </row>
    <row r="12035" spans="1:2">
      <c r="A12035">
        <v>34229657</v>
      </c>
      <c r="B12035" t="s">
        <v>12682</v>
      </c>
    </row>
    <row r="12036" spans="1:2">
      <c r="A12036">
        <v>34229674</v>
      </c>
      <c r="B12036" t="s">
        <v>12683</v>
      </c>
    </row>
    <row r="12037" spans="1:2">
      <c r="A12037">
        <v>34229676</v>
      </c>
      <c r="B12037" t="s">
        <v>13528</v>
      </c>
    </row>
    <row r="12038" spans="1:2">
      <c r="A12038">
        <v>37019820</v>
      </c>
      <c r="B12038" t="s">
        <v>14024</v>
      </c>
    </row>
    <row r="12039" spans="1:2">
      <c r="A12039">
        <v>38719016</v>
      </c>
      <c r="B12039" t="s">
        <v>14024</v>
      </c>
    </row>
    <row r="12040" spans="1:2">
      <c r="A12040">
        <v>34397940</v>
      </c>
      <c r="B12040" t="s">
        <v>14024</v>
      </c>
    </row>
    <row r="12041" spans="1:2">
      <c r="A12041">
        <v>38674287</v>
      </c>
      <c r="B12041" t="s">
        <v>10651</v>
      </c>
    </row>
    <row r="12042" spans="1:2">
      <c r="A12042">
        <v>34229679</v>
      </c>
      <c r="B12042" t="s">
        <v>10651</v>
      </c>
    </row>
    <row r="12043" spans="1:2">
      <c r="A12043">
        <v>34663093</v>
      </c>
      <c r="B12043" t="s">
        <v>10651</v>
      </c>
    </row>
    <row r="12044" spans="1:2">
      <c r="A12044">
        <v>38674277</v>
      </c>
      <c r="B12044" t="s">
        <v>10651</v>
      </c>
    </row>
    <row r="12045" spans="1:2">
      <c r="A12045">
        <v>34237208</v>
      </c>
      <c r="B12045" t="s">
        <v>11197</v>
      </c>
    </row>
    <row r="12046" spans="1:2">
      <c r="A12046">
        <v>36928335</v>
      </c>
      <c r="B12046" t="s">
        <v>12684</v>
      </c>
    </row>
    <row r="12047" spans="1:2">
      <c r="A12047">
        <v>36817473</v>
      </c>
      <c r="B12047" t="s">
        <v>12684</v>
      </c>
    </row>
    <row r="12048" spans="1:2">
      <c r="A12048">
        <v>37789707</v>
      </c>
      <c r="B12048" t="s">
        <v>12684</v>
      </c>
    </row>
    <row r="12049" spans="1:2">
      <c r="A12049">
        <v>34229702</v>
      </c>
      <c r="B12049" t="s">
        <v>12981</v>
      </c>
    </row>
    <row r="12050" spans="1:2">
      <c r="A12050">
        <v>34185990</v>
      </c>
      <c r="B12050" t="s">
        <v>12981</v>
      </c>
    </row>
    <row r="12051" spans="1:2">
      <c r="A12051">
        <v>34233804</v>
      </c>
      <c r="B12051" t="s">
        <v>14756</v>
      </c>
    </row>
    <row r="12052" spans="1:2">
      <c r="A12052">
        <v>36908921</v>
      </c>
      <c r="B12052" t="s">
        <v>14756</v>
      </c>
    </row>
    <row r="12053" spans="1:2">
      <c r="A12053">
        <v>36781120</v>
      </c>
      <c r="B12053" t="s">
        <v>14756</v>
      </c>
    </row>
    <row r="12054" spans="1:2">
      <c r="A12054">
        <v>34675266</v>
      </c>
      <c r="B12054" t="s">
        <v>14756</v>
      </c>
    </row>
    <row r="12055" spans="1:2">
      <c r="A12055">
        <v>34150052</v>
      </c>
      <c r="B12055" t="s">
        <v>12685</v>
      </c>
    </row>
    <row r="12056" spans="1:2">
      <c r="A12056">
        <v>34150053</v>
      </c>
      <c r="B12056" t="s">
        <v>12685</v>
      </c>
    </row>
    <row r="12057" spans="1:2">
      <c r="A12057">
        <v>34136377</v>
      </c>
      <c r="B12057" t="s">
        <v>11205</v>
      </c>
    </row>
    <row r="12058" spans="1:2">
      <c r="A12058">
        <v>36941213</v>
      </c>
      <c r="B12058" t="s">
        <v>11205</v>
      </c>
    </row>
    <row r="12059" spans="1:2">
      <c r="A12059">
        <v>34229748</v>
      </c>
      <c r="B12059" t="s">
        <v>11205</v>
      </c>
    </row>
    <row r="12060" spans="1:2">
      <c r="A12060">
        <v>34229745</v>
      </c>
      <c r="B12060" t="s">
        <v>11205</v>
      </c>
    </row>
    <row r="12061" spans="1:2">
      <c r="A12061">
        <v>37211611</v>
      </c>
      <c r="B12061" t="s">
        <v>11205</v>
      </c>
    </row>
    <row r="12062" spans="1:2">
      <c r="A12062">
        <v>37631588</v>
      </c>
      <c r="B12062" t="s">
        <v>11205</v>
      </c>
    </row>
    <row r="12063" spans="1:2">
      <c r="A12063">
        <v>37983410</v>
      </c>
      <c r="B12063" t="s">
        <v>12686</v>
      </c>
    </row>
    <row r="12064" spans="1:2">
      <c r="A12064">
        <v>37224657</v>
      </c>
      <c r="B12064" t="s">
        <v>14027</v>
      </c>
    </row>
    <row r="12065" spans="1:2">
      <c r="A12065">
        <v>34229757</v>
      </c>
      <c r="B12065" t="s">
        <v>14027</v>
      </c>
    </row>
    <row r="12066" spans="1:2">
      <c r="A12066">
        <v>37741071</v>
      </c>
      <c r="B12066" t="s">
        <v>10827</v>
      </c>
    </row>
    <row r="12067" spans="1:2">
      <c r="A12067">
        <v>37683093</v>
      </c>
      <c r="B12067" t="s">
        <v>10827</v>
      </c>
    </row>
    <row r="12068" spans="1:2">
      <c r="A12068">
        <v>37682997</v>
      </c>
      <c r="B12068" t="s">
        <v>10828</v>
      </c>
    </row>
    <row r="12069" spans="1:2">
      <c r="A12069">
        <v>37756168</v>
      </c>
      <c r="B12069" t="s">
        <v>14869</v>
      </c>
    </row>
    <row r="12070" spans="1:2">
      <c r="A12070">
        <v>34229844</v>
      </c>
      <c r="B12070" t="s">
        <v>14869</v>
      </c>
    </row>
    <row r="12071" spans="1:2">
      <c r="A12071">
        <v>37105526</v>
      </c>
      <c r="B12071" t="s">
        <v>14869</v>
      </c>
    </row>
    <row r="12072" spans="1:2">
      <c r="A12072">
        <v>37770570</v>
      </c>
      <c r="B12072" t="s">
        <v>15522</v>
      </c>
    </row>
    <row r="12073" spans="1:2">
      <c r="A12073">
        <v>36867573</v>
      </c>
      <c r="B12073" t="s">
        <v>15522</v>
      </c>
    </row>
    <row r="12074" spans="1:2">
      <c r="A12074">
        <v>34229780</v>
      </c>
      <c r="B12074" t="s">
        <v>15522</v>
      </c>
    </row>
    <row r="12075" spans="1:2">
      <c r="A12075">
        <v>34512186</v>
      </c>
      <c r="B12075" t="s">
        <v>12687</v>
      </c>
    </row>
    <row r="12076" spans="1:2">
      <c r="A12076">
        <v>37784326</v>
      </c>
      <c r="B12076" t="s">
        <v>10138</v>
      </c>
    </row>
    <row r="12077" spans="1:2">
      <c r="A12077">
        <v>35780125</v>
      </c>
      <c r="B12077" t="s">
        <v>14031</v>
      </c>
    </row>
    <row r="12078" spans="1:2">
      <c r="A12078">
        <v>34229821</v>
      </c>
      <c r="B12078" t="s">
        <v>14031</v>
      </c>
    </row>
    <row r="12079" spans="1:2">
      <c r="A12079">
        <v>37752459</v>
      </c>
      <c r="B12079" t="s">
        <v>14031</v>
      </c>
    </row>
    <row r="12080" spans="1:2">
      <c r="A12080">
        <v>36946330</v>
      </c>
      <c r="B12080" t="s">
        <v>14031</v>
      </c>
    </row>
    <row r="12081" spans="1:2">
      <c r="A12081">
        <v>36946342</v>
      </c>
      <c r="B12081" t="s">
        <v>14032</v>
      </c>
    </row>
    <row r="12082" spans="1:2">
      <c r="A12082">
        <v>34234438</v>
      </c>
      <c r="B12082" t="s">
        <v>14032</v>
      </c>
    </row>
    <row r="12083" spans="1:2">
      <c r="A12083">
        <v>37795372</v>
      </c>
      <c r="B12083" t="s">
        <v>14032</v>
      </c>
    </row>
    <row r="12084" spans="1:2">
      <c r="A12084">
        <v>37052634</v>
      </c>
      <c r="B12084" t="s">
        <v>13475</v>
      </c>
    </row>
    <row r="12085" spans="1:2">
      <c r="A12085">
        <v>34155298</v>
      </c>
      <c r="B12085" t="s">
        <v>13475</v>
      </c>
    </row>
    <row r="12086" spans="1:2">
      <c r="A12086">
        <v>37885828</v>
      </c>
      <c r="B12086" t="s">
        <v>13306</v>
      </c>
    </row>
    <row r="12087" spans="1:2">
      <c r="A12087">
        <v>34229852</v>
      </c>
      <c r="B12087" t="s">
        <v>13306</v>
      </c>
    </row>
    <row r="12088" spans="1:2">
      <c r="A12088">
        <v>37670802</v>
      </c>
      <c r="B12088" t="s">
        <v>13306</v>
      </c>
    </row>
    <row r="12089" spans="1:2">
      <c r="A12089">
        <v>36866103</v>
      </c>
      <c r="B12089" t="s">
        <v>9227</v>
      </c>
    </row>
    <row r="12090" spans="1:2">
      <c r="A12090">
        <v>34223031</v>
      </c>
      <c r="B12090" t="s">
        <v>9227</v>
      </c>
    </row>
    <row r="12091" spans="1:2">
      <c r="A12091">
        <v>37784098</v>
      </c>
      <c r="B12091" t="s">
        <v>9227</v>
      </c>
    </row>
    <row r="12092" spans="1:2">
      <c r="A12092">
        <v>34226836</v>
      </c>
      <c r="B12092" t="s">
        <v>11036</v>
      </c>
    </row>
    <row r="12093" spans="1:2">
      <c r="A12093">
        <v>34654602</v>
      </c>
      <c r="B12093" t="s">
        <v>16488</v>
      </c>
    </row>
    <row r="12094" spans="1:2">
      <c r="A12094">
        <v>38498599</v>
      </c>
      <c r="B12094" t="s">
        <v>15053</v>
      </c>
    </row>
    <row r="12095" spans="1:2">
      <c r="A12095">
        <v>38500672</v>
      </c>
      <c r="B12095" t="s">
        <v>15053</v>
      </c>
    </row>
    <row r="12096" spans="1:2">
      <c r="A12096">
        <v>36942011</v>
      </c>
      <c r="B12096" t="s">
        <v>15053</v>
      </c>
    </row>
    <row r="12097" spans="1:2">
      <c r="A12097">
        <v>37770413</v>
      </c>
      <c r="B12097" t="s">
        <v>14444</v>
      </c>
    </row>
    <row r="12098" spans="1:2">
      <c r="A12098">
        <v>34652539</v>
      </c>
      <c r="B12098" t="s">
        <v>10289</v>
      </c>
    </row>
    <row r="12099" spans="1:2">
      <c r="A12099">
        <v>34229880</v>
      </c>
      <c r="B12099" t="s">
        <v>10289</v>
      </c>
    </row>
    <row r="12100" spans="1:2">
      <c r="A12100">
        <v>36824999</v>
      </c>
      <c r="B12100" t="s">
        <v>10289</v>
      </c>
    </row>
    <row r="12101" spans="1:2">
      <c r="A12101">
        <v>36852884</v>
      </c>
      <c r="B12101" t="s">
        <v>15523</v>
      </c>
    </row>
    <row r="12102" spans="1:2">
      <c r="A12102">
        <v>34229925</v>
      </c>
      <c r="B12102" t="s">
        <v>15523</v>
      </c>
    </row>
    <row r="12103" spans="1:2">
      <c r="A12103">
        <v>37778835</v>
      </c>
      <c r="B12103" t="s">
        <v>15523</v>
      </c>
    </row>
    <row r="12104" spans="1:2">
      <c r="A12104">
        <v>34143622</v>
      </c>
      <c r="B12104" t="s">
        <v>15523</v>
      </c>
    </row>
    <row r="12105" spans="1:2">
      <c r="A12105">
        <v>37778126</v>
      </c>
      <c r="B12105" t="s">
        <v>15523</v>
      </c>
    </row>
    <row r="12106" spans="1:2">
      <c r="A12106">
        <v>37806680</v>
      </c>
      <c r="B12106" t="s">
        <v>14037</v>
      </c>
    </row>
    <row r="12107" spans="1:2">
      <c r="A12107">
        <v>37806684</v>
      </c>
      <c r="B12107" t="s">
        <v>14037</v>
      </c>
    </row>
    <row r="12108" spans="1:2">
      <c r="A12108">
        <v>36852169</v>
      </c>
      <c r="B12108" t="s">
        <v>14037</v>
      </c>
    </row>
    <row r="12109" spans="1:2">
      <c r="A12109">
        <v>34415414</v>
      </c>
      <c r="B12109" t="s">
        <v>17132</v>
      </c>
    </row>
    <row r="12110" spans="1:2">
      <c r="A12110">
        <v>36774774</v>
      </c>
      <c r="B12110" t="s">
        <v>8959</v>
      </c>
    </row>
    <row r="12111" spans="1:2">
      <c r="A12111">
        <v>36774622</v>
      </c>
      <c r="B12111" t="s">
        <v>14098</v>
      </c>
    </row>
    <row r="12112" spans="1:2">
      <c r="A12112">
        <v>36852564</v>
      </c>
      <c r="B12112" t="s">
        <v>14099</v>
      </c>
    </row>
    <row r="12113" spans="1:2">
      <c r="A12113">
        <v>34215399</v>
      </c>
      <c r="B12113" t="s">
        <v>14099</v>
      </c>
    </row>
    <row r="12114" spans="1:2">
      <c r="A12114">
        <v>34257513</v>
      </c>
      <c r="B12114" t="s">
        <v>14100</v>
      </c>
    </row>
    <row r="12115" spans="1:2">
      <c r="A12115">
        <v>36978426</v>
      </c>
      <c r="B12115" t="s">
        <v>14100</v>
      </c>
    </row>
    <row r="12116" spans="1:2">
      <c r="A12116">
        <v>34230490</v>
      </c>
      <c r="B12116" t="s">
        <v>14100</v>
      </c>
    </row>
    <row r="12117" spans="1:2">
      <c r="A12117">
        <v>37740750</v>
      </c>
      <c r="B12117" t="s">
        <v>12688</v>
      </c>
    </row>
    <row r="12118" spans="1:2">
      <c r="A12118">
        <v>34153845</v>
      </c>
      <c r="B12118" t="s">
        <v>14101</v>
      </c>
    </row>
    <row r="12119" spans="1:2">
      <c r="A12119">
        <v>34139245</v>
      </c>
      <c r="B12119" t="s">
        <v>9541</v>
      </c>
    </row>
    <row r="12120" spans="1:2">
      <c r="A12120">
        <v>34138782</v>
      </c>
      <c r="B12120" t="s">
        <v>9542</v>
      </c>
    </row>
    <row r="12121" spans="1:2">
      <c r="A12121">
        <v>34148976</v>
      </c>
      <c r="B12121" t="s">
        <v>9543</v>
      </c>
    </row>
    <row r="12122" spans="1:2">
      <c r="A12122">
        <v>34232600</v>
      </c>
      <c r="B12122" t="s">
        <v>9544</v>
      </c>
    </row>
    <row r="12123" spans="1:2">
      <c r="A12123">
        <v>34218932</v>
      </c>
      <c r="B12123" t="s">
        <v>9545</v>
      </c>
    </row>
    <row r="12124" spans="1:2">
      <c r="A12124">
        <v>34137717</v>
      </c>
      <c r="B12124" t="s">
        <v>9546</v>
      </c>
    </row>
    <row r="12125" spans="1:2">
      <c r="A12125">
        <v>34234521</v>
      </c>
      <c r="B12125" t="s">
        <v>9547</v>
      </c>
    </row>
    <row r="12126" spans="1:2">
      <c r="A12126">
        <v>34223767</v>
      </c>
      <c r="B12126" t="s">
        <v>15014</v>
      </c>
    </row>
    <row r="12127" spans="1:2">
      <c r="A12127">
        <v>37725785</v>
      </c>
      <c r="B12127" t="s">
        <v>12689</v>
      </c>
    </row>
    <row r="12128" spans="1:2">
      <c r="A12128">
        <v>34229942</v>
      </c>
      <c r="B12128" t="s">
        <v>12689</v>
      </c>
    </row>
    <row r="12129" spans="1:2">
      <c r="A12129">
        <v>37013160</v>
      </c>
      <c r="B12129" t="s">
        <v>12689</v>
      </c>
    </row>
    <row r="12130" spans="1:2">
      <c r="A12130">
        <v>34229950</v>
      </c>
      <c r="B12130" t="s">
        <v>16733</v>
      </c>
    </row>
    <row r="12131" spans="1:2">
      <c r="A12131">
        <v>34268540</v>
      </c>
      <c r="B12131" t="s">
        <v>12690</v>
      </c>
    </row>
    <row r="12132" spans="1:2">
      <c r="A12132">
        <v>34229965</v>
      </c>
      <c r="B12132" t="s">
        <v>12691</v>
      </c>
    </row>
    <row r="12133" spans="1:2">
      <c r="A12133">
        <v>34229966</v>
      </c>
      <c r="B12133" t="s">
        <v>12692</v>
      </c>
    </row>
    <row r="12134" spans="1:2">
      <c r="A12134">
        <v>37964642</v>
      </c>
      <c r="B12134" t="s">
        <v>15187</v>
      </c>
    </row>
    <row r="12135" spans="1:2">
      <c r="A12135">
        <v>34144608</v>
      </c>
      <c r="B12135" t="s">
        <v>15187</v>
      </c>
    </row>
    <row r="12136" spans="1:2">
      <c r="A12136">
        <v>34229976</v>
      </c>
      <c r="B12136" t="s">
        <v>15187</v>
      </c>
    </row>
    <row r="12137" spans="1:2">
      <c r="A12137">
        <v>34137580</v>
      </c>
      <c r="B12137" t="s">
        <v>15187</v>
      </c>
    </row>
    <row r="12138" spans="1:2">
      <c r="A12138">
        <v>37621398</v>
      </c>
      <c r="B12138" t="s">
        <v>15187</v>
      </c>
    </row>
    <row r="12139" spans="1:2">
      <c r="A12139">
        <v>38705404</v>
      </c>
      <c r="B12139" t="s">
        <v>14111</v>
      </c>
    </row>
    <row r="12140" spans="1:2">
      <c r="A12140">
        <v>37843176</v>
      </c>
      <c r="B12140" t="s">
        <v>15188</v>
      </c>
    </row>
    <row r="12141" spans="1:2">
      <c r="A12141">
        <v>37909285</v>
      </c>
      <c r="B12141" t="s">
        <v>15188</v>
      </c>
    </row>
    <row r="12142" spans="1:2">
      <c r="A12142">
        <v>37221126</v>
      </c>
      <c r="B12142" t="s">
        <v>15188</v>
      </c>
    </row>
    <row r="12143" spans="1:2">
      <c r="A12143">
        <v>38454705</v>
      </c>
      <c r="B12143" t="s">
        <v>14113</v>
      </c>
    </row>
    <row r="12144" spans="1:2">
      <c r="A12144">
        <v>37205062</v>
      </c>
      <c r="B12144" t="s">
        <v>14113</v>
      </c>
    </row>
    <row r="12145" spans="1:2">
      <c r="A12145">
        <v>34230021</v>
      </c>
      <c r="B12145" t="s">
        <v>14113</v>
      </c>
    </row>
    <row r="12146" spans="1:2">
      <c r="A12146">
        <v>34230022</v>
      </c>
      <c r="B12146" t="s">
        <v>14548</v>
      </c>
    </row>
    <row r="12147" spans="1:2">
      <c r="A12147">
        <v>37717464</v>
      </c>
      <c r="B12147" t="s">
        <v>12694</v>
      </c>
    </row>
    <row r="12148" spans="1:2">
      <c r="A12148">
        <v>37296182</v>
      </c>
      <c r="B12148" t="s">
        <v>12694</v>
      </c>
    </row>
    <row r="12149" spans="1:2">
      <c r="A12149">
        <v>36962545</v>
      </c>
      <c r="B12149" t="s">
        <v>12695</v>
      </c>
    </row>
    <row r="12150" spans="1:2">
      <c r="A12150">
        <v>34334186</v>
      </c>
      <c r="B12150" t="s">
        <v>12696</v>
      </c>
    </row>
    <row r="12151" spans="1:2">
      <c r="A12151">
        <v>38344593</v>
      </c>
      <c r="B12151" t="s">
        <v>12697</v>
      </c>
    </row>
    <row r="12152" spans="1:2">
      <c r="A12152">
        <v>37301815</v>
      </c>
      <c r="B12152" t="s">
        <v>12698</v>
      </c>
    </row>
    <row r="12153" spans="1:2">
      <c r="A12153">
        <v>37822568</v>
      </c>
      <c r="B12153" t="s">
        <v>12699</v>
      </c>
    </row>
    <row r="12154" spans="1:2">
      <c r="A12154">
        <v>37290079</v>
      </c>
      <c r="B12154" t="s">
        <v>12700</v>
      </c>
    </row>
    <row r="12155" spans="1:2">
      <c r="A12155">
        <v>37181002</v>
      </c>
      <c r="B12155" t="s">
        <v>14116</v>
      </c>
    </row>
    <row r="12156" spans="1:2">
      <c r="A12156">
        <v>38775978</v>
      </c>
      <c r="B12156" t="s">
        <v>14116</v>
      </c>
    </row>
    <row r="12157" spans="1:2">
      <c r="A12157">
        <v>38775981</v>
      </c>
      <c r="B12157" t="s">
        <v>14116</v>
      </c>
    </row>
    <row r="12158" spans="1:2">
      <c r="A12158">
        <v>34136650</v>
      </c>
      <c r="B12158" t="s">
        <v>14116</v>
      </c>
    </row>
    <row r="12159" spans="1:2">
      <c r="A12159">
        <v>37807622</v>
      </c>
      <c r="B12159" t="s">
        <v>14116</v>
      </c>
    </row>
    <row r="12160" spans="1:2">
      <c r="A12160">
        <v>37092230</v>
      </c>
      <c r="B12160" t="s">
        <v>14116</v>
      </c>
    </row>
    <row r="12161" spans="1:2">
      <c r="A12161">
        <v>36831997</v>
      </c>
      <c r="B12161" t="s">
        <v>14116</v>
      </c>
    </row>
    <row r="12162" spans="1:2">
      <c r="A12162">
        <v>34165512</v>
      </c>
      <c r="B12162" t="s">
        <v>14117</v>
      </c>
    </row>
    <row r="12163" spans="1:2">
      <c r="A12163">
        <v>38499082</v>
      </c>
      <c r="B12163" t="s">
        <v>14117</v>
      </c>
    </row>
    <row r="12164" spans="1:2">
      <c r="A12164">
        <v>34152791</v>
      </c>
      <c r="B12164" t="s">
        <v>15189</v>
      </c>
    </row>
    <row r="12165" spans="1:2">
      <c r="A12165">
        <v>34142474</v>
      </c>
      <c r="B12165" t="s">
        <v>15189</v>
      </c>
    </row>
    <row r="12166" spans="1:2">
      <c r="A12166">
        <v>36931805</v>
      </c>
      <c r="B12166" t="s">
        <v>15189</v>
      </c>
    </row>
    <row r="12167" spans="1:2">
      <c r="A12167">
        <v>38501640</v>
      </c>
      <c r="B12167" t="s">
        <v>15189</v>
      </c>
    </row>
    <row r="12168" spans="1:2">
      <c r="A12168">
        <v>34152794</v>
      </c>
      <c r="B12168" t="s">
        <v>15189</v>
      </c>
    </row>
    <row r="12169" spans="1:2">
      <c r="A12169">
        <v>37782546</v>
      </c>
      <c r="B12169" t="s">
        <v>15189</v>
      </c>
    </row>
    <row r="12170" spans="1:2">
      <c r="A12170">
        <v>37147634</v>
      </c>
      <c r="B12170" t="s">
        <v>15189</v>
      </c>
    </row>
    <row r="12171" spans="1:2">
      <c r="A12171">
        <v>38678283</v>
      </c>
      <c r="B12171" t="s">
        <v>15189</v>
      </c>
    </row>
    <row r="12172" spans="1:2">
      <c r="A12172">
        <v>37627541</v>
      </c>
      <c r="B12172" t="s">
        <v>14118</v>
      </c>
    </row>
    <row r="12173" spans="1:2">
      <c r="A12173">
        <v>34137061</v>
      </c>
      <c r="B12173" t="s">
        <v>14119</v>
      </c>
    </row>
    <row r="12174" spans="1:2">
      <c r="A12174">
        <v>34137062</v>
      </c>
      <c r="B12174" t="s">
        <v>14119</v>
      </c>
    </row>
    <row r="12175" spans="1:2">
      <c r="A12175">
        <v>38571458</v>
      </c>
      <c r="B12175" t="s">
        <v>14120</v>
      </c>
    </row>
    <row r="12176" spans="1:2">
      <c r="A12176">
        <v>37729540</v>
      </c>
      <c r="B12176" t="s">
        <v>14120</v>
      </c>
    </row>
    <row r="12177" spans="1:2">
      <c r="A12177">
        <v>36805368</v>
      </c>
      <c r="B12177" t="s">
        <v>14120</v>
      </c>
    </row>
    <row r="12178" spans="1:2">
      <c r="A12178">
        <v>37597785</v>
      </c>
      <c r="B12178" t="s">
        <v>14120</v>
      </c>
    </row>
    <row r="12179" spans="1:2">
      <c r="A12179">
        <v>36909587</v>
      </c>
      <c r="B12179" t="s">
        <v>14120</v>
      </c>
    </row>
    <row r="12180" spans="1:2">
      <c r="A12180">
        <v>38519717</v>
      </c>
      <c r="B12180" t="s">
        <v>14120</v>
      </c>
    </row>
    <row r="12181" spans="1:2">
      <c r="A12181">
        <v>37161840</v>
      </c>
      <c r="B12181" t="s">
        <v>14121</v>
      </c>
    </row>
    <row r="12182" spans="1:2">
      <c r="A12182">
        <v>34152800</v>
      </c>
      <c r="B12182" t="s">
        <v>14121</v>
      </c>
    </row>
    <row r="12183" spans="1:2">
      <c r="A12183">
        <v>34229184</v>
      </c>
      <c r="B12183" t="s">
        <v>14122</v>
      </c>
    </row>
    <row r="12184" spans="1:2">
      <c r="A12184">
        <v>34229186</v>
      </c>
      <c r="B12184" t="s">
        <v>14122</v>
      </c>
    </row>
    <row r="12185" spans="1:2">
      <c r="A12185">
        <v>34158724</v>
      </c>
      <c r="B12185" t="s">
        <v>14123</v>
      </c>
    </row>
    <row r="12186" spans="1:2">
      <c r="A12186">
        <v>34158727</v>
      </c>
      <c r="B12186" t="s">
        <v>14123</v>
      </c>
    </row>
    <row r="12187" spans="1:2">
      <c r="A12187">
        <v>38433037</v>
      </c>
      <c r="B12187" t="s">
        <v>12702</v>
      </c>
    </row>
    <row r="12188" spans="1:2">
      <c r="A12188">
        <v>38621199</v>
      </c>
      <c r="B12188" t="s">
        <v>14124</v>
      </c>
    </row>
    <row r="12189" spans="1:2">
      <c r="A12189">
        <v>34158072</v>
      </c>
      <c r="B12189" t="s">
        <v>8481</v>
      </c>
    </row>
    <row r="12190" spans="1:2">
      <c r="A12190">
        <v>34337930</v>
      </c>
      <c r="B12190" t="s">
        <v>14125</v>
      </c>
    </row>
    <row r="12191" spans="1:2">
      <c r="A12191">
        <v>34337931</v>
      </c>
      <c r="B12191" t="s">
        <v>14125</v>
      </c>
    </row>
    <row r="12192" spans="1:2">
      <c r="A12192">
        <v>37975555</v>
      </c>
      <c r="B12192" t="s">
        <v>14126</v>
      </c>
    </row>
    <row r="12193" spans="1:2">
      <c r="A12193">
        <v>37794396</v>
      </c>
      <c r="B12193" t="s">
        <v>14126</v>
      </c>
    </row>
    <row r="12194" spans="1:2">
      <c r="A12194">
        <v>34220749</v>
      </c>
      <c r="B12194" t="s">
        <v>14126</v>
      </c>
    </row>
    <row r="12195" spans="1:2">
      <c r="A12195">
        <v>37975544</v>
      </c>
      <c r="B12195" t="s">
        <v>14126</v>
      </c>
    </row>
    <row r="12196" spans="1:2">
      <c r="A12196">
        <v>34220751</v>
      </c>
      <c r="B12196" t="s">
        <v>14126</v>
      </c>
    </row>
    <row r="12197" spans="1:2">
      <c r="A12197">
        <v>34220750</v>
      </c>
      <c r="B12197" t="s">
        <v>14126</v>
      </c>
    </row>
    <row r="12198" spans="1:2">
      <c r="A12198">
        <v>34146808</v>
      </c>
      <c r="B12198" t="s">
        <v>14127</v>
      </c>
    </row>
    <row r="12199" spans="1:2">
      <c r="A12199">
        <v>36812549</v>
      </c>
      <c r="B12199" t="s">
        <v>14127</v>
      </c>
    </row>
    <row r="12200" spans="1:2">
      <c r="A12200">
        <v>34170629</v>
      </c>
      <c r="B12200" t="s">
        <v>14128</v>
      </c>
    </row>
    <row r="12201" spans="1:2">
      <c r="A12201">
        <v>38446435</v>
      </c>
      <c r="B12201" t="s">
        <v>14129</v>
      </c>
    </row>
    <row r="12202" spans="1:2">
      <c r="A12202">
        <v>37146733</v>
      </c>
      <c r="B12202" t="s">
        <v>14129</v>
      </c>
    </row>
    <row r="12203" spans="1:2">
      <c r="A12203">
        <v>36843936</v>
      </c>
      <c r="B12203" t="s">
        <v>14130</v>
      </c>
    </row>
    <row r="12204" spans="1:2">
      <c r="A12204">
        <v>34141392</v>
      </c>
      <c r="B12204" t="s">
        <v>14130</v>
      </c>
    </row>
    <row r="12205" spans="1:2">
      <c r="A12205">
        <v>37012978</v>
      </c>
      <c r="B12205" t="s">
        <v>14131</v>
      </c>
    </row>
    <row r="12206" spans="1:2">
      <c r="A12206">
        <v>36859838</v>
      </c>
      <c r="B12206" t="s">
        <v>12703</v>
      </c>
    </row>
    <row r="12207" spans="1:2">
      <c r="A12207">
        <v>37650652</v>
      </c>
      <c r="B12207" t="s">
        <v>8960</v>
      </c>
    </row>
    <row r="12208" spans="1:2">
      <c r="A12208">
        <v>36954450</v>
      </c>
      <c r="B12208" t="s">
        <v>8960</v>
      </c>
    </row>
    <row r="12209" spans="1:2">
      <c r="A12209">
        <v>34229990</v>
      </c>
      <c r="B12209" t="s">
        <v>12705</v>
      </c>
    </row>
    <row r="12210" spans="1:2">
      <c r="A12210">
        <v>34144017</v>
      </c>
      <c r="B12210" t="s">
        <v>10139</v>
      </c>
    </row>
    <row r="12211" spans="1:2">
      <c r="A12211">
        <v>38430795</v>
      </c>
      <c r="B12211" t="s">
        <v>12706</v>
      </c>
    </row>
    <row r="12212" spans="1:2">
      <c r="A12212">
        <v>37233836</v>
      </c>
      <c r="B12212" t="s">
        <v>12707</v>
      </c>
    </row>
    <row r="12213" spans="1:2">
      <c r="A12213">
        <v>34230045</v>
      </c>
      <c r="B12213" t="s">
        <v>12708</v>
      </c>
    </row>
    <row r="12214" spans="1:2">
      <c r="A12214">
        <v>34230043</v>
      </c>
      <c r="B12214" t="s">
        <v>12708</v>
      </c>
    </row>
    <row r="12215" spans="1:2">
      <c r="A12215">
        <v>34653337</v>
      </c>
      <c r="B12215" t="s">
        <v>14102</v>
      </c>
    </row>
    <row r="12216" spans="1:2">
      <c r="A12216">
        <v>34370167</v>
      </c>
      <c r="B12216" t="s">
        <v>17460</v>
      </c>
    </row>
    <row r="12217" spans="1:2">
      <c r="A12217">
        <v>34230049</v>
      </c>
      <c r="B12217" t="s">
        <v>12709</v>
      </c>
    </row>
    <row r="12218" spans="1:2">
      <c r="A12218">
        <v>34352076</v>
      </c>
      <c r="B12218" t="s">
        <v>12710</v>
      </c>
    </row>
    <row r="12219" spans="1:2">
      <c r="A12219">
        <v>37717570</v>
      </c>
      <c r="B12219" t="s">
        <v>12711</v>
      </c>
    </row>
    <row r="12220" spans="1:2">
      <c r="A12220">
        <v>34230077</v>
      </c>
      <c r="B12220" t="s">
        <v>12711</v>
      </c>
    </row>
    <row r="12221" spans="1:2">
      <c r="A12221">
        <v>36852308</v>
      </c>
      <c r="B12221" t="s">
        <v>15787</v>
      </c>
    </row>
    <row r="12222" spans="1:2">
      <c r="A12222">
        <v>37780068</v>
      </c>
      <c r="B12222" t="s">
        <v>9744</v>
      </c>
    </row>
    <row r="12223" spans="1:2">
      <c r="A12223">
        <v>37180741</v>
      </c>
      <c r="B12223" t="s">
        <v>9744</v>
      </c>
    </row>
    <row r="12224" spans="1:2">
      <c r="A12224">
        <v>34150773</v>
      </c>
      <c r="B12224" t="s">
        <v>9744</v>
      </c>
    </row>
    <row r="12225" spans="1:2">
      <c r="A12225">
        <v>34137776</v>
      </c>
      <c r="B12225" t="s">
        <v>12712</v>
      </c>
    </row>
    <row r="12226" spans="1:2">
      <c r="A12226">
        <v>36860092</v>
      </c>
      <c r="B12226" t="s">
        <v>10882</v>
      </c>
    </row>
    <row r="12227" spans="1:2">
      <c r="A12227">
        <v>34471519</v>
      </c>
      <c r="B12227" t="s">
        <v>14445</v>
      </c>
    </row>
    <row r="12228" spans="1:2">
      <c r="A12228">
        <v>37159962</v>
      </c>
      <c r="B12228" t="s">
        <v>14446</v>
      </c>
    </row>
    <row r="12229" spans="1:2">
      <c r="A12229">
        <v>36945684</v>
      </c>
      <c r="B12229" t="s">
        <v>15103</v>
      </c>
    </row>
    <row r="12230" spans="1:2">
      <c r="A12230">
        <v>36878299</v>
      </c>
      <c r="B12230" t="s">
        <v>15103</v>
      </c>
    </row>
    <row r="12231" spans="1:2">
      <c r="A12231">
        <v>37779851</v>
      </c>
      <c r="B12231" t="s">
        <v>15103</v>
      </c>
    </row>
    <row r="12232" spans="1:2">
      <c r="A12232">
        <v>37221148</v>
      </c>
      <c r="B12232" t="s">
        <v>9119</v>
      </c>
    </row>
    <row r="12233" spans="1:2">
      <c r="A12233">
        <v>38439642</v>
      </c>
      <c r="B12233" t="s">
        <v>9119</v>
      </c>
    </row>
    <row r="12234" spans="1:2">
      <c r="A12234">
        <v>34228880</v>
      </c>
      <c r="B12234" t="s">
        <v>9119</v>
      </c>
    </row>
    <row r="12235" spans="1:2">
      <c r="A12235">
        <v>34141861</v>
      </c>
      <c r="B12235" t="s">
        <v>9658</v>
      </c>
    </row>
    <row r="12236" spans="1:2">
      <c r="A12236">
        <v>34141890</v>
      </c>
      <c r="B12236" t="s">
        <v>13136</v>
      </c>
    </row>
    <row r="12237" spans="1:2">
      <c r="A12237">
        <v>37783475</v>
      </c>
      <c r="B12237" t="s">
        <v>12716</v>
      </c>
    </row>
    <row r="12238" spans="1:2">
      <c r="A12238">
        <v>37013476</v>
      </c>
      <c r="B12238" t="s">
        <v>12717</v>
      </c>
    </row>
    <row r="12239" spans="1:2">
      <c r="A12239">
        <v>38643278</v>
      </c>
      <c r="B12239" t="s">
        <v>10140</v>
      </c>
    </row>
    <row r="12240" spans="1:2">
      <c r="A12240">
        <v>34142096</v>
      </c>
      <c r="B12240" t="s">
        <v>14140</v>
      </c>
    </row>
    <row r="12241" spans="1:2">
      <c r="A12241">
        <v>37142694</v>
      </c>
      <c r="B12241" t="s">
        <v>14140</v>
      </c>
    </row>
    <row r="12242" spans="1:2">
      <c r="A12242">
        <v>37782805</v>
      </c>
      <c r="B12242" t="s">
        <v>14140</v>
      </c>
    </row>
    <row r="12243" spans="1:2">
      <c r="A12243">
        <v>34155530</v>
      </c>
      <c r="B12243" t="s">
        <v>16639</v>
      </c>
    </row>
    <row r="12244" spans="1:2">
      <c r="A12244">
        <v>34230489</v>
      </c>
      <c r="B12244" t="s">
        <v>12724</v>
      </c>
    </row>
    <row r="12245" spans="1:2">
      <c r="A12245">
        <v>37563764</v>
      </c>
      <c r="B12245" t="s">
        <v>15532</v>
      </c>
    </row>
    <row r="12246" spans="1:2">
      <c r="A12246">
        <v>37715717</v>
      </c>
      <c r="B12246" t="s">
        <v>15532</v>
      </c>
    </row>
    <row r="12247" spans="1:2">
      <c r="A12247">
        <v>34142170</v>
      </c>
      <c r="B12247" t="s">
        <v>15532</v>
      </c>
    </row>
    <row r="12248" spans="1:2">
      <c r="A12248">
        <v>34142908</v>
      </c>
      <c r="B12248" t="s">
        <v>15029</v>
      </c>
    </row>
    <row r="12249" spans="1:2">
      <c r="A12249">
        <v>37039919</v>
      </c>
      <c r="B12249" t="s">
        <v>15533</v>
      </c>
    </row>
    <row r="12250" spans="1:2">
      <c r="A12250">
        <v>37699263</v>
      </c>
      <c r="B12250" t="s">
        <v>9407</v>
      </c>
    </row>
    <row r="12251" spans="1:2">
      <c r="A12251">
        <v>34142684</v>
      </c>
      <c r="B12251" t="s">
        <v>9407</v>
      </c>
    </row>
    <row r="12252" spans="1:2">
      <c r="A12252">
        <v>36943786</v>
      </c>
      <c r="B12252" t="s">
        <v>9406</v>
      </c>
    </row>
    <row r="12253" spans="1:2">
      <c r="A12253">
        <v>34142682</v>
      </c>
      <c r="B12253" t="s">
        <v>9406</v>
      </c>
    </row>
    <row r="12254" spans="1:2">
      <c r="A12254">
        <v>38714898</v>
      </c>
      <c r="B12254" t="s">
        <v>9038</v>
      </c>
    </row>
    <row r="12255" spans="1:2">
      <c r="A12255">
        <v>34143535</v>
      </c>
      <c r="B12255" t="s">
        <v>12725</v>
      </c>
    </row>
    <row r="12256" spans="1:2">
      <c r="A12256">
        <v>37618731</v>
      </c>
      <c r="B12256" t="s">
        <v>12725</v>
      </c>
    </row>
    <row r="12257" spans="1:2">
      <c r="A12257">
        <v>34144728</v>
      </c>
      <c r="B12257" t="s">
        <v>12726</v>
      </c>
    </row>
    <row r="12258" spans="1:2">
      <c r="A12258">
        <v>34148861</v>
      </c>
      <c r="B12258" t="s">
        <v>15092</v>
      </c>
    </row>
    <row r="12259" spans="1:2">
      <c r="A12259">
        <v>34234762</v>
      </c>
      <c r="B12259" t="s">
        <v>15150</v>
      </c>
    </row>
    <row r="12260" spans="1:2">
      <c r="A12260">
        <v>34655038</v>
      </c>
      <c r="B12260" t="s">
        <v>15150</v>
      </c>
    </row>
    <row r="12261" spans="1:2">
      <c r="A12261">
        <v>34137990</v>
      </c>
      <c r="B12261" t="s">
        <v>14334</v>
      </c>
    </row>
    <row r="12262" spans="1:2">
      <c r="A12262">
        <v>37177012</v>
      </c>
      <c r="B12262" t="s">
        <v>10185</v>
      </c>
    </row>
    <row r="12263" spans="1:2">
      <c r="A12263">
        <v>34158499</v>
      </c>
      <c r="B12263" t="s">
        <v>10185</v>
      </c>
    </row>
    <row r="12264" spans="1:2">
      <c r="A12264">
        <v>37786811</v>
      </c>
      <c r="B12264" t="s">
        <v>10185</v>
      </c>
    </row>
    <row r="12265" spans="1:2">
      <c r="A12265">
        <v>37892880</v>
      </c>
      <c r="B12265" t="s">
        <v>10638</v>
      </c>
    </row>
    <row r="12266" spans="1:2">
      <c r="A12266">
        <v>34211854</v>
      </c>
      <c r="B12266" t="s">
        <v>10638</v>
      </c>
    </row>
    <row r="12267" spans="1:2">
      <c r="A12267">
        <v>37779076</v>
      </c>
      <c r="B12267" t="s">
        <v>11125</v>
      </c>
    </row>
    <row r="12268" spans="1:2">
      <c r="A12268">
        <v>36868412</v>
      </c>
      <c r="B12268" t="s">
        <v>11125</v>
      </c>
    </row>
    <row r="12269" spans="1:2">
      <c r="A12269">
        <v>37830141</v>
      </c>
      <c r="B12269" t="s">
        <v>12730</v>
      </c>
    </row>
    <row r="12270" spans="1:2">
      <c r="A12270">
        <v>38000592</v>
      </c>
      <c r="B12270" t="s">
        <v>13809</v>
      </c>
    </row>
    <row r="12271" spans="1:2">
      <c r="A12271">
        <v>36817163</v>
      </c>
      <c r="B12271" t="s">
        <v>12732</v>
      </c>
    </row>
    <row r="12272" spans="1:2">
      <c r="A12272">
        <v>36817171</v>
      </c>
      <c r="B12272" t="s">
        <v>12732</v>
      </c>
    </row>
    <row r="12273" spans="1:2">
      <c r="A12273">
        <v>34214889</v>
      </c>
      <c r="B12273" t="s">
        <v>9982</v>
      </c>
    </row>
    <row r="12274" spans="1:2">
      <c r="A12274">
        <v>37778519</v>
      </c>
      <c r="B12274" t="s">
        <v>9982</v>
      </c>
    </row>
    <row r="12275" spans="1:2">
      <c r="A12275">
        <v>37849710</v>
      </c>
      <c r="B12275" t="s">
        <v>9982</v>
      </c>
    </row>
    <row r="12276" spans="1:2">
      <c r="A12276">
        <v>34138794</v>
      </c>
      <c r="B12276" t="s">
        <v>9983</v>
      </c>
    </row>
    <row r="12277" spans="1:2">
      <c r="A12277">
        <v>34226576</v>
      </c>
      <c r="B12277" t="s">
        <v>10266</v>
      </c>
    </row>
    <row r="12278" spans="1:2">
      <c r="A12278">
        <v>37053784</v>
      </c>
      <c r="B12278" t="s">
        <v>15529</v>
      </c>
    </row>
    <row r="12279" spans="1:2">
      <c r="A12279">
        <v>34223525</v>
      </c>
      <c r="B12279" t="s">
        <v>15530</v>
      </c>
    </row>
    <row r="12280" spans="1:2">
      <c r="A12280">
        <v>34223523</v>
      </c>
      <c r="B12280" t="s">
        <v>15530</v>
      </c>
    </row>
    <row r="12281" spans="1:2">
      <c r="A12281">
        <v>38676642</v>
      </c>
      <c r="B12281" t="s">
        <v>14103</v>
      </c>
    </row>
    <row r="12282" spans="1:2">
      <c r="A12282">
        <v>37167834</v>
      </c>
      <c r="B12282" t="s">
        <v>12734</v>
      </c>
    </row>
    <row r="12283" spans="1:2">
      <c r="A12283">
        <v>34230011</v>
      </c>
      <c r="B12283" t="s">
        <v>11059</v>
      </c>
    </row>
    <row r="12284" spans="1:2">
      <c r="A12284">
        <v>37181601</v>
      </c>
      <c r="B12284" t="s">
        <v>11059</v>
      </c>
    </row>
    <row r="12285" spans="1:2">
      <c r="A12285">
        <v>37164138</v>
      </c>
      <c r="B12285" t="s">
        <v>15414</v>
      </c>
    </row>
    <row r="12286" spans="1:2">
      <c r="A12286">
        <v>36864663</v>
      </c>
      <c r="B12286" t="s">
        <v>10433</v>
      </c>
    </row>
    <row r="12287" spans="1:2">
      <c r="A12287">
        <v>34140270</v>
      </c>
      <c r="B12287" t="s">
        <v>10433</v>
      </c>
    </row>
    <row r="12288" spans="1:2">
      <c r="A12288">
        <v>34178521</v>
      </c>
      <c r="B12288" t="s">
        <v>14133</v>
      </c>
    </row>
    <row r="12289" spans="1:2">
      <c r="A12289">
        <v>37835774</v>
      </c>
      <c r="B12289" t="s">
        <v>14133</v>
      </c>
    </row>
    <row r="12290" spans="1:2">
      <c r="A12290">
        <v>34191213</v>
      </c>
      <c r="B12290" t="s">
        <v>10952</v>
      </c>
    </row>
    <row r="12291" spans="1:2">
      <c r="A12291">
        <v>34428952</v>
      </c>
      <c r="B12291" t="s">
        <v>16635</v>
      </c>
    </row>
    <row r="12292" spans="1:2">
      <c r="A12292">
        <v>34142800</v>
      </c>
      <c r="B12292" t="s">
        <v>9422</v>
      </c>
    </row>
    <row r="12293" spans="1:2">
      <c r="A12293">
        <v>37157478</v>
      </c>
      <c r="B12293" t="s">
        <v>9422</v>
      </c>
    </row>
    <row r="12294" spans="1:2">
      <c r="A12294">
        <v>37783535</v>
      </c>
      <c r="B12294" t="s">
        <v>9422</v>
      </c>
    </row>
    <row r="12295" spans="1:2">
      <c r="A12295">
        <v>34141312</v>
      </c>
      <c r="B12295" t="s">
        <v>9423</v>
      </c>
    </row>
    <row r="12296" spans="1:2">
      <c r="A12296">
        <v>38619920</v>
      </c>
      <c r="B12296" t="s">
        <v>9423</v>
      </c>
    </row>
    <row r="12297" spans="1:2">
      <c r="A12297">
        <v>36841192</v>
      </c>
      <c r="B12297" t="s">
        <v>9423</v>
      </c>
    </row>
    <row r="12298" spans="1:2">
      <c r="A12298">
        <v>36921503</v>
      </c>
      <c r="B12298" t="s">
        <v>12737</v>
      </c>
    </row>
    <row r="12299" spans="1:2">
      <c r="A12299">
        <v>37628214</v>
      </c>
      <c r="B12299" t="s">
        <v>9424</v>
      </c>
    </row>
    <row r="12300" spans="1:2">
      <c r="A12300">
        <v>34149587</v>
      </c>
      <c r="B12300" t="s">
        <v>9424</v>
      </c>
    </row>
    <row r="12301" spans="1:2">
      <c r="A12301">
        <v>34134737</v>
      </c>
      <c r="B12301" t="s">
        <v>9425</v>
      </c>
    </row>
    <row r="12302" spans="1:2">
      <c r="A12302">
        <v>37232948</v>
      </c>
      <c r="B12302" t="s">
        <v>9425</v>
      </c>
    </row>
    <row r="12303" spans="1:2">
      <c r="A12303">
        <v>34414679</v>
      </c>
      <c r="B12303" t="s">
        <v>15283</v>
      </c>
    </row>
    <row r="12304" spans="1:2">
      <c r="A12304">
        <v>34234698</v>
      </c>
      <c r="B12304" t="s">
        <v>15283</v>
      </c>
    </row>
    <row r="12305" spans="1:2">
      <c r="A12305">
        <v>37822870</v>
      </c>
      <c r="B12305" t="s">
        <v>15283</v>
      </c>
    </row>
    <row r="12306" spans="1:2">
      <c r="A12306">
        <v>37752039</v>
      </c>
      <c r="B12306" t="s">
        <v>15283</v>
      </c>
    </row>
    <row r="12307" spans="1:2">
      <c r="A12307">
        <v>37725368</v>
      </c>
      <c r="B12307" t="s">
        <v>15424</v>
      </c>
    </row>
    <row r="12308" spans="1:2">
      <c r="A12308">
        <v>34208523</v>
      </c>
      <c r="B12308" t="s">
        <v>15424</v>
      </c>
    </row>
    <row r="12309" spans="1:2">
      <c r="A12309">
        <v>36861972</v>
      </c>
      <c r="B12309" t="s">
        <v>15424</v>
      </c>
    </row>
    <row r="12310" spans="1:2">
      <c r="A12310">
        <v>34137002</v>
      </c>
      <c r="B12310" t="s">
        <v>10141</v>
      </c>
    </row>
    <row r="12311" spans="1:2">
      <c r="A12311">
        <v>38484594</v>
      </c>
      <c r="B12311" t="s">
        <v>12738</v>
      </c>
    </row>
    <row r="12312" spans="1:2">
      <c r="A12312">
        <v>34461786</v>
      </c>
      <c r="B12312" t="s">
        <v>12738</v>
      </c>
    </row>
    <row r="12313" spans="1:2">
      <c r="A12313">
        <v>37721715</v>
      </c>
      <c r="B12313" t="s">
        <v>12738</v>
      </c>
    </row>
    <row r="12314" spans="1:2">
      <c r="A12314">
        <v>36820719</v>
      </c>
      <c r="B12314" t="s">
        <v>10290</v>
      </c>
    </row>
    <row r="12315" spans="1:2">
      <c r="A12315">
        <v>36820718</v>
      </c>
      <c r="B12315" t="s">
        <v>10290</v>
      </c>
    </row>
    <row r="12316" spans="1:2">
      <c r="A12316">
        <v>36835401</v>
      </c>
      <c r="B12316" t="s">
        <v>10290</v>
      </c>
    </row>
    <row r="12317" spans="1:2">
      <c r="A12317">
        <v>36864538</v>
      </c>
      <c r="B12317" t="s">
        <v>15282</v>
      </c>
    </row>
    <row r="12318" spans="1:2">
      <c r="A12318">
        <v>38669427</v>
      </c>
      <c r="B12318" t="s">
        <v>15282</v>
      </c>
    </row>
    <row r="12319" spans="1:2">
      <c r="A12319">
        <v>37730781</v>
      </c>
      <c r="B12319" t="s">
        <v>15282</v>
      </c>
    </row>
    <row r="12320" spans="1:2">
      <c r="A12320">
        <v>34210362</v>
      </c>
      <c r="B12320" t="s">
        <v>15282</v>
      </c>
    </row>
    <row r="12321" spans="1:2">
      <c r="A12321">
        <v>37738018</v>
      </c>
      <c r="B12321" t="s">
        <v>10937</v>
      </c>
    </row>
    <row r="12322" spans="1:2">
      <c r="A12322">
        <v>34211097</v>
      </c>
      <c r="B12322" t="s">
        <v>10937</v>
      </c>
    </row>
    <row r="12323" spans="1:2">
      <c r="A12323">
        <v>34226880</v>
      </c>
      <c r="B12323" t="s">
        <v>9548</v>
      </c>
    </row>
    <row r="12324" spans="1:2">
      <c r="A12324">
        <v>38685924</v>
      </c>
      <c r="B12324" t="s">
        <v>17528</v>
      </c>
    </row>
    <row r="12325" spans="1:2">
      <c r="A12325">
        <v>36845234</v>
      </c>
      <c r="B12325" t="s">
        <v>15144</v>
      </c>
    </row>
    <row r="12326" spans="1:2">
      <c r="A12326">
        <v>38492234</v>
      </c>
      <c r="B12326" t="s">
        <v>15144</v>
      </c>
    </row>
    <row r="12327" spans="1:2">
      <c r="A12327">
        <v>34212308</v>
      </c>
      <c r="B12327" t="s">
        <v>15144</v>
      </c>
    </row>
    <row r="12328" spans="1:2">
      <c r="A12328">
        <v>34212326</v>
      </c>
      <c r="B12328" t="s">
        <v>15144</v>
      </c>
    </row>
    <row r="12329" spans="1:2">
      <c r="A12329">
        <v>34212314</v>
      </c>
      <c r="B12329" t="s">
        <v>15145</v>
      </c>
    </row>
    <row r="12330" spans="1:2">
      <c r="A12330">
        <v>37232944</v>
      </c>
      <c r="B12330" t="s">
        <v>15145</v>
      </c>
    </row>
    <row r="12331" spans="1:2">
      <c r="A12331">
        <v>34212311</v>
      </c>
      <c r="B12331" t="s">
        <v>15145</v>
      </c>
    </row>
    <row r="12332" spans="1:2">
      <c r="A12332">
        <v>38671758</v>
      </c>
      <c r="B12332" t="s">
        <v>15145</v>
      </c>
    </row>
    <row r="12333" spans="1:2">
      <c r="A12333">
        <v>36960081</v>
      </c>
      <c r="B12333" t="s">
        <v>12739</v>
      </c>
    </row>
    <row r="12334" spans="1:2">
      <c r="A12334">
        <v>38477733</v>
      </c>
      <c r="B12334" t="s">
        <v>12739</v>
      </c>
    </row>
    <row r="12335" spans="1:2">
      <c r="A12335">
        <v>34213126</v>
      </c>
      <c r="B12335" t="s">
        <v>10898</v>
      </c>
    </row>
    <row r="12336" spans="1:2">
      <c r="A12336">
        <v>34223883</v>
      </c>
      <c r="B12336" t="s">
        <v>13945</v>
      </c>
    </row>
    <row r="12337" spans="1:2">
      <c r="A12337">
        <v>34213596</v>
      </c>
      <c r="B12337" t="s">
        <v>14154</v>
      </c>
    </row>
    <row r="12338" spans="1:2">
      <c r="A12338">
        <v>37771639</v>
      </c>
      <c r="B12338" t="s">
        <v>15293</v>
      </c>
    </row>
    <row r="12339" spans="1:2">
      <c r="A12339">
        <v>36905340</v>
      </c>
      <c r="B12339" t="s">
        <v>15293</v>
      </c>
    </row>
    <row r="12340" spans="1:2">
      <c r="A12340">
        <v>38348501</v>
      </c>
      <c r="B12340" t="s">
        <v>15293</v>
      </c>
    </row>
    <row r="12341" spans="1:2">
      <c r="A12341">
        <v>37971541</v>
      </c>
      <c r="B12341" t="s">
        <v>15293</v>
      </c>
    </row>
    <row r="12342" spans="1:2">
      <c r="A12342">
        <v>34143854</v>
      </c>
      <c r="B12342" t="s">
        <v>15293</v>
      </c>
    </row>
    <row r="12343" spans="1:2">
      <c r="A12343">
        <v>34143850</v>
      </c>
      <c r="B12343" t="s">
        <v>15293</v>
      </c>
    </row>
    <row r="12344" spans="1:2">
      <c r="A12344">
        <v>37728229</v>
      </c>
      <c r="B12344" t="s">
        <v>15293</v>
      </c>
    </row>
    <row r="12345" spans="1:2">
      <c r="A12345">
        <v>34213804</v>
      </c>
      <c r="B12345" t="s">
        <v>15418</v>
      </c>
    </row>
    <row r="12346" spans="1:2">
      <c r="A12346">
        <v>37111858</v>
      </c>
      <c r="B12346" t="s">
        <v>15418</v>
      </c>
    </row>
    <row r="12347" spans="1:2">
      <c r="A12347">
        <v>37696756</v>
      </c>
      <c r="B12347" t="s">
        <v>15418</v>
      </c>
    </row>
    <row r="12348" spans="1:2">
      <c r="A12348">
        <v>36852536</v>
      </c>
      <c r="B12348" t="s">
        <v>15418</v>
      </c>
    </row>
    <row r="12349" spans="1:2">
      <c r="A12349">
        <v>37727098</v>
      </c>
      <c r="B12349" t="s">
        <v>15418</v>
      </c>
    </row>
    <row r="12350" spans="1:2">
      <c r="A12350">
        <v>34142611</v>
      </c>
      <c r="B12350" t="s">
        <v>15534</v>
      </c>
    </row>
    <row r="12351" spans="1:2">
      <c r="A12351">
        <v>34136671</v>
      </c>
      <c r="B12351" t="s">
        <v>15534</v>
      </c>
    </row>
    <row r="12352" spans="1:2">
      <c r="A12352">
        <v>34233191</v>
      </c>
      <c r="B12352" t="s">
        <v>15534</v>
      </c>
    </row>
    <row r="12353" spans="1:2">
      <c r="A12353">
        <v>36971338</v>
      </c>
      <c r="B12353" t="s">
        <v>15534</v>
      </c>
    </row>
    <row r="12354" spans="1:2">
      <c r="A12354">
        <v>34570493</v>
      </c>
      <c r="B12354" t="s">
        <v>15534</v>
      </c>
    </row>
    <row r="12355" spans="1:2">
      <c r="A12355">
        <v>34251358</v>
      </c>
      <c r="B12355" t="s">
        <v>15534</v>
      </c>
    </row>
    <row r="12356" spans="1:2">
      <c r="A12356">
        <v>38811694</v>
      </c>
      <c r="B12356" t="s">
        <v>15534</v>
      </c>
    </row>
    <row r="12357" spans="1:2">
      <c r="A12357">
        <v>37296779</v>
      </c>
      <c r="B12357" t="s">
        <v>8592</v>
      </c>
    </row>
    <row r="12358" spans="1:2">
      <c r="A12358">
        <v>37083691</v>
      </c>
      <c r="B12358" t="s">
        <v>11255</v>
      </c>
    </row>
    <row r="12359" spans="1:2">
      <c r="A12359">
        <v>34250752</v>
      </c>
      <c r="B12359" t="s">
        <v>11255</v>
      </c>
    </row>
    <row r="12360" spans="1:2">
      <c r="A12360">
        <v>37778233</v>
      </c>
      <c r="B12360" t="s">
        <v>11255</v>
      </c>
    </row>
    <row r="12361" spans="1:2">
      <c r="A12361">
        <v>37274729</v>
      </c>
      <c r="B12361" t="s">
        <v>11255</v>
      </c>
    </row>
    <row r="12362" spans="1:2">
      <c r="A12362">
        <v>34215033</v>
      </c>
      <c r="B12362" t="s">
        <v>11188</v>
      </c>
    </row>
    <row r="12363" spans="1:2">
      <c r="A12363">
        <v>37727883</v>
      </c>
      <c r="B12363" t="s">
        <v>11188</v>
      </c>
    </row>
    <row r="12364" spans="1:2">
      <c r="A12364">
        <v>37848291</v>
      </c>
      <c r="B12364" t="s">
        <v>11188</v>
      </c>
    </row>
    <row r="12365" spans="1:2">
      <c r="A12365">
        <v>37006661</v>
      </c>
      <c r="B12365" t="s">
        <v>11188</v>
      </c>
    </row>
    <row r="12366" spans="1:2">
      <c r="A12366">
        <v>34216617</v>
      </c>
      <c r="B12366" t="s">
        <v>15535</v>
      </c>
    </row>
    <row r="12367" spans="1:2">
      <c r="A12367">
        <v>36956100</v>
      </c>
      <c r="B12367" t="s">
        <v>15535</v>
      </c>
    </row>
    <row r="12368" spans="1:2">
      <c r="A12368">
        <v>38620712</v>
      </c>
      <c r="B12368" t="s">
        <v>15535</v>
      </c>
    </row>
    <row r="12369" spans="1:2">
      <c r="A12369">
        <v>36798323</v>
      </c>
      <c r="B12369" t="s">
        <v>15535</v>
      </c>
    </row>
    <row r="12370" spans="1:2">
      <c r="A12370">
        <v>38013043</v>
      </c>
      <c r="B12370" t="s">
        <v>9839</v>
      </c>
    </row>
    <row r="12371" spans="1:2">
      <c r="A12371">
        <v>37642069</v>
      </c>
      <c r="B12371" t="s">
        <v>9839</v>
      </c>
    </row>
    <row r="12372" spans="1:2">
      <c r="A12372">
        <v>34406043</v>
      </c>
      <c r="B12372" t="s">
        <v>14671</v>
      </c>
    </row>
    <row r="12373" spans="1:2">
      <c r="A12373">
        <v>34168162</v>
      </c>
      <c r="B12373" t="s">
        <v>10603</v>
      </c>
    </row>
    <row r="12374" spans="1:2">
      <c r="A12374">
        <v>36938743</v>
      </c>
      <c r="B12374" t="s">
        <v>10604</v>
      </c>
    </row>
    <row r="12375" spans="1:2">
      <c r="A12375">
        <v>36760279</v>
      </c>
      <c r="B12375" t="s">
        <v>10605</v>
      </c>
    </row>
    <row r="12376" spans="1:2">
      <c r="A12376">
        <v>34249198</v>
      </c>
      <c r="B12376" t="s">
        <v>10606</v>
      </c>
    </row>
    <row r="12377" spans="1:2">
      <c r="A12377">
        <v>34219687</v>
      </c>
      <c r="B12377" t="s">
        <v>10607</v>
      </c>
    </row>
    <row r="12378" spans="1:2">
      <c r="A12378">
        <v>34234016</v>
      </c>
      <c r="B12378" t="s">
        <v>10607</v>
      </c>
    </row>
    <row r="12379" spans="1:2">
      <c r="A12379">
        <v>37174725</v>
      </c>
      <c r="B12379" t="s">
        <v>10608</v>
      </c>
    </row>
    <row r="12380" spans="1:2">
      <c r="A12380">
        <v>34168388</v>
      </c>
      <c r="B12380" t="s">
        <v>10609</v>
      </c>
    </row>
    <row r="12381" spans="1:2">
      <c r="A12381">
        <v>36936119</v>
      </c>
      <c r="B12381" t="s">
        <v>10610</v>
      </c>
    </row>
    <row r="12382" spans="1:2">
      <c r="A12382">
        <v>35260371</v>
      </c>
      <c r="B12382" t="s">
        <v>10611</v>
      </c>
    </row>
    <row r="12383" spans="1:2">
      <c r="A12383">
        <v>34168479</v>
      </c>
      <c r="B12383" t="s">
        <v>12740</v>
      </c>
    </row>
    <row r="12384" spans="1:2">
      <c r="A12384">
        <v>34168093</v>
      </c>
      <c r="B12384" t="s">
        <v>10612</v>
      </c>
    </row>
    <row r="12385" spans="1:2">
      <c r="A12385">
        <v>34218594</v>
      </c>
      <c r="B12385" t="s">
        <v>10613</v>
      </c>
    </row>
    <row r="12386" spans="1:2">
      <c r="A12386">
        <v>36861198</v>
      </c>
      <c r="B12386" t="s">
        <v>10615</v>
      </c>
    </row>
    <row r="12387" spans="1:2">
      <c r="A12387">
        <v>37174720</v>
      </c>
      <c r="B12387" t="s">
        <v>10616</v>
      </c>
    </row>
    <row r="12388" spans="1:2">
      <c r="A12388">
        <v>36874829</v>
      </c>
      <c r="B12388" t="s">
        <v>10616</v>
      </c>
    </row>
    <row r="12389" spans="1:2">
      <c r="A12389">
        <v>34168450</v>
      </c>
      <c r="B12389" t="s">
        <v>10616</v>
      </c>
    </row>
    <row r="12390" spans="1:2">
      <c r="A12390">
        <v>34167424</v>
      </c>
      <c r="B12390" t="s">
        <v>10617</v>
      </c>
    </row>
    <row r="12391" spans="1:2">
      <c r="A12391">
        <v>34168422</v>
      </c>
      <c r="B12391" t="s">
        <v>10618</v>
      </c>
    </row>
    <row r="12392" spans="1:2">
      <c r="A12392">
        <v>34644557</v>
      </c>
      <c r="B12392" t="s">
        <v>10618</v>
      </c>
    </row>
    <row r="12393" spans="1:2">
      <c r="A12393">
        <v>37166148</v>
      </c>
      <c r="B12393" t="s">
        <v>10618</v>
      </c>
    </row>
    <row r="12394" spans="1:2">
      <c r="A12394">
        <v>34149862</v>
      </c>
      <c r="B12394" t="s">
        <v>10619</v>
      </c>
    </row>
    <row r="12395" spans="1:2">
      <c r="A12395">
        <v>34168470</v>
      </c>
      <c r="B12395" t="s">
        <v>10619</v>
      </c>
    </row>
    <row r="12396" spans="1:2">
      <c r="A12396">
        <v>34168137</v>
      </c>
      <c r="B12396" t="s">
        <v>10620</v>
      </c>
    </row>
    <row r="12397" spans="1:2">
      <c r="A12397">
        <v>34524232</v>
      </c>
      <c r="B12397" t="s">
        <v>10620</v>
      </c>
    </row>
    <row r="12398" spans="1:2">
      <c r="A12398">
        <v>36907988</v>
      </c>
      <c r="B12398" t="s">
        <v>10621</v>
      </c>
    </row>
    <row r="12399" spans="1:2">
      <c r="A12399">
        <v>34660494</v>
      </c>
      <c r="B12399" t="s">
        <v>10622</v>
      </c>
    </row>
    <row r="12400" spans="1:2">
      <c r="A12400">
        <v>37070332</v>
      </c>
      <c r="B12400" t="s">
        <v>10623</v>
      </c>
    </row>
    <row r="12401" spans="1:2">
      <c r="A12401">
        <v>34144135</v>
      </c>
      <c r="B12401" t="s">
        <v>10623</v>
      </c>
    </row>
    <row r="12402" spans="1:2">
      <c r="A12402">
        <v>37681047</v>
      </c>
      <c r="B12402" t="s">
        <v>12741</v>
      </c>
    </row>
    <row r="12403" spans="1:2">
      <c r="A12403">
        <v>36733687</v>
      </c>
      <c r="B12403" t="s">
        <v>12742</v>
      </c>
    </row>
    <row r="12404" spans="1:2">
      <c r="A12404">
        <v>36731631</v>
      </c>
      <c r="B12404" t="s">
        <v>12742</v>
      </c>
    </row>
    <row r="12405" spans="1:2">
      <c r="A12405">
        <v>37846296</v>
      </c>
      <c r="B12405" t="s">
        <v>14179</v>
      </c>
    </row>
    <row r="12406" spans="1:2">
      <c r="A12406">
        <v>38855924</v>
      </c>
      <c r="B12406" t="s">
        <v>14179</v>
      </c>
    </row>
    <row r="12407" spans="1:2">
      <c r="A12407">
        <v>36946321</v>
      </c>
      <c r="B12407" t="s">
        <v>13476</v>
      </c>
    </row>
    <row r="12408" spans="1:2">
      <c r="A12408">
        <v>37762339</v>
      </c>
      <c r="B12408" t="s">
        <v>13476</v>
      </c>
    </row>
    <row r="12409" spans="1:2">
      <c r="A12409">
        <v>34216908</v>
      </c>
      <c r="B12409" t="s">
        <v>13476</v>
      </c>
    </row>
    <row r="12410" spans="1:2">
      <c r="A12410">
        <v>34214036</v>
      </c>
      <c r="B12410" t="s">
        <v>15407</v>
      </c>
    </row>
    <row r="12411" spans="1:2">
      <c r="A12411">
        <v>34654169</v>
      </c>
      <c r="B12411" t="s">
        <v>9015</v>
      </c>
    </row>
    <row r="12412" spans="1:2">
      <c r="A12412">
        <v>34222509</v>
      </c>
      <c r="B12412" t="s">
        <v>14180</v>
      </c>
    </row>
    <row r="12413" spans="1:2">
      <c r="A12413">
        <v>34156682</v>
      </c>
      <c r="B12413" t="s">
        <v>12744</v>
      </c>
    </row>
    <row r="12414" spans="1:2">
      <c r="A12414">
        <v>38522542</v>
      </c>
      <c r="B12414" t="s">
        <v>12745</v>
      </c>
    </row>
    <row r="12415" spans="1:2">
      <c r="A12415">
        <v>34223176</v>
      </c>
      <c r="B12415" t="s">
        <v>12745</v>
      </c>
    </row>
    <row r="12416" spans="1:2">
      <c r="A12416">
        <v>34227299</v>
      </c>
      <c r="B12416" t="s">
        <v>13685</v>
      </c>
    </row>
    <row r="12417" spans="1:2">
      <c r="A12417">
        <v>37278271</v>
      </c>
      <c r="B12417" t="s">
        <v>13685</v>
      </c>
    </row>
    <row r="12418" spans="1:2">
      <c r="A12418">
        <v>38874263</v>
      </c>
      <c r="B12418" t="s">
        <v>11116</v>
      </c>
    </row>
    <row r="12419" spans="1:2">
      <c r="A12419">
        <v>34235517</v>
      </c>
      <c r="B12419" t="s">
        <v>11116</v>
      </c>
    </row>
    <row r="12420" spans="1:2">
      <c r="A12420">
        <v>34208814</v>
      </c>
      <c r="B12420" t="s">
        <v>10624</v>
      </c>
    </row>
    <row r="12421" spans="1:2">
      <c r="A12421">
        <v>34141510</v>
      </c>
      <c r="B12421" t="s">
        <v>10625</v>
      </c>
    </row>
    <row r="12422" spans="1:2">
      <c r="A12422">
        <v>34168260</v>
      </c>
      <c r="B12422" t="s">
        <v>10625</v>
      </c>
    </row>
    <row r="12423" spans="1:2">
      <c r="A12423">
        <v>34141466</v>
      </c>
      <c r="B12423" t="s">
        <v>10626</v>
      </c>
    </row>
    <row r="12424" spans="1:2">
      <c r="A12424">
        <v>34141474</v>
      </c>
      <c r="B12424" t="s">
        <v>10628</v>
      </c>
    </row>
    <row r="12425" spans="1:2">
      <c r="A12425">
        <v>34141475</v>
      </c>
      <c r="B12425" t="s">
        <v>10630</v>
      </c>
    </row>
    <row r="12426" spans="1:2">
      <c r="A12426">
        <v>37630826</v>
      </c>
      <c r="B12426" t="s">
        <v>13566</v>
      </c>
    </row>
    <row r="12427" spans="1:2">
      <c r="A12427">
        <v>36776553</v>
      </c>
      <c r="B12427" t="s">
        <v>12746</v>
      </c>
    </row>
    <row r="12428" spans="1:2">
      <c r="A12428">
        <v>36863903</v>
      </c>
      <c r="B12428" t="s">
        <v>8743</v>
      </c>
    </row>
    <row r="12429" spans="1:2">
      <c r="A12429">
        <v>34223439</v>
      </c>
      <c r="B12429" t="s">
        <v>8743</v>
      </c>
    </row>
    <row r="12430" spans="1:2">
      <c r="A12430">
        <v>34415996</v>
      </c>
      <c r="B12430" t="s">
        <v>8743</v>
      </c>
    </row>
    <row r="12431" spans="1:2">
      <c r="A12431">
        <v>37682797</v>
      </c>
      <c r="B12431" t="s">
        <v>12747</v>
      </c>
    </row>
    <row r="12432" spans="1:2">
      <c r="A12432">
        <v>34653801</v>
      </c>
      <c r="B12432" t="s">
        <v>12747</v>
      </c>
    </row>
    <row r="12433" spans="1:2">
      <c r="A12433">
        <v>37838962</v>
      </c>
      <c r="B12433" t="s">
        <v>12748</v>
      </c>
    </row>
    <row r="12434" spans="1:2">
      <c r="A12434">
        <v>37138976</v>
      </c>
      <c r="B12434" t="s">
        <v>12748</v>
      </c>
    </row>
    <row r="12435" spans="1:2">
      <c r="A12435">
        <v>34226437</v>
      </c>
      <c r="B12435" t="s">
        <v>13546</v>
      </c>
    </row>
    <row r="12436" spans="1:2">
      <c r="A12436">
        <v>34232840</v>
      </c>
      <c r="B12436" t="s">
        <v>14483</v>
      </c>
    </row>
    <row r="12437" spans="1:2">
      <c r="A12437">
        <v>38467471</v>
      </c>
      <c r="B12437" t="s">
        <v>14483</v>
      </c>
    </row>
    <row r="12438" spans="1:2">
      <c r="A12438">
        <v>37131488</v>
      </c>
      <c r="B12438" t="s">
        <v>14483</v>
      </c>
    </row>
    <row r="12439" spans="1:2">
      <c r="A12439">
        <v>34232841</v>
      </c>
      <c r="B12439" t="s">
        <v>14483</v>
      </c>
    </row>
    <row r="12440" spans="1:2">
      <c r="A12440">
        <v>34235424</v>
      </c>
      <c r="B12440" t="s">
        <v>14483</v>
      </c>
    </row>
    <row r="12441" spans="1:2">
      <c r="A12441">
        <v>37141556</v>
      </c>
      <c r="B12441" t="s">
        <v>14483</v>
      </c>
    </row>
    <row r="12442" spans="1:2">
      <c r="A12442">
        <v>36869193</v>
      </c>
      <c r="B12442" t="s">
        <v>14483</v>
      </c>
    </row>
    <row r="12443" spans="1:2">
      <c r="A12443">
        <v>37925865</v>
      </c>
      <c r="B12443" t="s">
        <v>14483</v>
      </c>
    </row>
    <row r="12444" spans="1:2">
      <c r="A12444">
        <v>34145553</v>
      </c>
      <c r="B12444" t="s">
        <v>14483</v>
      </c>
    </row>
    <row r="12445" spans="1:2">
      <c r="A12445">
        <v>34232870</v>
      </c>
      <c r="B12445" t="s">
        <v>14483</v>
      </c>
    </row>
    <row r="12446" spans="1:2">
      <c r="A12446">
        <v>38499407</v>
      </c>
      <c r="B12446" t="s">
        <v>14484</v>
      </c>
    </row>
    <row r="12447" spans="1:2">
      <c r="A12447">
        <v>34214310</v>
      </c>
      <c r="B12447" t="s">
        <v>15379</v>
      </c>
    </row>
    <row r="12448" spans="1:2">
      <c r="A12448">
        <v>34214309</v>
      </c>
      <c r="B12448" t="s">
        <v>15379</v>
      </c>
    </row>
    <row r="12449" spans="1:2">
      <c r="A12449">
        <v>34396340</v>
      </c>
      <c r="B12449" t="s">
        <v>15379</v>
      </c>
    </row>
    <row r="12450" spans="1:2">
      <c r="A12450">
        <v>37153232</v>
      </c>
      <c r="B12450" t="s">
        <v>15379</v>
      </c>
    </row>
    <row r="12451" spans="1:2">
      <c r="A12451">
        <v>34232980</v>
      </c>
      <c r="B12451" t="s">
        <v>15379</v>
      </c>
    </row>
    <row r="12452" spans="1:2">
      <c r="A12452">
        <v>38789372</v>
      </c>
      <c r="B12452" t="s">
        <v>15379</v>
      </c>
    </row>
    <row r="12453" spans="1:2">
      <c r="A12453">
        <v>36950187</v>
      </c>
      <c r="B12453" t="s">
        <v>15379</v>
      </c>
    </row>
    <row r="12454" spans="1:2">
      <c r="A12454">
        <v>37002509</v>
      </c>
      <c r="B12454" t="s">
        <v>15379</v>
      </c>
    </row>
    <row r="12455" spans="1:2">
      <c r="A12455">
        <v>36849716</v>
      </c>
      <c r="B12455" t="s">
        <v>15379</v>
      </c>
    </row>
    <row r="12456" spans="1:2">
      <c r="A12456">
        <v>37652731</v>
      </c>
      <c r="B12456" t="s">
        <v>15379</v>
      </c>
    </row>
    <row r="12457" spans="1:2">
      <c r="A12457">
        <v>37900424</v>
      </c>
      <c r="B12457" t="s">
        <v>15379</v>
      </c>
    </row>
    <row r="12458" spans="1:2">
      <c r="A12458">
        <v>34397323</v>
      </c>
      <c r="B12458" t="s">
        <v>15379</v>
      </c>
    </row>
    <row r="12459" spans="1:2">
      <c r="A12459">
        <v>37800072</v>
      </c>
      <c r="B12459" t="s">
        <v>15379</v>
      </c>
    </row>
    <row r="12460" spans="1:2">
      <c r="A12460">
        <v>37027080</v>
      </c>
      <c r="B12460" t="s">
        <v>15379</v>
      </c>
    </row>
    <row r="12461" spans="1:2">
      <c r="A12461">
        <v>34209562</v>
      </c>
      <c r="B12461" t="s">
        <v>15537</v>
      </c>
    </row>
    <row r="12462" spans="1:2">
      <c r="A12462">
        <v>38551691</v>
      </c>
      <c r="B12462" t="s">
        <v>15537</v>
      </c>
    </row>
    <row r="12463" spans="1:2">
      <c r="A12463">
        <v>38774009</v>
      </c>
      <c r="B12463" t="s">
        <v>15537</v>
      </c>
    </row>
    <row r="12464" spans="1:2">
      <c r="A12464">
        <v>38571215</v>
      </c>
      <c r="B12464" t="s">
        <v>15537</v>
      </c>
    </row>
    <row r="12465" spans="1:2">
      <c r="A12465">
        <v>36755896</v>
      </c>
      <c r="B12465" t="s">
        <v>14781</v>
      </c>
    </row>
    <row r="12466" spans="1:2">
      <c r="A12466">
        <v>34233691</v>
      </c>
      <c r="B12466" t="s">
        <v>14781</v>
      </c>
    </row>
    <row r="12467" spans="1:2">
      <c r="A12467">
        <v>36785529</v>
      </c>
      <c r="B12467" t="s">
        <v>14781</v>
      </c>
    </row>
    <row r="12468" spans="1:2">
      <c r="A12468">
        <v>38793779</v>
      </c>
      <c r="B12468" t="s">
        <v>14781</v>
      </c>
    </row>
    <row r="12469" spans="1:2">
      <c r="A12469">
        <v>36907350</v>
      </c>
      <c r="B12469" t="s">
        <v>14781</v>
      </c>
    </row>
    <row r="12470" spans="1:2">
      <c r="A12470">
        <v>36780855</v>
      </c>
      <c r="B12470" t="s">
        <v>14782</v>
      </c>
    </row>
    <row r="12471" spans="1:2">
      <c r="A12471">
        <v>34234088</v>
      </c>
      <c r="B12471" t="s">
        <v>14782</v>
      </c>
    </row>
    <row r="12472" spans="1:2">
      <c r="A12472">
        <v>36907825</v>
      </c>
      <c r="B12472" t="s">
        <v>14782</v>
      </c>
    </row>
    <row r="12473" spans="1:2">
      <c r="A12473">
        <v>38793780</v>
      </c>
      <c r="B12473" t="s">
        <v>14782</v>
      </c>
    </row>
    <row r="12474" spans="1:2">
      <c r="A12474">
        <v>34262057</v>
      </c>
      <c r="B12474" t="s">
        <v>15595</v>
      </c>
    </row>
    <row r="12475" spans="1:2">
      <c r="A12475">
        <v>34233483</v>
      </c>
      <c r="B12475" t="s">
        <v>15595</v>
      </c>
    </row>
    <row r="12476" spans="1:2">
      <c r="A12476">
        <v>37564620</v>
      </c>
      <c r="B12476" t="s">
        <v>15595</v>
      </c>
    </row>
    <row r="12477" spans="1:2">
      <c r="A12477">
        <v>37663163</v>
      </c>
      <c r="B12477" t="s">
        <v>14839</v>
      </c>
    </row>
    <row r="12478" spans="1:2">
      <c r="A12478">
        <v>37223955</v>
      </c>
      <c r="B12478" t="s">
        <v>14839</v>
      </c>
    </row>
    <row r="12479" spans="1:2">
      <c r="A12479">
        <v>34630975</v>
      </c>
      <c r="B12479" t="s">
        <v>9257</v>
      </c>
    </row>
    <row r="12480" spans="1:2">
      <c r="A12480">
        <v>34234851</v>
      </c>
      <c r="B12480" t="s">
        <v>13307</v>
      </c>
    </row>
    <row r="12481" spans="1:2">
      <c r="A12481">
        <v>36841916</v>
      </c>
      <c r="B12481" t="s">
        <v>13307</v>
      </c>
    </row>
    <row r="12482" spans="1:2">
      <c r="A12482">
        <v>37284531</v>
      </c>
      <c r="B12482" t="s">
        <v>13307</v>
      </c>
    </row>
    <row r="12483" spans="1:2">
      <c r="A12483">
        <v>37751266</v>
      </c>
      <c r="B12483" t="s">
        <v>14926</v>
      </c>
    </row>
    <row r="12484" spans="1:2">
      <c r="A12484">
        <v>37774741</v>
      </c>
      <c r="B12484" t="s">
        <v>15199</v>
      </c>
    </row>
    <row r="12485" spans="1:2">
      <c r="A12485">
        <v>37754604</v>
      </c>
      <c r="B12485" t="s">
        <v>15199</v>
      </c>
    </row>
    <row r="12486" spans="1:2">
      <c r="A12486">
        <v>37069409</v>
      </c>
      <c r="B12486" t="s">
        <v>15199</v>
      </c>
    </row>
    <row r="12487" spans="1:2">
      <c r="A12487">
        <v>34229408</v>
      </c>
      <c r="B12487" t="s">
        <v>15199</v>
      </c>
    </row>
    <row r="12488" spans="1:2">
      <c r="A12488">
        <v>34235222</v>
      </c>
      <c r="B12488" t="s">
        <v>15199</v>
      </c>
    </row>
    <row r="12489" spans="1:2">
      <c r="A12489">
        <v>36945543</v>
      </c>
      <c r="B12489" t="s">
        <v>15199</v>
      </c>
    </row>
    <row r="12490" spans="1:2">
      <c r="A12490">
        <v>34235221</v>
      </c>
      <c r="B12490" t="s">
        <v>15199</v>
      </c>
    </row>
    <row r="12491" spans="1:2">
      <c r="A12491">
        <v>34137089</v>
      </c>
      <c r="B12491" t="s">
        <v>9984</v>
      </c>
    </row>
    <row r="12492" spans="1:2">
      <c r="A12492">
        <v>38822700</v>
      </c>
      <c r="B12492" t="s">
        <v>9984</v>
      </c>
    </row>
    <row r="12493" spans="1:2">
      <c r="A12493">
        <v>34230059</v>
      </c>
      <c r="B12493" t="s">
        <v>15083</v>
      </c>
    </row>
    <row r="12494" spans="1:2">
      <c r="A12494">
        <v>34151308</v>
      </c>
      <c r="B12494" t="s">
        <v>15294</v>
      </c>
    </row>
    <row r="12495" spans="1:2">
      <c r="A12495">
        <v>36941610</v>
      </c>
      <c r="B12495" t="s">
        <v>15294</v>
      </c>
    </row>
    <row r="12496" spans="1:2">
      <c r="A12496">
        <v>34264790</v>
      </c>
      <c r="B12496" t="s">
        <v>15294</v>
      </c>
    </row>
    <row r="12497" spans="1:2">
      <c r="A12497">
        <v>37728641</v>
      </c>
      <c r="B12497" t="s">
        <v>15294</v>
      </c>
    </row>
    <row r="12498" spans="1:2">
      <c r="A12498">
        <v>38300341</v>
      </c>
      <c r="B12498" t="s">
        <v>12753</v>
      </c>
    </row>
    <row r="12499" spans="1:2">
      <c r="A12499">
        <v>38842553</v>
      </c>
      <c r="B12499" t="s">
        <v>16661</v>
      </c>
    </row>
    <row r="12500" spans="1:2">
      <c r="A12500">
        <v>38628399</v>
      </c>
      <c r="B12500" t="s">
        <v>16661</v>
      </c>
    </row>
    <row r="12501" spans="1:2">
      <c r="A12501">
        <v>38708603</v>
      </c>
      <c r="B12501" t="s">
        <v>16661</v>
      </c>
    </row>
    <row r="12502" spans="1:2">
      <c r="A12502">
        <v>38472489</v>
      </c>
      <c r="B12502" t="s">
        <v>14184</v>
      </c>
    </row>
    <row r="12503" spans="1:2">
      <c r="A12503">
        <v>34227760</v>
      </c>
      <c r="B12503" t="s">
        <v>14184</v>
      </c>
    </row>
    <row r="12504" spans="1:2">
      <c r="A12504">
        <v>37726947</v>
      </c>
      <c r="B12504" t="s">
        <v>14184</v>
      </c>
    </row>
    <row r="12505" spans="1:2">
      <c r="A12505">
        <v>38704262</v>
      </c>
      <c r="B12505" t="s">
        <v>14184</v>
      </c>
    </row>
    <row r="12506" spans="1:2">
      <c r="A12506">
        <v>37792489</v>
      </c>
      <c r="B12506" t="s">
        <v>14185</v>
      </c>
    </row>
    <row r="12507" spans="1:2">
      <c r="A12507">
        <v>34222688</v>
      </c>
      <c r="B12507" t="s">
        <v>14185</v>
      </c>
    </row>
    <row r="12508" spans="1:2">
      <c r="A12508">
        <v>34235440</v>
      </c>
      <c r="B12508" t="s">
        <v>14186</v>
      </c>
    </row>
    <row r="12509" spans="1:2">
      <c r="A12509">
        <v>38489002</v>
      </c>
      <c r="B12509" t="s">
        <v>14186</v>
      </c>
    </row>
    <row r="12510" spans="1:2">
      <c r="A12510">
        <v>38604876</v>
      </c>
      <c r="B12510" t="s">
        <v>15538</v>
      </c>
    </row>
    <row r="12511" spans="1:2">
      <c r="A12511">
        <v>34136507</v>
      </c>
      <c r="B12511" t="s">
        <v>15538</v>
      </c>
    </row>
    <row r="12512" spans="1:2">
      <c r="A12512">
        <v>36852890</v>
      </c>
      <c r="B12512" t="s">
        <v>15539</v>
      </c>
    </row>
    <row r="12513" spans="1:2">
      <c r="A12513">
        <v>34270247</v>
      </c>
      <c r="B12513" t="s">
        <v>15539</v>
      </c>
    </row>
    <row r="12514" spans="1:2">
      <c r="A12514">
        <v>34142600</v>
      </c>
      <c r="B12514" t="s">
        <v>15539</v>
      </c>
    </row>
    <row r="12515" spans="1:2">
      <c r="A12515">
        <v>37074115</v>
      </c>
      <c r="B12515" t="s">
        <v>9874</v>
      </c>
    </row>
    <row r="12516" spans="1:2">
      <c r="A12516">
        <v>34225641</v>
      </c>
      <c r="B12516" t="s">
        <v>13477</v>
      </c>
    </row>
    <row r="12517" spans="1:2">
      <c r="A12517">
        <v>36780925</v>
      </c>
      <c r="B12517" t="s">
        <v>14747</v>
      </c>
    </row>
    <row r="12518" spans="1:2">
      <c r="A12518">
        <v>38793788</v>
      </c>
      <c r="B12518" t="s">
        <v>14747</v>
      </c>
    </row>
    <row r="12519" spans="1:2">
      <c r="A12519">
        <v>36906681</v>
      </c>
      <c r="B12519" t="s">
        <v>14747</v>
      </c>
    </row>
    <row r="12520" spans="1:2">
      <c r="A12520">
        <v>34233916</v>
      </c>
      <c r="B12520" t="s">
        <v>14747</v>
      </c>
    </row>
    <row r="12521" spans="1:2">
      <c r="A12521">
        <v>36726746</v>
      </c>
      <c r="B12521" t="s">
        <v>14747</v>
      </c>
    </row>
    <row r="12522" spans="1:2">
      <c r="A12522">
        <v>34138759</v>
      </c>
      <c r="B12522" t="s">
        <v>12754</v>
      </c>
    </row>
    <row r="12523" spans="1:2">
      <c r="A12523">
        <v>37237650</v>
      </c>
      <c r="B12523" t="s">
        <v>10421</v>
      </c>
    </row>
    <row r="12524" spans="1:2">
      <c r="A12524">
        <v>34230590</v>
      </c>
      <c r="B12524" t="s">
        <v>10421</v>
      </c>
    </row>
    <row r="12525" spans="1:2">
      <c r="A12525">
        <v>34163675</v>
      </c>
      <c r="B12525" t="s">
        <v>10421</v>
      </c>
    </row>
    <row r="12526" spans="1:2">
      <c r="A12526">
        <v>34245732</v>
      </c>
      <c r="B12526" t="s">
        <v>10421</v>
      </c>
    </row>
    <row r="12527" spans="1:2">
      <c r="A12527">
        <v>37762021</v>
      </c>
      <c r="B12527" t="s">
        <v>10421</v>
      </c>
    </row>
    <row r="12528" spans="1:2">
      <c r="A12528">
        <v>36928003</v>
      </c>
      <c r="B12528" t="s">
        <v>10421</v>
      </c>
    </row>
    <row r="12529" spans="1:2">
      <c r="A12529">
        <v>37951370</v>
      </c>
      <c r="B12529" t="s">
        <v>14188</v>
      </c>
    </row>
    <row r="12530" spans="1:2">
      <c r="A12530">
        <v>37951391</v>
      </c>
      <c r="B12530" t="s">
        <v>14188</v>
      </c>
    </row>
    <row r="12531" spans="1:2">
      <c r="A12531">
        <v>34230136</v>
      </c>
      <c r="B12531" t="s">
        <v>14188</v>
      </c>
    </row>
    <row r="12532" spans="1:2">
      <c r="A12532">
        <v>36867588</v>
      </c>
      <c r="B12532" t="s">
        <v>12755</v>
      </c>
    </row>
    <row r="12533" spans="1:2">
      <c r="A12533">
        <v>34230204</v>
      </c>
      <c r="B12533" t="s">
        <v>12755</v>
      </c>
    </row>
    <row r="12534" spans="1:2">
      <c r="A12534">
        <v>37784119</v>
      </c>
      <c r="B12534" t="s">
        <v>12755</v>
      </c>
    </row>
    <row r="12535" spans="1:2">
      <c r="A12535">
        <v>34389017</v>
      </c>
      <c r="B12535" t="s">
        <v>12756</v>
      </c>
    </row>
    <row r="12536" spans="1:2">
      <c r="A12536">
        <v>34579471</v>
      </c>
      <c r="B12536" t="s">
        <v>16045</v>
      </c>
    </row>
    <row r="12537" spans="1:2">
      <c r="A12537">
        <v>37730643</v>
      </c>
      <c r="B12537" t="s">
        <v>13478</v>
      </c>
    </row>
    <row r="12538" spans="1:2">
      <c r="A12538">
        <v>37065935</v>
      </c>
      <c r="B12538" t="s">
        <v>13478</v>
      </c>
    </row>
    <row r="12539" spans="1:2">
      <c r="A12539">
        <v>37782777</v>
      </c>
      <c r="B12539" t="s">
        <v>13478</v>
      </c>
    </row>
    <row r="12540" spans="1:2">
      <c r="A12540">
        <v>38701347</v>
      </c>
      <c r="B12540" t="s">
        <v>12757</v>
      </c>
    </row>
    <row r="12541" spans="1:2">
      <c r="A12541">
        <v>34230233</v>
      </c>
      <c r="B12541" t="s">
        <v>12757</v>
      </c>
    </row>
    <row r="12542" spans="1:2">
      <c r="A12542">
        <v>37075901</v>
      </c>
      <c r="B12542" t="s">
        <v>14189</v>
      </c>
    </row>
    <row r="12543" spans="1:2">
      <c r="A12543">
        <v>36858528</v>
      </c>
      <c r="B12543" t="s">
        <v>14189</v>
      </c>
    </row>
    <row r="12544" spans="1:2">
      <c r="A12544">
        <v>37782743</v>
      </c>
      <c r="B12544" t="s">
        <v>14189</v>
      </c>
    </row>
    <row r="12545" spans="1:2">
      <c r="A12545">
        <v>34150150</v>
      </c>
      <c r="B12545" t="s">
        <v>14189</v>
      </c>
    </row>
    <row r="12546" spans="1:2">
      <c r="A12546">
        <v>34662276</v>
      </c>
      <c r="B12546" t="s">
        <v>14190</v>
      </c>
    </row>
    <row r="12547" spans="1:2">
      <c r="A12547">
        <v>34230244</v>
      </c>
      <c r="B12547" t="s">
        <v>12758</v>
      </c>
    </row>
    <row r="12548" spans="1:2">
      <c r="A12548">
        <v>37727131</v>
      </c>
      <c r="B12548" t="s">
        <v>12758</v>
      </c>
    </row>
    <row r="12549" spans="1:2">
      <c r="A12549">
        <v>36866433</v>
      </c>
      <c r="B12549" t="s">
        <v>12758</v>
      </c>
    </row>
    <row r="12550" spans="1:2">
      <c r="A12550">
        <v>34157323</v>
      </c>
      <c r="B12550" t="s">
        <v>9570</v>
      </c>
    </row>
    <row r="12551" spans="1:2">
      <c r="A12551">
        <v>38570351</v>
      </c>
      <c r="B12551" t="s">
        <v>9570</v>
      </c>
    </row>
    <row r="12552" spans="1:2">
      <c r="A12552">
        <v>36778855</v>
      </c>
      <c r="B12552" t="s">
        <v>15845</v>
      </c>
    </row>
    <row r="12553" spans="1:2">
      <c r="A12553">
        <v>34230745</v>
      </c>
      <c r="B12553" t="s">
        <v>15351</v>
      </c>
    </row>
    <row r="12554" spans="1:2">
      <c r="A12554">
        <v>34230273</v>
      </c>
      <c r="B12554" t="s">
        <v>14191</v>
      </c>
    </row>
    <row r="12555" spans="1:2">
      <c r="A12555">
        <v>34230277</v>
      </c>
      <c r="B12555" t="s">
        <v>12759</v>
      </c>
    </row>
    <row r="12556" spans="1:2">
      <c r="A12556">
        <v>38584757</v>
      </c>
      <c r="B12556" t="s">
        <v>12759</v>
      </c>
    </row>
    <row r="12557" spans="1:2">
      <c r="A12557">
        <v>37079546</v>
      </c>
      <c r="B12557" t="s">
        <v>10362</v>
      </c>
    </row>
    <row r="12558" spans="1:2">
      <c r="A12558">
        <v>34215094</v>
      </c>
      <c r="B12558" t="s">
        <v>13023</v>
      </c>
    </row>
    <row r="12559" spans="1:2">
      <c r="A12559">
        <v>34673093</v>
      </c>
      <c r="B12559" t="s">
        <v>13023</v>
      </c>
    </row>
    <row r="12560" spans="1:2">
      <c r="A12560">
        <v>37990317</v>
      </c>
      <c r="B12560" t="s">
        <v>13023</v>
      </c>
    </row>
    <row r="12561" spans="1:2">
      <c r="A12561">
        <v>37575350</v>
      </c>
      <c r="B12561" t="s">
        <v>13023</v>
      </c>
    </row>
    <row r="12562" spans="1:2">
      <c r="A12562">
        <v>36852557</v>
      </c>
      <c r="B12562" t="s">
        <v>13023</v>
      </c>
    </row>
    <row r="12563" spans="1:2">
      <c r="A12563">
        <v>34215082</v>
      </c>
      <c r="B12563" t="s">
        <v>13023</v>
      </c>
    </row>
    <row r="12564" spans="1:2">
      <c r="A12564">
        <v>37293711</v>
      </c>
      <c r="B12564" t="s">
        <v>13023</v>
      </c>
    </row>
    <row r="12565" spans="1:2">
      <c r="A12565">
        <v>38501860</v>
      </c>
      <c r="B12565" t="s">
        <v>13023</v>
      </c>
    </row>
    <row r="12566" spans="1:2">
      <c r="A12566">
        <v>34230481</v>
      </c>
      <c r="B12566" t="s">
        <v>12940</v>
      </c>
    </row>
    <row r="12567" spans="1:2">
      <c r="A12567">
        <v>34230518</v>
      </c>
      <c r="B12567" t="s">
        <v>12760</v>
      </c>
    </row>
    <row r="12568" spans="1:2">
      <c r="A12568">
        <v>37098150</v>
      </c>
      <c r="B12568" t="s">
        <v>12760</v>
      </c>
    </row>
    <row r="12569" spans="1:2">
      <c r="A12569">
        <v>37778689</v>
      </c>
      <c r="B12569" t="s">
        <v>12760</v>
      </c>
    </row>
    <row r="12570" spans="1:2">
      <c r="A12570">
        <v>34230573</v>
      </c>
      <c r="B12570" t="s">
        <v>11013</v>
      </c>
    </row>
    <row r="12571" spans="1:2">
      <c r="A12571">
        <v>37222493</v>
      </c>
      <c r="B12571" t="s">
        <v>11013</v>
      </c>
    </row>
    <row r="12572" spans="1:2">
      <c r="A12572">
        <v>34235292</v>
      </c>
      <c r="B12572" t="s">
        <v>14025</v>
      </c>
    </row>
    <row r="12573" spans="1:2">
      <c r="A12573">
        <v>38527895</v>
      </c>
      <c r="B12573" t="s">
        <v>14025</v>
      </c>
    </row>
    <row r="12574" spans="1:2">
      <c r="A12574">
        <v>38709091</v>
      </c>
      <c r="B12574" t="s">
        <v>14025</v>
      </c>
    </row>
    <row r="12575" spans="1:2">
      <c r="A12575">
        <v>37073141</v>
      </c>
      <c r="B12575" t="s">
        <v>14025</v>
      </c>
    </row>
    <row r="12576" spans="1:2">
      <c r="A12576">
        <v>38005236</v>
      </c>
      <c r="B12576" t="s">
        <v>14951</v>
      </c>
    </row>
    <row r="12577" spans="1:2">
      <c r="A12577">
        <v>36927032</v>
      </c>
      <c r="B12577" t="s">
        <v>14951</v>
      </c>
    </row>
    <row r="12578" spans="1:2">
      <c r="A12578">
        <v>34226962</v>
      </c>
      <c r="B12578" t="s">
        <v>14951</v>
      </c>
    </row>
    <row r="12579" spans="1:2">
      <c r="A12579">
        <v>37851818</v>
      </c>
      <c r="B12579" t="s">
        <v>14192</v>
      </c>
    </row>
    <row r="12580" spans="1:2">
      <c r="A12580">
        <v>34186747</v>
      </c>
      <c r="B12580" t="s">
        <v>14192</v>
      </c>
    </row>
    <row r="12581" spans="1:2">
      <c r="A12581">
        <v>37981127</v>
      </c>
      <c r="B12581" t="s">
        <v>14449</v>
      </c>
    </row>
    <row r="12582" spans="1:2">
      <c r="A12582">
        <v>34148860</v>
      </c>
      <c r="B12582" t="s">
        <v>14449</v>
      </c>
    </row>
    <row r="12583" spans="1:2">
      <c r="A12583">
        <v>34230834</v>
      </c>
      <c r="B12583" t="s">
        <v>10216</v>
      </c>
    </row>
    <row r="12584" spans="1:2">
      <c r="A12584">
        <v>36759591</v>
      </c>
      <c r="B12584" t="s">
        <v>14713</v>
      </c>
    </row>
    <row r="12585" spans="1:2">
      <c r="A12585">
        <v>34234319</v>
      </c>
      <c r="B12585" t="s">
        <v>14713</v>
      </c>
    </row>
    <row r="12586" spans="1:2">
      <c r="A12586">
        <v>36907971</v>
      </c>
      <c r="B12586" t="s">
        <v>14713</v>
      </c>
    </row>
    <row r="12587" spans="1:2">
      <c r="A12587">
        <v>36780973</v>
      </c>
      <c r="B12587" t="s">
        <v>14713</v>
      </c>
    </row>
    <row r="12588" spans="1:2">
      <c r="A12588">
        <v>36780967</v>
      </c>
      <c r="B12588" t="s">
        <v>14713</v>
      </c>
    </row>
    <row r="12589" spans="1:2">
      <c r="A12589">
        <v>38759204</v>
      </c>
      <c r="B12589" t="s">
        <v>10143</v>
      </c>
    </row>
    <row r="12590" spans="1:2">
      <c r="A12590">
        <v>34230838</v>
      </c>
      <c r="B12590" t="s">
        <v>10143</v>
      </c>
    </row>
    <row r="12591" spans="1:2">
      <c r="A12591">
        <v>34527949</v>
      </c>
      <c r="B12591" t="s">
        <v>12762</v>
      </c>
    </row>
    <row r="12592" spans="1:2">
      <c r="A12592">
        <v>34235458</v>
      </c>
      <c r="B12592" t="s">
        <v>12762</v>
      </c>
    </row>
    <row r="12593" spans="1:2">
      <c r="A12593">
        <v>34230863</v>
      </c>
      <c r="B12593" t="s">
        <v>13479</v>
      </c>
    </row>
    <row r="12594" spans="1:2">
      <c r="A12594">
        <v>38538555</v>
      </c>
      <c r="B12594" t="s">
        <v>13479</v>
      </c>
    </row>
    <row r="12595" spans="1:2">
      <c r="A12595">
        <v>34230034</v>
      </c>
      <c r="B12595" t="s">
        <v>14104</v>
      </c>
    </row>
    <row r="12596" spans="1:2">
      <c r="A12596">
        <v>34229656</v>
      </c>
      <c r="B12596" t="s">
        <v>12763</v>
      </c>
    </row>
    <row r="12597" spans="1:2">
      <c r="A12597">
        <v>34230887</v>
      </c>
      <c r="B12597" t="s">
        <v>15540</v>
      </c>
    </row>
    <row r="12598" spans="1:2">
      <c r="A12598">
        <v>34141396</v>
      </c>
      <c r="B12598" t="s">
        <v>12764</v>
      </c>
    </row>
    <row r="12599" spans="1:2">
      <c r="A12599">
        <v>34414782</v>
      </c>
      <c r="B12599" t="s">
        <v>8744</v>
      </c>
    </row>
    <row r="12600" spans="1:2">
      <c r="A12600">
        <v>34230901</v>
      </c>
      <c r="B12600" t="s">
        <v>8744</v>
      </c>
    </row>
    <row r="12601" spans="1:2">
      <c r="A12601">
        <v>37775278</v>
      </c>
      <c r="B12601" t="s">
        <v>8744</v>
      </c>
    </row>
    <row r="12602" spans="1:2">
      <c r="A12602">
        <v>34210547</v>
      </c>
      <c r="B12602" t="s">
        <v>8744</v>
      </c>
    </row>
    <row r="12603" spans="1:2">
      <c r="A12603">
        <v>36951239</v>
      </c>
      <c r="B12603" t="s">
        <v>12765</v>
      </c>
    </row>
    <row r="12604" spans="1:2">
      <c r="A12604">
        <v>34230935</v>
      </c>
      <c r="B12604" t="s">
        <v>14194</v>
      </c>
    </row>
    <row r="12605" spans="1:2">
      <c r="A12605">
        <v>34139008</v>
      </c>
      <c r="B12605" t="s">
        <v>12766</v>
      </c>
    </row>
    <row r="12606" spans="1:2">
      <c r="A12606">
        <v>34264216</v>
      </c>
      <c r="B12606" t="s">
        <v>10632</v>
      </c>
    </row>
    <row r="12607" spans="1:2">
      <c r="A12607">
        <v>34168186</v>
      </c>
      <c r="B12607" t="s">
        <v>10632</v>
      </c>
    </row>
    <row r="12608" spans="1:2">
      <c r="A12608">
        <v>37791166</v>
      </c>
      <c r="B12608" t="s">
        <v>14957</v>
      </c>
    </row>
    <row r="12609" spans="1:2">
      <c r="A12609">
        <v>37810750</v>
      </c>
      <c r="B12609" t="s">
        <v>14957</v>
      </c>
    </row>
    <row r="12610" spans="1:2">
      <c r="A12610">
        <v>34230281</v>
      </c>
      <c r="B12610" t="s">
        <v>10737</v>
      </c>
    </row>
    <row r="12611" spans="1:2">
      <c r="A12611">
        <v>34545985</v>
      </c>
      <c r="B12611" t="s">
        <v>10737</v>
      </c>
    </row>
    <row r="12612" spans="1:2">
      <c r="A12612">
        <v>34143285</v>
      </c>
      <c r="B12612" t="s">
        <v>10737</v>
      </c>
    </row>
    <row r="12613" spans="1:2">
      <c r="A12613">
        <v>34143276</v>
      </c>
      <c r="B12613" t="s">
        <v>10738</v>
      </c>
    </row>
    <row r="12614" spans="1:2">
      <c r="A12614">
        <v>38453572</v>
      </c>
      <c r="B12614" t="s">
        <v>11158</v>
      </c>
    </row>
    <row r="12615" spans="1:2">
      <c r="A12615">
        <v>37179615</v>
      </c>
      <c r="B12615" t="s">
        <v>11158</v>
      </c>
    </row>
    <row r="12616" spans="1:2">
      <c r="A12616">
        <v>34231113</v>
      </c>
      <c r="B12616" t="s">
        <v>11158</v>
      </c>
    </row>
    <row r="12617" spans="1:2">
      <c r="A12617">
        <v>36859840</v>
      </c>
      <c r="B12617" t="s">
        <v>10144</v>
      </c>
    </row>
    <row r="12618" spans="1:2">
      <c r="A12618">
        <v>34145750</v>
      </c>
      <c r="B12618" t="s">
        <v>13996</v>
      </c>
    </row>
    <row r="12619" spans="1:2">
      <c r="A12619">
        <v>34231270</v>
      </c>
      <c r="B12619" t="s">
        <v>9935</v>
      </c>
    </row>
    <row r="12620" spans="1:2">
      <c r="A12620">
        <v>38598943</v>
      </c>
      <c r="B12620" t="s">
        <v>9935</v>
      </c>
    </row>
    <row r="12621" spans="1:2">
      <c r="A12621">
        <v>34562694</v>
      </c>
      <c r="B12621" t="s">
        <v>16906</v>
      </c>
    </row>
    <row r="12622" spans="1:2">
      <c r="A12622">
        <v>34144430</v>
      </c>
      <c r="B12622" t="s">
        <v>10145</v>
      </c>
    </row>
    <row r="12623" spans="1:2">
      <c r="A12623">
        <v>38770523</v>
      </c>
      <c r="B12623" t="s">
        <v>12767</v>
      </c>
    </row>
    <row r="12624" spans="1:2">
      <c r="A12624">
        <v>37727317</v>
      </c>
      <c r="B12624" t="s">
        <v>15447</v>
      </c>
    </row>
    <row r="12625" spans="1:2">
      <c r="A12625">
        <v>34231291</v>
      </c>
      <c r="B12625" t="s">
        <v>15447</v>
      </c>
    </row>
    <row r="12626" spans="1:2">
      <c r="A12626">
        <v>37220239</v>
      </c>
      <c r="B12626" t="s">
        <v>15447</v>
      </c>
    </row>
    <row r="12627" spans="1:2">
      <c r="A12627">
        <v>34235087</v>
      </c>
      <c r="B12627" t="s">
        <v>14195</v>
      </c>
    </row>
    <row r="12628" spans="1:2">
      <c r="A12628">
        <v>37869319</v>
      </c>
      <c r="B12628" t="s">
        <v>14195</v>
      </c>
    </row>
    <row r="12629" spans="1:2">
      <c r="A12629">
        <v>34215883</v>
      </c>
      <c r="B12629" t="s">
        <v>10146</v>
      </c>
    </row>
    <row r="12630" spans="1:2">
      <c r="A12630">
        <v>37013583</v>
      </c>
      <c r="B12630" t="s">
        <v>12769</v>
      </c>
    </row>
    <row r="12631" spans="1:2">
      <c r="A12631">
        <v>34282171</v>
      </c>
      <c r="B12631" t="s">
        <v>12769</v>
      </c>
    </row>
    <row r="12632" spans="1:2">
      <c r="A12632">
        <v>37665895</v>
      </c>
      <c r="B12632" t="s">
        <v>12769</v>
      </c>
    </row>
    <row r="12633" spans="1:2">
      <c r="A12633">
        <v>37303382</v>
      </c>
      <c r="B12633" t="s">
        <v>14298</v>
      </c>
    </row>
    <row r="12634" spans="1:2">
      <c r="A12634">
        <v>34606960</v>
      </c>
      <c r="B12634" t="s">
        <v>14298</v>
      </c>
    </row>
    <row r="12635" spans="1:2">
      <c r="A12635">
        <v>36782857</v>
      </c>
      <c r="B12635" t="s">
        <v>14299</v>
      </c>
    </row>
    <row r="12636" spans="1:2">
      <c r="A12636">
        <v>38562012</v>
      </c>
      <c r="B12636" t="s">
        <v>13810</v>
      </c>
    </row>
    <row r="12637" spans="1:2">
      <c r="A12637">
        <v>34227072</v>
      </c>
      <c r="B12637" t="s">
        <v>13480</v>
      </c>
    </row>
    <row r="12638" spans="1:2">
      <c r="A12638">
        <v>38565200</v>
      </c>
      <c r="B12638" t="s">
        <v>13480</v>
      </c>
    </row>
    <row r="12639" spans="1:2">
      <c r="A12639">
        <v>37660248</v>
      </c>
      <c r="B12639" t="s">
        <v>14300</v>
      </c>
    </row>
    <row r="12640" spans="1:2">
      <c r="A12640">
        <v>37008793</v>
      </c>
      <c r="B12640" t="s">
        <v>14300</v>
      </c>
    </row>
    <row r="12641" spans="1:2">
      <c r="A12641">
        <v>36799258</v>
      </c>
      <c r="B12641" t="s">
        <v>14300</v>
      </c>
    </row>
    <row r="12642" spans="1:2">
      <c r="A12642">
        <v>36842128</v>
      </c>
      <c r="B12642" t="s">
        <v>14300</v>
      </c>
    </row>
    <row r="12643" spans="1:2">
      <c r="A12643">
        <v>34148199</v>
      </c>
      <c r="B12643" t="s">
        <v>14300</v>
      </c>
    </row>
    <row r="12644" spans="1:2">
      <c r="A12644">
        <v>34223971</v>
      </c>
      <c r="B12644" t="s">
        <v>14300</v>
      </c>
    </row>
    <row r="12645" spans="1:2">
      <c r="A12645">
        <v>34146343</v>
      </c>
      <c r="B12645" t="s">
        <v>14398</v>
      </c>
    </row>
    <row r="12646" spans="1:2">
      <c r="A12646">
        <v>38716282</v>
      </c>
      <c r="B12646" t="s">
        <v>14398</v>
      </c>
    </row>
    <row r="12647" spans="1:2">
      <c r="A12647">
        <v>38716285</v>
      </c>
      <c r="B12647" t="s">
        <v>14398</v>
      </c>
    </row>
    <row r="12648" spans="1:2">
      <c r="A12648">
        <v>36855477</v>
      </c>
      <c r="B12648" t="s">
        <v>14323</v>
      </c>
    </row>
    <row r="12649" spans="1:2">
      <c r="A12649">
        <v>34231397</v>
      </c>
      <c r="B12649" t="s">
        <v>14323</v>
      </c>
    </row>
    <row r="12650" spans="1:2">
      <c r="A12650">
        <v>38747562</v>
      </c>
      <c r="B12650" t="s">
        <v>14323</v>
      </c>
    </row>
    <row r="12651" spans="1:2">
      <c r="A12651">
        <v>34231360</v>
      </c>
      <c r="B12651" t="s">
        <v>11190</v>
      </c>
    </row>
    <row r="12652" spans="1:2">
      <c r="A12652">
        <v>37013273</v>
      </c>
      <c r="B12652" t="s">
        <v>11190</v>
      </c>
    </row>
    <row r="12653" spans="1:2">
      <c r="A12653">
        <v>37855825</v>
      </c>
      <c r="B12653" t="s">
        <v>9229</v>
      </c>
    </row>
    <row r="12654" spans="1:2">
      <c r="A12654">
        <v>37257259</v>
      </c>
      <c r="B12654" t="s">
        <v>9229</v>
      </c>
    </row>
    <row r="12655" spans="1:2">
      <c r="A12655">
        <v>34224374</v>
      </c>
      <c r="B12655" t="s">
        <v>14325</v>
      </c>
    </row>
    <row r="12656" spans="1:2">
      <c r="A12656">
        <v>34216644</v>
      </c>
      <c r="B12656" t="s">
        <v>14325</v>
      </c>
    </row>
    <row r="12657" spans="1:2">
      <c r="A12657">
        <v>34223748</v>
      </c>
      <c r="B12657" t="s">
        <v>14399</v>
      </c>
    </row>
    <row r="12658" spans="1:2">
      <c r="A12658">
        <v>37962296</v>
      </c>
      <c r="B12658" t="s">
        <v>14399</v>
      </c>
    </row>
    <row r="12659" spans="1:2">
      <c r="A12659">
        <v>38610940</v>
      </c>
      <c r="B12659" t="s">
        <v>14399</v>
      </c>
    </row>
    <row r="12660" spans="1:2">
      <c r="A12660">
        <v>38610954</v>
      </c>
      <c r="B12660" t="s">
        <v>14399</v>
      </c>
    </row>
    <row r="12661" spans="1:2">
      <c r="A12661">
        <v>34208447</v>
      </c>
      <c r="B12661" t="s">
        <v>14399</v>
      </c>
    </row>
    <row r="12662" spans="1:2">
      <c r="A12662">
        <v>38637542</v>
      </c>
      <c r="B12662" t="s">
        <v>14400</v>
      </c>
    </row>
    <row r="12663" spans="1:2">
      <c r="A12663">
        <v>34383336</v>
      </c>
      <c r="B12663" t="s">
        <v>14400</v>
      </c>
    </row>
    <row r="12664" spans="1:2">
      <c r="A12664">
        <v>38612022</v>
      </c>
      <c r="B12664" t="s">
        <v>14400</v>
      </c>
    </row>
    <row r="12665" spans="1:2">
      <c r="A12665">
        <v>38612013</v>
      </c>
      <c r="B12665" t="s">
        <v>14400</v>
      </c>
    </row>
    <row r="12666" spans="1:2">
      <c r="A12666">
        <v>37750364</v>
      </c>
      <c r="B12666" t="s">
        <v>14401</v>
      </c>
    </row>
    <row r="12667" spans="1:2">
      <c r="A12667">
        <v>34214040</v>
      </c>
      <c r="B12667" t="s">
        <v>14401</v>
      </c>
    </row>
    <row r="12668" spans="1:2">
      <c r="A12668">
        <v>34208440</v>
      </c>
      <c r="B12668" t="s">
        <v>14402</v>
      </c>
    </row>
    <row r="12669" spans="1:2">
      <c r="A12669">
        <v>38609051</v>
      </c>
      <c r="B12669" t="s">
        <v>14402</v>
      </c>
    </row>
    <row r="12670" spans="1:2">
      <c r="A12670">
        <v>37839808</v>
      </c>
      <c r="B12670" t="s">
        <v>12770</v>
      </c>
    </row>
    <row r="12671" spans="1:2">
      <c r="A12671">
        <v>38607560</v>
      </c>
      <c r="B12671" t="s">
        <v>14327</v>
      </c>
    </row>
    <row r="12672" spans="1:2">
      <c r="A12672">
        <v>38786495</v>
      </c>
      <c r="B12672" t="s">
        <v>14327</v>
      </c>
    </row>
    <row r="12673" spans="1:2">
      <c r="A12673">
        <v>37926701</v>
      </c>
      <c r="B12673" t="s">
        <v>14327</v>
      </c>
    </row>
    <row r="12674" spans="1:2">
      <c r="A12674">
        <v>38663350</v>
      </c>
      <c r="B12674" t="s">
        <v>14327</v>
      </c>
    </row>
    <row r="12675" spans="1:2">
      <c r="A12675">
        <v>34172976</v>
      </c>
      <c r="B12675" t="s">
        <v>14328</v>
      </c>
    </row>
    <row r="12676" spans="1:2">
      <c r="A12676">
        <v>37028517</v>
      </c>
      <c r="B12676" t="s">
        <v>14328</v>
      </c>
    </row>
    <row r="12677" spans="1:2">
      <c r="A12677">
        <v>36866511</v>
      </c>
      <c r="B12677" t="s">
        <v>14328</v>
      </c>
    </row>
    <row r="12678" spans="1:2">
      <c r="A12678">
        <v>38812324</v>
      </c>
      <c r="B12678" t="s">
        <v>14328</v>
      </c>
    </row>
    <row r="12679" spans="1:2">
      <c r="A12679">
        <v>37773145</v>
      </c>
      <c r="B12679" t="s">
        <v>14328</v>
      </c>
    </row>
    <row r="12680" spans="1:2">
      <c r="A12680">
        <v>37563198</v>
      </c>
      <c r="B12680" t="s">
        <v>15547</v>
      </c>
    </row>
    <row r="12681" spans="1:2">
      <c r="A12681">
        <v>34232179</v>
      </c>
      <c r="B12681" t="s">
        <v>15547</v>
      </c>
    </row>
    <row r="12682" spans="1:2">
      <c r="A12682">
        <v>38748662</v>
      </c>
      <c r="B12682" t="s">
        <v>15547</v>
      </c>
    </row>
    <row r="12683" spans="1:2">
      <c r="A12683">
        <v>34232120</v>
      </c>
      <c r="B12683" t="s">
        <v>15547</v>
      </c>
    </row>
    <row r="12684" spans="1:2">
      <c r="A12684">
        <v>34218921</v>
      </c>
      <c r="B12684" t="s">
        <v>15174</v>
      </c>
    </row>
    <row r="12685" spans="1:2">
      <c r="A12685">
        <v>34235332</v>
      </c>
      <c r="B12685" t="s">
        <v>15174</v>
      </c>
    </row>
    <row r="12686" spans="1:2">
      <c r="A12686">
        <v>34153376</v>
      </c>
      <c r="B12686" t="s">
        <v>10147</v>
      </c>
    </row>
    <row r="12687" spans="1:2">
      <c r="A12687">
        <v>34150664</v>
      </c>
      <c r="B12687" t="s">
        <v>10148</v>
      </c>
    </row>
    <row r="12688" spans="1:2">
      <c r="A12688">
        <v>34208586</v>
      </c>
      <c r="B12688" t="s">
        <v>10149</v>
      </c>
    </row>
    <row r="12689" spans="1:2">
      <c r="A12689">
        <v>36753124</v>
      </c>
      <c r="B12689" t="s">
        <v>10150</v>
      </c>
    </row>
    <row r="12690" spans="1:2">
      <c r="A12690">
        <v>34147500</v>
      </c>
      <c r="B12690" t="s">
        <v>15352</v>
      </c>
    </row>
    <row r="12691" spans="1:2">
      <c r="A12691">
        <v>37205034</v>
      </c>
      <c r="B12691" t="s">
        <v>12771</v>
      </c>
    </row>
    <row r="12692" spans="1:2">
      <c r="A12692">
        <v>34231342</v>
      </c>
      <c r="B12692" t="s">
        <v>12771</v>
      </c>
    </row>
    <row r="12693" spans="1:2">
      <c r="A12693">
        <v>37174722</v>
      </c>
      <c r="B12693" t="s">
        <v>10883</v>
      </c>
    </row>
    <row r="12694" spans="1:2">
      <c r="A12694">
        <v>34231415</v>
      </c>
      <c r="B12694" t="s">
        <v>9955</v>
      </c>
    </row>
    <row r="12695" spans="1:2">
      <c r="A12695">
        <v>37725353</v>
      </c>
      <c r="B12695" t="s">
        <v>14329</v>
      </c>
    </row>
    <row r="12696" spans="1:2">
      <c r="A12696">
        <v>36861969</v>
      </c>
      <c r="B12696" t="s">
        <v>14329</v>
      </c>
    </row>
    <row r="12697" spans="1:2">
      <c r="A12697">
        <v>34169551</v>
      </c>
      <c r="B12697" t="s">
        <v>14329</v>
      </c>
    </row>
    <row r="12698" spans="1:2">
      <c r="A12698">
        <v>36861383</v>
      </c>
      <c r="B12698" t="s">
        <v>14329</v>
      </c>
    </row>
    <row r="12699" spans="1:2">
      <c r="A12699">
        <v>37727544</v>
      </c>
      <c r="B12699" t="s">
        <v>14330</v>
      </c>
    </row>
    <row r="12700" spans="1:2">
      <c r="A12700">
        <v>34161673</v>
      </c>
      <c r="B12700" t="s">
        <v>14330</v>
      </c>
    </row>
    <row r="12701" spans="1:2">
      <c r="A12701">
        <v>36878282</v>
      </c>
      <c r="B12701" t="s">
        <v>14330</v>
      </c>
    </row>
    <row r="12702" spans="1:2">
      <c r="A12702">
        <v>38732629</v>
      </c>
      <c r="B12702" t="s">
        <v>13970</v>
      </c>
    </row>
    <row r="12703" spans="1:2">
      <c r="A12703">
        <v>37178791</v>
      </c>
      <c r="B12703" t="s">
        <v>13970</v>
      </c>
    </row>
    <row r="12704" spans="1:2">
      <c r="A12704">
        <v>34210200</v>
      </c>
      <c r="B12704" t="s">
        <v>8924</v>
      </c>
    </row>
    <row r="12705" spans="1:2">
      <c r="A12705">
        <v>36829080</v>
      </c>
      <c r="B12705" t="s">
        <v>8924</v>
      </c>
    </row>
    <row r="12706" spans="1:2">
      <c r="A12706">
        <v>37051875</v>
      </c>
      <c r="B12706" t="s">
        <v>12772</v>
      </c>
    </row>
    <row r="12707" spans="1:2">
      <c r="A12707">
        <v>38559341</v>
      </c>
      <c r="B12707" t="s">
        <v>12772</v>
      </c>
    </row>
    <row r="12708" spans="1:2">
      <c r="A12708">
        <v>37614921</v>
      </c>
      <c r="B12708" t="s">
        <v>12773</v>
      </c>
    </row>
    <row r="12709" spans="1:2">
      <c r="A12709">
        <v>38788331</v>
      </c>
      <c r="B12709" t="s">
        <v>12774</v>
      </c>
    </row>
    <row r="12710" spans="1:2">
      <c r="A12710">
        <v>37114394</v>
      </c>
      <c r="B12710" t="s">
        <v>14332</v>
      </c>
    </row>
    <row r="12711" spans="1:2">
      <c r="A12711">
        <v>37728738</v>
      </c>
      <c r="B12711" t="s">
        <v>14332</v>
      </c>
    </row>
    <row r="12712" spans="1:2">
      <c r="A12712">
        <v>37170478</v>
      </c>
      <c r="B12712" t="s">
        <v>14332</v>
      </c>
    </row>
    <row r="12713" spans="1:2">
      <c r="A12713">
        <v>34231440</v>
      </c>
      <c r="B12713" t="s">
        <v>14332</v>
      </c>
    </row>
    <row r="12714" spans="1:2">
      <c r="A12714">
        <v>34221199</v>
      </c>
      <c r="B12714" t="s">
        <v>10337</v>
      </c>
    </row>
    <row r="12715" spans="1:2">
      <c r="A12715">
        <v>36909700</v>
      </c>
      <c r="B12715" t="s">
        <v>10337</v>
      </c>
    </row>
    <row r="12716" spans="1:2">
      <c r="A12716">
        <v>37833270</v>
      </c>
      <c r="B12716" t="s">
        <v>10337</v>
      </c>
    </row>
    <row r="12717" spans="1:2">
      <c r="A12717">
        <v>38322346</v>
      </c>
      <c r="B12717" t="s">
        <v>10337</v>
      </c>
    </row>
    <row r="12718" spans="1:2">
      <c r="A12718">
        <v>34220053</v>
      </c>
      <c r="B12718" t="s">
        <v>10337</v>
      </c>
    </row>
    <row r="12719" spans="1:2">
      <c r="A12719">
        <v>37727529</v>
      </c>
      <c r="B12719" t="s">
        <v>14193</v>
      </c>
    </row>
    <row r="12720" spans="1:2">
      <c r="A12720">
        <v>36956474</v>
      </c>
      <c r="B12720" t="s">
        <v>14193</v>
      </c>
    </row>
    <row r="12721" spans="1:2">
      <c r="A12721">
        <v>34231456</v>
      </c>
      <c r="B12721" t="s">
        <v>14193</v>
      </c>
    </row>
    <row r="12722" spans="1:2">
      <c r="A12722">
        <v>37078481</v>
      </c>
      <c r="B12722" t="s">
        <v>15553</v>
      </c>
    </row>
    <row r="12723" spans="1:2">
      <c r="A12723">
        <v>34214917</v>
      </c>
      <c r="B12723" t="s">
        <v>15553</v>
      </c>
    </row>
    <row r="12724" spans="1:2">
      <c r="A12724">
        <v>37757458</v>
      </c>
      <c r="B12724" t="s">
        <v>15553</v>
      </c>
    </row>
    <row r="12725" spans="1:2">
      <c r="A12725">
        <v>34414797</v>
      </c>
      <c r="B12725" t="s">
        <v>15553</v>
      </c>
    </row>
    <row r="12726" spans="1:2">
      <c r="A12726">
        <v>34446861</v>
      </c>
      <c r="B12726" t="s">
        <v>15553</v>
      </c>
    </row>
    <row r="12727" spans="1:2">
      <c r="A12727">
        <v>34235534</v>
      </c>
      <c r="B12727" t="s">
        <v>8610</v>
      </c>
    </row>
    <row r="12728" spans="1:2">
      <c r="A12728">
        <v>36868292</v>
      </c>
      <c r="B12728" t="s">
        <v>8610</v>
      </c>
    </row>
    <row r="12729" spans="1:2">
      <c r="A12729">
        <v>37720711</v>
      </c>
      <c r="B12729" t="s">
        <v>8610</v>
      </c>
    </row>
    <row r="12730" spans="1:2">
      <c r="A12730">
        <v>34188374</v>
      </c>
      <c r="B12730" t="s">
        <v>10151</v>
      </c>
    </row>
    <row r="12731" spans="1:2">
      <c r="A12731">
        <v>34231469</v>
      </c>
      <c r="B12731" t="s">
        <v>10153</v>
      </c>
    </row>
    <row r="12732" spans="1:2">
      <c r="A12732">
        <v>34231477</v>
      </c>
      <c r="B12732" t="s">
        <v>14333</v>
      </c>
    </row>
    <row r="12733" spans="1:2">
      <c r="A12733">
        <v>37080654</v>
      </c>
      <c r="B12733" t="s">
        <v>14333</v>
      </c>
    </row>
    <row r="12734" spans="1:2">
      <c r="A12734">
        <v>37778149</v>
      </c>
      <c r="B12734" t="s">
        <v>14333</v>
      </c>
    </row>
    <row r="12735" spans="1:2">
      <c r="A12735">
        <v>34165311</v>
      </c>
      <c r="B12735" t="s">
        <v>9549</v>
      </c>
    </row>
    <row r="12736" spans="1:2">
      <c r="A12736">
        <v>34655609</v>
      </c>
      <c r="B12736" t="s">
        <v>8633</v>
      </c>
    </row>
    <row r="12737" spans="1:2">
      <c r="A12737">
        <v>36785363</v>
      </c>
      <c r="B12737" t="s">
        <v>12775</v>
      </c>
    </row>
    <row r="12738" spans="1:2">
      <c r="A12738">
        <v>38515477</v>
      </c>
      <c r="B12738" t="s">
        <v>12776</v>
      </c>
    </row>
    <row r="12739" spans="1:2">
      <c r="A12739">
        <v>37276932</v>
      </c>
      <c r="B12739" t="s">
        <v>9550</v>
      </c>
    </row>
    <row r="12740" spans="1:2">
      <c r="A12740">
        <v>38685550</v>
      </c>
      <c r="B12740" t="s">
        <v>9550</v>
      </c>
    </row>
    <row r="12741" spans="1:2">
      <c r="A12741">
        <v>36810114</v>
      </c>
      <c r="B12741" t="s">
        <v>15847</v>
      </c>
    </row>
    <row r="12742" spans="1:2">
      <c r="A12742">
        <v>34234335</v>
      </c>
      <c r="B12742" t="s">
        <v>14831</v>
      </c>
    </row>
    <row r="12743" spans="1:2">
      <c r="A12743">
        <v>37016956</v>
      </c>
      <c r="B12743" t="s">
        <v>14831</v>
      </c>
    </row>
    <row r="12744" spans="1:2">
      <c r="A12744">
        <v>36759596</v>
      </c>
      <c r="B12744" t="s">
        <v>14831</v>
      </c>
    </row>
    <row r="12745" spans="1:2">
      <c r="A12745">
        <v>34231540</v>
      </c>
      <c r="B12745" t="s">
        <v>14105</v>
      </c>
    </row>
    <row r="12746" spans="1:2">
      <c r="A12746">
        <v>37563908</v>
      </c>
      <c r="B12746" t="s">
        <v>10884</v>
      </c>
    </row>
    <row r="12747" spans="1:2">
      <c r="A12747">
        <v>34147754</v>
      </c>
      <c r="B12747" t="s">
        <v>9551</v>
      </c>
    </row>
    <row r="12748" spans="1:2">
      <c r="A12748">
        <v>36795881</v>
      </c>
      <c r="B12748" t="s">
        <v>9571</v>
      </c>
    </row>
    <row r="12749" spans="1:2">
      <c r="A12749">
        <v>34231561</v>
      </c>
      <c r="B12749" t="s">
        <v>12777</v>
      </c>
    </row>
    <row r="12750" spans="1:2">
      <c r="A12750">
        <v>34233429</v>
      </c>
      <c r="B12750" t="s">
        <v>8829</v>
      </c>
    </row>
    <row r="12751" spans="1:2">
      <c r="A12751">
        <v>34155155</v>
      </c>
      <c r="B12751" t="s">
        <v>12778</v>
      </c>
    </row>
    <row r="12752" spans="1:2">
      <c r="A12752">
        <v>34586980</v>
      </c>
      <c r="B12752" t="s">
        <v>9552</v>
      </c>
    </row>
    <row r="12753" spans="1:2">
      <c r="A12753">
        <v>34231572</v>
      </c>
      <c r="B12753" t="s">
        <v>9552</v>
      </c>
    </row>
    <row r="12754" spans="1:2">
      <c r="A12754">
        <v>34141876</v>
      </c>
      <c r="B12754" t="s">
        <v>12779</v>
      </c>
    </row>
    <row r="12755" spans="1:2">
      <c r="A12755">
        <v>36936869</v>
      </c>
      <c r="B12755" t="s">
        <v>13139</v>
      </c>
    </row>
    <row r="12756" spans="1:2">
      <c r="A12756">
        <v>37236327</v>
      </c>
      <c r="B12756" t="s">
        <v>13139</v>
      </c>
    </row>
    <row r="12757" spans="1:2">
      <c r="A12757">
        <v>37624358</v>
      </c>
      <c r="B12757" t="s">
        <v>10633</v>
      </c>
    </row>
    <row r="12758" spans="1:2">
      <c r="A12758">
        <v>34148716</v>
      </c>
      <c r="B12758" t="s">
        <v>14335</v>
      </c>
    </row>
    <row r="12759" spans="1:2">
      <c r="A12759">
        <v>36911244</v>
      </c>
      <c r="B12759" t="s">
        <v>14336</v>
      </c>
    </row>
    <row r="12760" spans="1:2">
      <c r="A12760">
        <v>34232679</v>
      </c>
      <c r="B12760" t="s">
        <v>14337</v>
      </c>
    </row>
    <row r="12761" spans="1:2">
      <c r="A12761">
        <v>37233863</v>
      </c>
      <c r="B12761" t="s">
        <v>14337</v>
      </c>
    </row>
    <row r="12762" spans="1:2">
      <c r="A12762">
        <v>37658923</v>
      </c>
      <c r="B12762" t="s">
        <v>14337</v>
      </c>
    </row>
    <row r="12763" spans="1:2">
      <c r="A12763">
        <v>34232779</v>
      </c>
      <c r="B12763" t="s">
        <v>15147</v>
      </c>
    </row>
    <row r="12764" spans="1:2">
      <c r="A12764">
        <v>34232775</v>
      </c>
      <c r="B12764" t="s">
        <v>15147</v>
      </c>
    </row>
    <row r="12765" spans="1:2">
      <c r="A12765">
        <v>34232776</v>
      </c>
      <c r="B12765" t="s">
        <v>15147</v>
      </c>
    </row>
    <row r="12766" spans="1:2">
      <c r="A12766">
        <v>37733837</v>
      </c>
      <c r="B12766" t="s">
        <v>15147</v>
      </c>
    </row>
    <row r="12767" spans="1:2">
      <c r="A12767">
        <v>37005938</v>
      </c>
      <c r="B12767" t="s">
        <v>15147</v>
      </c>
    </row>
    <row r="12768" spans="1:2">
      <c r="A12768">
        <v>34140723</v>
      </c>
      <c r="B12768" t="s">
        <v>15147</v>
      </c>
    </row>
    <row r="12769" spans="1:2">
      <c r="A12769">
        <v>38568291</v>
      </c>
      <c r="B12769" t="s">
        <v>14493</v>
      </c>
    </row>
    <row r="12770" spans="1:2">
      <c r="A12770">
        <v>38600711</v>
      </c>
      <c r="B12770" t="s">
        <v>14494</v>
      </c>
    </row>
    <row r="12771" spans="1:2">
      <c r="A12771">
        <v>38741596</v>
      </c>
      <c r="B12771" t="s">
        <v>14495</v>
      </c>
    </row>
    <row r="12772" spans="1:2">
      <c r="A12772">
        <v>34232826</v>
      </c>
      <c r="B12772" t="s">
        <v>14341</v>
      </c>
    </row>
    <row r="12773" spans="1:2">
      <c r="A12773">
        <v>37715413</v>
      </c>
      <c r="B12773" t="s">
        <v>14342</v>
      </c>
    </row>
    <row r="12774" spans="1:2">
      <c r="A12774">
        <v>37782494</v>
      </c>
      <c r="B12774" t="s">
        <v>12781</v>
      </c>
    </row>
    <row r="12775" spans="1:2">
      <c r="A12775">
        <v>34233365</v>
      </c>
      <c r="B12775" t="s">
        <v>12781</v>
      </c>
    </row>
    <row r="12776" spans="1:2">
      <c r="A12776">
        <v>34231586</v>
      </c>
      <c r="B12776" t="s">
        <v>14343</v>
      </c>
    </row>
    <row r="12777" spans="1:2">
      <c r="A12777">
        <v>38874662</v>
      </c>
      <c r="B12777" t="s">
        <v>14344</v>
      </c>
    </row>
    <row r="12778" spans="1:2">
      <c r="A12778">
        <v>38008971</v>
      </c>
      <c r="B12778" t="s">
        <v>14344</v>
      </c>
    </row>
    <row r="12779" spans="1:2">
      <c r="A12779">
        <v>37085960</v>
      </c>
      <c r="B12779" t="s">
        <v>14344</v>
      </c>
    </row>
    <row r="12780" spans="1:2">
      <c r="A12780">
        <v>34142138</v>
      </c>
      <c r="B12780" t="s">
        <v>15555</v>
      </c>
    </row>
    <row r="12781" spans="1:2">
      <c r="A12781">
        <v>36853449</v>
      </c>
      <c r="B12781" t="s">
        <v>13058</v>
      </c>
    </row>
    <row r="12782" spans="1:2">
      <c r="A12782">
        <v>37987136</v>
      </c>
      <c r="B12782" t="s">
        <v>13058</v>
      </c>
    </row>
    <row r="12783" spans="1:2">
      <c r="A12783">
        <v>37030431</v>
      </c>
      <c r="B12783" t="s">
        <v>14352</v>
      </c>
    </row>
    <row r="12784" spans="1:2">
      <c r="A12784">
        <v>36802352</v>
      </c>
      <c r="B12784" t="s">
        <v>14352</v>
      </c>
    </row>
    <row r="12785" spans="1:2">
      <c r="A12785">
        <v>38574535</v>
      </c>
      <c r="B12785" t="s">
        <v>14353</v>
      </c>
    </row>
    <row r="12786" spans="1:2">
      <c r="A12786">
        <v>38732631</v>
      </c>
      <c r="B12786" t="s">
        <v>14353</v>
      </c>
    </row>
    <row r="12787" spans="1:2">
      <c r="A12787">
        <v>38302539</v>
      </c>
      <c r="B12787" t="s">
        <v>14353</v>
      </c>
    </row>
    <row r="12788" spans="1:2">
      <c r="A12788">
        <v>34227686</v>
      </c>
      <c r="B12788" t="s">
        <v>15560</v>
      </c>
    </row>
    <row r="12789" spans="1:2">
      <c r="A12789">
        <v>34133759</v>
      </c>
      <c r="B12789" t="s">
        <v>15560</v>
      </c>
    </row>
    <row r="12790" spans="1:2">
      <c r="A12790">
        <v>34227703</v>
      </c>
      <c r="B12790" t="s">
        <v>15560</v>
      </c>
    </row>
    <row r="12791" spans="1:2">
      <c r="A12791">
        <v>34533005</v>
      </c>
      <c r="B12791" t="s">
        <v>15560</v>
      </c>
    </row>
    <row r="12792" spans="1:2">
      <c r="A12792">
        <v>38476361</v>
      </c>
      <c r="B12792" t="s">
        <v>15560</v>
      </c>
    </row>
    <row r="12793" spans="1:2">
      <c r="A12793">
        <v>37008333</v>
      </c>
      <c r="B12793" t="s">
        <v>15560</v>
      </c>
    </row>
    <row r="12794" spans="1:2">
      <c r="A12794">
        <v>34645967</v>
      </c>
      <c r="B12794" t="s">
        <v>15560</v>
      </c>
    </row>
    <row r="12795" spans="1:2">
      <c r="A12795">
        <v>36889839</v>
      </c>
      <c r="B12795" t="s">
        <v>15560</v>
      </c>
    </row>
    <row r="12796" spans="1:2">
      <c r="A12796">
        <v>38549437</v>
      </c>
      <c r="B12796" t="s">
        <v>15560</v>
      </c>
    </row>
    <row r="12797" spans="1:2">
      <c r="A12797">
        <v>38831743</v>
      </c>
      <c r="B12797" t="s">
        <v>15560</v>
      </c>
    </row>
    <row r="12798" spans="1:2">
      <c r="A12798">
        <v>36865905</v>
      </c>
      <c r="B12798" t="s">
        <v>15560</v>
      </c>
    </row>
    <row r="12799" spans="1:2">
      <c r="A12799">
        <v>34147042</v>
      </c>
      <c r="B12799" t="s">
        <v>15560</v>
      </c>
    </row>
    <row r="12800" spans="1:2">
      <c r="A12800">
        <v>34148706</v>
      </c>
      <c r="B12800" t="s">
        <v>15560</v>
      </c>
    </row>
    <row r="12801" spans="1:2">
      <c r="A12801">
        <v>36877097</v>
      </c>
      <c r="B12801" t="s">
        <v>15560</v>
      </c>
    </row>
    <row r="12802" spans="1:2">
      <c r="A12802">
        <v>37717505</v>
      </c>
      <c r="B12802" t="s">
        <v>15560</v>
      </c>
    </row>
    <row r="12803" spans="1:2">
      <c r="A12803">
        <v>38523785</v>
      </c>
      <c r="B12803" t="s">
        <v>14354</v>
      </c>
    </row>
    <row r="12804" spans="1:2">
      <c r="A12804">
        <v>34389192</v>
      </c>
      <c r="B12804" t="s">
        <v>14354</v>
      </c>
    </row>
    <row r="12805" spans="1:2">
      <c r="A12805">
        <v>38348611</v>
      </c>
      <c r="B12805" t="s">
        <v>14354</v>
      </c>
    </row>
    <row r="12806" spans="1:2">
      <c r="A12806">
        <v>36976374</v>
      </c>
      <c r="B12806" t="s">
        <v>12783</v>
      </c>
    </row>
    <row r="12807" spans="1:2">
      <c r="A12807">
        <v>37109874</v>
      </c>
      <c r="B12807" t="s">
        <v>12783</v>
      </c>
    </row>
    <row r="12808" spans="1:2">
      <c r="A12808">
        <v>37109821</v>
      </c>
      <c r="B12808" t="s">
        <v>12783</v>
      </c>
    </row>
    <row r="12809" spans="1:2">
      <c r="A12809">
        <v>34136083</v>
      </c>
      <c r="B12809" t="s">
        <v>14466</v>
      </c>
    </row>
    <row r="12810" spans="1:2">
      <c r="A12810">
        <v>34148332</v>
      </c>
      <c r="B12810" t="s">
        <v>14467</v>
      </c>
    </row>
    <row r="12811" spans="1:2">
      <c r="A12811">
        <v>34148335</v>
      </c>
      <c r="B12811" t="s">
        <v>14467</v>
      </c>
    </row>
    <row r="12812" spans="1:2">
      <c r="A12812">
        <v>34146620</v>
      </c>
      <c r="B12812" t="s">
        <v>14468</v>
      </c>
    </row>
    <row r="12813" spans="1:2">
      <c r="A12813">
        <v>37811858</v>
      </c>
      <c r="B12813" t="s">
        <v>14468</v>
      </c>
    </row>
    <row r="12814" spans="1:2">
      <c r="A12814">
        <v>37043920</v>
      </c>
      <c r="B12814" t="s">
        <v>14469</v>
      </c>
    </row>
    <row r="12815" spans="1:2">
      <c r="A12815">
        <v>37241625</v>
      </c>
      <c r="B12815" t="s">
        <v>14469</v>
      </c>
    </row>
    <row r="12816" spans="1:2">
      <c r="A12816">
        <v>37616675</v>
      </c>
      <c r="B12816" t="s">
        <v>14525</v>
      </c>
    </row>
    <row r="12817" spans="1:2">
      <c r="A12817">
        <v>37616160</v>
      </c>
      <c r="B12817" t="s">
        <v>14525</v>
      </c>
    </row>
    <row r="12818" spans="1:2">
      <c r="A12818">
        <v>37586969</v>
      </c>
      <c r="B12818" t="s">
        <v>14525</v>
      </c>
    </row>
    <row r="12819" spans="1:2">
      <c r="A12819">
        <v>38689787</v>
      </c>
      <c r="B12819" t="s">
        <v>14525</v>
      </c>
    </row>
    <row r="12820" spans="1:2">
      <c r="A12820">
        <v>37780331</v>
      </c>
      <c r="B12820" t="s">
        <v>14526</v>
      </c>
    </row>
    <row r="12821" spans="1:2">
      <c r="A12821">
        <v>36905921</v>
      </c>
      <c r="B12821" t="s">
        <v>14526</v>
      </c>
    </row>
    <row r="12822" spans="1:2">
      <c r="A12822">
        <v>38444189</v>
      </c>
      <c r="B12822" t="s">
        <v>14526</v>
      </c>
    </row>
    <row r="12823" spans="1:2">
      <c r="A12823">
        <v>37242240</v>
      </c>
      <c r="B12823" t="s">
        <v>14526</v>
      </c>
    </row>
    <row r="12824" spans="1:2">
      <c r="A12824">
        <v>34235582</v>
      </c>
      <c r="B12824" t="s">
        <v>14374</v>
      </c>
    </row>
    <row r="12825" spans="1:2">
      <c r="A12825">
        <v>37131943</v>
      </c>
      <c r="B12825" t="s">
        <v>14374</v>
      </c>
    </row>
    <row r="12826" spans="1:2">
      <c r="A12826">
        <v>34237971</v>
      </c>
      <c r="B12826" t="s">
        <v>14374</v>
      </c>
    </row>
    <row r="12827" spans="1:2">
      <c r="A12827">
        <v>34138158</v>
      </c>
      <c r="B12827" t="s">
        <v>14374</v>
      </c>
    </row>
    <row r="12828" spans="1:2">
      <c r="A12828">
        <v>37716511</v>
      </c>
      <c r="B12828" t="s">
        <v>14374</v>
      </c>
    </row>
    <row r="12829" spans="1:2">
      <c r="A12829">
        <v>37596199</v>
      </c>
      <c r="B12829" t="s">
        <v>14375</v>
      </c>
    </row>
    <row r="12830" spans="1:2">
      <c r="A12830">
        <v>37717237</v>
      </c>
      <c r="B12830" t="s">
        <v>14375</v>
      </c>
    </row>
    <row r="12831" spans="1:2">
      <c r="A12831">
        <v>34141820</v>
      </c>
      <c r="B12831" t="s">
        <v>14375</v>
      </c>
    </row>
    <row r="12832" spans="1:2">
      <c r="A12832">
        <v>34146690</v>
      </c>
      <c r="B12832" t="s">
        <v>14376</v>
      </c>
    </row>
    <row r="12833" spans="1:2">
      <c r="A12833">
        <v>36781923</v>
      </c>
      <c r="B12833" t="s">
        <v>16043</v>
      </c>
    </row>
    <row r="12834" spans="1:2">
      <c r="A12834">
        <v>36733856</v>
      </c>
      <c r="B12834" t="s">
        <v>16055</v>
      </c>
    </row>
    <row r="12835" spans="1:2">
      <c r="A12835">
        <v>34226291</v>
      </c>
      <c r="B12835" t="s">
        <v>14450</v>
      </c>
    </row>
    <row r="12836" spans="1:2">
      <c r="A12836">
        <v>34241413</v>
      </c>
      <c r="B12836" t="s">
        <v>14451</v>
      </c>
    </row>
    <row r="12837" spans="1:2">
      <c r="A12837">
        <v>36792895</v>
      </c>
      <c r="B12837" t="s">
        <v>16574</v>
      </c>
    </row>
    <row r="12838" spans="1:2">
      <c r="A12838">
        <v>36955015</v>
      </c>
      <c r="B12838" t="s">
        <v>14452</v>
      </c>
    </row>
    <row r="12839" spans="1:2">
      <c r="A12839">
        <v>37716438</v>
      </c>
      <c r="B12839" t="s">
        <v>15567</v>
      </c>
    </row>
    <row r="12840" spans="1:2">
      <c r="A12840">
        <v>37716480</v>
      </c>
      <c r="B12840" t="s">
        <v>15567</v>
      </c>
    </row>
    <row r="12841" spans="1:2">
      <c r="A12841">
        <v>37131761</v>
      </c>
      <c r="B12841" t="s">
        <v>15567</v>
      </c>
    </row>
    <row r="12842" spans="1:2">
      <c r="A12842">
        <v>34237297</v>
      </c>
      <c r="B12842" t="s">
        <v>15567</v>
      </c>
    </row>
    <row r="12843" spans="1:2">
      <c r="A12843">
        <v>37653124</v>
      </c>
      <c r="B12843" t="s">
        <v>14502</v>
      </c>
    </row>
    <row r="12844" spans="1:2">
      <c r="A12844">
        <v>38662533</v>
      </c>
      <c r="B12844" t="s">
        <v>14502</v>
      </c>
    </row>
    <row r="12845" spans="1:2">
      <c r="A12845">
        <v>37670455</v>
      </c>
      <c r="B12845" t="s">
        <v>14502</v>
      </c>
    </row>
    <row r="12846" spans="1:2">
      <c r="A12846">
        <v>34147809</v>
      </c>
      <c r="B12846" t="s">
        <v>12784</v>
      </c>
    </row>
    <row r="12847" spans="1:2">
      <c r="A12847">
        <v>34571367</v>
      </c>
      <c r="B12847" t="s">
        <v>12784</v>
      </c>
    </row>
    <row r="12848" spans="1:2">
      <c r="A12848">
        <v>37975849</v>
      </c>
      <c r="B12848" t="s">
        <v>12784</v>
      </c>
    </row>
    <row r="12849" spans="1:2">
      <c r="A12849">
        <v>37036760</v>
      </c>
      <c r="B12849" t="s">
        <v>8510</v>
      </c>
    </row>
    <row r="12850" spans="1:2">
      <c r="A12850">
        <v>34231590</v>
      </c>
      <c r="B12850" t="s">
        <v>8510</v>
      </c>
    </row>
    <row r="12851" spans="1:2">
      <c r="A12851">
        <v>37718672</v>
      </c>
      <c r="B12851" t="s">
        <v>8510</v>
      </c>
    </row>
    <row r="12852" spans="1:2">
      <c r="A12852">
        <v>36874866</v>
      </c>
      <c r="B12852" t="s">
        <v>15562</v>
      </c>
    </row>
    <row r="12853" spans="1:2">
      <c r="A12853">
        <v>34511500</v>
      </c>
      <c r="B12853" t="s">
        <v>15562</v>
      </c>
    </row>
    <row r="12854" spans="1:2">
      <c r="A12854">
        <v>37761964</v>
      </c>
      <c r="B12854" t="s">
        <v>15562</v>
      </c>
    </row>
    <row r="12855" spans="1:2">
      <c r="A12855">
        <v>34231774</v>
      </c>
      <c r="B12855" t="s">
        <v>15562</v>
      </c>
    </row>
    <row r="12856" spans="1:2">
      <c r="A12856">
        <v>38553625</v>
      </c>
      <c r="B12856" t="s">
        <v>15562</v>
      </c>
    </row>
    <row r="12857" spans="1:2">
      <c r="A12857">
        <v>36852995</v>
      </c>
      <c r="B12857" t="s">
        <v>15562</v>
      </c>
    </row>
    <row r="12858" spans="1:2">
      <c r="A12858">
        <v>34199950</v>
      </c>
      <c r="B12858" t="s">
        <v>14357</v>
      </c>
    </row>
    <row r="12859" spans="1:2">
      <c r="A12859">
        <v>38391126</v>
      </c>
      <c r="B12859" t="s">
        <v>14357</v>
      </c>
    </row>
    <row r="12860" spans="1:2">
      <c r="A12860">
        <v>34139884</v>
      </c>
      <c r="B12860" t="s">
        <v>14357</v>
      </c>
    </row>
    <row r="12861" spans="1:2">
      <c r="A12861">
        <v>36947430</v>
      </c>
      <c r="B12861" t="s">
        <v>14357</v>
      </c>
    </row>
    <row r="12862" spans="1:2">
      <c r="A12862">
        <v>38444588</v>
      </c>
      <c r="B12862" t="s">
        <v>14358</v>
      </c>
    </row>
    <row r="12863" spans="1:2">
      <c r="A12863">
        <v>34235828</v>
      </c>
      <c r="B12863" t="s">
        <v>15563</v>
      </c>
    </row>
    <row r="12864" spans="1:2">
      <c r="A12864">
        <v>36989384</v>
      </c>
      <c r="B12864" t="s">
        <v>15563</v>
      </c>
    </row>
    <row r="12865" spans="1:2">
      <c r="A12865">
        <v>36864883</v>
      </c>
      <c r="B12865" t="s">
        <v>15563</v>
      </c>
    </row>
    <row r="12866" spans="1:2">
      <c r="A12866">
        <v>34322356</v>
      </c>
      <c r="B12866" t="s">
        <v>14459</v>
      </c>
    </row>
    <row r="12867" spans="1:2">
      <c r="A12867">
        <v>37932055</v>
      </c>
      <c r="B12867" t="s">
        <v>14459</v>
      </c>
    </row>
    <row r="12868" spans="1:2">
      <c r="A12868">
        <v>38404986</v>
      </c>
      <c r="B12868" t="s">
        <v>14367</v>
      </c>
    </row>
    <row r="12869" spans="1:2">
      <c r="A12869">
        <v>37832657</v>
      </c>
      <c r="B12869" t="s">
        <v>14367</v>
      </c>
    </row>
    <row r="12870" spans="1:2">
      <c r="A12870">
        <v>38405003</v>
      </c>
      <c r="B12870" t="s">
        <v>14367</v>
      </c>
    </row>
    <row r="12871" spans="1:2">
      <c r="A12871">
        <v>37725508</v>
      </c>
      <c r="B12871" t="s">
        <v>15566</v>
      </c>
    </row>
    <row r="12872" spans="1:2">
      <c r="A12872">
        <v>36864226</v>
      </c>
      <c r="B12872" t="s">
        <v>15566</v>
      </c>
    </row>
    <row r="12873" spans="1:2">
      <c r="A12873">
        <v>34215579</v>
      </c>
      <c r="B12873" t="s">
        <v>15566</v>
      </c>
    </row>
    <row r="12874" spans="1:2">
      <c r="A12874">
        <v>38428747</v>
      </c>
      <c r="B12874" t="s">
        <v>14368</v>
      </c>
    </row>
    <row r="12875" spans="1:2">
      <c r="A12875">
        <v>38639470</v>
      </c>
      <c r="B12875" t="s">
        <v>13013</v>
      </c>
    </row>
    <row r="12876" spans="1:2">
      <c r="A12876">
        <v>38762893</v>
      </c>
      <c r="B12876" t="s">
        <v>13013</v>
      </c>
    </row>
    <row r="12877" spans="1:2">
      <c r="A12877">
        <v>38762887</v>
      </c>
      <c r="B12877" t="s">
        <v>13013</v>
      </c>
    </row>
    <row r="12878" spans="1:2">
      <c r="A12878">
        <v>38840652</v>
      </c>
      <c r="B12878" t="s">
        <v>13013</v>
      </c>
    </row>
    <row r="12879" spans="1:2">
      <c r="A12879">
        <v>37021598</v>
      </c>
      <c r="B12879" t="s">
        <v>13013</v>
      </c>
    </row>
    <row r="12880" spans="1:2">
      <c r="A12880">
        <v>38762235</v>
      </c>
      <c r="B12880" t="s">
        <v>13013</v>
      </c>
    </row>
    <row r="12881" spans="1:2">
      <c r="A12881">
        <v>34213518</v>
      </c>
      <c r="B12881" t="s">
        <v>13013</v>
      </c>
    </row>
    <row r="12882" spans="1:2">
      <c r="A12882">
        <v>38640436</v>
      </c>
      <c r="B12882" t="s">
        <v>13013</v>
      </c>
    </row>
    <row r="12883" spans="1:2">
      <c r="A12883">
        <v>38840742</v>
      </c>
      <c r="B12883" t="s">
        <v>13013</v>
      </c>
    </row>
    <row r="12884" spans="1:2">
      <c r="A12884">
        <v>38840752</v>
      </c>
      <c r="B12884" t="s">
        <v>13013</v>
      </c>
    </row>
    <row r="12885" spans="1:2">
      <c r="A12885">
        <v>38762866</v>
      </c>
      <c r="B12885" t="s">
        <v>13013</v>
      </c>
    </row>
    <row r="12886" spans="1:2">
      <c r="A12886">
        <v>38840767</v>
      </c>
      <c r="B12886" t="s">
        <v>13013</v>
      </c>
    </row>
    <row r="12887" spans="1:2">
      <c r="A12887">
        <v>34231630</v>
      </c>
      <c r="B12887" t="s">
        <v>11198</v>
      </c>
    </row>
    <row r="12888" spans="1:2">
      <c r="A12888">
        <v>36749151</v>
      </c>
      <c r="B12888" t="s">
        <v>12785</v>
      </c>
    </row>
    <row r="12889" spans="1:2">
      <c r="A12889">
        <v>34231635</v>
      </c>
      <c r="B12889" t="s">
        <v>9572</v>
      </c>
    </row>
    <row r="12890" spans="1:2">
      <c r="A12890">
        <v>34231640</v>
      </c>
      <c r="B12890" t="s">
        <v>14370</v>
      </c>
    </row>
    <row r="12891" spans="1:2">
      <c r="A12891">
        <v>37789700</v>
      </c>
      <c r="B12891" t="s">
        <v>14370</v>
      </c>
    </row>
    <row r="12892" spans="1:2">
      <c r="A12892">
        <v>37917164</v>
      </c>
      <c r="B12892" t="s">
        <v>14370</v>
      </c>
    </row>
    <row r="12893" spans="1:2">
      <c r="A12893">
        <v>34142643</v>
      </c>
      <c r="B12893" t="s">
        <v>12786</v>
      </c>
    </row>
    <row r="12894" spans="1:2">
      <c r="A12894">
        <v>34231657</v>
      </c>
      <c r="B12894" t="s">
        <v>14371</v>
      </c>
    </row>
    <row r="12895" spans="1:2">
      <c r="A12895">
        <v>34231661</v>
      </c>
      <c r="B12895" t="s">
        <v>14372</v>
      </c>
    </row>
    <row r="12896" spans="1:2">
      <c r="A12896">
        <v>38461879</v>
      </c>
      <c r="B12896" t="s">
        <v>14372</v>
      </c>
    </row>
    <row r="12897" spans="1:2">
      <c r="A12897">
        <v>38461865</v>
      </c>
      <c r="B12897" t="s">
        <v>14372</v>
      </c>
    </row>
    <row r="12898" spans="1:2">
      <c r="A12898">
        <v>37702326</v>
      </c>
      <c r="B12898" t="s">
        <v>14373</v>
      </c>
    </row>
    <row r="12899" spans="1:2">
      <c r="A12899">
        <v>37680592</v>
      </c>
      <c r="B12899" t="s">
        <v>14373</v>
      </c>
    </row>
    <row r="12900" spans="1:2">
      <c r="A12900">
        <v>34231653</v>
      </c>
      <c r="B12900" t="s">
        <v>15149</v>
      </c>
    </row>
    <row r="12901" spans="1:2">
      <c r="A12901">
        <v>37586583</v>
      </c>
      <c r="B12901" t="s">
        <v>15149</v>
      </c>
    </row>
    <row r="12902" spans="1:2">
      <c r="A12902">
        <v>34230188</v>
      </c>
      <c r="B12902" t="s">
        <v>13904</v>
      </c>
    </row>
    <row r="12903" spans="1:2">
      <c r="A12903">
        <v>38520688</v>
      </c>
      <c r="B12903" t="s">
        <v>13904</v>
      </c>
    </row>
    <row r="12904" spans="1:2">
      <c r="A12904">
        <v>34144066</v>
      </c>
      <c r="B12904" t="s">
        <v>12787</v>
      </c>
    </row>
    <row r="12905" spans="1:2">
      <c r="A12905">
        <v>34231682</v>
      </c>
      <c r="B12905" t="s">
        <v>12788</v>
      </c>
    </row>
    <row r="12906" spans="1:2">
      <c r="A12906">
        <v>34607123</v>
      </c>
      <c r="B12906" t="s">
        <v>12788</v>
      </c>
    </row>
    <row r="12907" spans="1:2">
      <c r="A12907">
        <v>37720649</v>
      </c>
      <c r="B12907" t="s">
        <v>12788</v>
      </c>
    </row>
    <row r="12908" spans="1:2">
      <c r="A12908">
        <v>37729263</v>
      </c>
      <c r="B12908" t="s">
        <v>8577</v>
      </c>
    </row>
    <row r="12909" spans="1:2">
      <c r="A12909">
        <v>34266236</v>
      </c>
      <c r="B12909" t="s">
        <v>8577</v>
      </c>
    </row>
    <row r="12910" spans="1:2">
      <c r="A12910">
        <v>37811827</v>
      </c>
      <c r="B12910" t="s">
        <v>8577</v>
      </c>
    </row>
    <row r="12911" spans="1:2">
      <c r="A12911">
        <v>34231710</v>
      </c>
      <c r="B12911" t="s">
        <v>8577</v>
      </c>
    </row>
    <row r="12912" spans="1:2">
      <c r="A12912">
        <v>37174801</v>
      </c>
      <c r="B12912" t="s">
        <v>15158</v>
      </c>
    </row>
    <row r="12913" spans="1:2">
      <c r="A12913">
        <v>37132213</v>
      </c>
      <c r="B12913" t="s">
        <v>15158</v>
      </c>
    </row>
    <row r="12914" spans="1:2">
      <c r="A12914">
        <v>34231677</v>
      </c>
      <c r="B12914" t="s">
        <v>15158</v>
      </c>
    </row>
    <row r="12915" spans="1:2">
      <c r="A12915">
        <v>37718414</v>
      </c>
      <c r="B12915" t="s">
        <v>15158</v>
      </c>
    </row>
    <row r="12916" spans="1:2">
      <c r="A12916">
        <v>34143575</v>
      </c>
      <c r="B12916" t="s">
        <v>14377</v>
      </c>
    </row>
    <row r="12917" spans="1:2">
      <c r="A12917">
        <v>37286160</v>
      </c>
      <c r="B12917" t="s">
        <v>14377</v>
      </c>
    </row>
    <row r="12918" spans="1:2">
      <c r="A12918">
        <v>37208742</v>
      </c>
      <c r="B12918" t="s">
        <v>12789</v>
      </c>
    </row>
    <row r="12919" spans="1:2">
      <c r="A12919">
        <v>37133357</v>
      </c>
      <c r="B12919" t="s">
        <v>12789</v>
      </c>
    </row>
    <row r="12920" spans="1:2">
      <c r="A12920">
        <v>34582949</v>
      </c>
      <c r="B12920" t="s">
        <v>12790</v>
      </c>
    </row>
    <row r="12921" spans="1:2">
      <c r="A12921">
        <v>37247220</v>
      </c>
      <c r="B12921" t="s">
        <v>12791</v>
      </c>
    </row>
    <row r="12922" spans="1:2">
      <c r="A12922">
        <v>37247367</v>
      </c>
      <c r="B12922" t="s">
        <v>12792</v>
      </c>
    </row>
    <row r="12923" spans="1:2">
      <c r="A12923">
        <v>37178156</v>
      </c>
      <c r="B12923" t="s">
        <v>13547</v>
      </c>
    </row>
    <row r="12924" spans="1:2">
      <c r="A12924">
        <v>37779429</v>
      </c>
      <c r="B12924" t="s">
        <v>13547</v>
      </c>
    </row>
    <row r="12925" spans="1:2">
      <c r="A12925">
        <v>34150123</v>
      </c>
      <c r="B12925" t="s">
        <v>13547</v>
      </c>
    </row>
    <row r="12926" spans="1:2">
      <c r="A12926">
        <v>37119722</v>
      </c>
      <c r="B12926" t="s">
        <v>12793</v>
      </c>
    </row>
    <row r="12927" spans="1:2">
      <c r="A12927">
        <v>34235495</v>
      </c>
      <c r="B12927" t="s">
        <v>14378</v>
      </c>
    </row>
    <row r="12928" spans="1:2">
      <c r="A12928">
        <v>37693210</v>
      </c>
      <c r="B12928" t="s">
        <v>14378</v>
      </c>
    </row>
    <row r="12929" spans="1:2">
      <c r="A12929">
        <v>36854609</v>
      </c>
      <c r="B12929" t="s">
        <v>14378</v>
      </c>
    </row>
    <row r="12930" spans="1:2">
      <c r="A12930">
        <v>34374956</v>
      </c>
      <c r="B12930" t="s">
        <v>14217</v>
      </c>
    </row>
    <row r="12931" spans="1:2">
      <c r="A12931">
        <v>37581585</v>
      </c>
      <c r="B12931" t="s">
        <v>14218</v>
      </c>
    </row>
    <row r="12932" spans="1:2">
      <c r="A12932">
        <v>36786654</v>
      </c>
      <c r="B12932" t="s">
        <v>12794</v>
      </c>
    </row>
    <row r="12933" spans="1:2">
      <c r="A12933">
        <v>34428392</v>
      </c>
      <c r="B12933" t="s">
        <v>16542</v>
      </c>
    </row>
    <row r="12934" spans="1:2">
      <c r="A12934">
        <v>37216354</v>
      </c>
      <c r="B12934" t="s">
        <v>9230</v>
      </c>
    </row>
    <row r="12935" spans="1:2">
      <c r="A12935">
        <v>34224230</v>
      </c>
      <c r="B12935" t="s">
        <v>9230</v>
      </c>
    </row>
    <row r="12936" spans="1:2">
      <c r="A12936">
        <v>36924437</v>
      </c>
      <c r="B12936" t="s">
        <v>9230</v>
      </c>
    </row>
    <row r="12937" spans="1:2">
      <c r="A12937">
        <v>37287684</v>
      </c>
      <c r="B12937" t="s">
        <v>9230</v>
      </c>
    </row>
    <row r="12938" spans="1:2">
      <c r="A12938">
        <v>38603246</v>
      </c>
      <c r="B12938" t="s">
        <v>14380</v>
      </c>
    </row>
    <row r="12939" spans="1:2">
      <c r="A12939">
        <v>34152755</v>
      </c>
      <c r="B12939" t="s">
        <v>14380</v>
      </c>
    </row>
    <row r="12940" spans="1:2">
      <c r="A12940">
        <v>37852481</v>
      </c>
      <c r="B12940" t="s">
        <v>14381</v>
      </c>
    </row>
    <row r="12941" spans="1:2">
      <c r="A12941">
        <v>38389941</v>
      </c>
      <c r="B12941" t="s">
        <v>14381</v>
      </c>
    </row>
    <row r="12942" spans="1:2">
      <c r="A12942">
        <v>37277568</v>
      </c>
      <c r="B12942" t="s">
        <v>14381</v>
      </c>
    </row>
    <row r="12943" spans="1:2">
      <c r="A12943">
        <v>36890635</v>
      </c>
      <c r="B12943" t="s">
        <v>14381</v>
      </c>
    </row>
    <row r="12944" spans="1:2">
      <c r="A12944">
        <v>38603300</v>
      </c>
      <c r="B12944" t="s">
        <v>15125</v>
      </c>
    </row>
    <row r="12945" spans="1:2">
      <c r="A12945">
        <v>34218878</v>
      </c>
      <c r="B12945" t="s">
        <v>15125</v>
      </c>
    </row>
    <row r="12946" spans="1:2">
      <c r="A12946">
        <v>38579732</v>
      </c>
      <c r="B12946" t="s">
        <v>15125</v>
      </c>
    </row>
    <row r="12947" spans="1:2">
      <c r="A12947">
        <v>34142884</v>
      </c>
      <c r="B12947" t="s">
        <v>12795</v>
      </c>
    </row>
    <row r="12948" spans="1:2">
      <c r="A12948">
        <v>34210271</v>
      </c>
      <c r="B12948" t="s">
        <v>12795</v>
      </c>
    </row>
    <row r="12949" spans="1:2">
      <c r="A12949">
        <v>37778779</v>
      </c>
      <c r="B12949" t="s">
        <v>15190</v>
      </c>
    </row>
    <row r="12950" spans="1:2">
      <c r="A12950">
        <v>34226116</v>
      </c>
      <c r="B12950" t="s">
        <v>15190</v>
      </c>
    </row>
    <row r="12951" spans="1:2">
      <c r="A12951">
        <v>37119010</v>
      </c>
      <c r="B12951" t="s">
        <v>15190</v>
      </c>
    </row>
    <row r="12952" spans="1:2">
      <c r="A12952">
        <v>34134748</v>
      </c>
      <c r="B12952" t="s">
        <v>14403</v>
      </c>
    </row>
    <row r="12953" spans="1:2">
      <c r="A12953">
        <v>37832037</v>
      </c>
      <c r="B12953" t="s">
        <v>14403</v>
      </c>
    </row>
    <row r="12954" spans="1:2">
      <c r="A12954">
        <v>34134749</v>
      </c>
      <c r="B12954" t="s">
        <v>14403</v>
      </c>
    </row>
    <row r="12955" spans="1:2">
      <c r="A12955">
        <v>37884844</v>
      </c>
      <c r="B12955" t="s">
        <v>14403</v>
      </c>
    </row>
    <row r="12956" spans="1:2">
      <c r="A12956">
        <v>34149090</v>
      </c>
      <c r="B12956" t="s">
        <v>14404</v>
      </c>
    </row>
    <row r="12957" spans="1:2">
      <c r="A12957">
        <v>34174565</v>
      </c>
      <c r="B12957" t="s">
        <v>14405</v>
      </c>
    </row>
    <row r="12958" spans="1:2">
      <c r="A12958">
        <v>34148639</v>
      </c>
      <c r="B12958" t="s">
        <v>14406</v>
      </c>
    </row>
    <row r="12959" spans="1:2">
      <c r="A12959">
        <v>34148636</v>
      </c>
      <c r="B12959" t="s">
        <v>14406</v>
      </c>
    </row>
    <row r="12960" spans="1:2">
      <c r="A12960">
        <v>38451079</v>
      </c>
      <c r="B12960" t="s">
        <v>14406</v>
      </c>
    </row>
    <row r="12961" spans="1:2">
      <c r="A12961">
        <v>37695377</v>
      </c>
      <c r="B12961" t="s">
        <v>15568</v>
      </c>
    </row>
    <row r="12962" spans="1:2">
      <c r="A12962">
        <v>37729276</v>
      </c>
      <c r="B12962" t="s">
        <v>15568</v>
      </c>
    </row>
    <row r="12963" spans="1:2">
      <c r="A12963">
        <v>34208576</v>
      </c>
      <c r="B12963" t="s">
        <v>15568</v>
      </c>
    </row>
    <row r="12964" spans="1:2">
      <c r="A12964">
        <v>34212425</v>
      </c>
      <c r="B12964" t="s">
        <v>14407</v>
      </c>
    </row>
    <row r="12965" spans="1:2">
      <c r="A12965">
        <v>36995769</v>
      </c>
      <c r="B12965" t="s">
        <v>14407</v>
      </c>
    </row>
    <row r="12966" spans="1:2">
      <c r="A12966">
        <v>37782695</v>
      </c>
      <c r="B12966" t="s">
        <v>14407</v>
      </c>
    </row>
    <row r="12967" spans="1:2">
      <c r="A12967">
        <v>34219412</v>
      </c>
      <c r="B12967" t="s">
        <v>13481</v>
      </c>
    </row>
    <row r="12968" spans="1:2">
      <c r="A12968">
        <v>34220931</v>
      </c>
      <c r="B12968" t="s">
        <v>14408</v>
      </c>
    </row>
    <row r="12969" spans="1:2">
      <c r="A12969">
        <v>36758805</v>
      </c>
      <c r="B12969" t="s">
        <v>15569</v>
      </c>
    </row>
    <row r="12970" spans="1:2">
      <c r="A12970">
        <v>37067464</v>
      </c>
      <c r="B12970" t="s">
        <v>15569</v>
      </c>
    </row>
    <row r="12971" spans="1:2">
      <c r="A12971">
        <v>37828795</v>
      </c>
      <c r="B12971" t="s">
        <v>15569</v>
      </c>
    </row>
    <row r="12972" spans="1:2">
      <c r="A12972">
        <v>37828876</v>
      </c>
      <c r="B12972" t="s">
        <v>15569</v>
      </c>
    </row>
    <row r="12973" spans="1:2">
      <c r="A12973">
        <v>34226170</v>
      </c>
      <c r="B12973" t="s">
        <v>15569</v>
      </c>
    </row>
    <row r="12974" spans="1:2">
      <c r="A12974">
        <v>36844044</v>
      </c>
      <c r="B12974" t="s">
        <v>14457</v>
      </c>
    </row>
    <row r="12975" spans="1:2">
      <c r="A12975">
        <v>36904882</v>
      </c>
      <c r="B12975" t="s">
        <v>12796</v>
      </c>
    </row>
    <row r="12976" spans="1:2">
      <c r="A12976">
        <v>37896950</v>
      </c>
      <c r="B12976" t="s">
        <v>12796</v>
      </c>
    </row>
    <row r="12977" spans="1:2">
      <c r="A12977">
        <v>34144664</v>
      </c>
      <c r="B12977" t="s">
        <v>12796</v>
      </c>
    </row>
    <row r="12978" spans="1:2">
      <c r="A12978">
        <v>37836889</v>
      </c>
      <c r="B12978" t="s">
        <v>12796</v>
      </c>
    </row>
    <row r="12979" spans="1:2">
      <c r="A12979">
        <v>37852079</v>
      </c>
      <c r="B12979" t="s">
        <v>15109</v>
      </c>
    </row>
    <row r="12980" spans="1:2">
      <c r="A12980">
        <v>37852584</v>
      </c>
      <c r="B12980" t="s">
        <v>15109</v>
      </c>
    </row>
    <row r="12981" spans="1:2">
      <c r="A12981">
        <v>36904151</v>
      </c>
      <c r="B12981" t="s">
        <v>15109</v>
      </c>
    </row>
    <row r="12982" spans="1:2">
      <c r="A12982">
        <v>34139566</v>
      </c>
      <c r="B12982" t="s">
        <v>15109</v>
      </c>
    </row>
    <row r="12983" spans="1:2">
      <c r="A12983">
        <v>37836602</v>
      </c>
      <c r="B12983" t="s">
        <v>15109</v>
      </c>
    </row>
    <row r="12984" spans="1:2">
      <c r="A12984">
        <v>38519469</v>
      </c>
      <c r="B12984" t="s">
        <v>15109</v>
      </c>
    </row>
    <row r="12985" spans="1:2">
      <c r="A12985">
        <v>34208726</v>
      </c>
      <c r="B12985" t="s">
        <v>15571</v>
      </c>
    </row>
    <row r="12986" spans="1:2">
      <c r="A12986">
        <v>37728675</v>
      </c>
      <c r="B12986" t="s">
        <v>15571</v>
      </c>
    </row>
    <row r="12987" spans="1:2">
      <c r="A12987">
        <v>34277807</v>
      </c>
      <c r="B12987" t="s">
        <v>15571</v>
      </c>
    </row>
    <row r="12988" spans="1:2">
      <c r="A12988">
        <v>36946328</v>
      </c>
      <c r="B12988" t="s">
        <v>15571</v>
      </c>
    </row>
    <row r="12989" spans="1:2">
      <c r="A12989">
        <v>34232598</v>
      </c>
      <c r="B12989" t="s">
        <v>15571</v>
      </c>
    </row>
    <row r="12990" spans="1:2">
      <c r="A12990">
        <v>37771390</v>
      </c>
      <c r="B12990" t="s">
        <v>14458</v>
      </c>
    </row>
    <row r="12991" spans="1:2">
      <c r="A12991">
        <v>34215103</v>
      </c>
      <c r="B12991" t="s">
        <v>14458</v>
      </c>
    </row>
    <row r="12992" spans="1:2">
      <c r="A12992">
        <v>36904285</v>
      </c>
      <c r="B12992" t="s">
        <v>14458</v>
      </c>
    </row>
    <row r="12993" spans="1:2">
      <c r="A12993">
        <v>37169042</v>
      </c>
      <c r="B12993" t="s">
        <v>14470</v>
      </c>
    </row>
    <row r="12994" spans="1:2">
      <c r="A12994">
        <v>34185324</v>
      </c>
      <c r="B12994" t="s">
        <v>10756</v>
      </c>
    </row>
    <row r="12995" spans="1:2">
      <c r="A12995">
        <v>36861993</v>
      </c>
      <c r="B12995" t="s">
        <v>10756</v>
      </c>
    </row>
    <row r="12996" spans="1:2">
      <c r="A12996">
        <v>37725398</v>
      </c>
      <c r="B12996" t="s">
        <v>10756</v>
      </c>
    </row>
    <row r="12997" spans="1:2">
      <c r="A12997">
        <v>34231782</v>
      </c>
      <c r="B12997" t="s">
        <v>10154</v>
      </c>
    </row>
    <row r="12998" spans="1:2">
      <c r="A12998">
        <v>36850329</v>
      </c>
      <c r="B12998" t="s">
        <v>15244</v>
      </c>
    </row>
    <row r="12999" spans="1:2">
      <c r="A12999">
        <v>37836325</v>
      </c>
      <c r="B12999" t="s">
        <v>15244</v>
      </c>
    </row>
    <row r="13000" spans="1:2">
      <c r="A13000">
        <v>36946622</v>
      </c>
      <c r="B13000" t="s">
        <v>15244</v>
      </c>
    </row>
    <row r="13001" spans="1:2">
      <c r="A13001">
        <v>34138113</v>
      </c>
      <c r="B13001" t="s">
        <v>15244</v>
      </c>
    </row>
    <row r="13002" spans="1:2">
      <c r="A13002">
        <v>38876967</v>
      </c>
      <c r="B13002" t="s">
        <v>14456</v>
      </c>
    </row>
    <row r="13003" spans="1:2">
      <c r="A13003">
        <v>34209703</v>
      </c>
      <c r="B13003" t="s">
        <v>14456</v>
      </c>
    </row>
    <row r="13004" spans="1:2">
      <c r="A13004">
        <v>36985226</v>
      </c>
      <c r="B13004" t="s">
        <v>15519</v>
      </c>
    </row>
    <row r="13005" spans="1:2">
      <c r="A13005">
        <v>34229024</v>
      </c>
      <c r="B13005" t="s">
        <v>15519</v>
      </c>
    </row>
    <row r="13006" spans="1:2">
      <c r="A13006">
        <v>34229532</v>
      </c>
      <c r="B13006" t="s">
        <v>15519</v>
      </c>
    </row>
    <row r="13007" spans="1:2">
      <c r="A13007">
        <v>37772567</v>
      </c>
      <c r="B13007" t="s">
        <v>15519</v>
      </c>
    </row>
    <row r="13008" spans="1:2">
      <c r="A13008">
        <v>36789681</v>
      </c>
      <c r="B13008" t="s">
        <v>14471</v>
      </c>
    </row>
    <row r="13009" spans="1:2">
      <c r="A13009">
        <v>34326910</v>
      </c>
      <c r="B13009" t="s">
        <v>14471</v>
      </c>
    </row>
    <row r="13010" spans="1:2">
      <c r="A13010">
        <v>37102579</v>
      </c>
      <c r="B13010" t="s">
        <v>14471</v>
      </c>
    </row>
    <row r="13011" spans="1:2">
      <c r="A13011">
        <v>38538673</v>
      </c>
      <c r="B13011" t="s">
        <v>13482</v>
      </c>
    </row>
    <row r="13012" spans="1:2">
      <c r="A13012">
        <v>38759119</v>
      </c>
      <c r="B13012" t="s">
        <v>13482</v>
      </c>
    </row>
    <row r="13013" spans="1:2">
      <c r="A13013">
        <v>34224408</v>
      </c>
      <c r="B13013" t="s">
        <v>13482</v>
      </c>
    </row>
    <row r="13014" spans="1:2">
      <c r="A13014">
        <v>34137726</v>
      </c>
      <c r="B13014" t="s">
        <v>14472</v>
      </c>
    </row>
    <row r="13015" spans="1:2">
      <c r="A13015">
        <v>36789683</v>
      </c>
      <c r="B13015" t="s">
        <v>14472</v>
      </c>
    </row>
    <row r="13016" spans="1:2">
      <c r="A13016">
        <v>37586539</v>
      </c>
      <c r="B13016" t="s">
        <v>15574</v>
      </c>
    </row>
    <row r="13017" spans="1:2">
      <c r="A13017">
        <v>37721305</v>
      </c>
      <c r="B13017" t="s">
        <v>15574</v>
      </c>
    </row>
    <row r="13018" spans="1:2">
      <c r="A13018">
        <v>34221075</v>
      </c>
      <c r="B13018" t="s">
        <v>15574</v>
      </c>
    </row>
    <row r="13019" spans="1:2">
      <c r="A13019">
        <v>37797034</v>
      </c>
      <c r="B13019" t="s">
        <v>14473</v>
      </c>
    </row>
    <row r="13020" spans="1:2">
      <c r="A13020">
        <v>34139160</v>
      </c>
      <c r="B13020" t="s">
        <v>14473</v>
      </c>
    </row>
    <row r="13021" spans="1:2">
      <c r="A13021">
        <v>34149994</v>
      </c>
      <c r="B13021" t="s">
        <v>14474</v>
      </c>
    </row>
    <row r="13022" spans="1:2">
      <c r="A13022">
        <v>36783739</v>
      </c>
      <c r="B13022" t="s">
        <v>14474</v>
      </c>
    </row>
    <row r="13023" spans="1:2">
      <c r="A13023">
        <v>36968283</v>
      </c>
      <c r="B13023" t="s">
        <v>14475</v>
      </c>
    </row>
    <row r="13024" spans="1:2">
      <c r="A13024">
        <v>36867108</v>
      </c>
      <c r="B13024" t="s">
        <v>14475</v>
      </c>
    </row>
    <row r="13025" spans="1:2">
      <c r="A13025">
        <v>37061637</v>
      </c>
      <c r="B13025" t="s">
        <v>14475</v>
      </c>
    </row>
    <row r="13026" spans="1:2">
      <c r="A13026">
        <v>34222786</v>
      </c>
      <c r="B13026" t="s">
        <v>14476</v>
      </c>
    </row>
    <row r="13027" spans="1:2">
      <c r="A13027">
        <v>38326646</v>
      </c>
      <c r="B13027" t="s">
        <v>14476</v>
      </c>
    </row>
    <row r="13028" spans="1:2">
      <c r="A13028">
        <v>38708123</v>
      </c>
      <c r="B13028" t="s">
        <v>14476</v>
      </c>
    </row>
    <row r="13029" spans="1:2">
      <c r="A13029">
        <v>34137574</v>
      </c>
      <c r="B13029" t="s">
        <v>14477</v>
      </c>
    </row>
    <row r="13030" spans="1:2">
      <c r="A13030">
        <v>36826281</v>
      </c>
      <c r="B13030" t="s">
        <v>14479</v>
      </c>
    </row>
    <row r="13031" spans="1:2">
      <c r="A13031">
        <v>37721778</v>
      </c>
      <c r="B13031" t="s">
        <v>14506</v>
      </c>
    </row>
    <row r="13032" spans="1:2">
      <c r="A13032">
        <v>37783058</v>
      </c>
      <c r="B13032" t="s">
        <v>14506</v>
      </c>
    </row>
    <row r="13033" spans="1:2">
      <c r="A13033">
        <v>36971644</v>
      </c>
      <c r="B13033" t="s">
        <v>14506</v>
      </c>
    </row>
    <row r="13034" spans="1:2">
      <c r="A13034">
        <v>37068094</v>
      </c>
      <c r="B13034" t="s">
        <v>14506</v>
      </c>
    </row>
    <row r="13035" spans="1:2">
      <c r="A13035">
        <v>36971886</v>
      </c>
      <c r="B13035" t="s">
        <v>8745</v>
      </c>
    </row>
    <row r="13036" spans="1:2">
      <c r="A13036">
        <v>37786343</v>
      </c>
      <c r="B13036" t="s">
        <v>8745</v>
      </c>
    </row>
    <row r="13037" spans="1:2">
      <c r="A13037">
        <v>37722406</v>
      </c>
      <c r="B13037" t="s">
        <v>8745</v>
      </c>
    </row>
    <row r="13038" spans="1:2">
      <c r="A13038">
        <v>37727791</v>
      </c>
      <c r="B13038" t="s">
        <v>8745</v>
      </c>
    </row>
    <row r="13039" spans="1:2">
      <c r="A13039">
        <v>36995122</v>
      </c>
      <c r="B13039" t="s">
        <v>12797</v>
      </c>
    </row>
    <row r="13040" spans="1:2">
      <c r="A13040">
        <v>37725385</v>
      </c>
      <c r="B13040" t="s">
        <v>12797</v>
      </c>
    </row>
    <row r="13041" spans="1:2">
      <c r="A13041">
        <v>34230182</v>
      </c>
      <c r="B13041" t="s">
        <v>12797</v>
      </c>
    </row>
    <row r="13042" spans="1:2">
      <c r="A13042">
        <v>38771868</v>
      </c>
      <c r="B13042" t="s">
        <v>12797</v>
      </c>
    </row>
    <row r="13043" spans="1:2">
      <c r="A13043">
        <v>34230750</v>
      </c>
      <c r="B13043" t="s">
        <v>15119</v>
      </c>
    </row>
    <row r="13044" spans="1:2">
      <c r="A13044">
        <v>34220920</v>
      </c>
      <c r="B13044" t="s">
        <v>15119</v>
      </c>
    </row>
    <row r="13045" spans="1:2">
      <c r="A13045">
        <v>37779407</v>
      </c>
      <c r="B13045" t="s">
        <v>14481</v>
      </c>
    </row>
    <row r="13046" spans="1:2">
      <c r="A13046">
        <v>36918838</v>
      </c>
      <c r="B13046" t="s">
        <v>14481</v>
      </c>
    </row>
    <row r="13047" spans="1:2">
      <c r="A13047">
        <v>34228455</v>
      </c>
      <c r="B13047" t="s">
        <v>14481</v>
      </c>
    </row>
    <row r="13048" spans="1:2">
      <c r="A13048">
        <v>36787462</v>
      </c>
      <c r="B13048" t="s">
        <v>12798</v>
      </c>
    </row>
    <row r="13049" spans="1:2">
      <c r="A13049">
        <v>36811360</v>
      </c>
      <c r="B13049" t="s">
        <v>12798</v>
      </c>
    </row>
    <row r="13050" spans="1:2">
      <c r="A13050">
        <v>37780139</v>
      </c>
      <c r="B13050" t="s">
        <v>8855</v>
      </c>
    </row>
    <row r="13051" spans="1:2">
      <c r="A13051">
        <v>36955985</v>
      </c>
      <c r="B13051" t="s">
        <v>8855</v>
      </c>
    </row>
    <row r="13052" spans="1:2">
      <c r="A13052">
        <v>36790240</v>
      </c>
      <c r="B13052" t="s">
        <v>8855</v>
      </c>
    </row>
    <row r="13053" spans="1:2">
      <c r="A13053">
        <v>37772231</v>
      </c>
      <c r="B13053" t="s">
        <v>15575</v>
      </c>
    </row>
    <row r="13054" spans="1:2">
      <c r="A13054">
        <v>34145665</v>
      </c>
      <c r="B13054" t="s">
        <v>15575</v>
      </c>
    </row>
    <row r="13055" spans="1:2">
      <c r="A13055">
        <v>36757790</v>
      </c>
      <c r="B13055" t="s">
        <v>15575</v>
      </c>
    </row>
    <row r="13056" spans="1:2">
      <c r="A13056">
        <v>36861966</v>
      </c>
      <c r="B13056" t="s">
        <v>15575</v>
      </c>
    </row>
    <row r="13057" spans="1:2">
      <c r="A13057">
        <v>34232701</v>
      </c>
      <c r="B13057" t="s">
        <v>15575</v>
      </c>
    </row>
    <row r="13058" spans="1:2">
      <c r="A13058">
        <v>37833736</v>
      </c>
      <c r="B13058" t="s">
        <v>15575</v>
      </c>
    </row>
    <row r="13059" spans="1:2">
      <c r="A13059">
        <v>34223322</v>
      </c>
      <c r="B13059" t="s">
        <v>14345</v>
      </c>
    </row>
    <row r="13060" spans="1:2">
      <c r="A13060">
        <v>34232831</v>
      </c>
      <c r="B13060" t="s">
        <v>14345</v>
      </c>
    </row>
    <row r="13061" spans="1:2">
      <c r="A13061">
        <v>34232737</v>
      </c>
      <c r="B13061" t="s">
        <v>14346</v>
      </c>
    </row>
    <row r="13062" spans="1:2">
      <c r="A13062">
        <v>36875853</v>
      </c>
      <c r="B13062" t="s">
        <v>14346</v>
      </c>
    </row>
    <row r="13063" spans="1:2">
      <c r="A13063">
        <v>37717255</v>
      </c>
      <c r="B13063" t="s">
        <v>14346</v>
      </c>
    </row>
    <row r="13064" spans="1:2">
      <c r="A13064">
        <v>34140714</v>
      </c>
      <c r="B13064" t="s">
        <v>14346</v>
      </c>
    </row>
    <row r="13065" spans="1:2">
      <c r="A13065">
        <v>36846445</v>
      </c>
      <c r="B13065" t="s">
        <v>14346</v>
      </c>
    </row>
    <row r="13066" spans="1:2">
      <c r="A13066">
        <v>36888240</v>
      </c>
      <c r="B13066" t="s">
        <v>14347</v>
      </c>
    </row>
    <row r="13067" spans="1:2">
      <c r="A13067">
        <v>36855967</v>
      </c>
      <c r="B13067" t="s">
        <v>15003</v>
      </c>
    </row>
    <row r="13068" spans="1:2">
      <c r="A13068">
        <v>34219146</v>
      </c>
      <c r="B13068" t="s">
        <v>15003</v>
      </c>
    </row>
    <row r="13069" spans="1:2">
      <c r="A13069">
        <v>34146200</v>
      </c>
      <c r="B13069" t="s">
        <v>15003</v>
      </c>
    </row>
    <row r="13070" spans="1:2">
      <c r="A13070">
        <v>38562265</v>
      </c>
      <c r="B13070" t="s">
        <v>15003</v>
      </c>
    </row>
    <row r="13071" spans="1:2">
      <c r="A13071">
        <v>34351583</v>
      </c>
      <c r="B13071" t="s">
        <v>15003</v>
      </c>
    </row>
    <row r="13072" spans="1:2">
      <c r="A13072">
        <v>36793563</v>
      </c>
      <c r="B13072" t="s">
        <v>15003</v>
      </c>
    </row>
    <row r="13073" spans="1:2">
      <c r="A13073">
        <v>34139942</v>
      </c>
      <c r="B13073" t="s">
        <v>15556</v>
      </c>
    </row>
    <row r="13074" spans="1:2">
      <c r="A13074">
        <v>34227094</v>
      </c>
      <c r="B13074" t="s">
        <v>15556</v>
      </c>
    </row>
    <row r="13075" spans="1:2">
      <c r="A13075">
        <v>34227085</v>
      </c>
      <c r="B13075" t="s">
        <v>15556</v>
      </c>
    </row>
    <row r="13076" spans="1:2">
      <c r="A13076">
        <v>36853514</v>
      </c>
      <c r="B13076" t="s">
        <v>15556</v>
      </c>
    </row>
    <row r="13077" spans="1:2">
      <c r="A13077">
        <v>37006930</v>
      </c>
      <c r="B13077" t="s">
        <v>15556</v>
      </c>
    </row>
    <row r="13078" spans="1:2">
      <c r="A13078">
        <v>37219651</v>
      </c>
      <c r="B13078" t="s">
        <v>15556</v>
      </c>
    </row>
    <row r="13079" spans="1:2">
      <c r="A13079">
        <v>37715779</v>
      </c>
      <c r="B13079" t="s">
        <v>15556</v>
      </c>
    </row>
    <row r="13080" spans="1:2">
      <c r="A13080">
        <v>36852538</v>
      </c>
      <c r="B13080" t="s">
        <v>14348</v>
      </c>
    </row>
    <row r="13081" spans="1:2">
      <c r="A13081">
        <v>37782861</v>
      </c>
      <c r="B13081" t="s">
        <v>14348</v>
      </c>
    </row>
    <row r="13082" spans="1:2">
      <c r="A13082">
        <v>34135164</v>
      </c>
      <c r="B13082" t="s">
        <v>14348</v>
      </c>
    </row>
    <row r="13083" spans="1:2">
      <c r="A13083">
        <v>34232716</v>
      </c>
      <c r="B13083" t="s">
        <v>14349</v>
      </c>
    </row>
    <row r="13084" spans="1:2">
      <c r="A13084">
        <v>34231753</v>
      </c>
      <c r="B13084" t="s">
        <v>14349</v>
      </c>
    </row>
    <row r="13085" spans="1:2">
      <c r="A13085">
        <v>37782868</v>
      </c>
      <c r="B13085" t="s">
        <v>14349</v>
      </c>
    </row>
    <row r="13086" spans="1:2">
      <c r="A13086">
        <v>36875834</v>
      </c>
      <c r="B13086" t="s">
        <v>14349</v>
      </c>
    </row>
    <row r="13087" spans="1:2">
      <c r="A13087">
        <v>34232812</v>
      </c>
      <c r="B13087" t="s">
        <v>14349</v>
      </c>
    </row>
    <row r="13088" spans="1:2">
      <c r="A13088">
        <v>34232753</v>
      </c>
      <c r="B13088" t="s">
        <v>15557</v>
      </c>
    </row>
    <row r="13089" spans="1:2">
      <c r="A13089">
        <v>37224939</v>
      </c>
      <c r="B13089" t="s">
        <v>14350</v>
      </c>
    </row>
    <row r="13090" spans="1:2">
      <c r="A13090">
        <v>37747522</v>
      </c>
      <c r="B13090" t="s">
        <v>14485</v>
      </c>
    </row>
    <row r="13091" spans="1:2">
      <c r="A13091">
        <v>34232837</v>
      </c>
      <c r="B13091" t="s">
        <v>14485</v>
      </c>
    </row>
    <row r="13092" spans="1:2">
      <c r="A13092">
        <v>34139822</v>
      </c>
      <c r="B13092" t="s">
        <v>15558</v>
      </c>
    </row>
    <row r="13093" spans="1:2">
      <c r="A13093">
        <v>34142339</v>
      </c>
      <c r="B13093" t="s">
        <v>15558</v>
      </c>
    </row>
    <row r="13094" spans="1:2">
      <c r="A13094">
        <v>34211383</v>
      </c>
      <c r="B13094" t="s">
        <v>15558</v>
      </c>
    </row>
    <row r="13095" spans="1:2">
      <c r="A13095">
        <v>38663066</v>
      </c>
      <c r="B13095" t="s">
        <v>15558</v>
      </c>
    </row>
    <row r="13096" spans="1:2">
      <c r="A13096">
        <v>36904218</v>
      </c>
      <c r="B13096" t="s">
        <v>15558</v>
      </c>
    </row>
    <row r="13097" spans="1:2">
      <c r="A13097">
        <v>37786871</v>
      </c>
      <c r="B13097" t="s">
        <v>15558</v>
      </c>
    </row>
    <row r="13098" spans="1:2">
      <c r="A13098">
        <v>34182197</v>
      </c>
      <c r="B13098" t="s">
        <v>15558</v>
      </c>
    </row>
    <row r="13099" spans="1:2">
      <c r="A13099">
        <v>34232563</v>
      </c>
      <c r="B13099" t="s">
        <v>14496</v>
      </c>
    </row>
    <row r="13100" spans="1:2">
      <c r="A13100">
        <v>36755916</v>
      </c>
      <c r="B13100" t="s">
        <v>14496</v>
      </c>
    </row>
    <row r="13101" spans="1:2">
      <c r="A13101">
        <v>37715442</v>
      </c>
      <c r="B13101" t="s">
        <v>14496</v>
      </c>
    </row>
    <row r="13102" spans="1:2">
      <c r="A13102">
        <v>34238359</v>
      </c>
      <c r="B13102" t="s">
        <v>14496</v>
      </c>
    </row>
    <row r="13103" spans="1:2">
      <c r="A13103">
        <v>37041030</v>
      </c>
      <c r="B13103" t="s">
        <v>14496</v>
      </c>
    </row>
    <row r="13104" spans="1:2">
      <c r="A13104">
        <v>34222413</v>
      </c>
      <c r="B13104" t="s">
        <v>14496</v>
      </c>
    </row>
    <row r="13105" spans="1:2">
      <c r="A13105">
        <v>37091899</v>
      </c>
      <c r="B13105" t="s">
        <v>14497</v>
      </c>
    </row>
    <row r="13106" spans="1:2">
      <c r="A13106">
        <v>34147812</v>
      </c>
      <c r="B13106" t="s">
        <v>15561</v>
      </c>
    </row>
    <row r="13107" spans="1:2">
      <c r="A13107">
        <v>38328573</v>
      </c>
      <c r="B13107" t="s">
        <v>15561</v>
      </c>
    </row>
    <row r="13108" spans="1:2">
      <c r="A13108">
        <v>37140449</v>
      </c>
      <c r="B13108" t="s">
        <v>15561</v>
      </c>
    </row>
    <row r="13109" spans="1:2">
      <c r="A13109">
        <v>34232935</v>
      </c>
      <c r="B13109" t="s">
        <v>15577</v>
      </c>
    </row>
    <row r="13110" spans="1:2">
      <c r="A13110">
        <v>37187783</v>
      </c>
      <c r="B13110" t="s">
        <v>15577</v>
      </c>
    </row>
    <row r="13111" spans="1:2">
      <c r="A13111">
        <v>34232947</v>
      </c>
      <c r="B13111" t="s">
        <v>15577</v>
      </c>
    </row>
    <row r="13112" spans="1:2">
      <c r="A13112">
        <v>34232939</v>
      </c>
      <c r="B13112" t="s">
        <v>15577</v>
      </c>
    </row>
    <row r="13113" spans="1:2">
      <c r="A13113">
        <v>34232964</v>
      </c>
      <c r="B13113" t="s">
        <v>15577</v>
      </c>
    </row>
    <row r="13114" spans="1:2">
      <c r="A13114">
        <v>34232934</v>
      </c>
      <c r="B13114" t="s">
        <v>15577</v>
      </c>
    </row>
    <row r="13115" spans="1:2">
      <c r="A13115">
        <v>36759462</v>
      </c>
      <c r="B13115" t="s">
        <v>15577</v>
      </c>
    </row>
    <row r="13116" spans="1:2">
      <c r="A13116">
        <v>34228983</v>
      </c>
      <c r="B13116" t="s">
        <v>15578</v>
      </c>
    </row>
    <row r="13117" spans="1:2">
      <c r="A13117">
        <v>37778666</v>
      </c>
      <c r="B13117" t="s">
        <v>14503</v>
      </c>
    </row>
    <row r="13118" spans="1:2">
      <c r="A13118">
        <v>36862618</v>
      </c>
      <c r="B13118" t="s">
        <v>14503</v>
      </c>
    </row>
    <row r="13119" spans="1:2">
      <c r="A13119">
        <v>38508150</v>
      </c>
      <c r="B13119" t="s">
        <v>10640</v>
      </c>
    </row>
    <row r="13120" spans="1:2">
      <c r="A13120">
        <v>37615990</v>
      </c>
      <c r="B13120" t="s">
        <v>10640</v>
      </c>
    </row>
    <row r="13121" spans="1:2">
      <c r="A13121">
        <v>38510976</v>
      </c>
      <c r="B13121" t="s">
        <v>10640</v>
      </c>
    </row>
    <row r="13122" spans="1:2">
      <c r="A13122">
        <v>37630888</v>
      </c>
      <c r="B13122" t="s">
        <v>10640</v>
      </c>
    </row>
    <row r="13123" spans="1:2">
      <c r="A13123">
        <v>37293575</v>
      </c>
      <c r="B13123" t="s">
        <v>10641</v>
      </c>
    </row>
    <row r="13124" spans="1:2">
      <c r="A13124">
        <v>38317791</v>
      </c>
      <c r="B13124" t="s">
        <v>10641</v>
      </c>
    </row>
    <row r="13125" spans="1:2">
      <c r="A13125">
        <v>37806654</v>
      </c>
      <c r="B13125" t="s">
        <v>10642</v>
      </c>
    </row>
    <row r="13126" spans="1:2">
      <c r="A13126">
        <v>37806656</v>
      </c>
      <c r="B13126" t="s">
        <v>10642</v>
      </c>
    </row>
    <row r="13127" spans="1:2">
      <c r="A13127">
        <v>38704501</v>
      </c>
      <c r="B13127" t="s">
        <v>10642</v>
      </c>
    </row>
    <row r="13128" spans="1:2">
      <c r="A13128">
        <v>36904284</v>
      </c>
      <c r="B13128" t="s">
        <v>15579</v>
      </c>
    </row>
    <row r="13129" spans="1:2">
      <c r="A13129">
        <v>34464631</v>
      </c>
      <c r="B13129" t="s">
        <v>15579</v>
      </c>
    </row>
    <row r="13130" spans="1:2">
      <c r="A13130">
        <v>36779116</v>
      </c>
      <c r="B13130" t="s">
        <v>15579</v>
      </c>
    </row>
    <row r="13131" spans="1:2">
      <c r="A13131">
        <v>34233000</v>
      </c>
      <c r="B13131" t="s">
        <v>15579</v>
      </c>
    </row>
    <row r="13132" spans="1:2">
      <c r="A13132">
        <v>37783434</v>
      </c>
      <c r="B13132" t="s">
        <v>12799</v>
      </c>
    </row>
    <row r="13133" spans="1:2">
      <c r="A13133">
        <v>37065734</v>
      </c>
      <c r="B13133" t="s">
        <v>12799</v>
      </c>
    </row>
    <row r="13134" spans="1:2">
      <c r="A13134">
        <v>38670693</v>
      </c>
      <c r="B13134" t="s">
        <v>12799</v>
      </c>
    </row>
    <row r="13135" spans="1:2">
      <c r="A13135">
        <v>36866105</v>
      </c>
      <c r="B13135" t="s">
        <v>15448</v>
      </c>
    </row>
    <row r="13136" spans="1:2">
      <c r="A13136">
        <v>34208309</v>
      </c>
      <c r="B13136" t="s">
        <v>15448</v>
      </c>
    </row>
    <row r="13137" spans="1:2">
      <c r="A13137">
        <v>37784102</v>
      </c>
      <c r="B13137" t="s">
        <v>15448</v>
      </c>
    </row>
    <row r="13138" spans="1:2">
      <c r="A13138">
        <v>36772269</v>
      </c>
      <c r="B13138" t="s">
        <v>15448</v>
      </c>
    </row>
    <row r="13139" spans="1:2">
      <c r="A13139">
        <v>34215451</v>
      </c>
      <c r="B13139" t="s">
        <v>14510</v>
      </c>
    </row>
    <row r="13140" spans="1:2">
      <c r="A13140">
        <v>34215450</v>
      </c>
      <c r="B13140" t="s">
        <v>14510</v>
      </c>
    </row>
    <row r="13141" spans="1:2">
      <c r="A13141">
        <v>34213890</v>
      </c>
      <c r="B13141" t="s">
        <v>14510</v>
      </c>
    </row>
    <row r="13142" spans="1:2">
      <c r="A13142">
        <v>34220082</v>
      </c>
      <c r="B13142" t="s">
        <v>14511</v>
      </c>
    </row>
    <row r="13143" spans="1:2">
      <c r="A13143">
        <v>34232608</v>
      </c>
      <c r="B13143" t="s">
        <v>14512</v>
      </c>
    </row>
    <row r="13144" spans="1:2">
      <c r="A13144">
        <v>34152530</v>
      </c>
      <c r="B13144" t="s">
        <v>14513</v>
      </c>
    </row>
    <row r="13145" spans="1:2">
      <c r="A13145">
        <v>34233027</v>
      </c>
      <c r="B13145" t="s">
        <v>14514</v>
      </c>
    </row>
    <row r="13146" spans="1:2">
      <c r="A13146">
        <v>34229478</v>
      </c>
      <c r="B13146" t="s">
        <v>14515</v>
      </c>
    </row>
    <row r="13147" spans="1:2">
      <c r="A13147">
        <v>37762479</v>
      </c>
      <c r="B13147" t="s">
        <v>14515</v>
      </c>
    </row>
    <row r="13148" spans="1:2">
      <c r="A13148">
        <v>34232599</v>
      </c>
      <c r="B13148" t="s">
        <v>14515</v>
      </c>
    </row>
    <row r="13149" spans="1:2">
      <c r="A13149">
        <v>34146696</v>
      </c>
      <c r="B13149" t="s">
        <v>14515</v>
      </c>
    </row>
    <row r="13150" spans="1:2">
      <c r="A13150">
        <v>34233019</v>
      </c>
      <c r="B13150" t="s">
        <v>14515</v>
      </c>
    </row>
    <row r="13151" spans="1:2">
      <c r="A13151">
        <v>36847275</v>
      </c>
      <c r="B13151" t="s">
        <v>14515</v>
      </c>
    </row>
    <row r="13152" spans="1:2">
      <c r="A13152">
        <v>36841658</v>
      </c>
      <c r="B13152" t="s">
        <v>14515</v>
      </c>
    </row>
    <row r="13153" spans="1:2">
      <c r="A13153">
        <v>36952409</v>
      </c>
      <c r="B13153" t="s">
        <v>14517</v>
      </c>
    </row>
    <row r="13154" spans="1:2">
      <c r="A13154">
        <v>34209387</v>
      </c>
      <c r="B13154" t="s">
        <v>14517</v>
      </c>
    </row>
    <row r="13155" spans="1:2">
      <c r="A13155">
        <v>38555953</v>
      </c>
      <c r="B13155" t="s">
        <v>14517</v>
      </c>
    </row>
    <row r="13156" spans="1:2">
      <c r="A13156">
        <v>34174809</v>
      </c>
      <c r="B13156" t="s">
        <v>14518</v>
      </c>
    </row>
    <row r="13157" spans="1:2">
      <c r="A13157">
        <v>37078164</v>
      </c>
      <c r="B13157" t="s">
        <v>14518</v>
      </c>
    </row>
    <row r="13158" spans="1:2">
      <c r="A13158">
        <v>37735036</v>
      </c>
      <c r="B13158" t="s">
        <v>14519</v>
      </c>
    </row>
    <row r="13159" spans="1:2">
      <c r="A13159">
        <v>34173696</v>
      </c>
      <c r="B13159" t="s">
        <v>14520</v>
      </c>
    </row>
    <row r="13160" spans="1:2">
      <c r="A13160">
        <v>34210948</v>
      </c>
      <c r="B13160" t="s">
        <v>14521</v>
      </c>
    </row>
    <row r="13161" spans="1:2">
      <c r="A13161">
        <v>38545375</v>
      </c>
      <c r="B13161" t="s">
        <v>14522</v>
      </c>
    </row>
    <row r="13162" spans="1:2">
      <c r="A13162">
        <v>37115737</v>
      </c>
      <c r="B13162" t="s">
        <v>14527</v>
      </c>
    </row>
    <row r="13163" spans="1:2">
      <c r="A13163">
        <v>37183414</v>
      </c>
      <c r="B13163" t="s">
        <v>15580</v>
      </c>
    </row>
    <row r="13164" spans="1:2">
      <c r="A13164">
        <v>37770762</v>
      </c>
      <c r="B13164" t="s">
        <v>15580</v>
      </c>
    </row>
    <row r="13165" spans="1:2">
      <c r="A13165">
        <v>34233146</v>
      </c>
      <c r="B13165" t="s">
        <v>15580</v>
      </c>
    </row>
    <row r="13166" spans="1:2">
      <c r="A13166">
        <v>37897882</v>
      </c>
      <c r="B13166" t="s">
        <v>15580</v>
      </c>
    </row>
    <row r="13167" spans="1:2">
      <c r="A13167">
        <v>34252692</v>
      </c>
      <c r="B13167" t="s">
        <v>15580</v>
      </c>
    </row>
    <row r="13168" spans="1:2">
      <c r="A13168">
        <v>34141355</v>
      </c>
      <c r="B13168" t="s">
        <v>15580</v>
      </c>
    </row>
    <row r="13169" spans="1:2">
      <c r="A13169">
        <v>37038836</v>
      </c>
      <c r="B13169" t="s">
        <v>15580</v>
      </c>
    </row>
    <row r="13170" spans="1:2">
      <c r="A13170">
        <v>34144202</v>
      </c>
      <c r="B13170" t="s">
        <v>15580</v>
      </c>
    </row>
    <row r="13171" spans="1:2">
      <c r="A13171">
        <v>37780340</v>
      </c>
      <c r="B13171" t="s">
        <v>14528</v>
      </c>
    </row>
    <row r="13172" spans="1:2">
      <c r="A13172">
        <v>34233033</v>
      </c>
      <c r="B13172" t="s">
        <v>14528</v>
      </c>
    </row>
    <row r="13173" spans="1:2">
      <c r="A13173">
        <v>34233034</v>
      </c>
      <c r="B13173" t="s">
        <v>14528</v>
      </c>
    </row>
    <row r="13174" spans="1:2">
      <c r="A13174">
        <v>37018264</v>
      </c>
      <c r="B13174" t="s">
        <v>14528</v>
      </c>
    </row>
    <row r="13175" spans="1:2">
      <c r="A13175">
        <v>34252645</v>
      </c>
      <c r="B13175" t="s">
        <v>14528</v>
      </c>
    </row>
    <row r="13176" spans="1:2">
      <c r="A13176">
        <v>34631751</v>
      </c>
      <c r="B13176" t="s">
        <v>14528</v>
      </c>
    </row>
    <row r="13177" spans="1:2">
      <c r="A13177">
        <v>37235393</v>
      </c>
      <c r="B13177" t="s">
        <v>14528</v>
      </c>
    </row>
    <row r="13178" spans="1:2">
      <c r="A13178">
        <v>36875863</v>
      </c>
      <c r="B13178" t="s">
        <v>14531</v>
      </c>
    </row>
    <row r="13179" spans="1:2">
      <c r="A13179">
        <v>34277551</v>
      </c>
      <c r="B13179" t="s">
        <v>14532</v>
      </c>
    </row>
    <row r="13180" spans="1:2">
      <c r="A13180">
        <v>34233052</v>
      </c>
      <c r="B13180" t="s">
        <v>14532</v>
      </c>
    </row>
    <row r="13181" spans="1:2">
      <c r="A13181">
        <v>37727514</v>
      </c>
      <c r="B13181" t="s">
        <v>14532</v>
      </c>
    </row>
    <row r="13182" spans="1:2">
      <c r="A13182">
        <v>34144978</v>
      </c>
      <c r="B13182" t="s">
        <v>9812</v>
      </c>
    </row>
    <row r="13183" spans="1:2">
      <c r="A13183">
        <v>37774728</v>
      </c>
      <c r="B13183" t="s">
        <v>9812</v>
      </c>
    </row>
    <row r="13184" spans="1:2">
      <c r="A13184">
        <v>36951182</v>
      </c>
      <c r="B13184" t="s">
        <v>9812</v>
      </c>
    </row>
    <row r="13185" spans="1:2">
      <c r="A13185">
        <v>34233085</v>
      </c>
      <c r="B13185" t="s">
        <v>9812</v>
      </c>
    </row>
    <row r="13186" spans="1:2">
      <c r="A13186">
        <v>34233172</v>
      </c>
      <c r="B13186" t="s">
        <v>9812</v>
      </c>
    </row>
    <row r="13187" spans="1:2">
      <c r="A13187">
        <v>37071187</v>
      </c>
      <c r="B13187" t="s">
        <v>9812</v>
      </c>
    </row>
    <row r="13188" spans="1:2">
      <c r="A13188">
        <v>34148787</v>
      </c>
      <c r="B13188" t="s">
        <v>9812</v>
      </c>
    </row>
    <row r="13189" spans="1:2">
      <c r="A13189">
        <v>36874844</v>
      </c>
      <c r="B13189" t="s">
        <v>9812</v>
      </c>
    </row>
    <row r="13190" spans="1:2">
      <c r="A13190">
        <v>37786851</v>
      </c>
      <c r="B13190" t="s">
        <v>9813</v>
      </c>
    </row>
    <row r="13191" spans="1:2">
      <c r="A13191">
        <v>34226390</v>
      </c>
      <c r="B13191" t="s">
        <v>9814</v>
      </c>
    </row>
    <row r="13192" spans="1:2">
      <c r="A13192">
        <v>37786845</v>
      </c>
      <c r="B13192" t="s">
        <v>9814</v>
      </c>
    </row>
    <row r="13193" spans="1:2">
      <c r="A13193">
        <v>34233139</v>
      </c>
      <c r="B13193" t="s">
        <v>9815</v>
      </c>
    </row>
    <row r="13194" spans="1:2">
      <c r="A13194">
        <v>34233173</v>
      </c>
      <c r="B13194" t="s">
        <v>15573</v>
      </c>
    </row>
    <row r="13195" spans="1:2">
      <c r="A13195">
        <v>36997487</v>
      </c>
      <c r="B13195" t="s">
        <v>15573</v>
      </c>
    </row>
    <row r="13196" spans="1:2">
      <c r="A13196">
        <v>34414958</v>
      </c>
      <c r="B13196" t="s">
        <v>15573</v>
      </c>
    </row>
    <row r="13197" spans="1:2">
      <c r="A13197">
        <v>37136141</v>
      </c>
      <c r="B13197" t="s">
        <v>15573</v>
      </c>
    </row>
    <row r="13198" spans="1:2">
      <c r="A13198">
        <v>37767404</v>
      </c>
      <c r="B13198" t="s">
        <v>15573</v>
      </c>
    </row>
    <row r="13199" spans="1:2">
      <c r="A13199">
        <v>37225037</v>
      </c>
      <c r="B13199" t="s">
        <v>14460</v>
      </c>
    </row>
    <row r="13200" spans="1:2">
      <c r="A13200">
        <v>37833843</v>
      </c>
      <c r="B13200" t="s">
        <v>14460</v>
      </c>
    </row>
    <row r="13201" spans="1:2">
      <c r="A13201">
        <v>37729025</v>
      </c>
      <c r="B13201" t="s">
        <v>14460</v>
      </c>
    </row>
    <row r="13202" spans="1:2">
      <c r="A13202">
        <v>34233127</v>
      </c>
      <c r="B13202" t="s">
        <v>15151</v>
      </c>
    </row>
    <row r="13203" spans="1:2">
      <c r="A13203">
        <v>34233179</v>
      </c>
      <c r="B13203" t="s">
        <v>15151</v>
      </c>
    </row>
    <row r="13204" spans="1:2">
      <c r="A13204">
        <v>34233084</v>
      </c>
      <c r="B13204" t="s">
        <v>12800</v>
      </c>
    </row>
    <row r="13205" spans="1:2">
      <c r="A13205">
        <v>36866376</v>
      </c>
      <c r="B13205" t="s">
        <v>14535</v>
      </c>
    </row>
    <row r="13206" spans="1:2">
      <c r="A13206">
        <v>38442075</v>
      </c>
      <c r="B13206" t="s">
        <v>14535</v>
      </c>
    </row>
    <row r="13207" spans="1:2">
      <c r="A13207">
        <v>34212712</v>
      </c>
      <c r="B13207" t="s">
        <v>15152</v>
      </c>
    </row>
    <row r="13208" spans="1:2">
      <c r="A13208">
        <v>34212724</v>
      </c>
      <c r="B13208" t="s">
        <v>15152</v>
      </c>
    </row>
    <row r="13209" spans="1:2">
      <c r="A13209">
        <v>38442133</v>
      </c>
      <c r="B13209" t="s">
        <v>15152</v>
      </c>
    </row>
    <row r="13210" spans="1:2">
      <c r="A13210">
        <v>37043565</v>
      </c>
      <c r="B13210" t="s">
        <v>14561</v>
      </c>
    </row>
    <row r="13211" spans="1:2">
      <c r="A13211">
        <v>37140361</v>
      </c>
      <c r="B13211" t="s">
        <v>14561</v>
      </c>
    </row>
    <row r="13212" spans="1:2">
      <c r="A13212">
        <v>34134215</v>
      </c>
      <c r="B13212" t="s">
        <v>14561</v>
      </c>
    </row>
    <row r="13213" spans="1:2">
      <c r="A13213">
        <v>34642577</v>
      </c>
      <c r="B13213" t="s">
        <v>12801</v>
      </c>
    </row>
    <row r="13214" spans="1:2">
      <c r="A13214">
        <v>36833709</v>
      </c>
      <c r="B13214" t="s">
        <v>12802</v>
      </c>
    </row>
    <row r="13215" spans="1:2">
      <c r="A13215">
        <v>36735426</v>
      </c>
      <c r="B13215" t="s">
        <v>12803</v>
      </c>
    </row>
    <row r="13216" spans="1:2">
      <c r="A13216">
        <v>34390284</v>
      </c>
      <c r="B13216" t="s">
        <v>12803</v>
      </c>
    </row>
    <row r="13217" spans="1:2">
      <c r="A13217">
        <v>37104050</v>
      </c>
      <c r="B13217" t="s">
        <v>14539</v>
      </c>
    </row>
    <row r="13218" spans="1:2">
      <c r="A13218">
        <v>37717359</v>
      </c>
      <c r="B13218" t="s">
        <v>14540</v>
      </c>
    </row>
    <row r="13219" spans="1:2">
      <c r="A13219">
        <v>37715732</v>
      </c>
      <c r="B13219" t="s">
        <v>15572</v>
      </c>
    </row>
    <row r="13220" spans="1:2">
      <c r="A13220">
        <v>37728411</v>
      </c>
      <c r="B13220" t="s">
        <v>15572</v>
      </c>
    </row>
    <row r="13221" spans="1:2">
      <c r="A13221">
        <v>37055767</v>
      </c>
      <c r="B13221" t="s">
        <v>15572</v>
      </c>
    </row>
    <row r="13222" spans="1:2">
      <c r="A13222">
        <v>36856261</v>
      </c>
      <c r="B13222" t="s">
        <v>15572</v>
      </c>
    </row>
    <row r="13223" spans="1:2">
      <c r="A13223">
        <v>34233292</v>
      </c>
      <c r="B13223" t="s">
        <v>15572</v>
      </c>
    </row>
    <row r="13224" spans="1:2">
      <c r="A13224">
        <v>34654249</v>
      </c>
      <c r="B13224" t="s">
        <v>15192</v>
      </c>
    </row>
    <row r="13225" spans="1:2">
      <c r="A13225">
        <v>34654214</v>
      </c>
      <c r="B13225" t="s">
        <v>15192</v>
      </c>
    </row>
    <row r="13226" spans="1:2">
      <c r="A13226">
        <v>34229531</v>
      </c>
      <c r="B13226" t="s">
        <v>15192</v>
      </c>
    </row>
    <row r="13227" spans="1:2">
      <c r="A13227">
        <v>34224025</v>
      </c>
      <c r="B13227" t="s">
        <v>15192</v>
      </c>
    </row>
    <row r="13228" spans="1:2">
      <c r="A13228">
        <v>34136271</v>
      </c>
      <c r="B13228" t="s">
        <v>15192</v>
      </c>
    </row>
    <row r="13229" spans="1:2">
      <c r="A13229">
        <v>38811791</v>
      </c>
      <c r="B13229" t="s">
        <v>15192</v>
      </c>
    </row>
    <row r="13230" spans="1:2">
      <c r="A13230">
        <v>34244839</v>
      </c>
      <c r="B13230" t="s">
        <v>15582</v>
      </c>
    </row>
    <row r="13231" spans="1:2">
      <c r="A13231">
        <v>37836623</v>
      </c>
      <c r="B13231" t="s">
        <v>15582</v>
      </c>
    </row>
    <row r="13232" spans="1:2">
      <c r="A13232">
        <v>34233316</v>
      </c>
      <c r="B13232" t="s">
        <v>15582</v>
      </c>
    </row>
    <row r="13233" spans="1:2">
      <c r="A13233">
        <v>36850281</v>
      </c>
      <c r="B13233" t="s">
        <v>15582</v>
      </c>
    </row>
    <row r="13234" spans="1:2">
      <c r="A13234">
        <v>34140855</v>
      </c>
      <c r="B13234" t="s">
        <v>15582</v>
      </c>
    </row>
    <row r="13235" spans="1:2">
      <c r="A13235">
        <v>34608787</v>
      </c>
      <c r="B13235" t="s">
        <v>14604</v>
      </c>
    </row>
    <row r="13236" spans="1:2">
      <c r="A13236">
        <v>34582331</v>
      </c>
      <c r="B13236" t="s">
        <v>14604</v>
      </c>
    </row>
    <row r="13237" spans="1:2">
      <c r="A13237">
        <v>36846127</v>
      </c>
      <c r="B13237" t="s">
        <v>15583</v>
      </c>
    </row>
    <row r="13238" spans="1:2">
      <c r="A13238">
        <v>34233331</v>
      </c>
      <c r="B13238" t="s">
        <v>15583</v>
      </c>
    </row>
    <row r="13239" spans="1:2">
      <c r="A13239">
        <v>37784155</v>
      </c>
      <c r="B13239" t="s">
        <v>15583</v>
      </c>
    </row>
    <row r="13240" spans="1:2">
      <c r="A13240">
        <v>34231760</v>
      </c>
      <c r="B13240" t="s">
        <v>15583</v>
      </c>
    </row>
    <row r="13241" spans="1:2">
      <c r="A13241">
        <v>34571373</v>
      </c>
      <c r="B13241" t="s">
        <v>15583</v>
      </c>
    </row>
    <row r="13242" spans="1:2">
      <c r="A13242">
        <v>37303374</v>
      </c>
      <c r="B13242" t="s">
        <v>15583</v>
      </c>
    </row>
    <row r="13243" spans="1:2">
      <c r="A13243">
        <v>37742961</v>
      </c>
      <c r="B13243" t="s">
        <v>15583</v>
      </c>
    </row>
    <row r="13244" spans="1:2">
      <c r="A13244">
        <v>36906526</v>
      </c>
      <c r="B13244" t="s">
        <v>15583</v>
      </c>
    </row>
    <row r="13245" spans="1:2">
      <c r="A13245">
        <v>34142125</v>
      </c>
      <c r="B13245" t="s">
        <v>12806</v>
      </c>
    </row>
    <row r="13246" spans="1:2">
      <c r="A13246">
        <v>36865706</v>
      </c>
      <c r="B13246" t="s">
        <v>14552</v>
      </c>
    </row>
    <row r="13247" spans="1:2">
      <c r="A13247">
        <v>36867107</v>
      </c>
      <c r="B13247" t="s">
        <v>14552</v>
      </c>
    </row>
    <row r="13248" spans="1:2">
      <c r="A13248">
        <v>34149197</v>
      </c>
      <c r="B13248" t="s">
        <v>15584</v>
      </c>
    </row>
    <row r="13249" spans="1:2">
      <c r="A13249">
        <v>36876951</v>
      </c>
      <c r="B13249" t="s">
        <v>15584</v>
      </c>
    </row>
    <row r="13250" spans="1:2">
      <c r="A13250">
        <v>34149201</v>
      </c>
      <c r="B13250" t="s">
        <v>14557</v>
      </c>
    </row>
    <row r="13251" spans="1:2">
      <c r="A13251">
        <v>37650030</v>
      </c>
      <c r="B13251" t="s">
        <v>14559</v>
      </c>
    </row>
    <row r="13252" spans="1:2">
      <c r="A13252">
        <v>34233344</v>
      </c>
      <c r="B13252" t="s">
        <v>15153</v>
      </c>
    </row>
    <row r="13253" spans="1:2">
      <c r="A13253">
        <v>37771144</v>
      </c>
      <c r="B13253" t="s">
        <v>15153</v>
      </c>
    </row>
    <row r="13254" spans="1:2">
      <c r="A13254">
        <v>34233340</v>
      </c>
      <c r="B13254" t="s">
        <v>15153</v>
      </c>
    </row>
    <row r="13255" spans="1:2">
      <c r="A13255">
        <v>34233348</v>
      </c>
      <c r="B13255" t="s">
        <v>15153</v>
      </c>
    </row>
    <row r="13256" spans="1:2">
      <c r="A13256">
        <v>34233336</v>
      </c>
      <c r="B13256" t="s">
        <v>15153</v>
      </c>
    </row>
    <row r="13257" spans="1:2">
      <c r="A13257">
        <v>34233356</v>
      </c>
      <c r="B13257" t="s">
        <v>15153</v>
      </c>
    </row>
    <row r="13258" spans="1:2">
      <c r="A13258">
        <v>34233369</v>
      </c>
      <c r="B13258" t="s">
        <v>15593</v>
      </c>
    </row>
    <row r="13259" spans="1:2">
      <c r="A13259">
        <v>34380628</v>
      </c>
      <c r="B13259" t="s">
        <v>15593</v>
      </c>
    </row>
    <row r="13260" spans="1:2">
      <c r="A13260">
        <v>34232645</v>
      </c>
      <c r="B13260" t="s">
        <v>15593</v>
      </c>
    </row>
    <row r="13261" spans="1:2">
      <c r="A13261">
        <v>34656065</v>
      </c>
      <c r="B13261" t="s">
        <v>15593</v>
      </c>
    </row>
    <row r="13262" spans="1:2">
      <c r="A13262">
        <v>34233374</v>
      </c>
      <c r="B13262" t="s">
        <v>15593</v>
      </c>
    </row>
    <row r="13263" spans="1:2">
      <c r="A13263">
        <v>34232633</v>
      </c>
      <c r="B13263" t="s">
        <v>15593</v>
      </c>
    </row>
    <row r="13264" spans="1:2">
      <c r="A13264">
        <v>36862163</v>
      </c>
      <c r="B13264" t="s">
        <v>12808</v>
      </c>
    </row>
    <row r="13265" spans="1:2">
      <c r="A13265">
        <v>36864135</v>
      </c>
      <c r="B13265" t="s">
        <v>14461</v>
      </c>
    </row>
    <row r="13266" spans="1:2">
      <c r="A13266">
        <v>34596348</v>
      </c>
      <c r="B13266" t="s">
        <v>12809</v>
      </c>
    </row>
    <row r="13267" spans="1:2">
      <c r="A13267">
        <v>34137955</v>
      </c>
      <c r="B13267" t="s">
        <v>15585</v>
      </c>
    </row>
    <row r="13268" spans="1:2">
      <c r="A13268">
        <v>37782711</v>
      </c>
      <c r="B13268" t="s">
        <v>15585</v>
      </c>
    </row>
    <row r="13269" spans="1:2">
      <c r="A13269">
        <v>38549976</v>
      </c>
      <c r="B13269" t="s">
        <v>14562</v>
      </c>
    </row>
    <row r="13270" spans="1:2">
      <c r="A13270">
        <v>37594114</v>
      </c>
      <c r="B13270" t="s">
        <v>14562</v>
      </c>
    </row>
    <row r="13271" spans="1:2">
      <c r="A13271">
        <v>38565229</v>
      </c>
      <c r="B13271" t="s">
        <v>14562</v>
      </c>
    </row>
    <row r="13272" spans="1:2">
      <c r="A13272">
        <v>37074765</v>
      </c>
      <c r="B13272" t="s">
        <v>15093</v>
      </c>
    </row>
    <row r="13273" spans="1:2">
      <c r="A13273">
        <v>34224489</v>
      </c>
      <c r="B13273" t="s">
        <v>13946</v>
      </c>
    </row>
    <row r="13274" spans="1:2">
      <c r="A13274">
        <v>37281212</v>
      </c>
      <c r="B13274" t="s">
        <v>13946</v>
      </c>
    </row>
    <row r="13275" spans="1:2">
      <c r="A13275">
        <v>34134962</v>
      </c>
      <c r="B13275" t="s">
        <v>14568</v>
      </c>
    </row>
    <row r="13276" spans="1:2">
      <c r="A13276">
        <v>34134963</v>
      </c>
      <c r="B13276" t="s">
        <v>14568</v>
      </c>
    </row>
    <row r="13277" spans="1:2">
      <c r="A13277">
        <v>34211361</v>
      </c>
      <c r="B13277" t="s">
        <v>14569</v>
      </c>
    </row>
    <row r="13278" spans="1:2">
      <c r="A13278">
        <v>34235725</v>
      </c>
      <c r="B13278" t="s">
        <v>14570</v>
      </c>
    </row>
    <row r="13279" spans="1:2">
      <c r="A13279">
        <v>37587863</v>
      </c>
      <c r="B13279" t="s">
        <v>14571</v>
      </c>
    </row>
    <row r="13280" spans="1:2">
      <c r="A13280">
        <v>37592635</v>
      </c>
      <c r="B13280" t="s">
        <v>14571</v>
      </c>
    </row>
    <row r="13281" spans="1:2">
      <c r="A13281">
        <v>37303564</v>
      </c>
      <c r="B13281" t="s">
        <v>15588</v>
      </c>
    </row>
    <row r="13282" spans="1:2">
      <c r="A13282">
        <v>38343365</v>
      </c>
      <c r="B13282" t="s">
        <v>15588</v>
      </c>
    </row>
    <row r="13283" spans="1:2">
      <c r="A13283">
        <v>38343341</v>
      </c>
      <c r="B13283" t="s">
        <v>15588</v>
      </c>
    </row>
    <row r="13284" spans="1:2">
      <c r="A13284">
        <v>37244436</v>
      </c>
      <c r="B13284" t="s">
        <v>15588</v>
      </c>
    </row>
    <row r="13285" spans="1:2">
      <c r="A13285">
        <v>34290713</v>
      </c>
      <c r="B13285" t="s">
        <v>14572</v>
      </c>
    </row>
    <row r="13286" spans="1:2">
      <c r="A13286">
        <v>34227788</v>
      </c>
      <c r="B13286" t="s">
        <v>14573</v>
      </c>
    </row>
    <row r="13287" spans="1:2">
      <c r="A13287">
        <v>34290693</v>
      </c>
      <c r="B13287" t="s">
        <v>14573</v>
      </c>
    </row>
    <row r="13288" spans="1:2">
      <c r="A13288">
        <v>34162813</v>
      </c>
      <c r="B13288" t="s">
        <v>14574</v>
      </c>
    </row>
    <row r="13289" spans="1:2">
      <c r="A13289">
        <v>37152639</v>
      </c>
      <c r="B13289" t="s">
        <v>14575</v>
      </c>
    </row>
    <row r="13290" spans="1:2">
      <c r="A13290">
        <v>34209736</v>
      </c>
      <c r="B13290" t="s">
        <v>14575</v>
      </c>
    </row>
    <row r="13291" spans="1:2">
      <c r="A13291">
        <v>37762606</v>
      </c>
      <c r="B13291" t="s">
        <v>14575</v>
      </c>
    </row>
    <row r="13292" spans="1:2">
      <c r="A13292">
        <v>36956284</v>
      </c>
      <c r="B13292" t="s">
        <v>14575</v>
      </c>
    </row>
    <row r="13293" spans="1:2">
      <c r="A13293">
        <v>37757086</v>
      </c>
      <c r="B13293" t="s">
        <v>14575</v>
      </c>
    </row>
    <row r="13294" spans="1:2">
      <c r="A13294">
        <v>37757069</v>
      </c>
      <c r="B13294" t="s">
        <v>14576</v>
      </c>
    </row>
    <row r="13295" spans="1:2">
      <c r="A13295">
        <v>34212068</v>
      </c>
      <c r="B13295" t="s">
        <v>14576</v>
      </c>
    </row>
    <row r="13296" spans="1:2">
      <c r="A13296">
        <v>37725233</v>
      </c>
      <c r="B13296" t="s">
        <v>14576</v>
      </c>
    </row>
    <row r="13297" spans="1:2">
      <c r="A13297">
        <v>37090283</v>
      </c>
      <c r="B13297" t="s">
        <v>14576</v>
      </c>
    </row>
    <row r="13298" spans="1:2">
      <c r="A13298">
        <v>37033216</v>
      </c>
      <c r="B13298" t="s">
        <v>14576</v>
      </c>
    </row>
    <row r="13299" spans="1:2">
      <c r="A13299">
        <v>37036152</v>
      </c>
      <c r="B13299" t="s">
        <v>14577</v>
      </c>
    </row>
    <row r="13300" spans="1:2">
      <c r="A13300">
        <v>34213408</v>
      </c>
      <c r="B13300" t="s">
        <v>14577</v>
      </c>
    </row>
    <row r="13301" spans="1:2">
      <c r="A13301">
        <v>37084103</v>
      </c>
      <c r="B13301" t="s">
        <v>14578</v>
      </c>
    </row>
    <row r="13302" spans="1:2">
      <c r="A13302">
        <v>34149571</v>
      </c>
      <c r="B13302" t="s">
        <v>14578</v>
      </c>
    </row>
    <row r="13303" spans="1:2">
      <c r="A13303">
        <v>34648500</v>
      </c>
      <c r="B13303" t="s">
        <v>14579</v>
      </c>
    </row>
    <row r="13304" spans="1:2">
      <c r="A13304">
        <v>34137897</v>
      </c>
      <c r="B13304" t="s">
        <v>14579</v>
      </c>
    </row>
    <row r="13305" spans="1:2">
      <c r="A13305">
        <v>34219162</v>
      </c>
      <c r="B13305" t="s">
        <v>14579</v>
      </c>
    </row>
    <row r="13306" spans="1:2">
      <c r="A13306">
        <v>34141044</v>
      </c>
      <c r="B13306" t="s">
        <v>14585</v>
      </c>
    </row>
    <row r="13307" spans="1:2">
      <c r="A13307">
        <v>34152351</v>
      </c>
      <c r="B13307" t="s">
        <v>9974</v>
      </c>
    </row>
    <row r="13308" spans="1:2">
      <c r="A13308">
        <v>34152349</v>
      </c>
      <c r="B13308" t="s">
        <v>9974</v>
      </c>
    </row>
    <row r="13309" spans="1:2">
      <c r="A13309">
        <v>34329245</v>
      </c>
      <c r="B13309" t="s">
        <v>14586</v>
      </c>
    </row>
    <row r="13310" spans="1:2">
      <c r="A13310">
        <v>34190247</v>
      </c>
      <c r="B13310" t="s">
        <v>14587</v>
      </c>
    </row>
    <row r="13311" spans="1:2">
      <c r="A13311">
        <v>34211536</v>
      </c>
      <c r="B13311" t="s">
        <v>14588</v>
      </c>
    </row>
    <row r="13312" spans="1:2">
      <c r="A13312">
        <v>34248043</v>
      </c>
      <c r="B13312" t="s">
        <v>14580</v>
      </c>
    </row>
    <row r="13313" spans="1:2">
      <c r="A13313">
        <v>34298445</v>
      </c>
      <c r="B13313" t="s">
        <v>14580</v>
      </c>
    </row>
    <row r="13314" spans="1:2">
      <c r="A13314">
        <v>34220800</v>
      </c>
      <c r="B13314" t="s">
        <v>14580</v>
      </c>
    </row>
    <row r="13315" spans="1:2">
      <c r="A13315">
        <v>34212066</v>
      </c>
      <c r="B13315" t="s">
        <v>15589</v>
      </c>
    </row>
    <row r="13316" spans="1:2">
      <c r="A13316">
        <v>34325612</v>
      </c>
      <c r="B13316" t="s">
        <v>15154</v>
      </c>
    </row>
    <row r="13317" spans="1:2">
      <c r="A13317">
        <v>34226215</v>
      </c>
      <c r="B13317" t="s">
        <v>15154</v>
      </c>
    </row>
    <row r="13318" spans="1:2">
      <c r="A13318">
        <v>34227680</v>
      </c>
      <c r="B13318" t="s">
        <v>15590</v>
      </c>
    </row>
    <row r="13319" spans="1:2">
      <c r="A13319">
        <v>34323690</v>
      </c>
      <c r="B13319" t="s">
        <v>15590</v>
      </c>
    </row>
    <row r="13320" spans="1:2">
      <c r="A13320">
        <v>37220319</v>
      </c>
      <c r="B13320" t="s">
        <v>13483</v>
      </c>
    </row>
    <row r="13321" spans="1:2">
      <c r="A13321">
        <v>34233384</v>
      </c>
      <c r="B13321" t="s">
        <v>13483</v>
      </c>
    </row>
    <row r="13322" spans="1:2">
      <c r="A13322">
        <v>34230282</v>
      </c>
      <c r="B13322" t="s">
        <v>13200</v>
      </c>
    </row>
    <row r="13323" spans="1:2">
      <c r="A13323">
        <v>34229306</v>
      </c>
      <c r="B13323" t="s">
        <v>13200</v>
      </c>
    </row>
    <row r="13324" spans="1:2">
      <c r="A13324">
        <v>34415294</v>
      </c>
      <c r="B13324" t="s">
        <v>13200</v>
      </c>
    </row>
    <row r="13325" spans="1:2">
      <c r="A13325">
        <v>36894107</v>
      </c>
      <c r="B13325" t="s">
        <v>14601</v>
      </c>
    </row>
    <row r="13326" spans="1:2">
      <c r="A13326">
        <v>34233385</v>
      </c>
      <c r="B13326" t="s">
        <v>14601</v>
      </c>
    </row>
    <row r="13327" spans="1:2">
      <c r="A13327">
        <v>38431433</v>
      </c>
      <c r="B13327" t="s">
        <v>13993</v>
      </c>
    </row>
    <row r="13328" spans="1:2">
      <c r="A13328">
        <v>38356425</v>
      </c>
      <c r="B13328" t="s">
        <v>13993</v>
      </c>
    </row>
    <row r="13329" spans="1:2">
      <c r="A13329">
        <v>34143526</v>
      </c>
      <c r="B13329" t="s">
        <v>13993</v>
      </c>
    </row>
    <row r="13330" spans="1:2">
      <c r="A13330">
        <v>34231976</v>
      </c>
      <c r="B13330" t="s">
        <v>14292</v>
      </c>
    </row>
    <row r="13331" spans="1:2">
      <c r="A13331">
        <v>34232348</v>
      </c>
      <c r="B13331" t="s">
        <v>14292</v>
      </c>
    </row>
    <row r="13332" spans="1:2">
      <c r="A13332">
        <v>34232287</v>
      </c>
      <c r="B13332" t="s">
        <v>14251</v>
      </c>
    </row>
    <row r="13333" spans="1:2">
      <c r="A13333">
        <v>38671379</v>
      </c>
      <c r="B13333" t="s">
        <v>14251</v>
      </c>
    </row>
    <row r="13334" spans="1:2">
      <c r="A13334">
        <v>34214672</v>
      </c>
      <c r="B13334" t="s">
        <v>14251</v>
      </c>
    </row>
    <row r="13335" spans="1:2">
      <c r="A13335">
        <v>34147324</v>
      </c>
      <c r="B13335" t="s">
        <v>14541</v>
      </c>
    </row>
    <row r="13336" spans="1:2">
      <c r="A13336">
        <v>37783066</v>
      </c>
      <c r="B13336" t="s">
        <v>14541</v>
      </c>
    </row>
    <row r="13337" spans="1:2">
      <c r="A13337">
        <v>34270837</v>
      </c>
      <c r="B13337" t="s">
        <v>14541</v>
      </c>
    </row>
    <row r="13338" spans="1:2">
      <c r="A13338">
        <v>37753503</v>
      </c>
      <c r="B13338" t="s">
        <v>14541</v>
      </c>
    </row>
    <row r="13339" spans="1:2">
      <c r="A13339">
        <v>36856837</v>
      </c>
      <c r="B13339" t="s">
        <v>12815</v>
      </c>
    </row>
    <row r="13340" spans="1:2">
      <c r="A13340">
        <v>38794407</v>
      </c>
      <c r="B13340" t="s">
        <v>14542</v>
      </c>
    </row>
    <row r="13341" spans="1:2">
      <c r="A13341">
        <v>36864662</v>
      </c>
      <c r="B13341" t="s">
        <v>14542</v>
      </c>
    </row>
    <row r="13342" spans="1:2">
      <c r="A13342">
        <v>38536553</v>
      </c>
      <c r="B13342" t="s">
        <v>14542</v>
      </c>
    </row>
    <row r="13343" spans="1:2">
      <c r="A13343">
        <v>34213257</v>
      </c>
      <c r="B13343" t="s">
        <v>14542</v>
      </c>
    </row>
    <row r="13344" spans="1:2">
      <c r="A13344">
        <v>34190843</v>
      </c>
      <c r="B13344" t="s">
        <v>15543</v>
      </c>
    </row>
    <row r="13345" spans="1:2">
      <c r="A13345">
        <v>38803534</v>
      </c>
      <c r="B13345" t="s">
        <v>15543</v>
      </c>
    </row>
    <row r="13346" spans="1:2">
      <c r="A13346">
        <v>34232325</v>
      </c>
      <c r="B13346" t="s">
        <v>15543</v>
      </c>
    </row>
    <row r="13347" spans="1:2">
      <c r="A13347">
        <v>34190844</v>
      </c>
      <c r="B13347" t="s">
        <v>15543</v>
      </c>
    </row>
    <row r="13348" spans="1:2">
      <c r="A13348">
        <v>34190848</v>
      </c>
      <c r="B13348" t="s">
        <v>15543</v>
      </c>
    </row>
    <row r="13349" spans="1:2">
      <c r="A13349">
        <v>34525003</v>
      </c>
      <c r="B13349" t="s">
        <v>14219</v>
      </c>
    </row>
    <row r="13350" spans="1:2">
      <c r="A13350">
        <v>34256336</v>
      </c>
      <c r="B13350" t="s">
        <v>14219</v>
      </c>
    </row>
    <row r="13351" spans="1:2">
      <c r="A13351">
        <v>37215451</v>
      </c>
      <c r="B13351" t="s">
        <v>14219</v>
      </c>
    </row>
    <row r="13352" spans="1:2">
      <c r="A13352">
        <v>34233625</v>
      </c>
      <c r="B13352" t="s">
        <v>14546</v>
      </c>
    </row>
    <row r="13353" spans="1:2">
      <c r="A13353">
        <v>38691255</v>
      </c>
      <c r="B13353" t="s">
        <v>14546</v>
      </c>
    </row>
    <row r="13354" spans="1:2">
      <c r="A13354">
        <v>38685585</v>
      </c>
      <c r="B13354" t="s">
        <v>14546</v>
      </c>
    </row>
    <row r="13355" spans="1:2">
      <c r="A13355">
        <v>37157519</v>
      </c>
      <c r="B13355" t="s">
        <v>12816</v>
      </c>
    </row>
    <row r="13356" spans="1:2">
      <c r="A13356">
        <v>34639032</v>
      </c>
      <c r="B13356" t="s">
        <v>12816</v>
      </c>
    </row>
    <row r="13357" spans="1:2">
      <c r="A13357">
        <v>36755474</v>
      </c>
      <c r="B13357" t="s">
        <v>13484</v>
      </c>
    </row>
    <row r="13358" spans="1:2">
      <c r="A13358">
        <v>37023954</v>
      </c>
      <c r="B13358" t="s">
        <v>13485</v>
      </c>
    </row>
    <row r="13359" spans="1:2">
      <c r="A13359">
        <v>37575082</v>
      </c>
      <c r="B13359" t="s">
        <v>13485</v>
      </c>
    </row>
    <row r="13360" spans="1:2">
      <c r="A13360">
        <v>37023957</v>
      </c>
      <c r="B13360" t="s">
        <v>13485</v>
      </c>
    </row>
    <row r="13361" spans="1:2">
      <c r="A13361">
        <v>36782387</v>
      </c>
      <c r="B13361" t="s">
        <v>12817</v>
      </c>
    </row>
    <row r="13362" spans="1:2">
      <c r="A13362">
        <v>36852854</v>
      </c>
      <c r="B13362" t="s">
        <v>14547</v>
      </c>
    </row>
    <row r="13363" spans="1:2">
      <c r="A13363">
        <v>37836363</v>
      </c>
      <c r="B13363" t="s">
        <v>14547</v>
      </c>
    </row>
    <row r="13364" spans="1:2">
      <c r="A13364">
        <v>34147966</v>
      </c>
      <c r="B13364" t="s">
        <v>14547</v>
      </c>
    </row>
    <row r="13365" spans="1:2">
      <c r="A13365">
        <v>34462018</v>
      </c>
      <c r="B13365" t="s">
        <v>12818</v>
      </c>
    </row>
    <row r="13366" spans="1:2">
      <c r="A13366">
        <v>34233314</v>
      </c>
      <c r="B13366" t="s">
        <v>12818</v>
      </c>
    </row>
    <row r="13367" spans="1:2">
      <c r="A13367">
        <v>37114023</v>
      </c>
      <c r="B13367" t="s">
        <v>14605</v>
      </c>
    </row>
    <row r="13368" spans="1:2">
      <c r="A13368">
        <v>36828786</v>
      </c>
      <c r="B13368" t="s">
        <v>14605</v>
      </c>
    </row>
    <row r="13369" spans="1:2">
      <c r="A13369">
        <v>34140847</v>
      </c>
      <c r="B13369" t="s">
        <v>14605</v>
      </c>
    </row>
    <row r="13370" spans="1:2">
      <c r="A13370">
        <v>34229767</v>
      </c>
      <c r="B13370" t="s">
        <v>14605</v>
      </c>
    </row>
    <row r="13371" spans="1:2">
      <c r="A13371">
        <v>34421336</v>
      </c>
      <c r="B13371" t="s">
        <v>14606</v>
      </c>
    </row>
    <row r="13372" spans="1:2">
      <c r="A13372">
        <v>34233306</v>
      </c>
      <c r="B13372" t="s">
        <v>14606</v>
      </c>
    </row>
    <row r="13373" spans="1:2">
      <c r="A13373">
        <v>36852857</v>
      </c>
      <c r="B13373" t="s">
        <v>14606</v>
      </c>
    </row>
    <row r="13374" spans="1:2">
      <c r="A13374">
        <v>34226596</v>
      </c>
      <c r="B13374" t="s">
        <v>14607</v>
      </c>
    </row>
    <row r="13375" spans="1:2">
      <c r="A13375">
        <v>37836927</v>
      </c>
      <c r="B13375" t="s">
        <v>14607</v>
      </c>
    </row>
    <row r="13376" spans="1:2">
      <c r="A13376">
        <v>38389820</v>
      </c>
      <c r="B13376" t="s">
        <v>14607</v>
      </c>
    </row>
    <row r="13377" spans="1:2">
      <c r="A13377">
        <v>37581023</v>
      </c>
      <c r="B13377" t="s">
        <v>14607</v>
      </c>
    </row>
    <row r="13378" spans="1:2">
      <c r="A13378">
        <v>36934983</v>
      </c>
      <c r="B13378" t="s">
        <v>14607</v>
      </c>
    </row>
    <row r="13379" spans="1:2">
      <c r="A13379">
        <v>38654365</v>
      </c>
      <c r="B13379" t="s">
        <v>14607</v>
      </c>
    </row>
    <row r="13380" spans="1:2">
      <c r="A13380">
        <v>34400497</v>
      </c>
      <c r="B13380" t="s">
        <v>12819</v>
      </c>
    </row>
    <row r="13381" spans="1:2">
      <c r="A13381">
        <v>34233404</v>
      </c>
      <c r="B13381" t="s">
        <v>15371</v>
      </c>
    </row>
    <row r="13382" spans="1:2">
      <c r="A13382">
        <v>36960076</v>
      </c>
      <c r="B13382" t="s">
        <v>15371</v>
      </c>
    </row>
    <row r="13383" spans="1:2">
      <c r="A13383">
        <v>38454719</v>
      </c>
      <c r="B13383" t="s">
        <v>15371</v>
      </c>
    </row>
    <row r="13384" spans="1:2">
      <c r="A13384">
        <v>36936057</v>
      </c>
      <c r="B13384" t="s">
        <v>9783</v>
      </c>
    </row>
    <row r="13385" spans="1:2">
      <c r="A13385">
        <v>38500624</v>
      </c>
      <c r="B13385" t="s">
        <v>14549</v>
      </c>
    </row>
    <row r="13386" spans="1:2">
      <c r="A13386">
        <v>38449951</v>
      </c>
      <c r="B13386" t="s">
        <v>14549</v>
      </c>
    </row>
    <row r="13387" spans="1:2">
      <c r="A13387">
        <v>36996764</v>
      </c>
      <c r="B13387" t="s">
        <v>14549</v>
      </c>
    </row>
    <row r="13388" spans="1:2">
      <c r="A13388">
        <v>34136396</v>
      </c>
      <c r="B13388" t="s">
        <v>14549</v>
      </c>
    </row>
    <row r="13389" spans="1:2">
      <c r="A13389">
        <v>34221670</v>
      </c>
      <c r="B13389" t="s">
        <v>15896</v>
      </c>
    </row>
    <row r="13390" spans="1:2">
      <c r="A13390">
        <v>34211285</v>
      </c>
      <c r="B13390" t="s">
        <v>12820</v>
      </c>
    </row>
    <row r="13391" spans="1:2">
      <c r="A13391">
        <v>38348413</v>
      </c>
      <c r="B13391" t="s">
        <v>12820</v>
      </c>
    </row>
    <row r="13392" spans="1:2">
      <c r="A13392">
        <v>36929691</v>
      </c>
      <c r="B13392" t="s">
        <v>12820</v>
      </c>
    </row>
    <row r="13393" spans="1:2">
      <c r="A13393">
        <v>38394565</v>
      </c>
      <c r="B13393" t="s">
        <v>14612</v>
      </c>
    </row>
    <row r="13394" spans="1:2">
      <c r="A13394">
        <v>34646189</v>
      </c>
      <c r="B13394" t="s">
        <v>14616</v>
      </c>
    </row>
    <row r="13395" spans="1:2">
      <c r="A13395">
        <v>34233363</v>
      </c>
      <c r="B13395" t="s">
        <v>14616</v>
      </c>
    </row>
    <row r="13396" spans="1:2">
      <c r="A13396">
        <v>37717101</v>
      </c>
      <c r="B13396" t="s">
        <v>14616</v>
      </c>
    </row>
    <row r="13397" spans="1:2">
      <c r="A13397">
        <v>36867575</v>
      </c>
      <c r="B13397" t="s">
        <v>14616</v>
      </c>
    </row>
    <row r="13398" spans="1:2">
      <c r="A13398">
        <v>34140431</v>
      </c>
      <c r="B13398" t="s">
        <v>14616</v>
      </c>
    </row>
    <row r="13399" spans="1:2">
      <c r="A13399">
        <v>34232661</v>
      </c>
      <c r="B13399" t="s">
        <v>14616</v>
      </c>
    </row>
    <row r="13400" spans="1:2">
      <c r="A13400">
        <v>34232647</v>
      </c>
      <c r="B13400" t="s">
        <v>14616</v>
      </c>
    </row>
    <row r="13401" spans="1:2">
      <c r="A13401">
        <v>34233635</v>
      </c>
      <c r="B13401" t="s">
        <v>14703</v>
      </c>
    </row>
    <row r="13402" spans="1:2">
      <c r="A13402">
        <v>36781314</v>
      </c>
      <c r="B13402" t="s">
        <v>14703</v>
      </c>
    </row>
    <row r="13403" spans="1:2">
      <c r="A13403">
        <v>36732785</v>
      </c>
      <c r="B13403" t="s">
        <v>14703</v>
      </c>
    </row>
    <row r="13404" spans="1:2">
      <c r="A13404">
        <v>36906323</v>
      </c>
      <c r="B13404" t="s">
        <v>14703</v>
      </c>
    </row>
    <row r="13405" spans="1:2">
      <c r="A13405">
        <v>36781297</v>
      </c>
      <c r="B13405" t="s">
        <v>14687</v>
      </c>
    </row>
    <row r="13406" spans="1:2">
      <c r="A13406">
        <v>34233651</v>
      </c>
      <c r="B13406" t="s">
        <v>14687</v>
      </c>
    </row>
    <row r="13407" spans="1:2">
      <c r="A13407">
        <v>36906653</v>
      </c>
      <c r="B13407" t="s">
        <v>14687</v>
      </c>
    </row>
    <row r="13408" spans="1:2">
      <c r="A13408">
        <v>34233822</v>
      </c>
      <c r="B13408" t="s">
        <v>14687</v>
      </c>
    </row>
    <row r="13409" spans="1:2">
      <c r="A13409">
        <v>36785393</v>
      </c>
      <c r="B13409" t="s">
        <v>14688</v>
      </c>
    </row>
    <row r="13410" spans="1:2">
      <c r="A13410">
        <v>34233972</v>
      </c>
      <c r="B13410" t="s">
        <v>14688</v>
      </c>
    </row>
    <row r="13411" spans="1:2">
      <c r="A13411">
        <v>36781268</v>
      </c>
      <c r="B13411" t="s">
        <v>14688</v>
      </c>
    </row>
    <row r="13412" spans="1:2">
      <c r="A13412">
        <v>37177492</v>
      </c>
      <c r="B13412" t="s">
        <v>14689</v>
      </c>
    </row>
    <row r="13413" spans="1:2">
      <c r="A13413">
        <v>36781241</v>
      </c>
      <c r="B13413" t="s">
        <v>14689</v>
      </c>
    </row>
    <row r="13414" spans="1:2">
      <c r="A13414">
        <v>36908811</v>
      </c>
      <c r="B13414" t="s">
        <v>14689</v>
      </c>
    </row>
    <row r="13415" spans="1:2">
      <c r="A13415">
        <v>36781429</v>
      </c>
      <c r="B13415" t="s">
        <v>15032</v>
      </c>
    </row>
    <row r="13416" spans="1:2">
      <c r="A13416">
        <v>36906607</v>
      </c>
      <c r="B13416" t="s">
        <v>15032</v>
      </c>
    </row>
    <row r="13417" spans="1:2">
      <c r="A13417">
        <v>34233684</v>
      </c>
      <c r="B13417" t="s">
        <v>15032</v>
      </c>
    </row>
    <row r="13418" spans="1:2">
      <c r="A13418">
        <v>36767865</v>
      </c>
      <c r="B13418" t="s">
        <v>15032</v>
      </c>
    </row>
    <row r="13419" spans="1:2">
      <c r="A13419">
        <v>36664941</v>
      </c>
      <c r="B13419" t="s">
        <v>15032</v>
      </c>
    </row>
    <row r="13420" spans="1:2">
      <c r="A13420">
        <v>38793672</v>
      </c>
      <c r="B13420" t="s">
        <v>15032</v>
      </c>
    </row>
    <row r="13421" spans="1:2">
      <c r="A13421">
        <v>37251380</v>
      </c>
      <c r="B13421" t="s">
        <v>14733</v>
      </c>
    </row>
    <row r="13422" spans="1:2">
      <c r="A13422">
        <v>37245292</v>
      </c>
      <c r="B13422" t="s">
        <v>14733</v>
      </c>
    </row>
    <row r="13423" spans="1:2">
      <c r="A13423">
        <v>36906378</v>
      </c>
      <c r="B13423" t="s">
        <v>14690</v>
      </c>
    </row>
    <row r="13424" spans="1:2">
      <c r="A13424">
        <v>36780744</v>
      </c>
      <c r="B13424" t="s">
        <v>14690</v>
      </c>
    </row>
    <row r="13425" spans="1:2">
      <c r="A13425">
        <v>36780748</v>
      </c>
      <c r="B13425" t="s">
        <v>14690</v>
      </c>
    </row>
    <row r="13426" spans="1:2">
      <c r="A13426">
        <v>34233737</v>
      </c>
      <c r="B13426" t="s">
        <v>14690</v>
      </c>
    </row>
    <row r="13427" spans="1:2">
      <c r="A13427">
        <v>36780731</v>
      </c>
      <c r="B13427" t="s">
        <v>14690</v>
      </c>
    </row>
    <row r="13428" spans="1:2">
      <c r="A13428">
        <v>36664817</v>
      </c>
      <c r="B13428" t="s">
        <v>14690</v>
      </c>
    </row>
    <row r="13429" spans="1:2">
      <c r="A13429">
        <v>34233815</v>
      </c>
      <c r="B13429" t="s">
        <v>14690</v>
      </c>
    </row>
    <row r="13430" spans="1:2">
      <c r="A13430">
        <v>36780723</v>
      </c>
      <c r="B13430" t="s">
        <v>14691</v>
      </c>
    </row>
    <row r="13431" spans="1:2">
      <c r="A13431">
        <v>37284326</v>
      </c>
      <c r="B13431" t="s">
        <v>14751</v>
      </c>
    </row>
    <row r="13432" spans="1:2">
      <c r="A13432">
        <v>34633148</v>
      </c>
      <c r="B13432" t="s">
        <v>14751</v>
      </c>
    </row>
    <row r="13433" spans="1:2">
      <c r="A13433">
        <v>36907342</v>
      </c>
      <c r="B13433" t="s">
        <v>14751</v>
      </c>
    </row>
    <row r="13434" spans="1:2">
      <c r="A13434">
        <v>36780712</v>
      </c>
      <c r="B13434" t="s">
        <v>14751</v>
      </c>
    </row>
    <row r="13435" spans="1:2">
      <c r="A13435">
        <v>34234032</v>
      </c>
      <c r="B13435" t="s">
        <v>14751</v>
      </c>
    </row>
    <row r="13436" spans="1:2">
      <c r="A13436">
        <v>35465614</v>
      </c>
      <c r="B13436" t="s">
        <v>14723</v>
      </c>
    </row>
    <row r="13437" spans="1:2">
      <c r="A13437">
        <v>36908927</v>
      </c>
      <c r="B13437" t="s">
        <v>14723</v>
      </c>
    </row>
    <row r="13438" spans="1:2">
      <c r="A13438">
        <v>34233715</v>
      </c>
      <c r="B13438" t="s">
        <v>14723</v>
      </c>
    </row>
    <row r="13439" spans="1:2">
      <c r="A13439">
        <v>38793686</v>
      </c>
      <c r="B13439" t="s">
        <v>14723</v>
      </c>
    </row>
    <row r="13440" spans="1:2">
      <c r="A13440">
        <v>36781059</v>
      </c>
      <c r="B13440" t="s">
        <v>14723</v>
      </c>
    </row>
    <row r="13441" spans="1:2">
      <c r="A13441">
        <v>34234324</v>
      </c>
      <c r="B13441" t="s">
        <v>14724</v>
      </c>
    </row>
    <row r="13442" spans="1:2">
      <c r="A13442">
        <v>36907972</v>
      </c>
      <c r="B13442" t="s">
        <v>14724</v>
      </c>
    </row>
    <row r="13443" spans="1:2">
      <c r="A13443">
        <v>36781085</v>
      </c>
      <c r="B13443" t="s">
        <v>14724</v>
      </c>
    </row>
    <row r="13444" spans="1:2">
      <c r="A13444">
        <v>38793687</v>
      </c>
      <c r="B13444" t="s">
        <v>14724</v>
      </c>
    </row>
    <row r="13445" spans="1:2">
      <c r="A13445">
        <v>35465655</v>
      </c>
      <c r="B13445" t="s">
        <v>14724</v>
      </c>
    </row>
    <row r="13446" spans="1:2">
      <c r="A13446">
        <v>36937567</v>
      </c>
      <c r="B13446" t="s">
        <v>14761</v>
      </c>
    </row>
    <row r="13447" spans="1:2">
      <c r="A13447">
        <v>38800573</v>
      </c>
      <c r="B13447" t="s">
        <v>14761</v>
      </c>
    </row>
    <row r="13448" spans="1:2">
      <c r="A13448">
        <v>38793762</v>
      </c>
      <c r="B13448" t="s">
        <v>14761</v>
      </c>
    </row>
    <row r="13449" spans="1:2">
      <c r="A13449">
        <v>38509423</v>
      </c>
      <c r="B13449" t="s">
        <v>14761</v>
      </c>
    </row>
    <row r="13450" spans="1:2">
      <c r="A13450">
        <v>38498427</v>
      </c>
      <c r="B13450" t="s">
        <v>14819</v>
      </c>
    </row>
    <row r="13451" spans="1:2">
      <c r="A13451">
        <v>38489787</v>
      </c>
      <c r="B13451" t="s">
        <v>14819</v>
      </c>
    </row>
    <row r="13452" spans="1:2">
      <c r="A13452">
        <v>34234376</v>
      </c>
      <c r="B13452" t="s">
        <v>14840</v>
      </c>
    </row>
    <row r="13453" spans="1:2">
      <c r="A13453">
        <v>36906509</v>
      </c>
      <c r="B13453" t="s">
        <v>14840</v>
      </c>
    </row>
    <row r="13454" spans="1:2">
      <c r="A13454">
        <v>34144133</v>
      </c>
      <c r="B13454" t="s">
        <v>14774</v>
      </c>
    </row>
    <row r="13455" spans="1:2">
      <c r="A13455">
        <v>34407483</v>
      </c>
      <c r="B13455" t="s">
        <v>14774</v>
      </c>
    </row>
    <row r="13456" spans="1:2">
      <c r="A13456">
        <v>36785574</v>
      </c>
      <c r="B13456" t="s">
        <v>14774</v>
      </c>
    </row>
    <row r="13457" spans="1:2">
      <c r="A13457">
        <v>34233863</v>
      </c>
      <c r="B13457" t="s">
        <v>14774</v>
      </c>
    </row>
    <row r="13458" spans="1:2">
      <c r="A13458">
        <v>34340914</v>
      </c>
      <c r="B13458" t="s">
        <v>14774</v>
      </c>
    </row>
    <row r="13459" spans="1:2">
      <c r="A13459">
        <v>36906290</v>
      </c>
      <c r="B13459" t="s">
        <v>14774</v>
      </c>
    </row>
    <row r="13460" spans="1:2">
      <c r="A13460">
        <v>36781629</v>
      </c>
      <c r="B13460" t="s">
        <v>14774</v>
      </c>
    </row>
    <row r="13461" spans="1:2">
      <c r="A13461">
        <v>34664992</v>
      </c>
      <c r="B13461" t="s">
        <v>14734</v>
      </c>
    </row>
    <row r="13462" spans="1:2">
      <c r="A13462">
        <v>36906655</v>
      </c>
      <c r="B13462" t="s">
        <v>14734</v>
      </c>
    </row>
    <row r="13463" spans="1:2">
      <c r="A13463">
        <v>36781383</v>
      </c>
      <c r="B13463" t="s">
        <v>14734</v>
      </c>
    </row>
    <row r="13464" spans="1:2">
      <c r="A13464">
        <v>36907280</v>
      </c>
      <c r="B13464" t="s">
        <v>14734</v>
      </c>
    </row>
    <row r="13465" spans="1:2">
      <c r="A13465">
        <v>38793716</v>
      </c>
      <c r="B13465" t="s">
        <v>14734</v>
      </c>
    </row>
    <row r="13466" spans="1:2">
      <c r="A13466">
        <v>34233844</v>
      </c>
      <c r="B13466" t="s">
        <v>14734</v>
      </c>
    </row>
    <row r="13467" spans="1:2">
      <c r="A13467">
        <v>37213481</v>
      </c>
      <c r="B13467" t="s">
        <v>12821</v>
      </c>
    </row>
    <row r="13468" spans="1:2">
      <c r="A13468">
        <v>36781309</v>
      </c>
      <c r="B13468" t="s">
        <v>12821</v>
      </c>
    </row>
    <row r="13469" spans="1:2">
      <c r="A13469">
        <v>37253565</v>
      </c>
      <c r="B13469" t="s">
        <v>14741</v>
      </c>
    </row>
    <row r="13470" spans="1:2">
      <c r="A13470">
        <v>37256748</v>
      </c>
      <c r="B13470" t="s">
        <v>14741</v>
      </c>
    </row>
    <row r="13471" spans="1:2">
      <c r="A13471">
        <v>37224124</v>
      </c>
      <c r="B13471" t="s">
        <v>14741</v>
      </c>
    </row>
    <row r="13472" spans="1:2">
      <c r="A13472">
        <v>37187974</v>
      </c>
      <c r="B13472" t="s">
        <v>14741</v>
      </c>
    </row>
    <row r="13473" spans="1:2">
      <c r="A13473">
        <v>34233659</v>
      </c>
      <c r="B13473" t="s">
        <v>14789</v>
      </c>
    </row>
    <row r="13474" spans="1:2">
      <c r="A13474">
        <v>36781096</v>
      </c>
      <c r="B13474" t="s">
        <v>14789</v>
      </c>
    </row>
    <row r="13475" spans="1:2">
      <c r="A13475">
        <v>36781099</v>
      </c>
      <c r="B13475" t="s">
        <v>14790</v>
      </c>
    </row>
    <row r="13476" spans="1:2">
      <c r="A13476">
        <v>34234184</v>
      </c>
      <c r="B13476" t="s">
        <v>14790</v>
      </c>
    </row>
    <row r="13477" spans="1:2">
      <c r="A13477">
        <v>36781471</v>
      </c>
      <c r="B13477" t="s">
        <v>14704</v>
      </c>
    </row>
    <row r="13478" spans="1:2">
      <c r="A13478">
        <v>36907800</v>
      </c>
      <c r="B13478" t="s">
        <v>14704</v>
      </c>
    </row>
    <row r="13479" spans="1:2">
      <c r="A13479">
        <v>38793676</v>
      </c>
      <c r="B13479" t="s">
        <v>14704</v>
      </c>
    </row>
    <row r="13480" spans="1:2">
      <c r="A13480">
        <v>34234023</v>
      </c>
      <c r="B13480" t="s">
        <v>14704</v>
      </c>
    </row>
    <row r="13481" spans="1:2">
      <c r="A13481">
        <v>36018900</v>
      </c>
      <c r="B13481" t="s">
        <v>14704</v>
      </c>
    </row>
    <row r="13482" spans="1:2">
      <c r="A13482">
        <v>36785566</v>
      </c>
      <c r="B13482" t="s">
        <v>14775</v>
      </c>
    </row>
    <row r="13483" spans="1:2">
      <c r="A13483">
        <v>34207485</v>
      </c>
      <c r="B13483" t="s">
        <v>14775</v>
      </c>
    </row>
    <row r="13484" spans="1:2">
      <c r="A13484">
        <v>36906341</v>
      </c>
      <c r="B13484" t="s">
        <v>14775</v>
      </c>
    </row>
    <row r="13485" spans="1:2">
      <c r="A13485">
        <v>36732431</v>
      </c>
      <c r="B13485" t="s">
        <v>14775</v>
      </c>
    </row>
    <row r="13486" spans="1:2">
      <c r="A13486">
        <v>34233640</v>
      </c>
      <c r="B13486" t="s">
        <v>14775</v>
      </c>
    </row>
    <row r="13487" spans="1:2">
      <c r="A13487">
        <v>34233725</v>
      </c>
      <c r="B13487" t="s">
        <v>14776</v>
      </c>
    </row>
    <row r="13488" spans="1:2">
      <c r="A13488">
        <v>36906288</v>
      </c>
      <c r="B13488" t="s">
        <v>14776</v>
      </c>
    </row>
    <row r="13489" spans="1:2">
      <c r="A13489">
        <v>36781628</v>
      </c>
      <c r="B13489" t="s">
        <v>14776</v>
      </c>
    </row>
    <row r="13490" spans="1:2">
      <c r="A13490">
        <v>36781626</v>
      </c>
      <c r="B13490" t="s">
        <v>14776</v>
      </c>
    </row>
    <row r="13491" spans="1:2">
      <c r="A13491">
        <v>36012873</v>
      </c>
      <c r="B13491" t="s">
        <v>14776</v>
      </c>
    </row>
    <row r="13492" spans="1:2">
      <c r="A13492">
        <v>34233724</v>
      </c>
      <c r="B13492" t="s">
        <v>14776</v>
      </c>
    </row>
    <row r="13493" spans="1:2">
      <c r="A13493">
        <v>34233884</v>
      </c>
      <c r="B13493" t="s">
        <v>14692</v>
      </c>
    </row>
    <row r="13494" spans="1:2">
      <c r="A13494">
        <v>36781310</v>
      </c>
      <c r="B13494" t="s">
        <v>14692</v>
      </c>
    </row>
    <row r="13495" spans="1:2">
      <c r="A13495">
        <v>36906672</v>
      </c>
      <c r="B13495" t="s">
        <v>14692</v>
      </c>
    </row>
    <row r="13496" spans="1:2">
      <c r="A13496">
        <v>36780984</v>
      </c>
      <c r="B13496" t="s">
        <v>14757</v>
      </c>
    </row>
    <row r="13497" spans="1:2">
      <c r="A13497">
        <v>36732427</v>
      </c>
      <c r="B13497" t="s">
        <v>14757</v>
      </c>
    </row>
    <row r="13498" spans="1:2">
      <c r="A13498">
        <v>34233882</v>
      </c>
      <c r="B13498" t="s">
        <v>14783</v>
      </c>
    </row>
    <row r="13499" spans="1:2">
      <c r="A13499">
        <v>38793781</v>
      </c>
      <c r="B13499" t="s">
        <v>14783</v>
      </c>
    </row>
    <row r="13500" spans="1:2">
      <c r="A13500">
        <v>36908901</v>
      </c>
      <c r="B13500" t="s">
        <v>14783</v>
      </c>
    </row>
    <row r="13501" spans="1:2">
      <c r="A13501">
        <v>34664918</v>
      </c>
      <c r="B13501" t="s">
        <v>14783</v>
      </c>
    </row>
    <row r="13502" spans="1:2">
      <c r="A13502">
        <v>36780859</v>
      </c>
      <c r="B13502" t="s">
        <v>14783</v>
      </c>
    </row>
    <row r="13503" spans="1:2">
      <c r="A13503">
        <v>36780882</v>
      </c>
      <c r="B13503" t="s">
        <v>14849</v>
      </c>
    </row>
    <row r="13504" spans="1:2">
      <c r="A13504">
        <v>34234352</v>
      </c>
      <c r="B13504" t="s">
        <v>14849</v>
      </c>
    </row>
    <row r="13505" spans="1:2">
      <c r="A13505">
        <v>36732422</v>
      </c>
      <c r="B13505" t="s">
        <v>14849</v>
      </c>
    </row>
    <row r="13506" spans="1:2">
      <c r="A13506">
        <v>38793784</v>
      </c>
      <c r="B13506" t="s">
        <v>14849</v>
      </c>
    </row>
    <row r="13507" spans="1:2">
      <c r="A13507">
        <v>36780868</v>
      </c>
      <c r="B13507" t="s">
        <v>14849</v>
      </c>
    </row>
    <row r="13508" spans="1:2">
      <c r="A13508">
        <v>36780875</v>
      </c>
      <c r="B13508" t="s">
        <v>14849</v>
      </c>
    </row>
    <row r="13509" spans="1:2">
      <c r="A13509">
        <v>36907981</v>
      </c>
      <c r="B13509" t="s">
        <v>14849</v>
      </c>
    </row>
    <row r="13510" spans="1:2">
      <c r="A13510">
        <v>36013417</v>
      </c>
      <c r="B13510" t="s">
        <v>15604</v>
      </c>
    </row>
    <row r="13511" spans="1:2">
      <c r="A13511">
        <v>36780895</v>
      </c>
      <c r="B13511" t="s">
        <v>15604</v>
      </c>
    </row>
    <row r="13512" spans="1:2">
      <c r="A13512">
        <v>34222849</v>
      </c>
      <c r="B13512" t="s">
        <v>15604</v>
      </c>
    </row>
    <row r="13513" spans="1:2">
      <c r="A13513">
        <v>38857763</v>
      </c>
      <c r="B13513" t="s">
        <v>15604</v>
      </c>
    </row>
    <row r="13514" spans="1:2">
      <c r="A13514">
        <v>34234266</v>
      </c>
      <c r="B13514" t="s">
        <v>15604</v>
      </c>
    </row>
    <row r="13515" spans="1:2">
      <c r="A13515">
        <v>36940138</v>
      </c>
      <c r="B13515" t="s">
        <v>15604</v>
      </c>
    </row>
    <row r="13516" spans="1:2">
      <c r="A13516">
        <v>34263881</v>
      </c>
      <c r="B13516" t="s">
        <v>14850</v>
      </c>
    </row>
    <row r="13517" spans="1:2">
      <c r="A13517">
        <v>34675262</v>
      </c>
      <c r="B13517" t="s">
        <v>14850</v>
      </c>
    </row>
    <row r="13518" spans="1:2">
      <c r="A13518">
        <v>36906704</v>
      </c>
      <c r="B13518" t="s">
        <v>14850</v>
      </c>
    </row>
    <row r="13519" spans="1:2">
      <c r="A13519">
        <v>34233966</v>
      </c>
      <c r="B13519" t="s">
        <v>14850</v>
      </c>
    </row>
    <row r="13520" spans="1:2">
      <c r="A13520">
        <v>36785504</v>
      </c>
      <c r="B13520" t="s">
        <v>14850</v>
      </c>
    </row>
    <row r="13521" spans="1:2">
      <c r="A13521">
        <v>36784300</v>
      </c>
      <c r="B13521" t="s">
        <v>14850</v>
      </c>
    </row>
    <row r="13522" spans="1:2">
      <c r="A13522">
        <v>37613304</v>
      </c>
      <c r="B13522" t="s">
        <v>14850</v>
      </c>
    </row>
    <row r="13523" spans="1:2">
      <c r="A13523">
        <v>34233783</v>
      </c>
      <c r="B13523" t="s">
        <v>14808</v>
      </c>
    </row>
    <row r="13524" spans="1:2">
      <c r="A13524">
        <v>34232433</v>
      </c>
      <c r="B13524" t="s">
        <v>14808</v>
      </c>
    </row>
    <row r="13525" spans="1:2">
      <c r="A13525">
        <v>36785371</v>
      </c>
      <c r="B13525" t="s">
        <v>14808</v>
      </c>
    </row>
    <row r="13526" spans="1:2">
      <c r="A13526">
        <v>36781412</v>
      </c>
      <c r="B13526" t="s">
        <v>14752</v>
      </c>
    </row>
    <row r="13527" spans="1:2">
      <c r="A13527">
        <v>36729619</v>
      </c>
      <c r="B13527" t="s">
        <v>14752</v>
      </c>
    </row>
    <row r="13528" spans="1:2">
      <c r="A13528">
        <v>36907349</v>
      </c>
      <c r="B13528" t="s">
        <v>14752</v>
      </c>
    </row>
    <row r="13529" spans="1:2">
      <c r="A13529">
        <v>38793719</v>
      </c>
      <c r="B13529" t="s">
        <v>14752</v>
      </c>
    </row>
    <row r="13530" spans="1:2">
      <c r="A13530">
        <v>34233856</v>
      </c>
      <c r="B13530" t="s">
        <v>14752</v>
      </c>
    </row>
    <row r="13531" spans="1:2">
      <c r="A13531">
        <v>34234132</v>
      </c>
      <c r="B13531" t="s">
        <v>14784</v>
      </c>
    </row>
    <row r="13532" spans="1:2">
      <c r="A13532">
        <v>36781577</v>
      </c>
      <c r="B13532" t="s">
        <v>14784</v>
      </c>
    </row>
    <row r="13533" spans="1:2">
      <c r="A13533">
        <v>34412189</v>
      </c>
      <c r="B13533" t="s">
        <v>14791</v>
      </c>
    </row>
    <row r="13534" spans="1:2">
      <c r="A13534">
        <v>36780957</v>
      </c>
      <c r="B13534" t="s">
        <v>14791</v>
      </c>
    </row>
    <row r="13535" spans="1:2">
      <c r="A13535">
        <v>34466449</v>
      </c>
      <c r="B13535" t="s">
        <v>14791</v>
      </c>
    </row>
    <row r="13536" spans="1:2">
      <c r="A13536">
        <v>34234050</v>
      </c>
      <c r="B13536" t="s">
        <v>14791</v>
      </c>
    </row>
    <row r="13537" spans="1:2">
      <c r="A13537">
        <v>36785558</v>
      </c>
      <c r="B13537" t="s">
        <v>14791</v>
      </c>
    </row>
    <row r="13538" spans="1:2">
      <c r="A13538">
        <v>36906706</v>
      </c>
      <c r="B13538" t="s">
        <v>14792</v>
      </c>
    </row>
    <row r="13539" spans="1:2">
      <c r="A13539">
        <v>34363203</v>
      </c>
      <c r="B13539" t="s">
        <v>14792</v>
      </c>
    </row>
    <row r="13540" spans="1:2">
      <c r="A13540">
        <v>36783978</v>
      </c>
      <c r="B13540" t="s">
        <v>14792</v>
      </c>
    </row>
    <row r="13541" spans="1:2">
      <c r="A13541">
        <v>34233977</v>
      </c>
      <c r="B13541" t="s">
        <v>14792</v>
      </c>
    </row>
    <row r="13542" spans="1:2">
      <c r="A13542">
        <v>36907881</v>
      </c>
      <c r="B13542" t="s">
        <v>14793</v>
      </c>
    </row>
    <row r="13543" spans="1:2">
      <c r="A13543">
        <v>34400879</v>
      </c>
      <c r="B13543" t="s">
        <v>14793</v>
      </c>
    </row>
    <row r="13544" spans="1:2">
      <c r="A13544">
        <v>34234208</v>
      </c>
      <c r="B13544" t="s">
        <v>14793</v>
      </c>
    </row>
    <row r="13545" spans="1:2">
      <c r="A13545">
        <v>36781102</v>
      </c>
      <c r="B13545" t="s">
        <v>14793</v>
      </c>
    </row>
    <row r="13546" spans="1:2">
      <c r="A13546">
        <v>36906549</v>
      </c>
      <c r="B13546" t="s">
        <v>14742</v>
      </c>
    </row>
    <row r="13547" spans="1:2">
      <c r="A13547">
        <v>34647415</v>
      </c>
      <c r="B13547" t="s">
        <v>14742</v>
      </c>
    </row>
    <row r="13548" spans="1:2">
      <c r="A13548">
        <v>38793792</v>
      </c>
      <c r="B13548" t="s">
        <v>14742</v>
      </c>
    </row>
    <row r="13549" spans="1:2">
      <c r="A13549">
        <v>34233671</v>
      </c>
      <c r="B13549" t="s">
        <v>14742</v>
      </c>
    </row>
    <row r="13550" spans="1:2">
      <c r="A13550">
        <v>36780706</v>
      </c>
      <c r="B13550" t="s">
        <v>14742</v>
      </c>
    </row>
    <row r="13551" spans="1:2">
      <c r="A13551">
        <v>37276310</v>
      </c>
      <c r="B13551" t="s">
        <v>14742</v>
      </c>
    </row>
    <row r="13552" spans="1:2">
      <c r="A13552">
        <v>36908929</v>
      </c>
      <c r="B13552" t="s">
        <v>14768</v>
      </c>
    </row>
    <row r="13553" spans="1:2">
      <c r="A13553">
        <v>34234362</v>
      </c>
      <c r="B13553" t="s">
        <v>14768</v>
      </c>
    </row>
    <row r="13554" spans="1:2">
      <c r="A13554">
        <v>36781692</v>
      </c>
      <c r="B13554" t="s">
        <v>14768</v>
      </c>
    </row>
    <row r="13555" spans="1:2">
      <c r="A13555">
        <v>36012646</v>
      </c>
      <c r="B13555" t="s">
        <v>14768</v>
      </c>
    </row>
    <row r="13556" spans="1:2">
      <c r="A13556">
        <v>34234333</v>
      </c>
      <c r="B13556" t="s">
        <v>14768</v>
      </c>
    </row>
    <row r="13557" spans="1:2">
      <c r="A13557">
        <v>36781690</v>
      </c>
      <c r="B13557" t="s">
        <v>14768</v>
      </c>
    </row>
    <row r="13558" spans="1:2">
      <c r="A13558">
        <v>36781023</v>
      </c>
      <c r="B13558" t="s">
        <v>14705</v>
      </c>
    </row>
    <row r="13559" spans="1:2">
      <c r="A13559">
        <v>34234070</v>
      </c>
      <c r="B13559" t="s">
        <v>14705</v>
      </c>
    </row>
    <row r="13560" spans="1:2">
      <c r="A13560">
        <v>36816581</v>
      </c>
      <c r="B13560" t="s">
        <v>14705</v>
      </c>
    </row>
    <row r="13561" spans="1:2">
      <c r="A13561">
        <v>34601445</v>
      </c>
      <c r="B13561" t="s">
        <v>14705</v>
      </c>
    </row>
    <row r="13562" spans="1:2">
      <c r="A13562">
        <v>34234162</v>
      </c>
      <c r="B13562" t="s">
        <v>14706</v>
      </c>
    </row>
    <row r="13563" spans="1:2">
      <c r="A13563">
        <v>36785330</v>
      </c>
      <c r="B13563" t="s">
        <v>14706</v>
      </c>
    </row>
    <row r="13564" spans="1:2">
      <c r="A13564">
        <v>36745027</v>
      </c>
      <c r="B13564" t="s">
        <v>14706</v>
      </c>
    </row>
    <row r="13565" spans="1:2">
      <c r="A13565">
        <v>36781171</v>
      </c>
      <c r="B13565" t="s">
        <v>14841</v>
      </c>
    </row>
    <row r="13566" spans="1:2">
      <c r="A13566">
        <v>36907831</v>
      </c>
      <c r="B13566" t="s">
        <v>14841</v>
      </c>
    </row>
    <row r="13567" spans="1:2">
      <c r="A13567">
        <v>37683101</v>
      </c>
      <c r="B13567" t="s">
        <v>14841</v>
      </c>
    </row>
    <row r="13568" spans="1:2">
      <c r="A13568">
        <v>36781704</v>
      </c>
      <c r="B13568" t="s">
        <v>14955</v>
      </c>
    </row>
    <row r="13569" spans="1:2">
      <c r="A13569">
        <v>34406135</v>
      </c>
      <c r="B13569" t="s">
        <v>14955</v>
      </c>
    </row>
    <row r="13570" spans="1:2">
      <c r="A13570">
        <v>38793644</v>
      </c>
      <c r="B13570" t="s">
        <v>14955</v>
      </c>
    </row>
    <row r="13571" spans="1:2">
      <c r="A13571">
        <v>34144001</v>
      </c>
      <c r="B13571" t="s">
        <v>14955</v>
      </c>
    </row>
    <row r="13572" spans="1:2">
      <c r="A13572">
        <v>34234377</v>
      </c>
      <c r="B13572" t="s">
        <v>14955</v>
      </c>
    </row>
    <row r="13573" spans="1:2">
      <c r="A13573">
        <v>36781703</v>
      </c>
      <c r="B13573" t="s">
        <v>14955</v>
      </c>
    </row>
    <row r="13574" spans="1:2">
      <c r="A13574">
        <v>36906347</v>
      </c>
      <c r="B13574" t="s">
        <v>14955</v>
      </c>
    </row>
    <row r="13575" spans="1:2">
      <c r="A13575">
        <v>34234147</v>
      </c>
      <c r="B13575" t="s">
        <v>14769</v>
      </c>
    </row>
    <row r="13576" spans="1:2">
      <c r="A13576">
        <v>36781621</v>
      </c>
      <c r="B13576" t="s">
        <v>14769</v>
      </c>
    </row>
    <row r="13577" spans="1:2">
      <c r="A13577">
        <v>34234228</v>
      </c>
      <c r="B13577" t="s">
        <v>14800</v>
      </c>
    </row>
    <row r="13578" spans="1:2">
      <c r="A13578">
        <v>36907886</v>
      </c>
      <c r="B13578" t="s">
        <v>14800</v>
      </c>
    </row>
    <row r="13579" spans="1:2">
      <c r="A13579">
        <v>36938344</v>
      </c>
      <c r="B13579" t="s">
        <v>14800</v>
      </c>
    </row>
    <row r="13580" spans="1:2">
      <c r="A13580">
        <v>36780815</v>
      </c>
      <c r="B13580" t="s">
        <v>14800</v>
      </c>
    </row>
    <row r="13581" spans="1:2">
      <c r="A13581">
        <v>36780918</v>
      </c>
      <c r="B13581" t="s">
        <v>14762</v>
      </c>
    </row>
    <row r="13582" spans="1:2">
      <c r="A13582">
        <v>34407480</v>
      </c>
      <c r="B13582" t="s">
        <v>14762</v>
      </c>
    </row>
    <row r="13583" spans="1:2">
      <c r="A13583">
        <v>36907970</v>
      </c>
      <c r="B13583" t="s">
        <v>14762</v>
      </c>
    </row>
    <row r="13584" spans="1:2">
      <c r="A13584">
        <v>36780922</v>
      </c>
      <c r="B13584" t="s">
        <v>14762</v>
      </c>
    </row>
    <row r="13585" spans="1:2">
      <c r="A13585">
        <v>34234292</v>
      </c>
      <c r="B13585" t="s">
        <v>14762</v>
      </c>
    </row>
    <row r="13586" spans="1:2">
      <c r="A13586">
        <v>38834021</v>
      </c>
      <c r="B13586" t="s">
        <v>14762</v>
      </c>
    </row>
    <row r="13587" spans="1:2">
      <c r="A13587">
        <v>34234256</v>
      </c>
      <c r="B13587" t="s">
        <v>14763</v>
      </c>
    </row>
    <row r="13588" spans="1:2">
      <c r="A13588">
        <v>36780737</v>
      </c>
      <c r="B13588" t="s">
        <v>14763</v>
      </c>
    </row>
    <row r="13589" spans="1:2">
      <c r="A13589">
        <v>36759592</v>
      </c>
      <c r="B13589" t="s">
        <v>14763</v>
      </c>
    </row>
    <row r="13590" spans="1:2">
      <c r="A13590">
        <v>34234272</v>
      </c>
      <c r="B13590" t="s">
        <v>15602</v>
      </c>
    </row>
    <row r="13591" spans="1:2">
      <c r="A13591">
        <v>34398426</v>
      </c>
      <c r="B13591" t="s">
        <v>15602</v>
      </c>
    </row>
    <row r="13592" spans="1:2">
      <c r="A13592">
        <v>36906360</v>
      </c>
      <c r="B13592" t="s">
        <v>15602</v>
      </c>
    </row>
    <row r="13593" spans="1:2">
      <c r="A13593">
        <v>36785355</v>
      </c>
      <c r="B13593" t="s">
        <v>15602</v>
      </c>
    </row>
    <row r="13594" spans="1:2">
      <c r="A13594">
        <v>36780832</v>
      </c>
      <c r="B13594" t="s">
        <v>15602</v>
      </c>
    </row>
    <row r="13595" spans="1:2">
      <c r="A13595">
        <v>36780833</v>
      </c>
      <c r="B13595" t="s">
        <v>15602</v>
      </c>
    </row>
    <row r="13596" spans="1:2">
      <c r="A13596">
        <v>34645634</v>
      </c>
      <c r="B13596" t="s">
        <v>14777</v>
      </c>
    </row>
    <row r="13597" spans="1:2">
      <c r="A13597">
        <v>34234283</v>
      </c>
      <c r="B13597" t="s">
        <v>14777</v>
      </c>
    </row>
    <row r="13598" spans="1:2">
      <c r="A13598">
        <v>36785376</v>
      </c>
      <c r="B13598" t="s">
        <v>14777</v>
      </c>
    </row>
    <row r="13599" spans="1:2">
      <c r="A13599">
        <v>36785396</v>
      </c>
      <c r="B13599" t="s">
        <v>14777</v>
      </c>
    </row>
    <row r="13600" spans="1:2">
      <c r="A13600">
        <v>36908807</v>
      </c>
      <c r="B13600" t="s">
        <v>14777</v>
      </c>
    </row>
    <row r="13601" spans="1:2">
      <c r="A13601">
        <v>36781708</v>
      </c>
      <c r="B13601" t="s">
        <v>14777</v>
      </c>
    </row>
    <row r="13602" spans="1:2">
      <c r="A13602">
        <v>36785560</v>
      </c>
      <c r="B13602" t="s">
        <v>14777</v>
      </c>
    </row>
    <row r="13603" spans="1:2">
      <c r="A13603">
        <v>34365477</v>
      </c>
      <c r="B13603" t="s">
        <v>14777</v>
      </c>
    </row>
    <row r="13604" spans="1:2">
      <c r="A13604">
        <v>36780971</v>
      </c>
      <c r="B13604" t="s">
        <v>14770</v>
      </c>
    </row>
    <row r="13605" spans="1:2">
      <c r="A13605">
        <v>34233873</v>
      </c>
      <c r="B13605" t="s">
        <v>14770</v>
      </c>
    </row>
    <row r="13606" spans="1:2">
      <c r="A13606">
        <v>36780975</v>
      </c>
      <c r="B13606" t="s">
        <v>14770</v>
      </c>
    </row>
    <row r="13607" spans="1:2">
      <c r="A13607">
        <v>34663269</v>
      </c>
      <c r="B13607" t="s">
        <v>14770</v>
      </c>
    </row>
    <row r="13608" spans="1:2">
      <c r="A13608">
        <v>36906357</v>
      </c>
      <c r="B13608" t="s">
        <v>14770</v>
      </c>
    </row>
    <row r="13609" spans="1:2">
      <c r="A13609">
        <v>36906339</v>
      </c>
      <c r="B13609" t="s">
        <v>14851</v>
      </c>
    </row>
    <row r="13610" spans="1:2">
      <c r="A13610">
        <v>34234185</v>
      </c>
      <c r="B13610" t="s">
        <v>14851</v>
      </c>
    </row>
    <row r="13611" spans="1:2">
      <c r="A13611">
        <v>36780898</v>
      </c>
      <c r="B13611" t="s">
        <v>14851</v>
      </c>
    </row>
    <row r="13612" spans="1:2">
      <c r="A13612">
        <v>36780906</v>
      </c>
      <c r="B13612" t="s">
        <v>14851</v>
      </c>
    </row>
    <row r="13613" spans="1:2">
      <c r="A13613">
        <v>36780919</v>
      </c>
      <c r="B13613" t="s">
        <v>14852</v>
      </c>
    </row>
    <row r="13614" spans="1:2">
      <c r="A13614">
        <v>36907878</v>
      </c>
      <c r="B13614" t="s">
        <v>14852</v>
      </c>
    </row>
    <row r="13615" spans="1:2">
      <c r="A13615">
        <v>34413587</v>
      </c>
      <c r="B13615" t="s">
        <v>14852</v>
      </c>
    </row>
    <row r="13616" spans="1:2">
      <c r="A13616">
        <v>34234193</v>
      </c>
      <c r="B13616" t="s">
        <v>14852</v>
      </c>
    </row>
    <row r="13617" spans="1:2">
      <c r="A13617">
        <v>36780924</v>
      </c>
      <c r="B13617" t="s">
        <v>14852</v>
      </c>
    </row>
    <row r="13618" spans="1:2">
      <c r="A13618">
        <v>36908854</v>
      </c>
      <c r="B13618" t="s">
        <v>15603</v>
      </c>
    </row>
    <row r="13619" spans="1:2">
      <c r="A13619">
        <v>34233984</v>
      </c>
      <c r="B13619" t="s">
        <v>15603</v>
      </c>
    </row>
    <row r="13620" spans="1:2">
      <c r="A13620">
        <v>36781078</v>
      </c>
      <c r="B13620" t="s">
        <v>15603</v>
      </c>
    </row>
    <row r="13621" spans="1:2">
      <c r="A13621">
        <v>34664985</v>
      </c>
      <c r="B13621" t="s">
        <v>15603</v>
      </c>
    </row>
    <row r="13622" spans="1:2">
      <c r="A13622">
        <v>34233431</v>
      </c>
      <c r="B13622" t="s">
        <v>14617</v>
      </c>
    </row>
    <row r="13623" spans="1:2">
      <c r="A13623">
        <v>34239008</v>
      </c>
      <c r="B13623" t="s">
        <v>14617</v>
      </c>
    </row>
    <row r="13624" spans="1:2">
      <c r="A13624">
        <v>37984857</v>
      </c>
      <c r="B13624" t="s">
        <v>12822</v>
      </c>
    </row>
    <row r="13625" spans="1:2">
      <c r="A13625">
        <v>37648603</v>
      </c>
      <c r="B13625" t="s">
        <v>12822</v>
      </c>
    </row>
    <row r="13626" spans="1:2">
      <c r="A13626">
        <v>36874272</v>
      </c>
      <c r="B13626" t="s">
        <v>12822</v>
      </c>
    </row>
    <row r="13627" spans="1:2">
      <c r="A13627">
        <v>34144242</v>
      </c>
      <c r="B13627" t="s">
        <v>12822</v>
      </c>
    </row>
    <row r="13628" spans="1:2">
      <c r="A13628">
        <v>34343403</v>
      </c>
      <c r="B13628" t="s">
        <v>8773</v>
      </c>
    </row>
    <row r="13629" spans="1:2">
      <c r="A13629">
        <v>36854488</v>
      </c>
      <c r="B13629" t="s">
        <v>12823</v>
      </c>
    </row>
    <row r="13630" spans="1:2">
      <c r="A13630">
        <v>37269727</v>
      </c>
      <c r="B13630" t="s">
        <v>15531</v>
      </c>
    </row>
    <row r="13631" spans="1:2">
      <c r="A13631">
        <v>34220547</v>
      </c>
      <c r="B13631" t="s">
        <v>15531</v>
      </c>
    </row>
    <row r="13632" spans="1:2">
      <c r="A13632">
        <v>37270132</v>
      </c>
      <c r="B13632" t="s">
        <v>14106</v>
      </c>
    </row>
    <row r="13633" spans="1:2">
      <c r="A13633">
        <v>34233455</v>
      </c>
      <c r="B13633" t="s">
        <v>15449</v>
      </c>
    </row>
    <row r="13634" spans="1:2">
      <c r="A13634">
        <v>38725526</v>
      </c>
      <c r="B13634" t="s">
        <v>15449</v>
      </c>
    </row>
    <row r="13635" spans="1:2">
      <c r="A13635">
        <v>38725562</v>
      </c>
      <c r="B13635" t="s">
        <v>15449</v>
      </c>
    </row>
    <row r="13636" spans="1:2">
      <c r="A13636">
        <v>37089122</v>
      </c>
      <c r="B13636" t="s">
        <v>15449</v>
      </c>
    </row>
    <row r="13637" spans="1:2">
      <c r="A13637">
        <v>37277383</v>
      </c>
      <c r="B13637" t="s">
        <v>14618</v>
      </c>
    </row>
    <row r="13638" spans="1:2">
      <c r="A13638">
        <v>34233468</v>
      </c>
      <c r="B13638" t="s">
        <v>14618</v>
      </c>
    </row>
    <row r="13639" spans="1:2">
      <c r="A13639">
        <v>34233471</v>
      </c>
      <c r="B13639" t="s">
        <v>12824</v>
      </c>
    </row>
    <row r="13640" spans="1:2">
      <c r="A13640">
        <v>34233492</v>
      </c>
      <c r="B13640" t="s">
        <v>14453</v>
      </c>
    </row>
    <row r="13641" spans="1:2">
      <c r="A13641">
        <v>34661087</v>
      </c>
      <c r="B13641" t="s">
        <v>14453</v>
      </c>
    </row>
    <row r="13642" spans="1:2">
      <c r="A13642">
        <v>37171763</v>
      </c>
      <c r="B13642" t="s">
        <v>11206</v>
      </c>
    </row>
    <row r="13643" spans="1:2">
      <c r="A13643">
        <v>37168740</v>
      </c>
      <c r="B13643" t="s">
        <v>11206</v>
      </c>
    </row>
    <row r="13644" spans="1:2">
      <c r="A13644">
        <v>37083380</v>
      </c>
      <c r="B13644" t="s">
        <v>11206</v>
      </c>
    </row>
    <row r="13645" spans="1:2">
      <c r="A13645">
        <v>34233503</v>
      </c>
      <c r="B13645" t="s">
        <v>13953</v>
      </c>
    </row>
    <row r="13646" spans="1:2">
      <c r="A13646">
        <v>37788215</v>
      </c>
      <c r="B13646" t="s">
        <v>15110</v>
      </c>
    </row>
    <row r="13647" spans="1:2">
      <c r="A13647">
        <v>38454726</v>
      </c>
      <c r="B13647" t="s">
        <v>15110</v>
      </c>
    </row>
    <row r="13648" spans="1:2">
      <c r="A13648">
        <v>34233505</v>
      </c>
      <c r="B13648" t="s">
        <v>15110</v>
      </c>
    </row>
    <row r="13649" spans="1:2">
      <c r="A13649">
        <v>34414062</v>
      </c>
      <c r="B13649" t="s">
        <v>15110</v>
      </c>
    </row>
    <row r="13650" spans="1:2">
      <c r="A13650">
        <v>34138267</v>
      </c>
      <c r="B13650" t="s">
        <v>9659</v>
      </c>
    </row>
    <row r="13651" spans="1:2">
      <c r="A13651">
        <v>37231053</v>
      </c>
      <c r="B13651" t="s">
        <v>9659</v>
      </c>
    </row>
    <row r="13652" spans="1:2">
      <c r="A13652">
        <v>37732507</v>
      </c>
      <c r="B13652" t="s">
        <v>13486</v>
      </c>
    </row>
    <row r="13653" spans="1:2">
      <c r="A13653">
        <v>37098143</v>
      </c>
      <c r="B13653" t="s">
        <v>13486</v>
      </c>
    </row>
    <row r="13654" spans="1:2">
      <c r="A13654">
        <v>34233511</v>
      </c>
      <c r="B13654" t="s">
        <v>13486</v>
      </c>
    </row>
    <row r="13655" spans="1:2">
      <c r="A13655">
        <v>36886614</v>
      </c>
      <c r="B13655" t="s">
        <v>10885</v>
      </c>
    </row>
    <row r="13656" spans="1:2">
      <c r="A13656">
        <v>36878751</v>
      </c>
      <c r="B13656" t="s">
        <v>10885</v>
      </c>
    </row>
    <row r="13657" spans="1:2">
      <c r="A13657">
        <v>38733695</v>
      </c>
      <c r="B13657" t="s">
        <v>13971</v>
      </c>
    </row>
    <row r="13658" spans="1:2">
      <c r="A13658">
        <v>37091200</v>
      </c>
      <c r="B13658" t="s">
        <v>13971</v>
      </c>
    </row>
    <row r="13659" spans="1:2">
      <c r="A13659">
        <v>37178798</v>
      </c>
      <c r="B13659" t="s">
        <v>13971</v>
      </c>
    </row>
    <row r="13660" spans="1:2">
      <c r="A13660">
        <v>34142579</v>
      </c>
      <c r="B13660" t="s">
        <v>13954</v>
      </c>
    </row>
    <row r="13661" spans="1:2">
      <c r="A13661">
        <v>34234638</v>
      </c>
      <c r="B13661" t="s">
        <v>12825</v>
      </c>
    </row>
    <row r="13662" spans="1:2">
      <c r="A13662">
        <v>34233888</v>
      </c>
      <c r="B13662" t="s">
        <v>14693</v>
      </c>
    </row>
    <row r="13663" spans="1:2">
      <c r="A13663">
        <v>36906674</v>
      </c>
      <c r="B13663" t="s">
        <v>14693</v>
      </c>
    </row>
    <row r="13664" spans="1:2">
      <c r="A13664">
        <v>36780913</v>
      </c>
      <c r="B13664" t="s">
        <v>14693</v>
      </c>
    </row>
    <row r="13665" spans="1:2">
      <c r="A13665">
        <v>36755892</v>
      </c>
      <c r="B13665" t="s">
        <v>14693</v>
      </c>
    </row>
    <row r="13666" spans="1:2">
      <c r="A13666">
        <v>34233529</v>
      </c>
      <c r="B13666" t="s">
        <v>14504</v>
      </c>
    </row>
    <row r="13667" spans="1:2">
      <c r="A13667">
        <v>36826749</v>
      </c>
      <c r="B13667" t="s">
        <v>12826</v>
      </c>
    </row>
    <row r="13668" spans="1:2">
      <c r="A13668">
        <v>34233596</v>
      </c>
      <c r="B13668" t="s">
        <v>11117</v>
      </c>
    </row>
    <row r="13669" spans="1:2">
      <c r="A13669">
        <v>36995412</v>
      </c>
      <c r="B13669" t="s">
        <v>14764</v>
      </c>
    </row>
    <row r="13670" spans="1:2">
      <c r="A13670">
        <v>36780937</v>
      </c>
      <c r="B13670" t="s">
        <v>14764</v>
      </c>
    </row>
    <row r="13671" spans="1:2">
      <c r="A13671">
        <v>37619163</v>
      </c>
      <c r="B13671" t="s">
        <v>14765</v>
      </c>
    </row>
    <row r="13672" spans="1:2">
      <c r="A13672">
        <v>37013421</v>
      </c>
      <c r="B13672" t="s">
        <v>14626</v>
      </c>
    </row>
    <row r="13673" spans="1:2">
      <c r="A13673">
        <v>36844990</v>
      </c>
      <c r="B13673" t="s">
        <v>14628</v>
      </c>
    </row>
    <row r="13674" spans="1:2">
      <c r="A13674">
        <v>34144142</v>
      </c>
      <c r="B13674" t="s">
        <v>12827</v>
      </c>
    </row>
    <row r="13675" spans="1:2">
      <c r="A13675">
        <v>37716780</v>
      </c>
      <c r="B13675" t="s">
        <v>15597</v>
      </c>
    </row>
    <row r="13676" spans="1:2">
      <c r="A13676">
        <v>34233561</v>
      </c>
      <c r="B13676" t="s">
        <v>15597</v>
      </c>
    </row>
    <row r="13677" spans="1:2">
      <c r="A13677">
        <v>37931821</v>
      </c>
      <c r="B13677" t="s">
        <v>15597</v>
      </c>
    </row>
    <row r="13678" spans="1:2">
      <c r="A13678">
        <v>37015281</v>
      </c>
      <c r="B13678" t="s">
        <v>15597</v>
      </c>
    </row>
    <row r="13679" spans="1:2">
      <c r="A13679">
        <v>37977107</v>
      </c>
      <c r="B13679" t="s">
        <v>15597</v>
      </c>
    </row>
    <row r="13680" spans="1:2">
      <c r="A13680">
        <v>36943262</v>
      </c>
      <c r="B13680" t="s">
        <v>15597</v>
      </c>
    </row>
    <row r="13681" spans="1:2">
      <c r="A13681">
        <v>34146209</v>
      </c>
      <c r="B13681" t="s">
        <v>15597</v>
      </c>
    </row>
    <row r="13682" spans="1:2">
      <c r="A13682">
        <v>38579772</v>
      </c>
      <c r="B13682" t="s">
        <v>15597</v>
      </c>
    </row>
    <row r="13683" spans="1:2">
      <c r="A13683">
        <v>34233589</v>
      </c>
      <c r="B13683" t="s">
        <v>15597</v>
      </c>
    </row>
    <row r="13684" spans="1:2">
      <c r="A13684">
        <v>36925480</v>
      </c>
      <c r="B13684" t="s">
        <v>14679</v>
      </c>
    </row>
    <row r="13685" spans="1:2">
      <c r="A13685">
        <v>34233604</v>
      </c>
      <c r="B13685" t="s">
        <v>15084</v>
      </c>
    </row>
    <row r="13686" spans="1:2">
      <c r="A13686">
        <v>34373295</v>
      </c>
      <c r="B13686" t="s">
        <v>10886</v>
      </c>
    </row>
    <row r="13687" spans="1:2">
      <c r="A13687">
        <v>36942488</v>
      </c>
      <c r="B13687" t="s">
        <v>9578</v>
      </c>
    </row>
    <row r="13688" spans="1:2">
      <c r="A13688">
        <v>34143615</v>
      </c>
      <c r="B13688" t="s">
        <v>9578</v>
      </c>
    </row>
    <row r="13689" spans="1:2">
      <c r="A13689">
        <v>38705292</v>
      </c>
      <c r="B13689" t="s">
        <v>14630</v>
      </c>
    </row>
    <row r="13690" spans="1:2">
      <c r="A13690">
        <v>38744680</v>
      </c>
      <c r="B13690" t="s">
        <v>14630</v>
      </c>
    </row>
    <row r="13691" spans="1:2">
      <c r="A13691">
        <v>34210537</v>
      </c>
      <c r="B13691" t="s">
        <v>15598</v>
      </c>
    </row>
    <row r="13692" spans="1:2">
      <c r="A13692">
        <v>38528641</v>
      </c>
      <c r="B13692" t="s">
        <v>15598</v>
      </c>
    </row>
    <row r="13693" spans="1:2">
      <c r="A13693">
        <v>34210570</v>
      </c>
      <c r="B13693" t="s">
        <v>15598</v>
      </c>
    </row>
    <row r="13694" spans="1:2">
      <c r="A13694">
        <v>34144251</v>
      </c>
      <c r="B13694" t="s">
        <v>15598</v>
      </c>
    </row>
    <row r="13695" spans="1:2">
      <c r="A13695">
        <v>38528662</v>
      </c>
      <c r="B13695" t="s">
        <v>15598</v>
      </c>
    </row>
    <row r="13696" spans="1:2">
      <c r="A13696">
        <v>34210516</v>
      </c>
      <c r="B13696" t="s">
        <v>15598</v>
      </c>
    </row>
    <row r="13697" spans="1:2">
      <c r="A13697">
        <v>34146663</v>
      </c>
      <c r="B13697" t="s">
        <v>15598</v>
      </c>
    </row>
    <row r="13698" spans="1:2">
      <c r="A13698">
        <v>34144250</v>
      </c>
      <c r="B13698" t="s">
        <v>15598</v>
      </c>
    </row>
    <row r="13699" spans="1:2">
      <c r="A13699">
        <v>34210521</v>
      </c>
      <c r="B13699" t="s">
        <v>15598</v>
      </c>
    </row>
    <row r="13700" spans="1:2">
      <c r="A13700">
        <v>38325795</v>
      </c>
      <c r="B13700" t="s">
        <v>15323</v>
      </c>
    </row>
    <row r="13701" spans="1:2">
      <c r="A13701">
        <v>36816733</v>
      </c>
      <c r="B13701" t="s">
        <v>9553</v>
      </c>
    </row>
    <row r="13702" spans="1:2">
      <c r="A13702">
        <v>34233616</v>
      </c>
      <c r="B13702" t="s">
        <v>14633</v>
      </c>
    </row>
    <row r="13703" spans="1:2">
      <c r="A13703">
        <v>36904947</v>
      </c>
      <c r="B13703" t="s">
        <v>14633</v>
      </c>
    </row>
    <row r="13704" spans="1:2">
      <c r="A13704">
        <v>37779151</v>
      </c>
      <c r="B13704" t="s">
        <v>14633</v>
      </c>
    </row>
    <row r="13705" spans="1:2">
      <c r="A13705">
        <v>37206530</v>
      </c>
      <c r="B13705" t="s">
        <v>12952</v>
      </c>
    </row>
    <row r="13706" spans="1:2">
      <c r="A13706">
        <v>34195493</v>
      </c>
      <c r="B13706" t="s">
        <v>12952</v>
      </c>
    </row>
    <row r="13707" spans="1:2">
      <c r="A13707">
        <v>34233633</v>
      </c>
      <c r="B13707" t="s">
        <v>14640</v>
      </c>
    </row>
    <row r="13708" spans="1:2">
      <c r="A13708">
        <v>37657633</v>
      </c>
      <c r="B13708" t="s">
        <v>14640</v>
      </c>
    </row>
    <row r="13709" spans="1:2">
      <c r="A13709">
        <v>34234072</v>
      </c>
      <c r="B13709" t="s">
        <v>14771</v>
      </c>
    </row>
    <row r="13710" spans="1:2">
      <c r="A13710">
        <v>36781616</v>
      </c>
      <c r="B13710" t="s">
        <v>14771</v>
      </c>
    </row>
    <row r="13711" spans="1:2">
      <c r="A13711">
        <v>36906338</v>
      </c>
      <c r="B13711" t="s">
        <v>14771</v>
      </c>
    </row>
    <row r="13712" spans="1:2">
      <c r="A13712">
        <v>36012086</v>
      </c>
      <c r="B13712" t="s">
        <v>14771</v>
      </c>
    </row>
    <row r="13713" spans="1:2">
      <c r="A13713">
        <v>36780759</v>
      </c>
      <c r="B13713" t="s">
        <v>14801</v>
      </c>
    </row>
    <row r="13714" spans="1:2">
      <c r="A13714">
        <v>34233987</v>
      </c>
      <c r="B13714" t="s">
        <v>14801</v>
      </c>
    </row>
    <row r="13715" spans="1:2">
      <c r="A13715">
        <v>36745017</v>
      </c>
      <c r="B13715" t="s">
        <v>14801</v>
      </c>
    </row>
    <row r="13716" spans="1:2">
      <c r="A13716">
        <v>36907822</v>
      </c>
      <c r="B13716" t="s">
        <v>14735</v>
      </c>
    </row>
    <row r="13717" spans="1:2">
      <c r="A13717">
        <v>36907820</v>
      </c>
      <c r="B13717" t="s">
        <v>14735</v>
      </c>
    </row>
    <row r="13718" spans="1:2">
      <c r="A13718">
        <v>36781101</v>
      </c>
      <c r="B13718" t="s">
        <v>14735</v>
      </c>
    </row>
    <row r="13719" spans="1:2">
      <c r="A13719">
        <v>36759594</v>
      </c>
      <c r="B13719" t="s">
        <v>14735</v>
      </c>
    </row>
    <row r="13720" spans="1:2">
      <c r="A13720">
        <v>38793630</v>
      </c>
      <c r="B13720" t="s">
        <v>14735</v>
      </c>
    </row>
    <row r="13721" spans="1:2">
      <c r="A13721">
        <v>34234059</v>
      </c>
      <c r="B13721" t="s">
        <v>14735</v>
      </c>
    </row>
    <row r="13722" spans="1:2">
      <c r="A13722">
        <v>34234382</v>
      </c>
      <c r="B13722" t="s">
        <v>12828</v>
      </c>
    </row>
    <row r="13723" spans="1:2">
      <c r="A13723">
        <v>34208661</v>
      </c>
      <c r="B13723" t="s">
        <v>12829</v>
      </c>
    </row>
    <row r="13724" spans="1:2">
      <c r="A13724">
        <v>34208660</v>
      </c>
      <c r="B13724" t="s">
        <v>12829</v>
      </c>
    </row>
    <row r="13725" spans="1:2">
      <c r="A13725">
        <v>34235498</v>
      </c>
      <c r="B13725" t="s">
        <v>8747</v>
      </c>
    </row>
    <row r="13726" spans="1:2">
      <c r="A13726">
        <v>34224200</v>
      </c>
      <c r="B13726" t="s">
        <v>8746</v>
      </c>
    </row>
    <row r="13727" spans="1:2">
      <c r="A13727">
        <v>37999487</v>
      </c>
      <c r="B13727" t="s">
        <v>8746</v>
      </c>
    </row>
    <row r="13728" spans="1:2">
      <c r="A13728">
        <v>37783735</v>
      </c>
      <c r="B13728" t="s">
        <v>8746</v>
      </c>
    </row>
    <row r="13729" spans="1:2">
      <c r="A13729">
        <v>34224198</v>
      </c>
      <c r="B13729" t="s">
        <v>8746</v>
      </c>
    </row>
    <row r="13730" spans="1:2">
      <c r="A13730">
        <v>37638935</v>
      </c>
      <c r="B13730" t="s">
        <v>8746</v>
      </c>
    </row>
    <row r="13731" spans="1:2">
      <c r="A13731">
        <v>34226368</v>
      </c>
      <c r="B13731" t="s">
        <v>8748</v>
      </c>
    </row>
    <row r="13732" spans="1:2">
      <c r="A13732">
        <v>34235491</v>
      </c>
      <c r="B13732" t="s">
        <v>8748</v>
      </c>
    </row>
    <row r="13733" spans="1:2">
      <c r="A13733">
        <v>34213719</v>
      </c>
      <c r="B13733" t="s">
        <v>8749</v>
      </c>
    </row>
    <row r="13734" spans="1:2">
      <c r="A13734">
        <v>37231095</v>
      </c>
      <c r="B13734" t="s">
        <v>8749</v>
      </c>
    </row>
    <row r="13735" spans="1:2">
      <c r="A13735">
        <v>37166475</v>
      </c>
      <c r="B13735" t="s">
        <v>8750</v>
      </c>
    </row>
    <row r="13736" spans="1:2">
      <c r="A13736">
        <v>37775119</v>
      </c>
      <c r="B13736" t="s">
        <v>14648</v>
      </c>
    </row>
    <row r="13737" spans="1:2">
      <c r="A13737">
        <v>37775129</v>
      </c>
      <c r="B13737" t="s">
        <v>14648</v>
      </c>
    </row>
    <row r="13738" spans="1:2">
      <c r="A13738">
        <v>36748731</v>
      </c>
      <c r="B13738" t="s">
        <v>14649</v>
      </c>
    </row>
    <row r="13739" spans="1:2">
      <c r="A13739">
        <v>36740644</v>
      </c>
      <c r="B13739" t="s">
        <v>14650</v>
      </c>
    </row>
    <row r="13740" spans="1:2">
      <c r="A13740">
        <v>37683322</v>
      </c>
      <c r="B13740" t="s">
        <v>14651</v>
      </c>
    </row>
    <row r="13741" spans="1:2">
      <c r="A13741">
        <v>37745082</v>
      </c>
      <c r="B13741" t="s">
        <v>14651</v>
      </c>
    </row>
    <row r="13742" spans="1:2">
      <c r="A13742">
        <v>37775035</v>
      </c>
      <c r="B13742" t="s">
        <v>14652</v>
      </c>
    </row>
    <row r="13743" spans="1:2">
      <c r="A13743">
        <v>37954214</v>
      </c>
      <c r="B13743" t="s">
        <v>10739</v>
      </c>
    </row>
    <row r="13744" spans="1:2">
      <c r="A13744">
        <v>36996345</v>
      </c>
      <c r="B13744" t="s">
        <v>10739</v>
      </c>
    </row>
    <row r="13745" spans="1:2">
      <c r="A13745">
        <v>37222545</v>
      </c>
      <c r="B13745" t="s">
        <v>14653</v>
      </c>
    </row>
    <row r="13746" spans="1:2">
      <c r="A13746">
        <v>37252144</v>
      </c>
      <c r="B13746" t="s">
        <v>14653</v>
      </c>
    </row>
    <row r="13747" spans="1:2">
      <c r="A13747">
        <v>34264366</v>
      </c>
      <c r="B13747" t="s">
        <v>14654</v>
      </c>
    </row>
    <row r="13748" spans="1:2">
      <c r="A13748">
        <v>37187411</v>
      </c>
      <c r="B13748" t="s">
        <v>14654</v>
      </c>
    </row>
    <row r="13749" spans="1:2">
      <c r="A13749">
        <v>37187414</v>
      </c>
      <c r="B13749" t="s">
        <v>14655</v>
      </c>
    </row>
    <row r="13750" spans="1:2">
      <c r="A13750">
        <v>34146683</v>
      </c>
      <c r="B13750" t="s">
        <v>14656</v>
      </c>
    </row>
    <row r="13751" spans="1:2">
      <c r="A13751">
        <v>37208164</v>
      </c>
      <c r="B13751" t="s">
        <v>14657</v>
      </c>
    </row>
    <row r="13752" spans="1:2">
      <c r="A13752">
        <v>37253969</v>
      </c>
      <c r="B13752" t="s">
        <v>14657</v>
      </c>
    </row>
    <row r="13753" spans="1:2">
      <c r="A13753">
        <v>37775198</v>
      </c>
      <c r="B13753" t="s">
        <v>14658</v>
      </c>
    </row>
    <row r="13754" spans="1:2">
      <c r="A13754">
        <v>37780832</v>
      </c>
      <c r="B13754" t="s">
        <v>14658</v>
      </c>
    </row>
    <row r="13755" spans="1:2">
      <c r="A13755">
        <v>37053199</v>
      </c>
      <c r="B13755" t="s">
        <v>14659</v>
      </c>
    </row>
    <row r="13756" spans="1:2">
      <c r="A13756">
        <v>37052221</v>
      </c>
      <c r="B13756" t="s">
        <v>14660</v>
      </c>
    </row>
    <row r="13757" spans="1:2">
      <c r="A13757">
        <v>37042010</v>
      </c>
      <c r="B13757" t="s">
        <v>14661</v>
      </c>
    </row>
    <row r="13758" spans="1:2">
      <c r="A13758">
        <v>37839848</v>
      </c>
      <c r="B13758" t="s">
        <v>14662</v>
      </c>
    </row>
    <row r="13759" spans="1:2">
      <c r="A13759">
        <v>37775088</v>
      </c>
      <c r="B13759" t="s">
        <v>14663</v>
      </c>
    </row>
    <row r="13760" spans="1:2">
      <c r="A13760">
        <v>37774997</v>
      </c>
      <c r="B13760" t="s">
        <v>14664</v>
      </c>
    </row>
    <row r="13761" spans="1:2">
      <c r="A13761">
        <v>37775185</v>
      </c>
      <c r="B13761" t="s">
        <v>14665</v>
      </c>
    </row>
    <row r="13762" spans="1:2">
      <c r="A13762">
        <v>37775059</v>
      </c>
      <c r="B13762" t="s">
        <v>14666</v>
      </c>
    </row>
    <row r="13763" spans="1:2">
      <c r="A13763">
        <v>37775021</v>
      </c>
      <c r="B13763" t="s">
        <v>14667</v>
      </c>
    </row>
    <row r="13764" spans="1:2">
      <c r="A13764">
        <v>38311100</v>
      </c>
      <c r="B13764" t="s">
        <v>14668</v>
      </c>
    </row>
    <row r="13765" spans="1:2">
      <c r="A13765">
        <v>37223996</v>
      </c>
      <c r="B13765" t="s">
        <v>14669</v>
      </c>
    </row>
    <row r="13766" spans="1:2">
      <c r="A13766">
        <v>36937573</v>
      </c>
      <c r="B13766" t="s">
        <v>14669</v>
      </c>
    </row>
    <row r="13767" spans="1:2">
      <c r="A13767">
        <v>36968721</v>
      </c>
      <c r="B13767" t="s">
        <v>14670</v>
      </c>
    </row>
    <row r="13768" spans="1:2">
      <c r="A13768">
        <v>34234409</v>
      </c>
      <c r="B13768" t="s">
        <v>12831</v>
      </c>
    </row>
    <row r="13769" spans="1:2">
      <c r="A13769">
        <v>37701143</v>
      </c>
      <c r="B13769" t="s">
        <v>12831</v>
      </c>
    </row>
    <row r="13770" spans="1:2">
      <c r="A13770">
        <v>34234316</v>
      </c>
      <c r="B13770" t="s">
        <v>9555</v>
      </c>
    </row>
    <row r="13771" spans="1:2">
      <c r="A13771">
        <v>34146926</v>
      </c>
      <c r="B13771" t="s">
        <v>9554</v>
      </c>
    </row>
    <row r="13772" spans="1:2">
      <c r="A13772">
        <v>36865203</v>
      </c>
      <c r="B13772" t="s">
        <v>14672</v>
      </c>
    </row>
    <row r="13773" spans="1:2">
      <c r="A13773">
        <v>34137636</v>
      </c>
      <c r="B13773" t="s">
        <v>14672</v>
      </c>
    </row>
    <row r="13774" spans="1:2">
      <c r="A13774">
        <v>37756938</v>
      </c>
      <c r="B13774" t="s">
        <v>14672</v>
      </c>
    </row>
    <row r="13775" spans="1:2">
      <c r="A13775">
        <v>34137974</v>
      </c>
      <c r="B13775" t="s">
        <v>14673</v>
      </c>
    </row>
    <row r="13776" spans="1:2">
      <c r="A13776">
        <v>34142256</v>
      </c>
      <c r="B13776" t="s">
        <v>14674</v>
      </c>
    </row>
    <row r="13777" spans="1:2">
      <c r="A13777">
        <v>36865632</v>
      </c>
      <c r="B13777" t="s">
        <v>14675</v>
      </c>
    </row>
    <row r="13778" spans="1:2">
      <c r="A13778">
        <v>34147672</v>
      </c>
      <c r="B13778" t="s">
        <v>14675</v>
      </c>
    </row>
    <row r="13779" spans="1:2">
      <c r="A13779">
        <v>37756967</v>
      </c>
      <c r="B13779" t="s">
        <v>14675</v>
      </c>
    </row>
    <row r="13780" spans="1:2">
      <c r="A13780">
        <v>37725512</v>
      </c>
      <c r="B13780" t="s">
        <v>14676</v>
      </c>
    </row>
    <row r="13781" spans="1:2">
      <c r="A13781">
        <v>34148069</v>
      </c>
      <c r="B13781" t="s">
        <v>14676</v>
      </c>
    </row>
    <row r="13782" spans="1:2">
      <c r="A13782">
        <v>36864281</v>
      </c>
      <c r="B13782" t="s">
        <v>14676</v>
      </c>
    </row>
    <row r="13783" spans="1:2">
      <c r="A13783">
        <v>36866289</v>
      </c>
      <c r="B13783" t="s">
        <v>15599</v>
      </c>
    </row>
    <row r="13784" spans="1:2">
      <c r="A13784">
        <v>37658217</v>
      </c>
      <c r="B13784" t="s">
        <v>15599</v>
      </c>
    </row>
    <row r="13785" spans="1:2">
      <c r="A13785">
        <v>34220235</v>
      </c>
      <c r="B13785" t="s">
        <v>15599</v>
      </c>
    </row>
    <row r="13786" spans="1:2">
      <c r="A13786">
        <v>38417941</v>
      </c>
      <c r="B13786" t="s">
        <v>15599</v>
      </c>
    </row>
    <row r="13787" spans="1:2">
      <c r="A13787">
        <v>37727116</v>
      </c>
      <c r="B13787" t="s">
        <v>15599</v>
      </c>
    </row>
    <row r="13788" spans="1:2">
      <c r="A13788">
        <v>37727468</v>
      </c>
      <c r="B13788" t="s">
        <v>14677</v>
      </c>
    </row>
    <row r="13789" spans="1:2">
      <c r="A13789">
        <v>34222751</v>
      </c>
      <c r="B13789" t="s">
        <v>14677</v>
      </c>
    </row>
    <row r="13790" spans="1:2">
      <c r="A13790">
        <v>36868542</v>
      </c>
      <c r="B13790" t="s">
        <v>14677</v>
      </c>
    </row>
    <row r="13791" spans="1:2">
      <c r="A13791">
        <v>37223359</v>
      </c>
      <c r="B13791" t="s">
        <v>10169</v>
      </c>
    </row>
    <row r="13792" spans="1:2">
      <c r="A13792">
        <v>36908735</v>
      </c>
      <c r="B13792" t="s">
        <v>14842</v>
      </c>
    </row>
    <row r="13793" spans="1:2">
      <c r="A13793">
        <v>34262752</v>
      </c>
      <c r="B13793" t="s">
        <v>14842</v>
      </c>
    </row>
    <row r="13794" spans="1:2">
      <c r="A13794">
        <v>34234435</v>
      </c>
      <c r="B13794" t="s">
        <v>10887</v>
      </c>
    </row>
    <row r="13795" spans="1:2">
      <c r="A13795">
        <v>38355057</v>
      </c>
      <c r="B13795" t="s">
        <v>10887</v>
      </c>
    </row>
    <row r="13796" spans="1:2">
      <c r="A13796">
        <v>37130046</v>
      </c>
      <c r="B13796" t="s">
        <v>16011</v>
      </c>
    </row>
    <row r="13797" spans="1:2">
      <c r="A13797">
        <v>38631182</v>
      </c>
      <c r="B13797" t="s">
        <v>14631</v>
      </c>
    </row>
    <row r="13798" spans="1:2">
      <c r="A13798">
        <v>34298204</v>
      </c>
      <c r="B13798" t="s">
        <v>12833</v>
      </c>
    </row>
    <row r="13799" spans="1:2">
      <c r="A13799">
        <v>34234498</v>
      </c>
      <c r="B13799" t="s">
        <v>12833</v>
      </c>
    </row>
    <row r="13800" spans="1:2">
      <c r="A13800">
        <v>34136643</v>
      </c>
      <c r="B13800" t="s">
        <v>12834</v>
      </c>
    </row>
    <row r="13801" spans="1:2">
      <c r="A13801">
        <v>34397372</v>
      </c>
      <c r="B13801" t="s">
        <v>14678</v>
      </c>
    </row>
    <row r="13802" spans="1:2">
      <c r="A13802">
        <v>34234474</v>
      </c>
      <c r="B13802" t="s">
        <v>14678</v>
      </c>
    </row>
    <row r="13803" spans="1:2">
      <c r="A13803">
        <v>34143988</v>
      </c>
      <c r="B13803" t="s">
        <v>14678</v>
      </c>
    </row>
    <row r="13804" spans="1:2">
      <c r="A13804">
        <v>36814324</v>
      </c>
      <c r="B13804" t="s">
        <v>14678</v>
      </c>
    </row>
    <row r="13805" spans="1:2">
      <c r="A13805">
        <v>34234481</v>
      </c>
      <c r="B13805" t="s">
        <v>12835</v>
      </c>
    </row>
    <row r="13806" spans="1:2">
      <c r="A13806">
        <v>34149903</v>
      </c>
      <c r="B13806" t="s">
        <v>14680</v>
      </c>
    </row>
    <row r="13807" spans="1:2">
      <c r="A13807">
        <v>34235277</v>
      </c>
      <c r="B13807" t="s">
        <v>14680</v>
      </c>
    </row>
    <row r="13808" spans="1:2">
      <c r="A13808">
        <v>34140261</v>
      </c>
      <c r="B13808" t="s">
        <v>14681</v>
      </c>
    </row>
    <row r="13809" spans="1:2">
      <c r="A13809">
        <v>34235267</v>
      </c>
      <c r="B13809" t="s">
        <v>14682</v>
      </c>
    </row>
    <row r="13810" spans="1:2">
      <c r="A13810">
        <v>37239306</v>
      </c>
      <c r="B13810" t="s">
        <v>14683</v>
      </c>
    </row>
    <row r="13811" spans="1:2">
      <c r="A13811">
        <v>34226674</v>
      </c>
      <c r="B13811" t="s">
        <v>13488</v>
      </c>
    </row>
    <row r="13812" spans="1:2">
      <c r="A13812">
        <v>36935230</v>
      </c>
      <c r="B13812" t="s">
        <v>13487</v>
      </c>
    </row>
    <row r="13813" spans="1:2">
      <c r="A13813">
        <v>38538685</v>
      </c>
      <c r="B13813" t="s">
        <v>13488</v>
      </c>
    </row>
    <row r="13814" spans="1:2">
      <c r="A13814">
        <v>34651917</v>
      </c>
      <c r="B13814" t="s">
        <v>13488</v>
      </c>
    </row>
    <row r="13815" spans="1:2">
      <c r="A13815">
        <v>38538410</v>
      </c>
      <c r="B13815" t="s">
        <v>13487</v>
      </c>
    </row>
    <row r="13816" spans="1:2">
      <c r="A13816">
        <v>34505033</v>
      </c>
      <c r="B13816" t="s">
        <v>12836</v>
      </c>
    </row>
    <row r="13817" spans="1:2">
      <c r="A13817">
        <v>34234533</v>
      </c>
      <c r="B13817" t="s">
        <v>12838</v>
      </c>
    </row>
    <row r="13818" spans="1:2">
      <c r="A13818">
        <v>38397752</v>
      </c>
      <c r="B13818" t="s">
        <v>12838</v>
      </c>
    </row>
    <row r="13819" spans="1:2">
      <c r="A13819">
        <v>34334292</v>
      </c>
      <c r="B13819" t="s">
        <v>12839</v>
      </c>
    </row>
    <row r="13820" spans="1:2">
      <c r="A13820">
        <v>37274556</v>
      </c>
      <c r="B13820" t="s">
        <v>12839</v>
      </c>
    </row>
    <row r="13821" spans="1:2">
      <c r="A13821">
        <v>36964706</v>
      </c>
      <c r="B13821" t="s">
        <v>10291</v>
      </c>
    </row>
    <row r="13822" spans="1:2">
      <c r="A13822">
        <v>37640139</v>
      </c>
      <c r="B13822" t="s">
        <v>10291</v>
      </c>
    </row>
    <row r="13823" spans="1:2">
      <c r="A13823">
        <v>37098222</v>
      </c>
      <c r="B13823" t="s">
        <v>10291</v>
      </c>
    </row>
    <row r="13824" spans="1:2">
      <c r="A13824">
        <v>37648463</v>
      </c>
      <c r="B13824" t="s">
        <v>10292</v>
      </c>
    </row>
    <row r="13825" spans="1:2">
      <c r="A13825">
        <v>34234567</v>
      </c>
      <c r="B13825" t="s">
        <v>8830</v>
      </c>
    </row>
    <row r="13826" spans="1:2">
      <c r="A13826">
        <v>38008215</v>
      </c>
      <c r="B13826" t="s">
        <v>13489</v>
      </c>
    </row>
    <row r="13827" spans="1:2">
      <c r="A13827">
        <v>36808530</v>
      </c>
      <c r="B13827" t="s">
        <v>13489</v>
      </c>
    </row>
    <row r="13828" spans="1:2">
      <c r="A13828">
        <v>37990335</v>
      </c>
      <c r="B13828" t="s">
        <v>13489</v>
      </c>
    </row>
    <row r="13829" spans="1:2">
      <c r="A13829">
        <v>34234569</v>
      </c>
      <c r="B13829" t="s">
        <v>12840</v>
      </c>
    </row>
    <row r="13830" spans="1:2">
      <c r="A13830">
        <v>34415050</v>
      </c>
      <c r="B13830" t="s">
        <v>14855</v>
      </c>
    </row>
    <row r="13831" spans="1:2">
      <c r="A13831">
        <v>37786965</v>
      </c>
      <c r="B13831" t="s">
        <v>14856</v>
      </c>
    </row>
    <row r="13832" spans="1:2">
      <c r="A13832">
        <v>34202280</v>
      </c>
      <c r="B13832" t="s">
        <v>14856</v>
      </c>
    </row>
    <row r="13833" spans="1:2">
      <c r="A13833">
        <v>36894071</v>
      </c>
      <c r="B13833" t="s">
        <v>14856</v>
      </c>
    </row>
    <row r="13834" spans="1:2">
      <c r="A13834">
        <v>37786957</v>
      </c>
      <c r="B13834" t="s">
        <v>14857</v>
      </c>
    </row>
    <row r="13835" spans="1:2">
      <c r="A13835">
        <v>34235511</v>
      </c>
      <c r="B13835" t="s">
        <v>14857</v>
      </c>
    </row>
    <row r="13836" spans="1:2">
      <c r="A13836">
        <v>36867606</v>
      </c>
      <c r="B13836" t="s">
        <v>14857</v>
      </c>
    </row>
    <row r="13837" spans="1:2">
      <c r="A13837">
        <v>34215502</v>
      </c>
      <c r="B13837" t="s">
        <v>15606</v>
      </c>
    </row>
    <row r="13838" spans="1:2">
      <c r="A13838">
        <v>37905048</v>
      </c>
      <c r="B13838" t="s">
        <v>15606</v>
      </c>
    </row>
    <row r="13839" spans="1:2">
      <c r="A13839">
        <v>34215542</v>
      </c>
      <c r="B13839" t="s">
        <v>15606</v>
      </c>
    </row>
    <row r="13840" spans="1:2">
      <c r="A13840">
        <v>37761947</v>
      </c>
      <c r="B13840" t="s">
        <v>15606</v>
      </c>
    </row>
    <row r="13841" spans="1:2">
      <c r="A13841">
        <v>34502641</v>
      </c>
      <c r="B13841" t="s">
        <v>15606</v>
      </c>
    </row>
    <row r="13842" spans="1:2">
      <c r="A13842">
        <v>37290452</v>
      </c>
      <c r="B13842" t="s">
        <v>14858</v>
      </c>
    </row>
    <row r="13843" spans="1:2">
      <c r="A13843">
        <v>37024626</v>
      </c>
      <c r="B13843" t="s">
        <v>14858</v>
      </c>
    </row>
    <row r="13844" spans="1:2">
      <c r="A13844">
        <v>34235011</v>
      </c>
      <c r="B13844" t="s">
        <v>14859</v>
      </c>
    </row>
    <row r="13845" spans="1:2">
      <c r="A13845">
        <v>38508997</v>
      </c>
      <c r="B13845" t="s">
        <v>14860</v>
      </c>
    </row>
    <row r="13846" spans="1:2">
      <c r="A13846">
        <v>36860881</v>
      </c>
      <c r="B13846" t="s">
        <v>14860</v>
      </c>
    </row>
    <row r="13847" spans="1:2">
      <c r="A13847">
        <v>37725022</v>
      </c>
      <c r="B13847" t="s">
        <v>15607</v>
      </c>
    </row>
    <row r="13848" spans="1:2">
      <c r="A13848">
        <v>36844471</v>
      </c>
      <c r="B13848" t="s">
        <v>15607</v>
      </c>
    </row>
    <row r="13849" spans="1:2">
      <c r="A13849">
        <v>34234583</v>
      </c>
      <c r="B13849" t="s">
        <v>15607</v>
      </c>
    </row>
    <row r="13850" spans="1:2">
      <c r="A13850">
        <v>34234597</v>
      </c>
      <c r="B13850" t="s">
        <v>10938</v>
      </c>
    </row>
    <row r="13851" spans="1:2">
      <c r="A13851">
        <v>37178098</v>
      </c>
      <c r="B13851" t="s">
        <v>10938</v>
      </c>
    </row>
    <row r="13852" spans="1:2">
      <c r="A13852">
        <v>37647722</v>
      </c>
      <c r="B13852" t="s">
        <v>12842</v>
      </c>
    </row>
    <row r="13853" spans="1:2">
      <c r="A13853">
        <v>36868223</v>
      </c>
      <c r="B13853" t="s">
        <v>14107</v>
      </c>
    </row>
    <row r="13854" spans="1:2">
      <c r="A13854">
        <v>34219596</v>
      </c>
      <c r="B13854" t="s">
        <v>14107</v>
      </c>
    </row>
    <row r="13855" spans="1:2">
      <c r="A13855">
        <v>34234626</v>
      </c>
      <c r="B13855" t="s">
        <v>8511</v>
      </c>
    </row>
    <row r="13856" spans="1:2">
      <c r="A13856">
        <v>37290477</v>
      </c>
      <c r="B13856" t="s">
        <v>8511</v>
      </c>
    </row>
    <row r="13857" spans="1:2">
      <c r="A13857">
        <v>37983762</v>
      </c>
      <c r="B13857" t="s">
        <v>8511</v>
      </c>
    </row>
    <row r="13858" spans="1:2">
      <c r="A13858">
        <v>34567948</v>
      </c>
      <c r="B13858" t="s">
        <v>16097</v>
      </c>
    </row>
    <row r="13859" spans="1:2">
      <c r="A13859">
        <v>38354879</v>
      </c>
      <c r="B13859" t="s">
        <v>14220</v>
      </c>
    </row>
    <row r="13860" spans="1:2">
      <c r="A13860">
        <v>34165213</v>
      </c>
      <c r="B13860" t="s">
        <v>14220</v>
      </c>
    </row>
    <row r="13861" spans="1:2">
      <c r="A13861">
        <v>34140336</v>
      </c>
      <c r="B13861" t="s">
        <v>14220</v>
      </c>
    </row>
    <row r="13862" spans="1:2">
      <c r="A13862">
        <v>34214603</v>
      </c>
      <c r="B13862" t="s">
        <v>14220</v>
      </c>
    </row>
    <row r="13863" spans="1:2">
      <c r="A13863">
        <v>38381305</v>
      </c>
      <c r="B13863" t="s">
        <v>14220</v>
      </c>
    </row>
    <row r="13864" spans="1:2">
      <c r="A13864">
        <v>34389168</v>
      </c>
      <c r="B13864" t="s">
        <v>14220</v>
      </c>
    </row>
    <row r="13865" spans="1:2">
      <c r="A13865">
        <v>34214697</v>
      </c>
      <c r="B13865" t="s">
        <v>14220</v>
      </c>
    </row>
    <row r="13866" spans="1:2">
      <c r="A13866">
        <v>34142950</v>
      </c>
      <c r="B13866" t="s">
        <v>10155</v>
      </c>
    </row>
    <row r="13867" spans="1:2">
      <c r="A13867">
        <v>34234640</v>
      </c>
      <c r="B13867" t="s">
        <v>9840</v>
      </c>
    </row>
    <row r="13868" spans="1:2">
      <c r="A13868">
        <v>34234658</v>
      </c>
      <c r="B13868" t="s">
        <v>8751</v>
      </c>
    </row>
    <row r="13869" spans="1:2">
      <c r="A13869">
        <v>34213551</v>
      </c>
      <c r="B13869" t="s">
        <v>14622</v>
      </c>
    </row>
    <row r="13870" spans="1:2">
      <c r="A13870">
        <v>34144852</v>
      </c>
      <c r="B13870" t="s">
        <v>12845</v>
      </c>
    </row>
    <row r="13871" spans="1:2">
      <c r="A13871">
        <v>36779668</v>
      </c>
      <c r="B13871" t="s">
        <v>12845</v>
      </c>
    </row>
    <row r="13872" spans="1:2">
      <c r="A13872">
        <v>34234662</v>
      </c>
      <c r="B13872" t="s">
        <v>12846</v>
      </c>
    </row>
    <row r="13873" spans="1:2">
      <c r="A13873">
        <v>37028566</v>
      </c>
      <c r="B13873" t="s">
        <v>13187</v>
      </c>
    </row>
    <row r="13874" spans="1:2">
      <c r="A13874">
        <v>37940875</v>
      </c>
      <c r="B13874" t="s">
        <v>13188</v>
      </c>
    </row>
    <row r="13875" spans="1:2">
      <c r="A13875">
        <v>38630635</v>
      </c>
      <c r="B13875" t="s">
        <v>13188</v>
      </c>
    </row>
    <row r="13876" spans="1:2">
      <c r="A13876">
        <v>38631094</v>
      </c>
      <c r="B13876" t="s">
        <v>13189</v>
      </c>
    </row>
    <row r="13877" spans="1:2">
      <c r="A13877">
        <v>34234731</v>
      </c>
      <c r="B13877" t="s">
        <v>13189</v>
      </c>
    </row>
    <row r="13878" spans="1:2">
      <c r="A13878">
        <v>34217974</v>
      </c>
      <c r="B13878" t="s">
        <v>13190</v>
      </c>
    </row>
    <row r="13879" spans="1:2">
      <c r="A13879">
        <v>37585110</v>
      </c>
      <c r="B13879" t="s">
        <v>13190</v>
      </c>
    </row>
    <row r="13880" spans="1:2">
      <c r="A13880">
        <v>37568125</v>
      </c>
      <c r="B13880" t="s">
        <v>13190</v>
      </c>
    </row>
    <row r="13881" spans="1:2">
      <c r="A13881">
        <v>37832919</v>
      </c>
      <c r="B13881" t="s">
        <v>13191</v>
      </c>
    </row>
    <row r="13882" spans="1:2">
      <c r="A13882">
        <v>37765345</v>
      </c>
      <c r="B13882" t="s">
        <v>13192</v>
      </c>
    </row>
    <row r="13883" spans="1:2">
      <c r="A13883">
        <v>34234687</v>
      </c>
      <c r="B13883" t="s">
        <v>12847</v>
      </c>
    </row>
    <row r="13884" spans="1:2">
      <c r="A13884">
        <v>34234716</v>
      </c>
      <c r="B13884" t="s">
        <v>14581</v>
      </c>
    </row>
    <row r="13885" spans="1:2">
      <c r="A13885">
        <v>34277260</v>
      </c>
      <c r="B13885" t="s">
        <v>12848</v>
      </c>
    </row>
    <row r="13886" spans="1:2">
      <c r="A13886">
        <v>34234733</v>
      </c>
      <c r="B13886" t="s">
        <v>14623</v>
      </c>
    </row>
    <row r="13887" spans="1:2">
      <c r="A13887">
        <v>36903047</v>
      </c>
      <c r="B13887" t="s">
        <v>16621</v>
      </c>
    </row>
    <row r="13888" spans="1:2">
      <c r="A13888">
        <v>37171014</v>
      </c>
      <c r="B13888" t="s">
        <v>12850</v>
      </c>
    </row>
    <row r="13889" spans="1:2">
      <c r="A13889">
        <v>34234751</v>
      </c>
      <c r="B13889" t="s">
        <v>8856</v>
      </c>
    </row>
    <row r="13890" spans="1:2">
      <c r="A13890">
        <v>37767118</v>
      </c>
      <c r="B13890" t="s">
        <v>8856</v>
      </c>
    </row>
    <row r="13891" spans="1:2">
      <c r="A13891">
        <v>38400254</v>
      </c>
      <c r="B13891" t="s">
        <v>8516</v>
      </c>
    </row>
    <row r="13892" spans="1:2">
      <c r="A13892">
        <v>34234813</v>
      </c>
      <c r="B13892" t="s">
        <v>8516</v>
      </c>
    </row>
    <row r="13893" spans="1:2">
      <c r="A13893">
        <v>34234812</v>
      </c>
      <c r="B13893" t="s">
        <v>8516</v>
      </c>
    </row>
    <row r="13894" spans="1:2">
      <c r="A13894">
        <v>37232950</v>
      </c>
      <c r="B13894" t="s">
        <v>8516</v>
      </c>
    </row>
    <row r="13895" spans="1:2">
      <c r="A13895">
        <v>34148656</v>
      </c>
      <c r="B13895" t="s">
        <v>12851</v>
      </c>
    </row>
    <row r="13896" spans="1:2">
      <c r="A13896">
        <v>37577666</v>
      </c>
      <c r="B13896" t="s">
        <v>12851</v>
      </c>
    </row>
    <row r="13897" spans="1:2">
      <c r="A13897">
        <v>34234768</v>
      </c>
      <c r="B13897" t="s">
        <v>13947</v>
      </c>
    </row>
    <row r="13898" spans="1:2">
      <c r="A13898">
        <v>36853240</v>
      </c>
      <c r="B13898" t="s">
        <v>13559</v>
      </c>
    </row>
    <row r="13899" spans="1:2">
      <c r="A13899">
        <v>37279122</v>
      </c>
      <c r="B13899" t="s">
        <v>13559</v>
      </c>
    </row>
    <row r="13900" spans="1:2">
      <c r="A13900">
        <v>34234785</v>
      </c>
      <c r="B13900" t="s">
        <v>13490</v>
      </c>
    </row>
    <row r="13901" spans="1:2">
      <c r="A13901">
        <v>34234787</v>
      </c>
      <c r="B13901" t="s">
        <v>12852</v>
      </c>
    </row>
    <row r="13902" spans="1:2">
      <c r="A13902">
        <v>34234789</v>
      </c>
      <c r="B13902" t="s">
        <v>9016</v>
      </c>
    </row>
    <row r="13903" spans="1:2">
      <c r="A13903">
        <v>34234343</v>
      </c>
      <c r="B13903" t="s">
        <v>14809</v>
      </c>
    </row>
    <row r="13904" spans="1:2">
      <c r="A13904">
        <v>36780758</v>
      </c>
      <c r="B13904" t="s">
        <v>14809</v>
      </c>
    </row>
    <row r="13905" spans="1:2">
      <c r="A13905">
        <v>34400883</v>
      </c>
      <c r="B13905" t="s">
        <v>14809</v>
      </c>
    </row>
    <row r="13906" spans="1:2">
      <c r="A13906">
        <v>36906373</v>
      </c>
      <c r="B13906" t="s">
        <v>14809</v>
      </c>
    </row>
    <row r="13907" spans="1:2">
      <c r="A13907">
        <v>34234801</v>
      </c>
      <c r="B13907" t="s">
        <v>14861</v>
      </c>
    </row>
    <row r="13908" spans="1:2">
      <c r="A13908">
        <v>38447354</v>
      </c>
      <c r="B13908" t="s">
        <v>14862</v>
      </c>
    </row>
    <row r="13909" spans="1:2">
      <c r="A13909">
        <v>34151247</v>
      </c>
      <c r="B13909" t="s">
        <v>14862</v>
      </c>
    </row>
    <row r="13910" spans="1:2">
      <c r="A13910">
        <v>34222684</v>
      </c>
      <c r="B13910" t="s">
        <v>13540</v>
      </c>
    </row>
    <row r="13911" spans="1:2">
      <c r="A13911">
        <v>34247268</v>
      </c>
      <c r="B13911" t="s">
        <v>13540</v>
      </c>
    </row>
    <row r="13912" spans="1:2">
      <c r="A13912">
        <v>37268978</v>
      </c>
      <c r="B13912" t="s">
        <v>13540</v>
      </c>
    </row>
    <row r="13913" spans="1:2">
      <c r="A13913">
        <v>34342765</v>
      </c>
      <c r="B13913" t="s">
        <v>13540</v>
      </c>
    </row>
    <row r="13914" spans="1:2">
      <c r="A13914">
        <v>34654810</v>
      </c>
      <c r="B13914" t="s">
        <v>15608</v>
      </c>
    </row>
    <row r="13915" spans="1:2">
      <c r="A13915">
        <v>34234771</v>
      </c>
      <c r="B13915" t="s">
        <v>15608</v>
      </c>
    </row>
    <row r="13916" spans="1:2">
      <c r="A13916">
        <v>37128974</v>
      </c>
      <c r="B13916" t="s">
        <v>15608</v>
      </c>
    </row>
    <row r="13917" spans="1:2">
      <c r="A13917">
        <v>34270414</v>
      </c>
      <c r="B13917" t="s">
        <v>12853</v>
      </c>
    </row>
    <row r="13918" spans="1:2">
      <c r="A13918">
        <v>34427930</v>
      </c>
      <c r="B13918" t="s">
        <v>12853</v>
      </c>
    </row>
    <row r="13919" spans="1:2">
      <c r="A13919">
        <v>37665909</v>
      </c>
      <c r="B13919" t="s">
        <v>14863</v>
      </c>
    </row>
    <row r="13920" spans="1:2">
      <c r="A13920">
        <v>34234827</v>
      </c>
      <c r="B13920" t="s">
        <v>14863</v>
      </c>
    </row>
    <row r="13921" spans="1:2">
      <c r="A13921">
        <v>37771577</v>
      </c>
      <c r="B13921" t="s">
        <v>14863</v>
      </c>
    </row>
    <row r="13922" spans="1:2">
      <c r="A13922">
        <v>34388157</v>
      </c>
      <c r="B13922" t="s">
        <v>8902</v>
      </c>
    </row>
    <row r="13923" spans="1:2">
      <c r="A13923">
        <v>37246780</v>
      </c>
      <c r="B13923" t="s">
        <v>8902</v>
      </c>
    </row>
    <row r="13924" spans="1:2">
      <c r="A13924">
        <v>37252192</v>
      </c>
      <c r="B13924" t="s">
        <v>8601</v>
      </c>
    </row>
    <row r="13925" spans="1:2">
      <c r="A13925">
        <v>34234849</v>
      </c>
      <c r="B13925" t="s">
        <v>8601</v>
      </c>
    </row>
    <row r="13926" spans="1:2">
      <c r="A13926">
        <v>34234860</v>
      </c>
      <c r="B13926" t="s">
        <v>10888</v>
      </c>
    </row>
    <row r="13927" spans="1:2">
      <c r="A13927">
        <v>37861727</v>
      </c>
      <c r="B13927" t="s">
        <v>12855</v>
      </c>
    </row>
    <row r="13928" spans="1:2">
      <c r="A13928">
        <v>36849327</v>
      </c>
      <c r="B13928" t="s">
        <v>12855</v>
      </c>
    </row>
    <row r="13929" spans="1:2">
      <c r="A13929">
        <v>34234894</v>
      </c>
      <c r="B13929" t="s">
        <v>13491</v>
      </c>
    </row>
    <row r="13930" spans="1:2">
      <c r="A13930">
        <v>38538695</v>
      </c>
      <c r="B13930" t="s">
        <v>13491</v>
      </c>
    </row>
    <row r="13931" spans="1:2">
      <c r="A13931">
        <v>34518152</v>
      </c>
      <c r="B13931" t="s">
        <v>16119</v>
      </c>
    </row>
    <row r="13932" spans="1:2">
      <c r="A13932">
        <v>34234898</v>
      </c>
      <c r="B13932" t="s">
        <v>13264</v>
      </c>
    </row>
    <row r="13933" spans="1:2">
      <c r="A13933">
        <v>34309735</v>
      </c>
      <c r="B13933" t="s">
        <v>13264</v>
      </c>
    </row>
    <row r="13934" spans="1:2">
      <c r="A13934">
        <v>37237050</v>
      </c>
      <c r="B13934" t="s">
        <v>8530</v>
      </c>
    </row>
    <row r="13935" spans="1:2">
      <c r="A13935">
        <v>38704706</v>
      </c>
      <c r="B13935" t="s">
        <v>8530</v>
      </c>
    </row>
    <row r="13936" spans="1:2">
      <c r="A13936">
        <v>34234907</v>
      </c>
      <c r="B13936" t="s">
        <v>8530</v>
      </c>
    </row>
    <row r="13937" spans="1:2">
      <c r="A13937">
        <v>37026403</v>
      </c>
      <c r="B13937" t="s">
        <v>8530</v>
      </c>
    </row>
    <row r="13938" spans="1:2">
      <c r="A13938">
        <v>37047419</v>
      </c>
      <c r="B13938" t="s">
        <v>8530</v>
      </c>
    </row>
    <row r="13939" spans="1:2">
      <c r="A13939">
        <v>34234910</v>
      </c>
      <c r="B13939" t="s">
        <v>12856</v>
      </c>
    </row>
    <row r="13940" spans="1:2">
      <c r="A13940">
        <v>37176125</v>
      </c>
      <c r="B13940" t="s">
        <v>12856</v>
      </c>
    </row>
    <row r="13941" spans="1:2">
      <c r="A13941">
        <v>34317696</v>
      </c>
      <c r="B13941" t="s">
        <v>9231</v>
      </c>
    </row>
    <row r="13942" spans="1:2">
      <c r="A13942">
        <v>38017953</v>
      </c>
      <c r="B13942" t="s">
        <v>9231</v>
      </c>
    </row>
    <row r="13943" spans="1:2">
      <c r="A13943">
        <v>34438048</v>
      </c>
      <c r="B13943" t="s">
        <v>12857</v>
      </c>
    </row>
    <row r="13944" spans="1:2">
      <c r="A13944">
        <v>34234920</v>
      </c>
      <c r="B13944" t="s">
        <v>12857</v>
      </c>
    </row>
    <row r="13945" spans="1:2">
      <c r="A13945">
        <v>34598143</v>
      </c>
      <c r="B13945" t="s">
        <v>14865</v>
      </c>
    </row>
    <row r="13946" spans="1:2">
      <c r="A13946">
        <v>36909007</v>
      </c>
      <c r="B13946" t="s">
        <v>14865</v>
      </c>
    </row>
    <row r="13947" spans="1:2">
      <c r="A13947">
        <v>34234955</v>
      </c>
      <c r="B13947" t="s">
        <v>14865</v>
      </c>
    </row>
    <row r="13948" spans="1:2">
      <c r="A13948">
        <v>34234961</v>
      </c>
      <c r="B13948" t="s">
        <v>14174</v>
      </c>
    </row>
    <row r="13949" spans="1:2">
      <c r="A13949">
        <v>34234954</v>
      </c>
      <c r="B13949" t="s">
        <v>10959</v>
      </c>
    </row>
    <row r="13950" spans="1:2">
      <c r="A13950">
        <v>34329406</v>
      </c>
      <c r="B13950" t="s">
        <v>10959</v>
      </c>
    </row>
    <row r="13951" spans="1:2">
      <c r="A13951">
        <v>34234951</v>
      </c>
      <c r="B13951" t="s">
        <v>14866</v>
      </c>
    </row>
    <row r="13952" spans="1:2">
      <c r="A13952">
        <v>38508909</v>
      </c>
      <c r="B13952" t="s">
        <v>14866</v>
      </c>
    </row>
    <row r="13953" spans="1:2">
      <c r="A13953">
        <v>34234966</v>
      </c>
      <c r="B13953" t="s">
        <v>12858</v>
      </c>
    </row>
    <row r="13954" spans="1:2">
      <c r="A13954">
        <v>37633472</v>
      </c>
      <c r="B13954" t="s">
        <v>12858</v>
      </c>
    </row>
    <row r="13955" spans="1:2">
      <c r="A13955">
        <v>36844699</v>
      </c>
      <c r="B13955" t="s">
        <v>12858</v>
      </c>
    </row>
    <row r="13956" spans="1:2">
      <c r="A13956">
        <v>37727422</v>
      </c>
      <c r="B13956" t="s">
        <v>12859</v>
      </c>
    </row>
    <row r="13957" spans="1:2">
      <c r="A13957">
        <v>36858628</v>
      </c>
      <c r="B13957" t="s">
        <v>12859</v>
      </c>
    </row>
    <row r="13958" spans="1:2">
      <c r="A13958">
        <v>36949628</v>
      </c>
      <c r="B13958" t="s">
        <v>12859</v>
      </c>
    </row>
    <row r="13959" spans="1:2">
      <c r="A13959">
        <v>34234948</v>
      </c>
      <c r="B13959" t="s">
        <v>12859</v>
      </c>
    </row>
    <row r="13960" spans="1:2">
      <c r="A13960">
        <v>36946270</v>
      </c>
      <c r="B13960" t="s">
        <v>10156</v>
      </c>
    </row>
    <row r="13961" spans="1:2">
      <c r="A13961">
        <v>38874664</v>
      </c>
      <c r="B13961" t="s">
        <v>10156</v>
      </c>
    </row>
    <row r="13962" spans="1:2">
      <c r="A13962">
        <v>37687002</v>
      </c>
      <c r="B13962" t="s">
        <v>10156</v>
      </c>
    </row>
    <row r="13963" spans="1:2">
      <c r="A13963">
        <v>34228646</v>
      </c>
      <c r="B13963" t="s">
        <v>13948</v>
      </c>
    </row>
    <row r="13964" spans="1:2">
      <c r="A13964">
        <v>38458278</v>
      </c>
      <c r="B13964" t="s">
        <v>13948</v>
      </c>
    </row>
    <row r="13965" spans="1:2">
      <c r="A13965">
        <v>34234992</v>
      </c>
      <c r="B13965" t="s">
        <v>12860</v>
      </c>
    </row>
    <row r="13966" spans="1:2">
      <c r="A13966">
        <v>38786096</v>
      </c>
      <c r="B13966" t="s">
        <v>12860</v>
      </c>
    </row>
    <row r="13967" spans="1:2">
      <c r="A13967">
        <v>38796332</v>
      </c>
      <c r="B13967" t="s">
        <v>12860</v>
      </c>
    </row>
    <row r="13968" spans="1:2">
      <c r="A13968">
        <v>38525304</v>
      </c>
      <c r="B13968" t="s">
        <v>12861</v>
      </c>
    </row>
    <row r="13969" spans="1:2">
      <c r="A13969">
        <v>34234993</v>
      </c>
      <c r="B13969" t="s">
        <v>12861</v>
      </c>
    </row>
    <row r="13970" spans="1:2">
      <c r="A13970">
        <v>34235003</v>
      </c>
      <c r="B13970" t="s">
        <v>12862</v>
      </c>
    </row>
    <row r="13971" spans="1:2">
      <c r="A13971">
        <v>34253273</v>
      </c>
      <c r="B13971" t="s">
        <v>14293</v>
      </c>
    </row>
    <row r="13972" spans="1:2">
      <c r="A13972">
        <v>37236260</v>
      </c>
      <c r="B13972" t="s">
        <v>13492</v>
      </c>
    </row>
    <row r="13973" spans="1:2">
      <c r="A13973">
        <v>34235004</v>
      </c>
      <c r="B13973" t="s">
        <v>13492</v>
      </c>
    </row>
    <row r="13974" spans="1:2">
      <c r="A13974">
        <v>38310086</v>
      </c>
      <c r="B13974" t="s">
        <v>12863</v>
      </c>
    </row>
    <row r="13975" spans="1:2">
      <c r="A13975">
        <v>34145191</v>
      </c>
      <c r="B13975" t="s">
        <v>11256</v>
      </c>
    </row>
    <row r="13976" spans="1:2">
      <c r="A13976">
        <v>34235020</v>
      </c>
      <c r="B13976" t="s">
        <v>12864</v>
      </c>
    </row>
    <row r="13977" spans="1:2">
      <c r="A13977">
        <v>34211299</v>
      </c>
      <c r="B13977" t="s">
        <v>12865</v>
      </c>
    </row>
    <row r="13978" spans="1:2">
      <c r="A13978">
        <v>37105808</v>
      </c>
      <c r="B13978" t="s">
        <v>12866</v>
      </c>
    </row>
    <row r="13979" spans="1:2">
      <c r="A13979">
        <v>36934955</v>
      </c>
      <c r="B13979" t="s">
        <v>17142</v>
      </c>
    </row>
    <row r="13980" spans="1:2">
      <c r="A13980">
        <v>34235047</v>
      </c>
      <c r="B13980" t="s">
        <v>12867</v>
      </c>
    </row>
    <row r="13981" spans="1:2">
      <c r="A13981">
        <v>38828636</v>
      </c>
      <c r="B13981" t="s">
        <v>12868</v>
      </c>
    </row>
    <row r="13982" spans="1:2">
      <c r="A13982">
        <v>34235061</v>
      </c>
      <c r="B13982" t="s">
        <v>15570</v>
      </c>
    </row>
    <row r="13983" spans="1:2">
      <c r="A13983">
        <v>34138974</v>
      </c>
      <c r="B13983" t="s">
        <v>15609</v>
      </c>
    </row>
    <row r="13984" spans="1:2">
      <c r="A13984">
        <v>36818628</v>
      </c>
      <c r="B13984" t="s">
        <v>14870</v>
      </c>
    </row>
    <row r="13985" spans="1:2">
      <c r="A13985">
        <v>37108079</v>
      </c>
      <c r="B13985" t="s">
        <v>14871</v>
      </c>
    </row>
    <row r="13986" spans="1:2">
      <c r="A13986">
        <v>37885753</v>
      </c>
      <c r="B13986" t="s">
        <v>14871</v>
      </c>
    </row>
    <row r="13987" spans="1:2">
      <c r="A13987">
        <v>34153117</v>
      </c>
      <c r="B13987" t="s">
        <v>14871</v>
      </c>
    </row>
    <row r="13988" spans="1:2">
      <c r="A13988">
        <v>34155173</v>
      </c>
      <c r="B13988" t="s">
        <v>15610</v>
      </c>
    </row>
    <row r="13989" spans="1:2">
      <c r="A13989">
        <v>37105521</v>
      </c>
      <c r="B13989" t="s">
        <v>15610</v>
      </c>
    </row>
    <row r="13990" spans="1:2">
      <c r="A13990">
        <v>36778821</v>
      </c>
      <c r="B13990" t="s">
        <v>15610</v>
      </c>
    </row>
    <row r="13991" spans="1:2">
      <c r="A13991">
        <v>34148437</v>
      </c>
      <c r="B13991" t="s">
        <v>14872</v>
      </c>
    </row>
    <row r="13992" spans="1:2">
      <c r="A13992">
        <v>34234676</v>
      </c>
      <c r="B13992" t="s">
        <v>14873</v>
      </c>
    </row>
    <row r="13993" spans="1:2">
      <c r="A13993">
        <v>36842990</v>
      </c>
      <c r="B13993" t="s">
        <v>14874</v>
      </c>
    </row>
    <row r="13994" spans="1:2">
      <c r="A13994">
        <v>34150537</v>
      </c>
      <c r="B13994" t="s">
        <v>14874</v>
      </c>
    </row>
    <row r="13995" spans="1:2">
      <c r="A13995">
        <v>37592374</v>
      </c>
      <c r="B13995" t="s">
        <v>14875</v>
      </c>
    </row>
    <row r="13996" spans="1:2">
      <c r="A13996">
        <v>34235981</v>
      </c>
      <c r="B13996" t="s">
        <v>15611</v>
      </c>
    </row>
    <row r="13997" spans="1:2">
      <c r="A13997">
        <v>34235459</v>
      </c>
      <c r="B13997" t="s">
        <v>15611</v>
      </c>
    </row>
    <row r="13998" spans="1:2">
      <c r="A13998">
        <v>34214732</v>
      </c>
      <c r="B13998" t="s">
        <v>15611</v>
      </c>
    </row>
    <row r="13999" spans="1:2">
      <c r="A13999">
        <v>34235982</v>
      </c>
      <c r="B13999" t="s">
        <v>15611</v>
      </c>
    </row>
    <row r="14000" spans="1:2">
      <c r="A14000">
        <v>34235983</v>
      </c>
      <c r="B14000" t="s">
        <v>15611</v>
      </c>
    </row>
    <row r="14001" spans="1:2">
      <c r="A14001">
        <v>36841186</v>
      </c>
      <c r="B14001" t="s">
        <v>15611</v>
      </c>
    </row>
    <row r="14002" spans="1:2">
      <c r="A14002">
        <v>34150176</v>
      </c>
      <c r="B14002" t="s">
        <v>14876</v>
      </c>
    </row>
    <row r="14003" spans="1:2">
      <c r="A14003">
        <v>34469324</v>
      </c>
      <c r="B14003" t="s">
        <v>14876</v>
      </c>
    </row>
    <row r="14004" spans="1:2">
      <c r="A14004">
        <v>34150180</v>
      </c>
      <c r="B14004" t="s">
        <v>14876</v>
      </c>
    </row>
    <row r="14005" spans="1:2">
      <c r="A14005">
        <v>38541652</v>
      </c>
      <c r="B14005" t="s">
        <v>14876</v>
      </c>
    </row>
    <row r="14006" spans="1:2">
      <c r="A14006">
        <v>38541662</v>
      </c>
      <c r="B14006" t="s">
        <v>14877</v>
      </c>
    </row>
    <row r="14007" spans="1:2">
      <c r="A14007">
        <v>38723190</v>
      </c>
      <c r="B14007" t="s">
        <v>14877</v>
      </c>
    </row>
    <row r="14008" spans="1:2">
      <c r="A14008">
        <v>34323029</v>
      </c>
      <c r="B14008" t="s">
        <v>14877</v>
      </c>
    </row>
    <row r="14009" spans="1:2">
      <c r="A14009">
        <v>38716029</v>
      </c>
      <c r="B14009" t="s">
        <v>14877</v>
      </c>
    </row>
    <row r="14010" spans="1:2">
      <c r="A14010">
        <v>37727585</v>
      </c>
      <c r="B14010" t="s">
        <v>14878</v>
      </c>
    </row>
    <row r="14011" spans="1:2">
      <c r="A14011">
        <v>36883268</v>
      </c>
      <c r="B14011" t="s">
        <v>14878</v>
      </c>
    </row>
    <row r="14012" spans="1:2">
      <c r="A14012">
        <v>34135835</v>
      </c>
      <c r="B14012" t="s">
        <v>14878</v>
      </c>
    </row>
    <row r="14013" spans="1:2">
      <c r="A14013">
        <v>34228278</v>
      </c>
      <c r="B14013" t="s">
        <v>14879</v>
      </c>
    </row>
    <row r="14014" spans="1:2">
      <c r="A14014">
        <v>34172887</v>
      </c>
      <c r="B14014" t="s">
        <v>14879</v>
      </c>
    </row>
    <row r="14015" spans="1:2">
      <c r="A14015">
        <v>34135833</v>
      </c>
      <c r="B14015" t="s">
        <v>14880</v>
      </c>
    </row>
    <row r="14016" spans="1:2">
      <c r="A14016">
        <v>37105435</v>
      </c>
      <c r="B14016" t="s">
        <v>14881</v>
      </c>
    </row>
    <row r="14017" spans="1:2">
      <c r="A14017">
        <v>34172888</v>
      </c>
      <c r="B14017" t="s">
        <v>14882</v>
      </c>
    </row>
    <row r="14018" spans="1:2">
      <c r="A14018">
        <v>34215650</v>
      </c>
      <c r="B14018" t="s">
        <v>14883</v>
      </c>
    </row>
    <row r="14019" spans="1:2">
      <c r="A14019">
        <v>34215649</v>
      </c>
      <c r="B14019" t="s">
        <v>14883</v>
      </c>
    </row>
    <row r="14020" spans="1:2">
      <c r="A14020">
        <v>38541673</v>
      </c>
      <c r="B14020" t="s">
        <v>14883</v>
      </c>
    </row>
    <row r="14021" spans="1:2">
      <c r="A14021">
        <v>36747209</v>
      </c>
      <c r="B14021" t="s">
        <v>14884</v>
      </c>
    </row>
    <row r="14022" spans="1:2">
      <c r="A14022">
        <v>34151465</v>
      </c>
      <c r="B14022" t="s">
        <v>14885</v>
      </c>
    </row>
    <row r="14023" spans="1:2">
      <c r="A14023">
        <v>38542442</v>
      </c>
      <c r="B14023" t="s">
        <v>14885</v>
      </c>
    </row>
    <row r="14024" spans="1:2">
      <c r="A14024">
        <v>34151467</v>
      </c>
      <c r="B14024" t="s">
        <v>14885</v>
      </c>
    </row>
    <row r="14025" spans="1:2">
      <c r="A14025">
        <v>38716031</v>
      </c>
      <c r="B14025" t="s">
        <v>14885</v>
      </c>
    </row>
    <row r="14026" spans="1:2">
      <c r="A14026">
        <v>38724746</v>
      </c>
      <c r="B14026" t="s">
        <v>14885</v>
      </c>
    </row>
    <row r="14027" spans="1:2">
      <c r="A14027">
        <v>34566658</v>
      </c>
      <c r="B14027" t="s">
        <v>14886</v>
      </c>
    </row>
    <row r="14028" spans="1:2">
      <c r="A14028">
        <v>38741971</v>
      </c>
      <c r="B14028" t="s">
        <v>14886</v>
      </c>
    </row>
    <row r="14029" spans="1:2">
      <c r="A14029">
        <v>38542462</v>
      </c>
      <c r="B14029" t="s">
        <v>14886</v>
      </c>
    </row>
    <row r="14030" spans="1:2">
      <c r="A14030">
        <v>34142377</v>
      </c>
      <c r="B14030" t="s">
        <v>14887</v>
      </c>
    </row>
    <row r="14031" spans="1:2">
      <c r="A14031">
        <v>36864876</v>
      </c>
      <c r="B14031" t="s">
        <v>14887</v>
      </c>
    </row>
    <row r="14032" spans="1:2">
      <c r="A14032">
        <v>37735961</v>
      </c>
      <c r="B14032" t="s">
        <v>14887</v>
      </c>
    </row>
    <row r="14033" spans="1:2">
      <c r="A14033">
        <v>37043324</v>
      </c>
      <c r="B14033" t="s">
        <v>17064</v>
      </c>
    </row>
    <row r="14034" spans="1:2">
      <c r="A14034">
        <v>34237405</v>
      </c>
      <c r="B14034" t="s">
        <v>9587</v>
      </c>
    </row>
    <row r="14035" spans="1:2">
      <c r="A14035">
        <v>36874843</v>
      </c>
      <c r="B14035" t="s">
        <v>9588</v>
      </c>
    </row>
    <row r="14036" spans="1:2">
      <c r="A14036">
        <v>34144075</v>
      </c>
      <c r="B14036" t="s">
        <v>9588</v>
      </c>
    </row>
    <row r="14037" spans="1:2">
      <c r="A14037">
        <v>34235070</v>
      </c>
      <c r="B14037" t="s">
        <v>9588</v>
      </c>
    </row>
    <row r="14038" spans="1:2">
      <c r="A14038">
        <v>34235074</v>
      </c>
      <c r="B14038" t="s">
        <v>13109</v>
      </c>
    </row>
    <row r="14039" spans="1:2">
      <c r="A14039">
        <v>36793644</v>
      </c>
      <c r="B14039" t="s">
        <v>9784</v>
      </c>
    </row>
    <row r="14040" spans="1:2">
      <c r="A14040">
        <v>36928163</v>
      </c>
      <c r="B14040" t="s">
        <v>14966</v>
      </c>
    </row>
    <row r="14041" spans="1:2">
      <c r="A14041">
        <v>34235095</v>
      </c>
      <c r="B14041" t="s">
        <v>14966</v>
      </c>
    </row>
    <row r="14042" spans="1:2">
      <c r="A14042">
        <v>37728333</v>
      </c>
      <c r="B14042" t="s">
        <v>14966</v>
      </c>
    </row>
    <row r="14043" spans="1:2">
      <c r="A14043">
        <v>34235090</v>
      </c>
      <c r="B14043" t="s">
        <v>10157</v>
      </c>
    </row>
    <row r="14044" spans="1:2">
      <c r="A14044">
        <v>34214256</v>
      </c>
      <c r="B14044" t="s">
        <v>12869</v>
      </c>
    </row>
    <row r="14045" spans="1:2">
      <c r="A14045">
        <v>37304655</v>
      </c>
      <c r="B14045" t="s">
        <v>10158</v>
      </c>
    </row>
    <row r="14046" spans="1:2">
      <c r="A14046">
        <v>34142344</v>
      </c>
      <c r="B14046" t="s">
        <v>14108</v>
      </c>
    </row>
    <row r="14047" spans="1:2">
      <c r="A14047">
        <v>34234677</v>
      </c>
      <c r="B14047" t="s">
        <v>14108</v>
      </c>
    </row>
    <row r="14048" spans="1:2">
      <c r="A14048">
        <v>34230830</v>
      </c>
      <c r="B14048" t="s">
        <v>12870</v>
      </c>
    </row>
    <row r="14049" spans="1:2">
      <c r="A14049">
        <v>34235137</v>
      </c>
      <c r="B14049" t="s">
        <v>12871</v>
      </c>
    </row>
    <row r="14050" spans="1:2">
      <c r="A14050">
        <v>34269708</v>
      </c>
      <c r="B14050" t="s">
        <v>12872</v>
      </c>
    </row>
    <row r="14051" spans="1:2">
      <c r="A14051">
        <v>37083661</v>
      </c>
      <c r="B14051" t="s">
        <v>15559</v>
      </c>
    </row>
    <row r="14052" spans="1:2">
      <c r="A14052">
        <v>36834726</v>
      </c>
      <c r="B14052" t="s">
        <v>12873</v>
      </c>
    </row>
    <row r="14053" spans="1:2">
      <c r="A14053">
        <v>34235177</v>
      </c>
      <c r="B14053" t="s">
        <v>12873</v>
      </c>
    </row>
    <row r="14054" spans="1:2">
      <c r="A14054">
        <v>34153293</v>
      </c>
      <c r="B14054" t="s">
        <v>12873</v>
      </c>
    </row>
    <row r="14055" spans="1:2">
      <c r="A14055">
        <v>34235141</v>
      </c>
      <c r="B14055" t="s">
        <v>12874</v>
      </c>
    </row>
    <row r="14056" spans="1:2">
      <c r="A14056">
        <v>34235131</v>
      </c>
      <c r="B14056" t="s">
        <v>10159</v>
      </c>
    </row>
    <row r="14057" spans="1:2">
      <c r="A14057">
        <v>36901447</v>
      </c>
      <c r="B14057" t="s">
        <v>13811</v>
      </c>
    </row>
    <row r="14058" spans="1:2">
      <c r="A14058">
        <v>36807284</v>
      </c>
      <c r="B14058" t="s">
        <v>12875</v>
      </c>
    </row>
    <row r="14059" spans="1:2">
      <c r="A14059">
        <v>36866172</v>
      </c>
      <c r="B14059" t="s">
        <v>12875</v>
      </c>
    </row>
    <row r="14060" spans="1:2">
      <c r="A14060">
        <v>34235252</v>
      </c>
      <c r="B14060" t="s">
        <v>10160</v>
      </c>
    </row>
    <row r="14061" spans="1:2">
      <c r="A14061">
        <v>34136861</v>
      </c>
      <c r="B14061" t="s">
        <v>13680</v>
      </c>
    </row>
    <row r="14062" spans="1:2">
      <c r="A14062">
        <v>38484305</v>
      </c>
      <c r="B14062" t="s">
        <v>13680</v>
      </c>
    </row>
    <row r="14063" spans="1:2">
      <c r="A14063">
        <v>35782145</v>
      </c>
      <c r="B14063" t="s">
        <v>12876</v>
      </c>
    </row>
    <row r="14064" spans="1:2">
      <c r="A14064">
        <v>34235103</v>
      </c>
      <c r="B14064" t="s">
        <v>10161</v>
      </c>
    </row>
    <row r="14065" spans="1:2">
      <c r="A14065">
        <v>34235260</v>
      </c>
      <c r="B14065" t="s">
        <v>15043</v>
      </c>
    </row>
    <row r="14066" spans="1:2">
      <c r="A14066">
        <v>37208994</v>
      </c>
      <c r="B14066" t="s">
        <v>15043</v>
      </c>
    </row>
    <row r="14067" spans="1:2">
      <c r="A14067">
        <v>36943887</v>
      </c>
      <c r="B14067" t="s">
        <v>15043</v>
      </c>
    </row>
    <row r="14068" spans="1:2">
      <c r="A14068">
        <v>37779822</v>
      </c>
      <c r="B14068" t="s">
        <v>15043</v>
      </c>
    </row>
    <row r="14069" spans="1:2">
      <c r="A14069">
        <v>38499497</v>
      </c>
      <c r="B14069" t="s">
        <v>15043</v>
      </c>
    </row>
    <row r="14070" spans="1:2">
      <c r="A14070">
        <v>38499512</v>
      </c>
      <c r="B14070" t="s">
        <v>15043</v>
      </c>
    </row>
    <row r="14071" spans="1:2">
      <c r="A14071">
        <v>37206119</v>
      </c>
      <c r="B14071" t="s">
        <v>8873</v>
      </c>
    </row>
    <row r="14072" spans="1:2">
      <c r="A14072">
        <v>38583818</v>
      </c>
      <c r="B14072" t="s">
        <v>8873</v>
      </c>
    </row>
    <row r="14073" spans="1:2">
      <c r="A14073">
        <v>38565216</v>
      </c>
      <c r="B14073" t="s">
        <v>8873</v>
      </c>
    </row>
    <row r="14074" spans="1:2">
      <c r="A14074">
        <v>36904869</v>
      </c>
      <c r="B14074" t="s">
        <v>14888</v>
      </c>
    </row>
    <row r="14075" spans="1:2">
      <c r="A14075">
        <v>37836314</v>
      </c>
      <c r="B14075" t="s">
        <v>14888</v>
      </c>
    </row>
    <row r="14076" spans="1:2">
      <c r="A14076">
        <v>34137678</v>
      </c>
      <c r="B14076" t="s">
        <v>14888</v>
      </c>
    </row>
    <row r="14077" spans="1:2">
      <c r="A14077">
        <v>34649348</v>
      </c>
      <c r="B14077" t="s">
        <v>10162</v>
      </c>
    </row>
    <row r="14078" spans="1:2">
      <c r="A14078">
        <v>36858472</v>
      </c>
      <c r="B14078" t="s">
        <v>14454</v>
      </c>
    </row>
    <row r="14079" spans="1:2">
      <c r="A14079">
        <v>36781322</v>
      </c>
      <c r="B14079" t="s">
        <v>14843</v>
      </c>
    </row>
    <row r="14080" spans="1:2">
      <c r="A14080">
        <v>34665085</v>
      </c>
      <c r="B14080" t="s">
        <v>14843</v>
      </c>
    </row>
    <row r="14081" spans="1:2">
      <c r="A14081">
        <v>34165318</v>
      </c>
      <c r="B14081" t="s">
        <v>14843</v>
      </c>
    </row>
    <row r="14082" spans="1:2">
      <c r="A14082">
        <v>36908908</v>
      </c>
      <c r="B14082" t="s">
        <v>14843</v>
      </c>
    </row>
    <row r="14083" spans="1:2">
      <c r="A14083">
        <v>37607464</v>
      </c>
      <c r="B14083" t="s">
        <v>13493</v>
      </c>
    </row>
    <row r="14084" spans="1:2">
      <c r="A14084">
        <v>34142872</v>
      </c>
      <c r="B14084" t="s">
        <v>13493</v>
      </c>
    </row>
    <row r="14085" spans="1:2">
      <c r="A14085">
        <v>34143591</v>
      </c>
      <c r="B14085" t="s">
        <v>12877</v>
      </c>
    </row>
    <row r="14086" spans="1:2">
      <c r="A14086">
        <v>34235338</v>
      </c>
      <c r="B14086" t="s">
        <v>14109</v>
      </c>
    </row>
    <row r="14087" spans="1:2">
      <c r="A14087">
        <v>34140684</v>
      </c>
      <c r="B14087" t="s">
        <v>10163</v>
      </c>
    </row>
    <row r="14088" spans="1:2">
      <c r="A14088">
        <v>34143769</v>
      </c>
      <c r="B14088" t="s">
        <v>12878</v>
      </c>
    </row>
    <row r="14089" spans="1:2">
      <c r="A14089">
        <v>37718442</v>
      </c>
      <c r="B14089" t="s">
        <v>15612</v>
      </c>
    </row>
    <row r="14090" spans="1:2">
      <c r="A14090">
        <v>36904224</v>
      </c>
      <c r="B14090" t="s">
        <v>15612</v>
      </c>
    </row>
    <row r="14091" spans="1:2">
      <c r="A14091">
        <v>34235365</v>
      </c>
      <c r="B14091" t="s">
        <v>15612</v>
      </c>
    </row>
    <row r="14092" spans="1:2">
      <c r="A14092">
        <v>34235364</v>
      </c>
      <c r="B14092" t="s">
        <v>15612</v>
      </c>
    </row>
    <row r="14093" spans="1:2">
      <c r="A14093">
        <v>34148157</v>
      </c>
      <c r="B14093" t="s">
        <v>12879</v>
      </c>
    </row>
    <row r="14094" spans="1:2">
      <c r="A14094">
        <v>34229659</v>
      </c>
      <c r="B14094" t="s">
        <v>10889</v>
      </c>
    </row>
    <row r="14095" spans="1:2">
      <c r="A14095">
        <v>34152711</v>
      </c>
      <c r="B14095" t="s">
        <v>10890</v>
      </c>
    </row>
    <row r="14096" spans="1:2">
      <c r="A14096">
        <v>37727414</v>
      </c>
      <c r="B14096" t="s">
        <v>15159</v>
      </c>
    </row>
    <row r="14097" spans="1:2">
      <c r="A14097">
        <v>34151072</v>
      </c>
      <c r="B14097" t="s">
        <v>15159</v>
      </c>
    </row>
    <row r="14098" spans="1:2">
      <c r="A14098">
        <v>36867996</v>
      </c>
      <c r="B14098" t="s">
        <v>15159</v>
      </c>
    </row>
    <row r="14099" spans="1:2">
      <c r="A14099">
        <v>34235168</v>
      </c>
      <c r="B14099" t="s">
        <v>12881</v>
      </c>
    </row>
    <row r="14100" spans="1:2">
      <c r="A14100">
        <v>37159951</v>
      </c>
      <c r="B14100" t="s">
        <v>12881</v>
      </c>
    </row>
    <row r="14101" spans="1:2">
      <c r="A14101">
        <v>34137129</v>
      </c>
      <c r="B14101" t="s">
        <v>9556</v>
      </c>
    </row>
    <row r="14102" spans="1:2">
      <c r="A14102">
        <v>34229179</v>
      </c>
      <c r="B14102" t="s">
        <v>10939</v>
      </c>
    </row>
    <row r="14103" spans="1:2">
      <c r="A14103">
        <v>37296063</v>
      </c>
      <c r="B14103" t="s">
        <v>10939</v>
      </c>
    </row>
    <row r="14104" spans="1:2">
      <c r="A14104">
        <v>34235211</v>
      </c>
      <c r="B14104" t="s">
        <v>12882</v>
      </c>
    </row>
    <row r="14105" spans="1:2">
      <c r="A14105">
        <v>34223344</v>
      </c>
      <c r="B14105" t="s">
        <v>14906</v>
      </c>
    </row>
    <row r="14106" spans="1:2">
      <c r="A14106">
        <v>37764949</v>
      </c>
      <c r="B14106" t="s">
        <v>14906</v>
      </c>
    </row>
    <row r="14107" spans="1:2">
      <c r="A14107">
        <v>34409355</v>
      </c>
      <c r="B14107" t="s">
        <v>12884</v>
      </c>
    </row>
    <row r="14108" spans="1:2">
      <c r="A14108">
        <v>34165596</v>
      </c>
      <c r="B14108" t="s">
        <v>12885</v>
      </c>
    </row>
    <row r="14109" spans="1:2">
      <c r="A14109">
        <v>38368951</v>
      </c>
      <c r="B14109" t="s">
        <v>12885</v>
      </c>
    </row>
    <row r="14110" spans="1:2">
      <c r="A14110">
        <v>34652463</v>
      </c>
      <c r="B14110" t="s">
        <v>16804</v>
      </c>
    </row>
    <row r="14111" spans="1:2">
      <c r="A14111">
        <v>37139655</v>
      </c>
      <c r="B14111" t="s">
        <v>8557</v>
      </c>
    </row>
    <row r="14112" spans="1:2">
      <c r="A14112">
        <v>34149307</v>
      </c>
      <c r="B14112" t="s">
        <v>8557</v>
      </c>
    </row>
    <row r="14113" spans="1:2">
      <c r="A14113">
        <v>37759595</v>
      </c>
      <c r="B14113" t="s">
        <v>8557</v>
      </c>
    </row>
    <row r="14114" spans="1:2">
      <c r="A14114">
        <v>34231388</v>
      </c>
      <c r="B14114" t="s">
        <v>10891</v>
      </c>
    </row>
    <row r="14115" spans="1:2">
      <c r="A14115">
        <v>37103762</v>
      </c>
      <c r="B14115" t="s">
        <v>13986</v>
      </c>
    </row>
    <row r="14116" spans="1:2">
      <c r="A14116">
        <v>34235236</v>
      </c>
      <c r="B14116" t="s">
        <v>16514</v>
      </c>
    </row>
    <row r="14117" spans="1:2">
      <c r="A14117">
        <v>34648344</v>
      </c>
      <c r="B14117" t="s">
        <v>12886</v>
      </c>
    </row>
    <row r="14118" spans="1:2">
      <c r="A14118">
        <v>34235233</v>
      </c>
      <c r="B14118" t="s">
        <v>12887</v>
      </c>
    </row>
    <row r="14119" spans="1:2">
      <c r="A14119">
        <v>37268461</v>
      </c>
      <c r="B14119" t="s">
        <v>12888</v>
      </c>
    </row>
    <row r="14120" spans="1:2">
      <c r="A14120">
        <v>34137152</v>
      </c>
      <c r="B14120" t="s">
        <v>12888</v>
      </c>
    </row>
    <row r="14121" spans="1:2">
      <c r="A14121">
        <v>38594603</v>
      </c>
      <c r="B14121" t="s">
        <v>12888</v>
      </c>
    </row>
    <row r="14122" spans="1:2">
      <c r="A14122">
        <v>34235245</v>
      </c>
      <c r="B14122" t="s">
        <v>8558</v>
      </c>
    </row>
    <row r="14123" spans="1:2">
      <c r="A14123">
        <v>34155386</v>
      </c>
      <c r="B14123" t="s">
        <v>10196</v>
      </c>
    </row>
    <row r="14124" spans="1:2">
      <c r="A14124">
        <v>37278511</v>
      </c>
      <c r="B14124" t="s">
        <v>10196</v>
      </c>
    </row>
    <row r="14125" spans="1:2">
      <c r="A14125">
        <v>34214293</v>
      </c>
      <c r="B14125" t="s">
        <v>14110</v>
      </c>
    </row>
    <row r="14126" spans="1:2">
      <c r="A14126">
        <v>34235294</v>
      </c>
      <c r="B14126" t="s">
        <v>13517</v>
      </c>
    </row>
    <row r="14127" spans="1:2">
      <c r="A14127">
        <v>34334443</v>
      </c>
      <c r="B14127" t="s">
        <v>12889</v>
      </c>
    </row>
    <row r="14128" spans="1:2">
      <c r="A14128">
        <v>37719338</v>
      </c>
      <c r="B14128" t="s">
        <v>12890</v>
      </c>
    </row>
    <row r="14129" spans="1:2">
      <c r="A14129">
        <v>34137847</v>
      </c>
      <c r="B14129" t="s">
        <v>10164</v>
      </c>
    </row>
    <row r="14130" spans="1:2">
      <c r="A14130">
        <v>37686461</v>
      </c>
      <c r="B14130" t="s">
        <v>12891</v>
      </c>
    </row>
    <row r="14131" spans="1:2">
      <c r="A14131">
        <v>34235380</v>
      </c>
      <c r="B14131" t="s">
        <v>14907</v>
      </c>
    </row>
    <row r="14132" spans="1:2">
      <c r="A14132">
        <v>36781568</v>
      </c>
      <c r="B14132" t="s">
        <v>14820</v>
      </c>
    </row>
    <row r="14133" spans="1:2">
      <c r="A14133">
        <v>36745025</v>
      </c>
      <c r="B14133" t="s">
        <v>14820</v>
      </c>
    </row>
    <row r="14134" spans="1:2">
      <c r="A14134">
        <v>34234270</v>
      </c>
      <c r="B14134" t="s">
        <v>14820</v>
      </c>
    </row>
    <row r="14135" spans="1:2">
      <c r="A14135">
        <v>36907968</v>
      </c>
      <c r="B14135" t="s">
        <v>14820</v>
      </c>
    </row>
    <row r="14136" spans="1:2">
      <c r="A14136">
        <v>34235385</v>
      </c>
      <c r="B14136" t="s">
        <v>13868</v>
      </c>
    </row>
    <row r="14137" spans="1:2">
      <c r="A14137">
        <v>36864140</v>
      </c>
      <c r="B14137" t="s">
        <v>15217</v>
      </c>
    </row>
    <row r="14138" spans="1:2">
      <c r="A14138">
        <v>34226418</v>
      </c>
      <c r="B14138" t="s">
        <v>15217</v>
      </c>
    </row>
    <row r="14139" spans="1:2">
      <c r="A14139">
        <v>37725457</v>
      </c>
      <c r="B14139" t="s">
        <v>15217</v>
      </c>
    </row>
    <row r="14140" spans="1:2">
      <c r="A14140">
        <v>37015869</v>
      </c>
      <c r="B14140" t="s">
        <v>8752</v>
      </c>
    </row>
    <row r="14141" spans="1:2">
      <c r="A14141">
        <v>37155416</v>
      </c>
      <c r="B14141" t="s">
        <v>8752</v>
      </c>
    </row>
    <row r="14142" spans="1:2">
      <c r="A14142">
        <v>37727940</v>
      </c>
      <c r="B14142" t="s">
        <v>15218</v>
      </c>
    </row>
    <row r="14143" spans="1:2">
      <c r="A14143">
        <v>34225274</v>
      </c>
      <c r="B14143" t="s">
        <v>15218</v>
      </c>
    </row>
    <row r="14144" spans="1:2">
      <c r="A14144">
        <v>36904090</v>
      </c>
      <c r="B14144" t="s">
        <v>15218</v>
      </c>
    </row>
    <row r="14145" spans="1:2">
      <c r="A14145">
        <v>34224828</v>
      </c>
      <c r="B14145" t="s">
        <v>15218</v>
      </c>
    </row>
    <row r="14146" spans="1:2">
      <c r="A14146">
        <v>34226554</v>
      </c>
      <c r="B14146" t="s">
        <v>15218</v>
      </c>
    </row>
    <row r="14147" spans="1:2">
      <c r="A14147">
        <v>36861162</v>
      </c>
      <c r="B14147" t="s">
        <v>15218</v>
      </c>
    </row>
    <row r="14148" spans="1:2">
      <c r="A14148">
        <v>34210040</v>
      </c>
      <c r="B14148" t="s">
        <v>14910</v>
      </c>
    </row>
    <row r="14149" spans="1:2">
      <c r="A14149">
        <v>34235400</v>
      </c>
      <c r="B14149" t="s">
        <v>14910</v>
      </c>
    </row>
    <row r="14150" spans="1:2">
      <c r="A14150">
        <v>34235501</v>
      </c>
      <c r="B14150" t="s">
        <v>12892</v>
      </c>
    </row>
    <row r="14151" spans="1:2">
      <c r="A14151">
        <v>37277386</v>
      </c>
      <c r="B14151" t="s">
        <v>12892</v>
      </c>
    </row>
    <row r="14152" spans="1:2">
      <c r="A14152">
        <v>37729826</v>
      </c>
      <c r="B14152" t="s">
        <v>12892</v>
      </c>
    </row>
    <row r="14153" spans="1:2">
      <c r="A14153">
        <v>36995764</v>
      </c>
      <c r="B14153" t="s">
        <v>14382</v>
      </c>
    </row>
    <row r="14154" spans="1:2">
      <c r="A14154">
        <v>37771817</v>
      </c>
      <c r="B14154" t="s">
        <v>14382</v>
      </c>
    </row>
    <row r="14155" spans="1:2">
      <c r="A14155">
        <v>34235419</v>
      </c>
      <c r="B14155" t="s">
        <v>14382</v>
      </c>
    </row>
    <row r="14156" spans="1:2">
      <c r="A14156">
        <v>34168188</v>
      </c>
      <c r="B14156" t="s">
        <v>10634</v>
      </c>
    </row>
    <row r="14157" spans="1:2">
      <c r="A14157">
        <v>36883115</v>
      </c>
      <c r="B14157" t="s">
        <v>8512</v>
      </c>
    </row>
    <row r="14158" spans="1:2">
      <c r="A14158">
        <v>37718658</v>
      </c>
      <c r="B14158" t="s">
        <v>8512</v>
      </c>
    </row>
    <row r="14159" spans="1:2">
      <c r="A14159">
        <v>34235426</v>
      </c>
      <c r="B14159" t="s">
        <v>8512</v>
      </c>
    </row>
    <row r="14160" spans="1:2">
      <c r="A14160">
        <v>34417510</v>
      </c>
      <c r="B14160" t="s">
        <v>12893</v>
      </c>
    </row>
    <row r="14161" spans="1:2">
      <c r="A14161">
        <v>34326210</v>
      </c>
      <c r="B14161" t="s">
        <v>12893</v>
      </c>
    </row>
    <row r="14162" spans="1:2">
      <c r="A14162">
        <v>34235436</v>
      </c>
      <c r="B14162" t="s">
        <v>12894</v>
      </c>
    </row>
    <row r="14163" spans="1:2">
      <c r="A14163">
        <v>37836637</v>
      </c>
      <c r="B14163" t="s">
        <v>14912</v>
      </c>
    </row>
    <row r="14164" spans="1:2">
      <c r="A14164">
        <v>37181206</v>
      </c>
      <c r="B14164" t="s">
        <v>14912</v>
      </c>
    </row>
    <row r="14165" spans="1:2">
      <c r="A14165">
        <v>34235444</v>
      </c>
      <c r="B14165" t="s">
        <v>14912</v>
      </c>
    </row>
    <row r="14166" spans="1:2">
      <c r="A14166">
        <v>36909891</v>
      </c>
      <c r="B14166" t="s">
        <v>10338</v>
      </c>
    </row>
    <row r="14167" spans="1:2">
      <c r="A14167">
        <v>34220054</v>
      </c>
      <c r="B14167" t="s">
        <v>10338</v>
      </c>
    </row>
    <row r="14168" spans="1:2">
      <c r="A14168">
        <v>36746687</v>
      </c>
      <c r="B14168" t="s">
        <v>8611</v>
      </c>
    </row>
    <row r="14169" spans="1:2">
      <c r="A14169">
        <v>36896345</v>
      </c>
      <c r="B14169" t="s">
        <v>8611</v>
      </c>
    </row>
    <row r="14170" spans="1:2">
      <c r="A14170">
        <v>37720703</v>
      </c>
      <c r="B14170" t="s">
        <v>8611</v>
      </c>
    </row>
    <row r="14171" spans="1:2">
      <c r="A14171">
        <v>34610763</v>
      </c>
      <c r="B14171" t="s">
        <v>12895</v>
      </c>
    </row>
    <row r="14172" spans="1:2">
      <c r="A14172">
        <v>38407537</v>
      </c>
      <c r="B14172" t="s">
        <v>12895</v>
      </c>
    </row>
    <row r="14173" spans="1:2">
      <c r="A14173">
        <v>34235462</v>
      </c>
      <c r="B14173" t="s">
        <v>13353</v>
      </c>
    </row>
    <row r="14174" spans="1:2">
      <c r="A14174">
        <v>34366116</v>
      </c>
      <c r="B14174" t="s">
        <v>9936</v>
      </c>
    </row>
    <row r="14175" spans="1:2">
      <c r="A14175">
        <v>34235503</v>
      </c>
      <c r="B14175" t="s">
        <v>12896</v>
      </c>
    </row>
    <row r="14176" spans="1:2">
      <c r="A14176">
        <v>34235506</v>
      </c>
      <c r="B14176" t="s">
        <v>9996</v>
      </c>
    </row>
    <row r="14177" spans="1:2">
      <c r="A14177">
        <v>37187956</v>
      </c>
      <c r="B14177" t="s">
        <v>9996</v>
      </c>
    </row>
    <row r="14178" spans="1:2">
      <c r="A14178">
        <v>36665031</v>
      </c>
      <c r="B14178" t="s">
        <v>14802</v>
      </c>
    </row>
    <row r="14179" spans="1:2">
      <c r="A14179">
        <v>34234346</v>
      </c>
      <c r="B14179" t="s">
        <v>14802</v>
      </c>
    </row>
    <row r="14180" spans="1:2">
      <c r="A14180">
        <v>36907974</v>
      </c>
      <c r="B14180" t="s">
        <v>14802</v>
      </c>
    </row>
    <row r="14181" spans="1:2">
      <c r="A14181">
        <v>36780830</v>
      </c>
      <c r="B14181" t="s">
        <v>14802</v>
      </c>
    </row>
    <row r="14182" spans="1:2">
      <c r="A14182">
        <v>34235423</v>
      </c>
      <c r="B14182" t="s">
        <v>9557</v>
      </c>
    </row>
    <row r="14183" spans="1:2">
      <c r="A14183">
        <v>34140459</v>
      </c>
      <c r="B14183" t="s">
        <v>9557</v>
      </c>
    </row>
    <row r="14184" spans="1:2">
      <c r="A14184">
        <v>34396946</v>
      </c>
      <c r="B14184" t="s">
        <v>9557</v>
      </c>
    </row>
    <row r="14185" spans="1:2">
      <c r="A14185">
        <v>34210129</v>
      </c>
      <c r="B14185" t="s">
        <v>13509</v>
      </c>
    </row>
    <row r="14186" spans="1:2">
      <c r="A14186">
        <v>34235515</v>
      </c>
      <c r="B14186" t="s">
        <v>12897</v>
      </c>
    </row>
    <row r="14187" spans="1:2">
      <c r="A14187">
        <v>34235516</v>
      </c>
      <c r="B14187" t="s">
        <v>12897</v>
      </c>
    </row>
    <row r="14188" spans="1:2">
      <c r="A14188">
        <v>37611480</v>
      </c>
      <c r="B14188" t="s">
        <v>14294</v>
      </c>
    </row>
    <row r="14189" spans="1:2">
      <c r="A14189">
        <v>37108069</v>
      </c>
      <c r="B14189" t="s">
        <v>14294</v>
      </c>
    </row>
    <row r="14190" spans="1:2">
      <c r="A14190">
        <v>34232045</v>
      </c>
      <c r="B14190" t="s">
        <v>14294</v>
      </c>
    </row>
    <row r="14191" spans="1:2">
      <c r="A14191">
        <v>36854379</v>
      </c>
      <c r="B14191" t="s">
        <v>14294</v>
      </c>
    </row>
    <row r="14192" spans="1:2">
      <c r="A14192">
        <v>34270022</v>
      </c>
      <c r="B14192" t="s">
        <v>12898</v>
      </c>
    </row>
    <row r="14193" spans="1:2">
      <c r="A14193">
        <v>38793776</v>
      </c>
      <c r="B14193" t="s">
        <v>14832</v>
      </c>
    </row>
    <row r="14194" spans="1:2">
      <c r="A14194">
        <v>34234019</v>
      </c>
      <c r="B14194" t="s">
        <v>14832</v>
      </c>
    </row>
    <row r="14195" spans="1:2">
      <c r="A14195">
        <v>36780846</v>
      </c>
      <c r="B14195" t="s">
        <v>14832</v>
      </c>
    </row>
    <row r="14196" spans="1:2">
      <c r="A14196">
        <v>36013117</v>
      </c>
      <c r="B14196" t="s">
        <v>14832</v>
      </c>
    </row>
    <row r="14197" spans="1:2">
      <c r="A14197">
        <v>36908930</v>
      </c>
      <c r="B14197" t="s">
        <v>14832</v>
      </c>
    </row>
    <row r="14198" spans="1:2">
      <c r="A14198">
        <v>37979710</v>
      </c>
      <c r="B14198" t="s">
        <v>14913</v>
      </c>
    </row>
    <row r="14199" spans="1:2">
      <c r="A14199">
        <v>34215195</v>
      </c>
      <c r="B14199" t="s">
        <v>14913</v>
      </c>
    </row>
    <row r="14200" spans="1:2">
      <c r="A14200">
        <v>34229456</v>
      </c>
      <c r="B14200" t="s">
        <v>16392</v>
      </c>
    </row>
    <row r="14201" spans="1:2">
      <c r="A14201">
        <v>34234154</v>
      </c>
      <c r="B14201" t="s">
        <v>14714</v>
      </c>
    </row>
    <row r="14202" spans="1:2">
      <c r="A14202">
        <v>36907862</v>
      </c>
      <c r="B14202" t="s">
        <v>14714</v>
      </c>
    </row>
    <row r="14203" spans="1:2">
      <c r="A14203">
        <v>36780952</v>
      </c>
      <c r="B14203" t="s">
        <v>14714</v>
      </c>
    </row>
    <row r="14204" spans="1:2">
      <c r="A14204">
        <v>38793809</v>
      </c>
      <c r="B14204" t="s">
        <v>14714</v>
      </c>
    </row>
    <row r="14205" spans="1:2">
      <c r="A14205">
        <v>34232476</v>
      </c>
      <c r="B14205" t="s">
        <v>14844</v>
      </c>
    </row>
    <row r="14206" spans="1:2">
      <c r="A14206">
        <v>36785331</v>
      </c>
      <c r="B14206" t="s">
        <v>14844</v>
      </c>
    </row>
    <row r="14207" spans="1:2">
      <c r="A14207">
        <v>34235521</v>
      </c>
      <c r="B14207" t="s">
        <v>12899</v>
      </c>
    </row>
    <row r="14208" spans="1:2">
      <c r="A14208">
        <v>36979606</v>
      </c>
      <c r="B14208" t="s">
        <v>12900</v>
      </c>
    </row>
    <row r="14209" spans="1:2">
      <c r="A14209">
        <v>34235539</v>
      </c>
      <c r="B14209" t="s">
        <v>9558</v>
      </c>
    </row>
    <row r="14210" spans="1:2">
      <c r="A14210">
        <v>34235543</v>
      </c>
      <c r="B14210" t="s">
        <v>15030</v>
      </c>
    </row>
    <row r="14211" spans="1:2">
      <c r="A14211">
        <v>34258918</v>
      </c>
      <c r="B14211" t="s">
        <v>14914</v>
      </c>
    </row>
    <row r="14212" spans="1:2">
      <c r="A14212">
        <v>36973643</v>
      </c>
      <c r="B14212" t="s">
        <v>14915</v>
      </c>
    </row>
    <row r="14213" spans="1:2">
      <c r="A14213">
        <v>37836614</v>
      </c>
      <c r="B14213" t="s">
        <v>14915</v>
      </c>
    </row>
    <row r="14214" spans="1:2">
      <c r="A14214">
        <v>34228354</v>
      </c>
      <c r="B14214" t="s">
        <v>14915</v>
      </c>
    </row>
    <row r="14215" spans="1:2">
      <c r="A14215">
        <v>34235546</v>
      </c>
      <c r="B14215" t="s">
        <v>14916</v>
      </c>
    </row>
    <row r="14216" spans="1:2">
      <c r="A14216">
        <v>36973645</v>
      </c>
      <c r="B14216" t="s">
        <v>14916</v>
      </c>
    </row>
    <row r="14217" spans="1:2">
      <c r="A14217">
        <v>37836778</v>
      </c>
      <c r="B14217" t="s">
        <v>14916</v>
      </c>
    </row>
    <row r="14218" spans="1:2">
      <c r="A14218">
        <v>34406041</v>
      </c>
      <c r="B14218" t="s">
        <v>14917</v>
      </c>
    </row>
    <row r="14219" spans="1:2">
      <c r="A14219">
        <v>37836781</v>
      </c>
      <c r="B14219" t="s">
        <v>14917</v>
      </c>
    </row>
    <row r="14220" spans="1:2">
      <c r="A14220">
        <v>37054482</v>
      </c>
      <c r="B14220" t="s">
        <v>14917</v>
      </c>
    </row>
    <row r="14221" spans="1:2">
      <c r="A14221">
        <v>37302850</v>
      </c>
      <c r="B14221" t="s">
        <v>8513</v>
      </c>
    </row>
    <row r="14222" spans="1:2">
      <c r="A14222">
        <v>34157510</v>
      </c>
      <c r="B14222" t="s">
        <v>8513</v>
      </c>
    </row>
    <row r="14223" spans="1:2">
      <c r="A14223">
        <v>38357129</v>
      </c>
      <c r="B14223" t="s">
        <v>16721</v>
      </c>
    </row>
    <row r="14224" spans="1:2">
      <c r="A14224">
        <v>34235555</v>
      </c>
      <c r="B14224" t="s">
        <v>12901</v>
      </c>
    </row>
    <row r="14225" spans="1:2">
      <c r="A14225">
        <v>37831448</v>
      </c>
      <c r="B14225" t="s">
        <v>14821</v>
      </c>
    </row>
    <row r="14226" spans="1:2">
      <c r="A14226">
        <v>36907978</v>
      </c>
      <c r="B14226" t="s">
        <v>14803</v>
      </c>
    </row>
    <row r="14227" spans="1:2">
      <c r="A14227">
        <v>34234349</v>
      </c>
      <c r="B14227" t="s">
        <v>14803</v>
      </c>
    </row>
    <row r="14228" spans="1:2">
      <c r="A14228">
        <v>36780883</v>
      </c>
      <c r="B14228" t="s">
        <v>14803</v>
      </c>
    </row>
    <row r="14229" spans="1:2">
      <c r="A14229">
        <v>36780761</v>
      </c>
      <c r="B14229" t="s">
        <v>14803</v>
      </c>
    </row>
    <row r="14230" spans="1:2">
      <c r="A14230">
        <v>36743000</v>
      </c>
      <c r="B14230" t="s">
        <v>14803</v>
      </c>
    </row>
    <row r="14231" spans="1:2">
      <c r="A14231">
        <v>34235574</v>
      </c>
      <c r="B14231" t="s">
        <v>13494</v>
      </c>
    </row>
    <row r="14232" spans="1:2">
      <c r="A14232">
        <v>34210958</v>
      </c>
      <c r="B14232" t="s">
        <v>12902</v>
      </c>
    </row>
    <row r="14233" spans="1:2">
      <c r="A14233">
        <v>34210957</v>
      </c>
      <c r="B14233" t="s">
        <v>12902</v>
      </c>
    </row>
    <row r="14234" spans="1:2">
      <c r="A14234">
        <v>34235580</v>
      </c>
      <c r="B14234" t="s">
        <v>14175</v>
      </c>
    </row>
    <row r="14235" spans="1:2">
      <c r="A14235">
        <v>34235578</v>
      </c>
      <c r="B14235" t="s">
        <v>10892</v>
      </c>
    </row>
    <row r="14236" spans="1:2">
      <c r="A14236">
        <v>37152239</v>
      </c>
      <c r="B14236" t="s">
        <v>14132</v>
      </c>
    </row>
    <row r="14237" spans="1:2">
      <c r="A14237">
        <v>36867939</v>
      </c>
      <c r="B14237" t="s">
        <v>8552</v>
      </c>
    </row>
    <row r="14238" spans="1:2">
      <c r="A14238">
        <v>36853434</v>
      </c>
      <c r="B14238" t="s">
        <v>10760</v>
      </c>
    </row>
    <row r="14239" spans="1:2">
      <c r="A14239">
        <v>34235596</v>
      </c>
      <c r="B14239" t="s">
        <v>10760</v>
      </c>
    </row>
    <row r="14240" spans="1:2">
      <c r="A14240">
        <v>34235605</v>
      </c>
      <c r="B14240" t="s">
        <v>15596</v>
      </c>
    </row>
    <row r="14241" spans="1:2">
      <c r="A14241">
        <v>34654914</v>
      </c>
      <c r="B14241" t="s">
        <v>15596</v>
      </c>
    </row>
    <row r="14242" spans="1:2">
      <c r="A14242">
        <v>37286245</v>
      </c>
      <c r="B14242" t="s">
        <v>9985</v>
      </c>
    </row>
    <row r="14243" spans="1:2">
      <c r="A14243">
        <v>34235625</v>
      </c>
      <c r="B14243" t="s">
        <v>9985</v>
      </c>
    </row>
    <row r="14244" spans="1:2">
      <c r="A14244">
        <v>34235631</v>
      </c>
      <c r="B14244" t="s">
        <v>13681</v>
      </c>
    </row>
    <row r="14245" spans="1:2">
      <c r="A14245">
        <v>34142243</v>
      </c>
      <c r="B14245" t="s">
        <v>14455</v>
      </c>
    </row>
    <row r="14246" spans="1:2">
      <c r="A14246">
        <v>38599049</v>
      </c>
      <c r="B14246" t="s">
        <v>12903</v>
      </c>
    </row>
    <row r="14247" spans="1:2">
      <c r="A14247">
        <v>34211530</v>
      </c>
      <c r="B14247" t="s">
        <v>12903</v>
      </c>
    </row>
    <row r="14248" spans="1:2">
      <c r="A14248">
        <v>34399906</v>
      </c>
      <c r="B14248" t="s">
        <v>14252</v>
      </c>
    </row>
    <row r="14249" spans="1:2">
      <c r="A14249">
        <v>34232151</v>
      </c>
      <c r="B14249" t="s">
        <v>14252</v>
      </c>
    </row>
    <row r="14250" spans="1:2">
      <c r="A14250">
        <v>34675247</v>
      </c>
      <c r="B14250" t="s">
        <v>14252</v>
      </c>
    </row>
    <row r="14251" spans="1:2">
      <c r="A14251">
        <v>34232161</v>
      </c>
      <c r="B14251" t="s">
        <v>14252</v>
      </c>
    </row>
    <row r="14252" spans="1:2">
      <c r="A14252">
        <v>34235663</v>
      </c>
      <c r="B14252" t="s">
        <v>12904</v>
      </c>
    </row>
    <row r="14253" spans="1:2">
      <c r="A14253">
        <v>38672352</v>
      </c>
      <c r="B14253" t="s">
        <v>12904</v>
      </c>
    </row>
    <row r="14254" spans="1:2">
      <c r="A14254">
        <v>37187608</v>
      </c>
      <c r="B14254" t="s">
        <v>10339</v>
      </c>
    </row>
    <row r="14255" spans="1:2">
      <c r="A14255">
        <v>38795108</v>
      </c>
      <c r="B14255" t="s">
        <v>10339</v>
      </c>
    </row>
    <row r="14256" spans="1:2">
      <c r="A14256">
        <v>37748431</v>
      </c>
      <c r="B14256" t="s">
        <v>16121</v>
      </c>
    </row>
    <row r="14257" spans="1:2">
      <c r="A14257">
        <v>34137264</v>
      </c>
      <c r="B14257" t="s">
        <v>13682</v>
      </c>
    </row>
    <row r="14258" spans="1:2">
      <c r="A14258">
        <v>34235660</v>
      </c>
      <c r="B14258" t="s">
        <v>10985</v>
      </c>
    </row>
    <row r="14259" spans="1:2">
      <c r="A14259">
        <v>34235662</v>
      </c>
      <c r="B14259" t="s">
        <v>10985</v>
      </c>
    </row>
    <row r="14260" spans="1:2">
      <c r="A14260">
        <v>36845961</v>
      </c>
      <c r="B14260" t="s">
        <v>12905</v>
      </c>
    </row>
    <row r="14261" spans="1:2">
      <c r="A14261">
        <v>34235667</v>
      </c>
      <c r="B14261" t="s">
        <v>14918</v>
      </c>
    </row>
    <row r="14262" spans="1:2">
      <c r="A14262">
        <v>36861112</v>
      </c>
      <c r="B14262" t="s">
        <v>10340</v>
      </c>
    </row>
    <row r="14263" spans="1:2">
      <c r="A14263">
        <v>38820037</v>
      </c>
      <c r="B14263" t="s">
        <v>10340</v>
      </c>
    </row>
    <row r="14264" spans="1:2">
      <c r="A14264">
        <v>34144125</v>
      </c>
      <c r="B14264" t="s">
        <v>12953</v>
      </c>
    </row>
    <row r="14265" spans="1:2">
      <c r="A14265">
        <v>34235670</v>
      </c>
      <c r="B14265" t="s">
        <v>8897</v>
      </c>
    </row>
    <row r="14266" spans="1:2">
      <c r="A14266">
        <v>34235672</v>
      </c>
      <c r="B14266" t="s">
        <v>8925</v>
      </c>
    </row>
    <row r="14267" spans="1:2">
      <c r="A14267">
        <v>34235673</v>
      </c>
      <c r="B14267" t="s">
        <v>8925</v>
      </c>
    </row>
    <row r="14268" spans="1:2">
      <c r="A14268">
        <v>37028910</v>
      </c>
      <c r="B14268" t="s">
        <v>8925</v>
      </c>
    </row>
    <row r="14269" spans="1:2">
      <c r="A14269">
        <v>34235676</v>
      </c>
      <c r="B14269" t="s">
        <v>8925</v>
      </c>
    </row>
    <row r="14270" spans="1:2">
      <c r="A14270">
        <v>37722823</v>
      </c>
      <c r="B14270" t="s">
        <v>8925</v>
      </c>
    </row>
    <row r="14271" spans="1:2">
      <c r="A14271">
        <v>34220879</v>
      </c>
      <c r="B14271" t="s">
        <v>8926</v>
      </c>
    </row>
    <row r="14272" spans="1:2">
      <c r="A14272">
        <v>37031319</v>
      </c>
      <c r="B14272" t="s">
        <v>8926</v>
      </c>
    </row>
    <row r="14273" spans="1:2">
      <c r="A14273">
        <v>34337738</v>
      </c>
      <c r="B14273" t="s">
        <v>8482</v>
      </c>
    </row>
    <row r="14274" spans="1:2">
      <c r="A14274">
        <v>37716300</v>
      </c>
      <c r="B14274" t="s">
        <v>8482</v>
      </c>
    </row>
    <row r="14275" spans="1:2">
      <c r="A14275">
        <v>37564590</v>
      </c>
      <c r="B14275" t="s">
        <v>8482</v>
      </c>
    </row>
    <row r="14276" spans="1:2">
      <c r="A14276">
        <v>34235683</v>
      </c>
      <c r="B14276" t="s">
        <v>12906</v>
      </c>
    </row>
    <row r="14277" spans="1:2">
      <c r="A14277">
        <v>34553793</v>
      </c>
      <c r="B14277" t="s">
        <v>16625</v>
      </c>
    </row>
    <row r="14278" spans="1:2">
      <c r="A14278">
        <v>34146599</v>
      </c>
      <c r="B14278" t="s">
        <v>14920</v>
      </c>
    </row>
    <row r="14279" spans="1:2">
      <c r="A14279">
        <v>34235695</v>
      </c>
      <c r="B14279" t="s">
        <v>12908</v>
      </c>
    </row>
    <row r="14280" spans="1:2">
      <c r="A14280">
        <v>34235699</v>
      </c>
      <c r="B14280" t="s">
        <v>14921</v>
      </c>
    </row>
    <row r="14281" spans="1:2">
      <c r="A14281">
        <v>38431152</v>
      </c>
      <c r="B14281" t="s">
        <v>14921</v>
      </c>
    </row>
    <row r="14282" spans="1:2">
      <c r="A14282">
        <v>34232355</v>
      </c>
      <c r="B14282" t="s">
        <v>15544</v>
      </c>
    </row>
    <row r="14283" spans="1:2">
      <c r="A14283">
        <v>36888808</v>
      </c>
      <c r="B14283" t="s">
        <v>15544</v>
      </c>
    </row>
    <row r="14284" spans="1:2">
      <c r="A14284">
        <v>34235719</v>
      </c>
      <c r="B14284" t="s">
        <v>15544</v>
      </c>
    </row>
    <row r="14285" spans="1:2">
      <c r="A14285">
        <v>34655628</v>
      </c>
      <c r="B14285" t="s">
        <v>15544</v>
      </c>
    </row>
    <row r="14286" spans="1:2">
      <c r="A14286">
        <v>38683669</v>
      </c>
      <c r="B14286" t="s">
        <v>15544</v>
      </c>
    </row>
    <row r="14287" spans="1:2">
      <c r="A14287">
        <v>37601322</v>
      </c>
      <c r="B14287" t="s">
        <v>15544</v>
      </c>
    </row>
    <row r="14288" spans="1:2">
      <c r="A14288">
        <v>34149702</v>
      </c>
      <c r="B14288" t="s">
        <v>13532</v>
      </c>
    </row>
    <row r="14289" spans="1:2">
      <c r="A14289">
        <v>36806272</v>
      </c>
      <c r="B14289" t="s">
        <v>15450</v>
      </c>
    </row>
    <row r="14290" spans="1:2">
      <c r="A14290">
        <v>36908141</v>
      </c>
      <c r="B14290" t="s">
        <v>15450</v>
      </c>
    </row>
    <row r="14291" spans="1:2">
      <c r="A14291">
        <v>37836817</v>
      </c>
      <c r="B14291" t="s">
        <v>15450</v>
      </c>
    </row>
    <row r="14292" spans="1:2">
      <c r="A14292">
        <v>37741059</v>
      </c>
      <c r="B14292" t="s">
        <v>15252</v>
      </c>
    </row>
    <row r="14293" spans="1:2">
      <c r="A14293">
        <v>34221123</v>
      </c>
      <c r="B14293" t="s">
        <v>15252</v>
      </c>
    </row>
    <row r="14294" spans="1:2">
      <c r="A14294">
        <v>36893283</v>
      </c>
      <c r="B14294" t="s">
        <v>15252</v>
      </c>
    </row>
    <row r="14295" spans="1:2">
      <c r="A14295">
        <v>37973990</v>
      </c>
      <c r="B14295" t="s">
        <v>15252</v>
      </c>
    </row>
    <row r="14296" spans="1:2">
      <c r="A14296">
        <v>34235741</v>
      </c>
      <c r="B14296" t="s">
        <v>15175</v>
      </c>
    </row>
    <row r="14297" spans="1:2">
      <c r="A14297">
        <v>37006199</v>
      </c>
      <c r="B14297" t="s">
        <v>15175</v>
      </c>
    </row>
    <row r="14298" spans="1:2">
      <c r="A14298">
        <v>34235759</v>
      </c>
      <c r="B14298" t="s">
        <v>14922</v>
      </c>
    </row>
    <row r="14299" spans="1:2">
      <c r="A14299">
        <v>38788623</v>
      </c>
      <c r="B14299" t="s">
        <v>12909</v>
      </c>
    </row>
    <row r="14300" spans="1:2">
      <c r="A14300">
        <v>34235780</v>
      </c>
      <c r="B14300" t="s">
        <v>9559</v>
      </c>
    </row>
    <row r="14301" spans="1:2">
      <c r="A14301">
        <v>36975290</v>
      </c>
      <c r="B14301" t="s">
        <v>9716</v>
      </c>
    </row>
    <row r="14302" spans="1:2">
      <c r="A14302">
        <v>37727809</v>
      </c>
      <c r="B14302" t="s">
        <v>9716</v>
      </c>
    </row>
    <row r="14303" spans="1:2">
      <c r="A14303">
        <v>36852994</v>
      </c>
      <c r="B14303" t="s">
        <v>9716</v>
      </c>
    </row>
    <row r="14304" spans="1:2">
      <c r="A14304">
        <v>34235791</v>
      </c>
      <c r="B14304" t="s">
        <v>9716</v>
      </c>
    </row>
    <row r="14305" spans="1:2">
      <c r="A14305">
        <v>37231024</v>
      </c>
      <c r="B14305" t="s">
        <v>12910</v>
      </c>
    </row>
    <row r="14306" spans="1:2">
      <c r="A14306">
        <v>34235798</v>
      </c>
      <c r="B14306" t="s">
        <v>12910</v>
      </c>
    </row>
    <row r="14307" spans="1:2">
      <c r="A14307">
        <v>34331846</v>
      </c>
      <c r="B14307" t="s">
        <v>10190</v>
      </c>
    </row>
    <row r="14308" spans="1:2">
      <c r="A14308">
        <v>37811829</v>
      </c>
      <c r="B14308" t="s">
        <v>13495</v>
      </c>
    </row>
    <row r="14309" spans="1:2">
      <c r="A14309">
        <v>34235824</v>
      </c>
      <c r="B14309" t="s">
        <v>13495</v>
      </c>
    </row>
    <row r="14310" spans="1:2">
      <c r="A14310">
        <v>37284302</v>
      </c>
      <c r="B14310" t="s">
        <v>14582</v>
      </c>
    </row>
    <row r="14311" spans="1:2">
      <c r="A14311">
        <v>34235863</v>
      </c>
      <c r="B14311" t="s">
        <v>13354</v>
      </c>
    </row>
    <row r="14312" spans="1:2">
      <c r="A14312">
        <v>34294262</v>
      </c>
      <c r="B14312" t="s">
        <v>12911</v>
      </c>
    </row>
    <row r="14313" spans="1:2">
      <c r="A14313">
        <v>38606076</v>
      </c>
      <c r="B14313" t="s">
        <v>12911</v>
      </c>
    </row>
    <row r="14314" spans="1:2">
      <c r="A14314">
        <v>34235896</v>
      </c>
      <c r="B14314" t="s">
        <v>13623</v>
      </c>
    </row>
    <row r="14315" spans="1:2">
      <c r="A14315">
        <v>37290032</v>
      </c>
      <c r="B14315" t="s">
        <v>13623</v>
      </c>
    </row>
    <row r="14316" spans="1:2">
      <c r="A14316">
        <v>36882015</v>
      </c>
      <c r="B14316" t="s">
        <v>15545</v>
      </c>
    </row>
    <row r="14317" spans="1:2">
      <c r="A14317">
        <v>34443687</v>
      </c>
      <c r="B14317" t="s">
        <v>15545</v>
      </c>
    </row>
    <row r="14318" spans="1:2">
      <c r="A14318">
        <v>34231797</v>
      </c>
      <c r="B14318" t="s">
        <v>15545</v>
      </c>
    </row>
    <row r="14319" spans="1:2">
      <c r="A14319">
        <v>38701813</v>
      </c>
      <c r="B14319" t="s">
        <v>15545</v>
      </c>
    </row>
    <row r="14320" spans="1:2">
      <c r="A14320">
        <v>34231802</v>
      </c>
      <c r="B14320" t="s">
        <v>15545</v>
      </c>
    </row>
    <row r="14321" spans="1:2">
      <c r="A14321">
        <v>37674685</v>
      </c>
      <c r="B14321" t="s">
        <v>15545</v>
      </c>
    </row>
    <row r="14322" spans="1:2">
      <c r="A14322">
        <v>34232346</v>
      </c>
      <c r="B14322" t="s">
        <v>12912</v>
      </c>
    </row>
    <row r="14323" spans="1:2">
      <c r="A14323">
        <v>34234825</v>
      </c>
      <c r="B14323" t="s">
        <v>12913</v>
      </c>
    </row>
    <row r="14324" spans="1:2">
      <c r="A14324">
        <v>34670699</v>
      </c>
      <c r="B14324" t="s">
        <v>13972</v>
      </c>
    </row>
    <row r="14325" spans="1:2">
      <c r="A14325">
        <v>38737842</v>
      </c>
      <c r="B14325" t="s">
        <v>13972</v>
      </c>
    </row>
    <row r="14326" spans="1:2">
      <c r="A14326">
        <v>34235892</v>
      </c>
      <c r="B14326" t="s">
        <v>13973</v>
      </c>
    </row>
    <row r="14327" spans="1:2">
      <c r="A14327">
        <v>34235891</v>
      </c>
      <c r="B14327" t="s">
        <v>13973</v>
      </c>
    </row>
    <row r="14328" spans="1:2">
      <c r="A14328">
        <v>38739667</v>
      </c>
      <c r="B14328" t="s">
        <v>13973</v>
      </c>
    </row>
    <row r="14329" spans="1:2">
      <c r="A14329">
        <v>37223448</v>
      </c>
      <c r="B14329" t="s">
        <v>13973</v>
      </c>
    </row>
    <row r="14330" spans="1:2">
      <c r="A14330">
        <v>34390330</v>
      </c>
      <c r="B14330" t="s">
        <v>13973</v>
      </c>
    </row>
    <row r="14331" spans="1:2">
      <c r="A14331">
        <v>37777125</v>
      </c>
      <c r="B14331" t="s">
        <v>14899</v>
      </c>
    </row>
    <row r="14332" spans="1:2">
      <c r="A14332">
        <v>34583682</v>
      </c>
      <c r="B14332" t="s">
        <v>14899</v>
      </c>
    </row>
    <row r="14333" spans="1:2">
      <c r="A14333">
        <v>34235902</v>
      </c>
      <c r="B14333" t="s">
        <v>14176</v>
      </c>
    </row>
    <row r="14334" spans="1:2">
      <c r="A14334">
        <v>37184069</v>
      </c>
      <c r="B14334" t="s">
        <v>14176</v>
      </c>
    </row>
    <row r="14335" spans="1:2">
      <c r="A14335">
        <v>34235910</v>
      </c>
      <c r="B14335" t="s">
        <v>12914</v>
      </c>
    </row>
    <row r="14336" spans="1:2">
      <c r="A14336">
        <v>37608972</v>
      </c>
      <c r="B14336" t="s">
        <v>12914</v>
      </c>
    </row>
    <row r="14337" spans="1:2">
      <c r="A14337">
        <v>37975444</v>
      </c>
      <c r="B14337" t="s">
        <v>12914</v>
      </c>
    </row>
    <row r="14338" spans="1:2">
      <c r="A14338">
        <v>36974724</v>
      </c>
      <c r="B14338" t="s">
        <v>12914</v>
      </c>
    </row>
    <row r="14339" spans="1:2">
      <c r="A14339">
        <v>37239462</v>
      </c>
      <c r="B14339" t="s">
        <v>17235</v>
      </c>
    </row>
    <row r="14340" spans="1:2">
      <c r="A14340">
        <v>34235922</v>
      </c>
      <c r="B14340" t="s">
        <v>12915</v>
      </c>
    </row>
    <row r="14341" spans="1:2">
      <c r="A14341">
        <v>34210911</v>
      </c>
      <c r="B14341" t="s">
        <v>14923</v>
      </c>
    </row>
    <row r="14342" spans="1:2">
      <c r="A14342">
        <v>34235925</v>
      </c>
      <c r="B14342" t="s">
        <v>16653</v>
      </c>
    </row>
    <row r="14343" spans="1:2">
      <c r="A14343">
        <v>38793708</v>
      </c>
      <c r="B14343" t="s">
        <v>14698</v>
      </c>
    </row>
    <row r="14344" spans="1:2">
      <c r="A14344">
        <v>36781199</v>
      </c>
      <c r="B14344" t="s">
        <v>14698</v>
      </c>
    </row>
    <row r="14345" spans="1:2">
      <c r="A14345">
        <v>38619082</v>
      </c>
      <c r="B14345" t="s">
        <v>14698</v>
      </c>
    </row>
    <row r="14346" spans="1:2">
      <c r="A14346">
        <v>36857649</v>
      </c>
      <c r="B14346" t="s">
        <v>10893</v>
      </c>
    </row>
    <row r="14347" spans="1:2">
      <c r="A14347">
        <v>34235927</v>
      </c>
      <c r="B14347" t="s">
        <v>10893</v>
      </c>
    </row>
    <row r="14348" spans="1:2">
      <c r="A14348">
        <v>38781088</v>
      </c>
      <c r="B14348" t="s">
        <v>10893</v>
      </c>
    </row>
    <row r="14349" spans="1:2">
      <c r="A14349">
        <v>36851051</v>
      </c>
      <c r="B14349" t="s">
        <v>15600</v>
      </c>
    </row>
    <row r="14350" spans="1:2">
      <c r="A14350">
        <v>37782508</v>
      </c>
      <c r="B14350" t="s">
        <v>15600</v>
      </c>
    </row>
    <row r="14351" spans="1:2">
      <c r="A14351">
        <v>36864206</v>
      </c>
      <c r="B14351" t="s">
        <v>15600</v>
      </c>
    </row>
    <row r="14352" spans="1:2">
      <c r="A14352">
        <v>34235939</v>
      </c>
      <c r="B14352" t="s">
        <v>15600</v>
      </c>
    </row>
    <row r="14353" spans="1:2">
      <c r="A14353">
        <v>37964581</v>
      </c>
      <c r="B14353" t="s">
        <v>15600</v>
      </c>
    </row>
    <row r="14354" spans="1:2">
      <c r="A14354">
        <v>34235944</v>
      </c>
      <c r="B14354" t="s">
        <v>14927</v>
      </c>
    </row>
    <row r="14355" spans="1:2">
      <c r="A14355">
        <v>36864826</v>
      </c>
      <c r="B14355" t="s">
        <v>14927</v>
      </c>
    </row>
    <row r="14356" spans="1:2">
      <c r="A14356">
        <v>36756031</v>
      </c>
      <c r="B14356" t="s">
        <v>14927</v>
      </c>
    </row>
    <row r="14357" spans="1:2">
      <c r="A14357">
        <v>36968099</v>
      </c>
      <c r="B14357" t="s">
        <v>14927</v>
      </c>
    </row>
    <row r="14358" spans="1:2">
      <c r="A14358">
        <v>37765799</v>
      </c>
      <c r="B14358" t="s">
        <v>14927</v>
      </c>
    </row>
    <row r="14359" spans="1:2">
      <c r="A14359">
        <v>37631840</v>
      </c>
      <c r="B14359" t="s">
        <v>14929</v>
      </c>
    </row>
    <row r="14360" spans="1:2">
      <c r="A14360">
        <v>37948241</v>
      </c>
      <c r="B14360" t="s">
        <v>14929</v>
      </c>
    </row>
    <row r="14361" spans="1:2">
      <c r="A14361">
        <v>38455822</v>
      </c>
      <c r="B14361" t="s">
        <v>14929</v>
      </c>
    </row>
    <row r="14362" spans="1:2">
      <c r="A14362">
        <v>34235958</v>
      </c>
      <c r="B14362" t="s">
        <v>14930</v>
      </c>
    </row>
    <row r="14363" spans="1:2">
      <c r="A14363">
        <v>37898722</v>
      </c>
      <c r="B14363" t="s">
        <v>14930</v>
      </c>
    </row>
    <row r="14364" spans="1:2">
      <c r="A14364">
        <v>34597358</v>
      </c>
      <c r="B14364" t="s">
        <v>12916</v>
      </c>
    </row>
    <row r="14365" spans="1:2">
      <c r="A14365">
        <v>34235954</v>
      </c>
      <c r="B14365" t="s">
        <v>12916</v>
      </c>
    </row>
    <row r="14366" spans="1:2">
      <c r="A14366">
        <v>34150956</v>
      </c>
      <c r="B14366" t="s">
        <v>14931</v>
      </c>
    </row>
    <row r="14367" spans="1:2">
      <c r="A14367">
        <v>37908536</v>
      </c>
      <c r="B14367" t="s">
        <v>12918</v>
      </c>
    </row>
    <row r="14368" spans="1:2">
      <c r="A14368">
        <v>34223132</v>
      </c>
      <c r="B14368" t="s">
        <v>14498</v>
      </c>
    </row>
    <row r="14369" spans="1:2">
      <c r="A14369">
        <v>38329965</v>
      </c>
      <c r="B14369" t="s">
        <v>14932</v>
      </c>
    </row>
    <row r="14370" spans="1:2">
      <c r="A14370">
        <v>36908411</v>
      </c>
      <c r="B14370" t="s">
        <v>14932</v>
      </c>
    </row>
    <row r="14371" spans="1:2">
      <c r="A14371">
        <v>37999076</v>
      </c>
      <c r="B14371" t="s">
        <v>14932</v>
      </c>
    </row>
    <row r="14372" spans="1:2">
      <c r="A14372">
        <v>34235960</v>
      </c>
      <c r="B14372" t="s">
        <v>14933</v>
      </c>
    </row>
    <row r="14373" spans="1:2">
      <c r="A14373">
        <v>34158880</v>
      </c>
      <c r="B14373" t="s">
        <v>9573</v>
      </c>
    </row>
    <row r="14374" spans="1:2">
      <c r="A14374">
        <v>38669260</v>
      </c>
      <c r="B14374" t="s">
        <v>9573</v>
      </c>
    </row>
    <row r="14375" spans="1:2">
      <c r="A14375">
        <v>37173414</v>
      </c>
      <c r="B14375" t="s">
        <v>12919</v>
      </c>
    </row>
    <row r="14376" spans="1:2">
      <c r="A14376">
        <v>34235750</v>
      </c>
      <c r="B14376" t="s">
        <v>12919</v>
      </c>
    </row>
    <row r="14377" spans="1:2">
      <c r="A14377">
        <v>37286161</v>
      </c>
      <c r="B14377" t="s">
        <v>12920</v>
      </c>
    </row>
    <row r="14378" spans="1:2">
      <c r="A14378">
        <v>34235977</v>
      </c>
      <c r="B14378" t="s">
        <v>12920</v>
      </c>
    </row>
    <row r="14379" spans="1:2">
      <c r="A14379">
        <v>34235978</v>
      </c>
      <c r="B14379" t="s">
        <v>14934</v>
      </c>
    </row>
    <row r="14380" spans="1:2">
      <c r="A14380">
        <v>38367019</v>
      </c>
      <c r="B14380" t="s">
        <v>10341</v>
      </c>
    </row>
    <row r="14381" spans="1:2">
      <c r="A14381">
        <v>37623730</v>
      </c>
      <c r="B14381" t="s">
        <v>10341</v>
      </c>
    </row>
    <row r="14382" spans="1:2">
      <c r="A14382">
        <v>36909691</v>
      </c>
      <c r="B14382" t="s">
        <v>10341</v>
      </c>
    </row>
    <row r="14383" spans="1:2">
      <c r="A14383">
        <v>34236004</v>
      </c>
      <c r="B14383" t="s">
        <v>12922</v>
      </c>
    </row>
    <row r="14384" spans="1:2">
      <c r="A14384">
        <v>34219014</v>
      </c>
      <c r="B14384" t="s">
        <v>15033</v>
      </c>
    </row>
    <row r="14385" spans="1:2">
      <c r="A14385">
        <v>37885452</v>
      </c>
      <c r="B14385" t="s">
        <v>15033</v>
      </c>
    </row>
    <row r="14386" spans="1:2">
      <c r="A14386">
        <v>36861990</v>
      </c>
      <c r="B14386" t="s">
        <v>15033</v>
      </c>
    </row>
    <row r="14387" spans="1:2">
      <c r="A14387">
        <v>36837981</v>
      </c>
      <c r="B14387" t="s">
        <v>12923</v>
      </c>
    </row>
    <row r="14388" spans="1:2">
      <c r="A14388">
        <v>36846375</v>
      </c>
      <c r="B14388" t="s">
        <v>12924</v>
      </c>
    </row>
    <row r="14389" spans="1:2">
      <c r="A14389">
        <v>38480732</v>
      </c>
      <c r="B14389" t="s">
        <v>12924</v>
      </c>
    </row>
    <row r="14390" spans="1:2">
      <c r="A14390">
        <v>34227027</v>
      </c>
      <c r="B14390" t="s">
        <v>12924</v>
      </c>
    </row>
    <row r="14391" spans="1:2">
      <c r="A14391">
        <v>34227033</v>
      </c>
      <c r="B14391" t="s">
        <v>12924</v>
      </c>
    </row>
    <row r="14392" spans="1:2">
      <c r="A14392">
        <v>37895435</v>
      </c>
      <c r="B14392" t="s">
        <v>10342</v>
      </c>
    </row>
    <row r="14393" spans="1:2">
      <c r="A14393">
        <v>36859971</v>
      </c>
      <c r="B14393" t="s">
        <v>12618</v>
      </c>
    </row>
    <row r="14394" spans="1:2">
      <c r="A14394">
        <v>36853312</v>
      </c>
      <c r="B14394" t="s">
        <v>8471</v>
      </c>
    </row>
    <row r="14395" spans="1:2">
      <c r="A14395">
        <v>34226067</v>
      </c>
      <c r="B14395" t="s">
        <v>15614</v>
      </c>
    </row>
    <row r="14396" spans="1:2">
      <c r="A14396">
        <v>34274269</v>
      </c>
      <c r="B14396" t="s">
        <v>15614</v>
      </c>
    </row>
    <row r="14397" spans="1:2">
      <c r="A14397">
        <v>34274803</v>
      </c>
      <c r="B14397" t="s">
        <v>15614</v>
      </c>
    </row>
    <row r="14398" spans="1:2">
      <c r="A14398">
        <v>36905514</v>
      </c>
      <c r="B14398" t="s">
        <v>15614</v>
      </c>
    </row>
    <row r="14399" spans="1:2">
      <c r="A14399">
        <v>37670766</v>
      </c>
      <c r="B14399" t="s">
        <v>15614</v>
      </c>
    </row>
    <row r="14400" spans="1:2">
      <c r="A14400">
        <v>34162238</v>
      </c>
      <c r="B14400" t="s">
        <v>15618</v>
      </c>
    </row>
    <row r="14401" spans="1:2">
      <c r="A14401">
        <v>34162239</v>
      </c>
      <c r="B14401" t="s">
        <v>15618</v>
      </c>
    </row>
    <row r="14402" spans="1:2">
      <c r="A14402">
        <v>36852307</v>
      </c>
      <c r="B14402" t="s">
        <v>15618</v>
      </c>
    </row>
    <row r="14403" spans="1:2">
      <c r="A14403">
        <v>34235746</v>
      </c>
      <c r="B14403" t="s">
        <v>15440</v>
      </c>
    </row>
    <row r="14404" spans="1:2">
      <c r="A14404">
        <v>34266411</v>
      </c>
      <c r="B14404" t="s">
        <v>15440</v>
      </c>
    </row>
    <row r="14405" spans="1:2">
      <c r="A14405">
        <v>36858358</v>
      </c>
      <c r="B14405" t="s">
        <v>15440</v>
      </c>
    </row>
    <row r="14406" spans="1:2">
      <c r="A14406">
        <v>34228811</v>
      </c>
      <c r="B14406" t="s">
        <v>11131</v>
      </c>
    </row>
    <row r="14407" spans="1:2">
      <c r="A14407">
        <v>34262950</v>
      </c>
      <c r="B14407" t="s">
        <v>11131</v>
      </c>
    </row>
    <row r="14408" spans="1:2">
      <c r="A14408">
        <v>36851275</v>
      </c>
      <c r="B14408" t="s">
        <v>11131</v>
      </c>
    </row>
    <row r="14409" spans="1:2">
      <c r="A14409">
        <v>37119705</v>
      </c>
      <c r="B14409" t="s">
        <v>11131</v>
      </c>
    </row>
    <row r="14410" spans="1:2">
      <c r="A14410">
        <v>37147614</v>
      </c>
      <c r="B14410" t="s">
        <v>11131</v>
      </c>
    </row>
    <row r="14411" spans="1:2">
      <c r="A14411">
        <v>37039199</v>
      </c>
      <c r="B14411" t="s">
        <v>13969</v>
      </c>
    </row>
    <row r="14412" spans="1:2">
      <c r="A14412">
        <v>34224256</v>
      </c>
      <c r="B14412" t="s">
        <v>15623</v>
      </c>
    </row>
    <row r="14413" spans="1:2">
      <c r="A14413">
        <v>34224257</v>
      </c>
      <c r="B14413" t="s">
        <v>15623</v>
      </c>
    </row>
    <row r="14414" spans="1:2">
      <c r="A14414">
        <v>34224258</v>
      </c>
      <c r="B14414" t="s">
        <v>15623</v>
      </c>
    </row>
    <row r="14415" spans="1:2">
      <c r="A14415">
        <v>34224259</v>
      </c>
      <c r="B14415" t="s">
        <v>15623</v>
      </c>
    </row>
    <row r="14416" spans="1:2">
      <c r="A14416">
        <v>34226565</v>
      </c>
      <c r="B14416" t="s">
        <v>15623</v>
      </c>
    </row>
    <row r="14417" spans="1:2">
      <c r="A14417">
        <v>34252559</v>
      </c>
      <c r="B14417" t="s">
        <v>15623</v>
      </c>
    </row>
    <row r="14418" spans="1:2">
      <c r="A14418">
        <v>34274844</v>
      </c>
      <c r="B14418" t="s">
        <v>15623</v>
      </c>
    </row>
    <row r="14419" spans="1:2">
      <c r="A14419">
        <v>36852715</v>
      </c>
      <c r="B14419" t="s">
        <v>15623</v>
      </c>
    </row>
    <row r="14420" spans="1:2">
      <c r="A14420">
        <v>34143528</v>
      </c>
      <c r="B14420" t="s">
        <v>15625</v>
      </c>
    </row>
    <row r="14421" spans="1:2">
      <c r="A14421">
        <v>34143529</v>
      </c>
      <c r="B14421" t="s">
        <v>15625</v>
      </c>
    </row>
    <row r="14422" spans="1:2">
      <c r="A14422">
        <v>34637289</v>
      </c>
      <c r="B14422" t="s">
        <v>15625</v>
      </c>
    </row>
    <row r="14423" spans="1:2">
      <c r="A14423">
        <v>34670890</v>
      </c>
      <c r="B14423" t="s">
        <v>15625</v>
      </c>
    </row>
    <row r="14424" spans="1:2">
      <c r="A14424">
        <v>34144255</v>
      </c>
      <c r="B14424" t="s">
        <v>10116</v>
      </c>
    </row>
    <row r="14425" spans="1:2">
      <c r="A14425">
        <v>34141832</v>
      </c>
      <c r="B14425" t="s">
        <v>9540</v>
      </c>
    </row>
    <row r="14426" spans="1:2">
      <c r="A14426">
        <v>34252219</v>
      </c>
      <c r="B14426" t="s">
        <v>9540</v>
      </c>
    </row>
    <row r="14427" spans="1:2">
      <c r="A14427">
        <v>34178440</v>
      </c>
      <c r="B14427" t="s">
        <v>15627</v>
      </c>
    </row>
    <row r="14428" spans="1:2">
      <c r="A14428">
        <v>34178441</v>
      </c>
      <c r="B14428" t="s">
        <v>15627</v>
      </c>
    </row>
    <row r="14429" spans="1:2">
      <c r="A14429">
        <v>34178442</v>
      </c>
      <c r="B14429" t="s">
        <v>15627</v>
      </c>
    </row>
    <row r="14430" spans="1:2">
      <c r="A14430">
        <v>36821347</v>
      </c>
      <c r="B14430" t="s">
        <v>15627</v>
      </c>
    </row>
    <row r="14431" spans="1:2">
      <c r="A14431">
        <v>36858569</v>
      </c>
      <c r="B14431" t="s">
        <v>15627</v>
      </c>
    </row>
    <row r="14432" spans="1:2">
      <c r="A14432">
        <v>37250485</v>
      </c>
      <c r="B14432" t="s">
        <v>15627</v>
      </c>
    </row>
    <row r="14433" spans="1:2">
      <c r="A14433">
        <v>37649326</v>
      </c>
      <c r="B14433" t="s">
        <v>15627</v>
      </c>
    </row>
    <row r="14434" spans="1:2">
      <c r="A14434">
        <v>34212547</v>
      </c>
      <c r="B14434" t="s">
        <v>10854</v>
      </c>
    </row>
    <row r="14435" spans="1:2">
      <c r="A14435">
        <v>34150968</v>
      </c>
      <c r="B14435" t="s">
        <v>11492</v>
      </c>
    </row>
    <row r="14436" spans="1:2">
      <c r="A14436">
        <v>34230847</v>
      </c>
      <c r="B14436" t="s">
        <v>11492</v>
      </c>
    </row>
    <row r="14437" spans="1:2">
      <c r="A14437">
        <v>34230848</v>
      </c>
      <c r="B14437" t="s">
        <v>11492</v>
      </c>
    </row>
    <row r="14438" spans="1:2">
      <c r="A14438">
        <v>34148216</v>
      </c>
      <c r="B14438" t="s">
        <v>12880</v>
      </c>
    </row>
    <row r="14439" spans="1:2">
      <c r="A14439">
        <v>34445279</v>
      </c>
      <c r="B14439" t="s">
        <v>12880</v>
      </c>
    </row>
    <row r="14440" spans="1:2">
      <c r="A14440">
        <v>34211094</v>
      </c>
      <c r="B14440" t="s">
        <v>11061</v>
      </c>
    </row>
    <row r="14441" spans="1:2">
      <c r="A14441">
        <v>34211550</v>
      </c>
      <c r="B14441" t="s">
        <v>11061</v>
      </c>
    </row>
    <row r="14442" spans="1:2">
      <c r="A14442">
        <v>34653723</v>
      </c>
      <c r="B14442" t="s">
        <v>11061</v>
      </c>
    </row>
    <row r="14443" spans="1:2">
      <c r="A14443">
        <v>34653725</v>
      </c>
      <c r="B14443" t="s">
        <v>11061</v>
      </c>
    </row>
    <row r="14444" spans="1:2">
      <c r="A14444">
        <v>34653729</v>
      </c>
      <c r="B14444" t="s">
        <v>11061</v>
      </c>
    </row>
    <row r="14445" spans="1:2">
      <c r="A14445">
        <v>34653730</v>
      </c>
      <c r="B14445" t="s">
        <v>11061</v>
      </c>
    </row>
    <row r="14446" spans="1:2">
      <c r="A14446">
        <v>34653732</v>
      </c>
      <c r="B14446" t="s">
        <v>11061</v>
      </c>
    </row>
    <row r="14447" spans="1:2">
      <c r="A14447">
        <v>34653735</v>
      </c>
      <c r="B14447" t="s">
        <v>11061</v>
      </c>
    </row>
    <row r="14448" spans="1:2">
      <c r="A14448">
        <v>34223113</v>
      </c>
      <c r="B14448" t="s">
        <v>15494</v>
      </c>
    </row>
    <row r="14449" spans="1:2">
      <c r="A14449">
        <v>34223114</v>
      </c>
      <c r="B14449" t="s">
        <v>15494</v>
      </c>
    </row>
    <row r="14450" spans="1:2">
      <c r="A14450">
        <v>34223115</v>
      </c>
      <c r="B14450" t="s">
        <v>15494</v>
      </c>
    </row>
    <row r="14451" spans="1:2">
      <c r="A14451">
        <v>34228965</v>
      </c>
      <c r="B14451" t="s">
        <v>15494</v>
      </c>
    </row>
    <row r="14452" spans="1:2">
      <c r="A14452">
        <v>34228027</v>
      </c>
      <c r="B14452" t="s">
        <v>15710</v>
      </c>
    </row>
    <row r="14453" spans="1:2">
      <c r="A14453">
        <v>34140783</v>
      </c>
      <c r="B14453" t="s">
        <v>14516</v>
      </c>
    </row>
    <row r="14454" spans="1:2">
      <c r="A14454">
        <v>34664618</v>
      </c>
      <c r="B14454" t="s">
        <v>14516</v>
      </c>
    </row>
    <row r="14455" spans="1:2">
      <c r="A14455">
        <v>38805993</v>
      </c>
      <c r="B14455" t="s">
        <v>14516</v>
      </c>
    </row>
    <row r="14456" spans="1:2">
      <c r="A14456">
        <v>34490495</v>
      </c>
      <c r="B14456" t="s">
        <v>11424</v>
      </c>
    </row>
    <row r="14457" spans="1:2">
      <c r="A14457">
        <v>34251008</v>
      </c>
      <c r="B14457" t="s">
        <v>12038</v>
      </c>
    </row>
    <row r="14458" spans="1:2">
      <c r="A14458">
        <v>36870370</v>
      </c>
      <c r="B14458" t="s">
        <v>12038</v>
      </c>
    </row>
    <row r="14459" spans="1:2">
      <c r="A14459">
        <v>36882054</v>
      </c>
      <c r="B14459" t="s">
        <v>12038</v>
      </c>
    </row>
    <row r="14460" spans="1:2">
      <c r="A14460">
        <v>34151234</v>
      </c>
      <c r="B14460" t="s">
        <v>11802</v>
      </c>
    </row>
    <row r="14461" spans="1:2">
      <c r="A14461">
        <v>37955329</v>
      </c>
      <c r="B14461" t="s">
        <v>11802</v>
      </c>
    </row>
    <row r="14462" spans="1:2">
      <c r="A14462">
        <v>34144010</v>
      </c>
      <c r="B14462" t="s">
        <v>15100</v>
      </c>
    </row>
    <row r="14463" spans="1:2">
      <c r="A14463">
        <v>34144011</v>
      </c>
      <c r="B14463" t="s">
        <v>15100</v>
      </c>
    </row>
    <row r="14464" spans="1:2">
      <c r="A14464">
        <v>34145182</v>
      </c>
      <c r="B14464" t="s">
        <v>15100</v>
      </c>
    </row>
    <row r="14465" spans="1:2">
      <c r="A14465">
        <v>34145183</v>
      </c>
      <c r="B14465" t="s">
        <v>15100</v>
      </c>
    </row>
    <row r="14466" spans="1:2">
      <c r="A14466">
        <v>34145184</v>
      </c>
      <c r="B14466" t="s">
        <v>15100</v>
      </c>
    </row>
    <row r="14467" spans="1:2">
      <c r="A14467">
        <v>34213300</v>
      </c>
      <c r="B14467" t="s">
        <v>15100</v>
      </c>
    </row>
    <row r="14468" spans="1:2">
      <c r="A14468">
        <v>34213301</v>
      </c>
      <c r="B14468" t="s">
        <v>15100</v>
      </c>
    </row>
    <row r="14469" spans="1:2">
      <c r="A14469">
        <v>34213302</v>
      </c>
      <c r="B14469" t="s">
        <v>15100</v>
      </c>
    </row>
    <row r="14470" spans="1:2">
      <c r="A14470">
        <v>34257103</v>
      </c>
      <c r="B14470" t="s">
        <v>15100</v>
      </c>
    </row>
    <row r="14471" spans="1:2">
      <c r="A14471">
        <v>36848241</v>
      </c>
      <c r="B14471" t="s">
        <v>15100</v>
      </c>
    </row>
    <row r="14472" spans="1:2">
      <c r="A14472">
        <v>37004853</v>
      </c>
      <c r="B14472" t="s">
        <v>15100</v>
      </c>
    </row>
    <row r="14473" spans="1:2">
      <c r="A14473">
        <v>38472262</v>
      </c>
      <c r="B14473" t="s">
        <v>15100</v>
      </c>
    </row>
    <row r="14474" spans="1:2">
      <c r="A14474">
        <v>34235567</v>
      </c>
      <c r="B14474" t="s">
        <v>11006</v>
      </c>
    </row>
    <row r="14475" spans="1:2">
      <c r="A14475">
        <v>34235568</v>
      </c>
      <c r="B14475" t="s">
        <v>11006</v>
      </c>
    </row>
    <row r="14476" spans="1:2">
      <c r="A14476">
        <v>34245304</v>
      </c>
      <c r="B14476" t="s">
        <v>11006</v>
      </c>
    </row>
    <row r="14477" spans="1:2">
      <c r="A14477">
        <v>36852174</v>
      </c>
      <c r="B14477" t="s">
        <v>8520</v>
      </c>
    </row>
    <row r="14478" spans="1:2">
      <c r="A14478">
        <v>34376978</v>
      </c>
      <c r="B14478" t="s">
        <v>12045</v>
      </c>
    </row>
    <row r="14479" spans="1:2">
      <c r="A14479">
        <v>37600341</v>
      </c>
      <c r="B14479" t="s">
        <v>12045</v>
      </c>
    </row>
    <row r="14480" spans="1:2">
      <c r="A14480">
        <v>36860336</v>
      </c>
      <c r="B14480" t="s">
        <v>12141</v>
      </c>
    </row>
    <row r="14481" spans="1:2">
      <c r="A14481">
        <v>34331190</v>
      </c>
      <c r="B14481" t="s">
        <v>13673</v>
      </c>
    </row>
    <row r="14482" spans="1:2">
      <c r="A14482">
        <v>36860340</v>
      </c>
      <c r="B14482" t="s">
        <v>13673</v>
      </c>
    </row>
    <row r="14483" spans="1:2">
      <c r="A14483">
        <v>36882983</v>
      </c>
      <c r="B14483" t="s">
        <v>13673</v>
      </c>
    </row>
    <row r="14484" spans="1:2">
      <c r="A14484">
        <v>37016043</v>
      </c>
      <c r="B14484" t="s">
        <v>13673</v>
      </c>
    </row>
    <row r="14485" spans="1:2">
      <c r="A14485">
        <v>34226473</v>
      </c>
      <c r="B14485" t="s">
        <v>10960</v>
      </c>
    </row>
    <row r="14486" spans="1:2">
      <c r="A14486">
        <v>37770727</v>
      </c>
      <c r="B14486" t="s">
        <v>13077</v>
      </c>
    </row>
    <row r="14487" spans="1:2">
      <c r="A14487">
        <v>37783850</v>
      </c>
      <c r="B14487" t="s">
        <v>13077</v>
      </c>
    </row>
    <row r="14488" spans="1:2">
      <c r="A14488">
        <v>37955486</v>
      </c>
      <c r="B14488" t="s">
        <v>13077</v>
      </c>
    </row>
    <row r="14489" spans="1:2">
      <c r="A14489">
        <v>34144309</v>
      </c>
      <c r="B14489" t="s">
        <v>12832</v>
      </c>
    </row>
    <row r="14490" spans="1:2">
      <c r="A14490">
        <v>34234425</v>
      </c>
      <c r="B14490" t="s">
        <v>12832</v>
      </c>
    </row>
    <row r="14491" spans="1:2">
      <c r="A14491">
        <v>34234426</v>
      </c>
      <c r="B14491" t="s">
        <v>12832</v>
      </c>
    </row>
    <row r="14492" spans="1:2">
      <c r="A14492">
        <v>37961355</v>
      </c>
      <c r="B14492" t="s">
        <v>12832</v>
      </c>
    </row>
    <row r="14493" spans="1:2">
      <c r="A14493">
        <v>34143848</v>
      </c>
      <c r="B14493" t="s">
        <v>8630</v>
      </c>
    </row>
    <row r="14494" spans="1:2">
      <c r="A14494">
        <v>34143849</v>
      </c>
      <c r="B14494" t="s">
        <v>8630</v>
      </c>
    </row>
    <row r="14495" spans="1:2">
      <c r="A14495">
        <v>34137434</v>
      </c>
      <c r="B14495" t="s">
        <v>12409</v>
      </c>
    </row>
    <row r="14496" spans="1:2">
      <c r="A14496">
        <v>37247412</v>
      </c>
      <c r="B14496" t="s">
        <v>12409</v>
      </c>
    </row>
    <row r="14497" spans="1:2">
      <c r="A14497">
        <v>34226982</v>
      </c>
      <c r="B14497" t="s">
        <v>12693</v>
      </c>
    </row>
    <row r="14498" spans="1:2">
      <c r="A14498">
        <v>34246774</v>
      </c>
      <c r="B14498" t="s">
        <v>12693</v>
      </c>
    </row>
    <row r="14499" spans="1:2">
      <c r="A14499">
        <v>34246776</v>
      </c>
      <c r="B14499" t="s">
        <v>12693</v>
      </c>
    </row>
    <row r="14500" spans="1:2">
      <c r="A14500">
        <v>34421124</v>
      </c>
      <c r="B14500" t="s">
        <v>12693</v>
      </c>
    </row>
    <row r="14501" spans="1:2">
      <c r="A14501">
        <v>34143163</v>
      </c>
      <c r="B14501" t="s">
        <v>11547</v>
      </c>
    </row>
    <row r="14502" spans="1:2">
      <c r="A14502">
        <v>38348134</v>
      </c>
      <c r="B14502" t="s">
        <v>9916</v>
      </c>
    </row>
    <row r="14503" spans="1:2">
      <c r="A14503">
        <v>36831783</v>
      </c>
      <c r="B14503" t="s">
        <v>9918</v>
      </c>
    </row>
    <row r="14504" spans="1:2">
      <c r="A14504">
        <v>36884072</v>
      </c>
      <c r="B14504" t="s">
        <v>9918</v>
      </c>
    </row>
    <row r="14505" spans="1:2">
      <c r="A14505">
        <v>36856601</v>
      </c>
      <c r="B14505" t="s">
        <v>15738</v>
      </c>
    </row>
    <row r="14506" spans="1:2">
      <c r="A14506">
        <v>34143503</v>
      </c>
      <c r="B14506" t="s">
        <v>12251</v>
      </c>
    </row>
    <row r="14507" spans="1:2">
      <c r="A14507">
        <v>36730577</v>
      </c>
      <c r="B14507" t="s">
        <v>9197</v>
      </c>
    </row>
    <row r="14508" spans="1:2">
      <c r="A14508">
        <v>34633000</v>
      </c>
      <c r="B14508" t="s">
        <v>12609</v>
      </c>
    </row>
    <row r="14509" spans="1:2">
      <c r="A14509">
        <v>38539228</v>
      </c>
      <c r="B14509" t="s">
        <v>12609</v>
      </c>
    </row>
    <row r="14510" spans="1:2">
      <c r="A14510">
        <v>36850572</v>
      </c>
      <c r="B14510" t="s">
        <v>10313</v>
      </c>
    </row>
    <row r="14511" spans="1:2">
      <c r="A14511">
        <v>36897656</v>
      </c>
      <c r="B14511" t="s">
        <v>10313</v>
      </c>
    </row>
    <row r="14512" spans="1:2">
      <c r="A14512">
        <v>34414156</v>
      </c>
      <c r="B14512" t="s">
        <v>9332</v>
      </c>
    </row>
    <row r="14513" spans="1:2">
      <c r="A14513">
        <v>37954706</v>
      </c>
      <c r="B14513" t="s">
        <v>15746</v>
      </c>
    </row>
    <row r="14514" spans="1:2">
      <c r="A14514">
        <v>36850836</v>
      </c>
      <c r="B14514" t="s">
        <v>14001</v>
      </c>
    </row>
    <row r="14515" spans="1:2">
      <c r="A14515">
        <v>37956998</v>
      </c>
      <c r="B14515" t="s">
        <v>9986</v>
      </c>
    </row>
    <row r="14516" spans="1:2">
      <c r="A14516">
        <v>34342194</v>
      </c>
      <c r="B14516" t="s">
        <v>9989</v>
      </c>
    </row>
    <row r="14517" spans="1:2">
      <c r="A14517">
        <v>37957030</v>
      </c>
      <c r="B14517" t="s">
        <v>9989</v>
      </c>
    </row>
    <row r="14518" spans="1:2">
      <c r="A14518">
        <v>37957023</v>
      </c>
      <c r="B14518" t="s">
        <v>9991</v>
      </c>
    </row>
    <row r="14519" spans="1:2">
      <c r="A14519">
        <v>34413483</v>
      </c>
      <c r="B14519" t="s">
        <v>12084</v>
      </c>
    </row>
    <row r="14520" spans="1:2">
      <c r="A14520">
        <v>34413485</v>
      </c>
      <c r="B14520" t="s">
        <v>12084</v>
      </c>
    </row>
    <row r="14521" spans="1:2">
      <c r="A14521">
        <v>34220029</v>
      </c>
      <c r="B14521" t="s">
        <v>10318</v>
      </c>
    </row>
    <row r="14522" spans="1:2">
      <c r="A14522">
        <v>36996343</v>
      </c>
      <c r="B14522" t="s">
        <v>10318</v>
      </c>
    </row>
    <row r="14523" spans="1:2">
      <c r="A14523">
        <v>37096978</v>
      </c>
      <c r="B14523" t="s">
        <v>10318</v>
      </c>
    </row>
    <row r="14524" spans="1:2">
      <c r="A14524">
        <v>37748740</v>
      </c>
      <c r="B14524" t="s">
        <v>10318</v>
      </c>
    </row>
    <row r="14525" spans="1:2">
      <c r="A14525">
        <v>36951211</v>
      </c>
      <c r="B14525" t="s">
        <v>9195</v>
      </c>
    </row>
    <row r="14526" spans="1:2">
      <c r="A14526">
        <v>34227385</v>
      </c>
      <c r="B14526" t="s">
        <v>15748</v>
      </c>
    </row>
    <row r="14527" spans="1:2">
      <c r="A14527">
        <v>34631551</v>
      </c>
      <c r="B14527" t="s">
        <v>15748</v>
      </c>
    </row>
    <row r="14528" spans="1:2">
      <c r="A14528">
        <v>34138481</v>
      </c>
      <c r="B14528" t="s">
        <v>11387</v>
      </c>
    </row>
    <row r="14529" spans="1:2">
      <c r="A14529">
        <v>34138482</v>
      </c>
      <c r="B14529" t="s">
        <v>11387</v>
      </c>
    </row>
    <row r="14530" spans="1:2">
      <c r="A14530">
        <v>34150954</v>
      </c>
      <c r="B14530" t="s">
        <v>9473</v>
      </c>
    </row>
    <row r="14531" spans="1:2">
      <c r="A14531">
        <v>34150955</v>
      </c>
      <c r="B14531" t="s">
        <v>9473</v>
      </c>
    </row>
    <row r="14532" spans="1:2">
      <c r="A14532">
        <v>34213900</v>
      </c>
      <c r="B14532" t="s">
        <v>9473</v>
      </c>
    </row>
    <row r="14533" spans="1:2">
      <c r="A14533">
        <v>36881864</v>
      </c>
      <c r="B14533" t="s">
        <v>9473</v>
      </c>
    </row>
    <row r="14534" spans="1:2">
      <c r="A14534">
        <v>36850512</v>
      </c>
      <c r="B14534" t="s">
        <v>15176</v>
      </c>
    </row>
    <row r="14535" spans="1:2">
      <c r="A14535">
        <v>36852127</v>
      </c>
      <c r="B14535" t="s">
        <v>15176</v>
      </c>
    </row>
    <row r="14536" spans="1:2">
      <c r="A14536">
        <v>37964458</v>
      </c>
      <c r="B14536" t="s">
        <v>10397</v>
      </c>
    </row>
    <row r="14537" spans="1:2">
      <c r="A14537">
        <v>38343315</v>
      </c>
      <c r="B14537" t="s">
        <v>10397</v>
      </c>
    </row>
    <row r="14538" spans="1:2">
      <c r="A14538">
        <v>34168144</v>
      </c>
      <c r="B14538" t="s">
        <v>10490</v>
      </c>
    </row>
    <row r="14539" spans="1:2">
      <c r="A14539">
        <v>34168145</v>
      </c>
      <c r="B14539" t="s">
        <v>10490</v>
      </c>
    </row>
    <row r="14540" spans="1:2">
      <c r="A14540">
        <v>34168146</v>
      </c>
      <c r="B14540" t="s">
        <v>10490</v>
      </c>
    </row>
    <row r="14541" spans="1:2">
      <c r="A14541">
        <v>34226959</v>
      </c>
      <c r="B14541" t="s">
        <v>10490</v>
      </c>
    </row>
    <row r="14542" spans="1:2">
      <c r="A14542">
        <v>34247953</v>
      </c>
      <c r="B14542" t="s">
        <v>10490</v>
      </c>
    </row>
    <row r="14543" spans="1:2">
      <c r="A14543">
        <v>34269938</v>
      </c>
      <c r="B14543" t="s">
        <v>10490</v>
      </c>
    </row>
    <row r="14544" spans="1:2">
      <c r="A14544">
        <v>34277322</v>
      </c>
      <c r="B14544" t="s">
        <v>9291</v>
      </c>
    </row>
    <row r="14545" spans="1:2">
      <c r="A14545">
        <v>37957178</v>
      </c>
      <c r="B14545" t="s">
        <v>9291</v>
      </c>
    </row>
    <row r="14546" spans="1:2">
      <c r="A14546">
        <v>34270047</v>
      </c>
      <c r="B14546" t="s">
        <v>8669</v>
      </c>
    </row>
    <row r="14547" spans="1:2">
      <c r="A14547">
        <v>38594552</v>
      </c>
      <c r="B14547" t="s">
        <v>8669</v>
      </c>
    </row>
    <row r="14548" spans="1:2">
      <c r="A14548">
        <v>34313889</v>
      </c>
      <c r="B14548" t="s">
        <v>12931</v>
      </c>
    </row>
    <row r="14549" spans="1:2">
      <c r="A14549">
        <v>34644827</v>
      </c>
      <c r="B14549" t="s">
        <v>12931</v>
      </c>
    </row>
    <row r="14550" spans="1:2">
      <c r="A14550">
        <v>34269806</v>
      </c>
      <c r="B14550" t="s">
        <v>12138</v>
      </c>
    </row>
    <row r="14551" spans="1:2">
      <c r="A14551">
        <v>34654828</v>
      </c>
      <c r="B14551" t="s">
        <v>15754</v>
      </c>
    </row>
    <row r="14552" spans="1:2">
      <c r="A14552">
        <v>34654840</v>
      </c>
      <c r="B14552" t="s">
        <v>15754</v>
      </c>
    </row>
    <row r="14553" spans="1:2">
      <c r="A14553">
        <v>36810175</v>
      </c>
      <c r="B14553" t="s">
        <v>15754</v>
      </c>
    </row>
    <row r="14554" spans="1:2">
      <c r="A14554">
        <v>34270148</v>
      </c>
      <c r="B14554" t="s">
        <v>15756</v>
      </c>
    </row>
    <row r="14555" spans="1:2">
      <c r="A14555">
        <v>34139325</v>
      </c>
      <c r="B14555" t="s">
        <v>15758</v>
      </c>
    </row>
    <row r="14556" spans="1:2">
      <c r="A14556">
        <v>34221099</v>
      </c>
      <c r="B14556" t="s">
        <v>15758</v>
      </c>
    </row>
    <row r="14557" spans="1:2">
      <c r="A14557">
        <v>34221100</v>
      </c>
      <c r="B14557" t="s">
        <v>15758</v>
      </c>
    </row>
    <row r="14558" spans="1:2">
      <c r="A14558">
        <v>34221101</v>
      </c>
      <c r="B14558" t="s">
        <v>15758</v>
      </c>
    </row>
    <row r="14559" spans="1:2">
      <c r="A14559">
        <v>36825020</v>
      </c>
      <c r="B14559" t="s">
        <v>15758</v>
      </c>
    </row>
    <row r="14560" spans="1:2">
      <c r="A14560">
        <v>36825021</v>
      </c>
      <c r="B14560" t="s">
        <v>15758</v>
      </c>
    </row>
    <row r="14561" spans="1:2">
      <c r="A14561">
        <v>34225388</v>
      </c>
      <c r="B14561" t="s">
        <v>15760</v>
      </c>
    </row>
    <row r="14562" spans="1:2">
      <c r="A14562">
        <v>34225389</v>
      </c>
      <c r="B14562" t="s">
        <v>15760</v>
      </c>
    </row>
    <row r="14563" spans="1:2">
      <c r="A14563">
        <v>34249301</v>
      </c>
      <c r="B14563" t="s">
        <v>15760</v>
      </c>
    </row>
    <row r="14564" spans="1:2">
      <c r="A14564">
        <v>34609507</v>
      </c>
      <c r="B14564" t="s">
        <v>15760</v>
      </c>
    </row>
    <row r="14565" spans="1:2">
      <c r="A14565">
        <v>36852742</v>
      </c>
      <c r="B14565" t="s">
        <v>15760</v>
      </c>
    </row>
    <row r="14566" spans="1:2">
      <c r="A14566">
        <v>34172538</v>
      </c>
      <c r="B14566" t="s">
        <v>14324</v>
      </c>
    </row>
    <row r="14567" spans="1:2">
      <c r="A14567">
        <v>34272379</v>
      </c>
      <c r="B14567" t="s">
        <v>14324</v>
      </c>
    </row>
    <row r="14568" spans="1:2">
      <c r="A14568">
        <v>34172001</v>
      </c>
      <c r="B14568" t="s">
        <v>13909</v>
      </c>
    </row>
    <row r="14569" spans="1:2">
      <c r="A14569">
        <v>34277989</v>
      </c>
      <c r="B14569" t="s">
        <v>13909</v>
      </c>
    </row>
    <row r="14570" spans="1:2">
      <c r="A14570">
        <v>36778041</v>
      </c>
      <c r="B14570" t="s">
        <v>13909</v>
      </c>
    </row>
    <row r="14571" spans="1:2">
      <c r="A14571">
        <v>37048807</v>
      </c>
      <c r="B14571" t="s">
        <v>13909</v>
      </c>
    </row>
    <row r="14572" spans="1:2">
      <c r="A14572">
        <v>37213448</v>
      </c>
      <c r="B14572" t="s">
        <v>12575</v>
      </c>
    </row>
    <row r="14573" spans="1:2">
      <c r="A14573">
        <v>34227880</v>
      </c>
      <c r="B14573" t="s">
        <v>13839</v>
      </c>
    </row>
    <row r="14574" spans="1:2">
      <c r="A14574">
        <v>34227881</v>
      </c>
      <c r="B14574" t="s">
        <v>13839</v>
      </c>
    </row>
    <row r="14575" spans="1:2">
      <c r="A14575">
        <v>34227882</v>
      </c>
      <c r="B14575" t="s">
        <v>13839</v>
      </c>
    </row>
    <row r="14576" spans="1:2">
      <c r="A14576">
        <v>34222551</v>
      </c>
      <c r="B14576" t="s">
        <v>12980</v>
      </c>
    </row>
    <row r="14577" spans="1:2">
      <c r="A14577">
        <v>34229049</v>
      </c>
      <c r="B14577" t="s">
        <v>12980</v>
      </c>
    </row>
    <row r="14578" spans="1:2">
      <c r="A14578">
        <v>34256127</v>
      </c>
      <c r="B14578" t="s">
        <v>12980</v>
      </c>
    </row>
    <row r="14579" spans="1:2">
      <c r="A14579">
        <v>36852656</v>
      </c>
      <c r="B14579" t="s">
        <v>12980</v>
      </c>
    </row>
    <row r="14580" spans="1:2">
      <c r="A14580">
        <v>37237673</v>
      </c>
      <c r="B14580" t="s">
        <v>12980</v>
      </c>
    </row>
    <row r="14581" spans="1:2">
      <c r="A14581">
        <v>34153008</v>
      </c>
      <c r="B14581" t="s">
        <v>13551</v>
      </c>
    </row>
    <row r="14582" spans="1:2">
      <c r="A14582">
        <v>34272352</v>
      </c>
      <c r="B14582" t="s">
        <v>13551</v>
      </c>
    </row>
    <row r="14583" spans="1:2">
      <c r="A14583">
        <v>37284096</v>
      </c>
      <c r="B14583" t="s">
        <v>13551</v>
      </c>
    </row>
    <row r="14584" spans="1:2">
      <c r="A14584">
        <v>34225581</v>
      </c>
      <c r="B14584" t="s">
        <v>15129</v>
      </c>
    </row>
    <row r="14585" spans="1:2">
      <c r="A14585">
        <v>34225582</v>
      </c>
      <c r="B14585" t="s">
        <v>15129</v>
      </c>
    </row>
    <row r="14586" spans="1:2">
      <c r="A14586">
        <v>34266654</v>
      </c>
      <c r="B14586" t="s">
        <v>15129</v>
      </c>
    </row>
    <row r="14587" spans="1:2">
      <c r="A14587">
        <v>34326505</v>
      </c>
      <c r="B14587" t="s">
        <v>15129</v>
      </c>
    </row>
    <row r="14588" spans="1:2">
      <c r="A14588">
        <v>36797342</v>
      </c>
      <c r="B14588" t="s">
        <v>15129</v>
      </c>
    </row>
    <row r="14589" spans="1:2">
      <c r="A14589">
        <v>36852750</v>
      </c>
      <c r="B14589" t="s">
        <v>15129</v>
      </c>
    </row>
    <row r="14590" spans="1:2">
      <c r="A14590">
        <v>36861728</v>
      </c>
      <c r="B14590" t="s">
        <v>15129</v>
      </c>
    </row>
    <row r="14591" spans="1:2">
      <c r="A14591">
        <v>36878847</v>
      </c>
      <c r="B14591" t="s">
        <v>15129</v>
      </c>
    </row>
    <row r="14592" spans="1:2">
      <c r="A14592">
        <v>34211075</v>
      </c>
      <c r="B14592" t="s">
        <v>11532</v>
      </c>
    </row>
    <row r="14593" spans="1:2">
      <c r="A14593">
        <v>38551635</v>
      </c>
      <c r="B14593" t="s">
        <v>9228</v>
      </c>
    </row>
    <row r="14594" spans="1:2">
      <c r="A14594">
        <v>34223853</v>
      </c>
      <c r="B14594" t="s">
        <v>14091</v>
      </c>
    </row>
    <row r="14595" spans="1:2">
      <c r="A14595">
        <v>37123875</v>
      </c>
      <c r="B14595" t="s">
        <v>14091</v>
      </c>
    </row>
    <row r="14596" spans="1:2">
      <c r="A14596">
        <v>37236870</v>
      </c>
      <c r="B14596" t="s">
        <v>14091</v>
      </c>
    </row>
    <row r="14597" spans="1:2">
      <c r="A14597">
        <v>34158667</v>
      </c>
      <c r="B14597" t="s">
        <v>14057</v>
      </c>
    </row>
    <row r="14598" spans="1:2">
      <c r="A14598">
        <v>36735987</v>
      </c>
      <c r="B14598" t="s">
        <v>14057</v>
      </c>
    </row>
    <row r="14599" spans="1:2">
      <c r="A14599">
        <v>34235734</v>
      </c>
      <c r="B14599" t="s">
        <v>12814</v>
      </c>
    </row>
    <row r="14600" spans="1:2">
      <c r="A14600">
        <v>34235735</v>
      </c>
      <c r="B14600" t="s">
        <v>12814</v>
      </c>
    </row>
    <row r="14601" spans="1:2">
      <c r="A14601">
        <v>34235736</v>
      </c>
      <c r="B14601" t="s">
        <v>12814</v>
      </c>
    </row>
    <row r="14602" spans="1:2">
      <c r="A14602">
        <v>34237118</v>
      </c>
      <c r="B14602" t="s">
        <v>12814</v>
      </c>
    </row>
    <row r="14603" spans="1:2">
      <c r="A14603">
        <v>36852299</v>
      </c>
      <c r="B14603" t="s">
        <v>12814</v>
      </c>
    </row>
    <row r="14604" spans="1:2">
      <c r="A14604">
        <v>37028570</v>
      </c>
      <c r="B14604" t="s">
        <v>14173</v>
      </c>
    </row>
    <row r="14605" spans="1:2">
      <c r="A14605">
        <v>38009489</v>
      </c>
      <c r="B14605" t="s">
        <v>14173</v>
      </c>
    </row>
    <row r="14606" spans="1:2">
      <c r="A14606">
        <v>34216647</v>
      </c>
      <c r="B14606" t="s">
        <v>14326</v>
      </c>
    </row>
    <row r="14607" spans="1:2">
      <c r="A14607">
        <v>34274748</v>
      </c>
      <c r="B14607" t="s">
        <v>14326</v>
      </c>
    </row>
    <row r="14608" spans="1:2">
      <c r="A14608">
        <v>36852722</v>
      </c>
      <c r="B14608" t="s">
        <v>14326</v>
      </c>
    </row>
    <row r="14609" spans="1:2">
      <c r="A14609">
        <v>36988817</v>
      </c>
      <c r="B14609" t="s">
        <v>14326</v>
      </c>
    </row>
    <row r="14610" spans="1:2">
      <c r="A14610">
        <v>37115507</v>
      </c>
      <c r="B14610" t="s">
        <v>14326</v>
      </c>
    </row>
    <row r="14611" spans="1:2">
      <c r="A14611">
        <v>34197821</v>
      </c>
      <c r="B14611" t="s">
        <v>12175</v>
      </c>
    </row>
    <row r="14612" spans="1:2">
      <c r="A14612">
        <v>34197823</v>
      </c>
      <c r="B14612" t="s">
        <v>12175</v>
      </c>
    </row>
    <row r="14613" spans="1:2">
      <c r="A14613">
        <v>34239347</v>
      </c>
      <c r="B14613" t="s">
        <v>12175</v>
      </c>
    </row>
    <row r="14614" spans="1:2">
      <c r="A14614">
        <v>34241507</v>
      </c>
      <c r="B14614" t="s">
        <v>12175</v>
      </c>
    </row>
    <row r="14615" spans="1:2">
      <c r="A14615">
        <v>34242238</v>
      </c>
      <c r="B14615" t="s">
        <v>12175</v>
      </c>
    </row>
    <row r="14616" spans="1:2">
      <c r="A14616">
        <v>34243560</v>
      </c>
      <c r="B14616" t="s">
        <v>12175</v>
      </c>
    </row>
    <row r="14617" spans="1:2">
      <c r="A14617">
        <v>36852364</v>
      </c>
      <c r="B14617" t="s">
        <v>12175</v>
      </c>
    </row>
    <row r="14618" spans="1:2">
      <c r="A14618">
        <v>34653265</v>
      </c>
      <c r="B14618" t="s">
        <v>15769</v>
      </c>
    </row>
    <row r="14619" spans="1:2">
      <c r="A14619">
        <v>34221515</v>
      </c>
      <c r="B14619" t="s">
        <v>15773</v>
      </c>
    </row>
    <row r="14620" spans="1:2">
      <c r="A14620">
        <v>34221516</v>
      </c>
      <c r="B14620" t="s">
        <v>15773</v>
      </c>
    </row>
    <row r="14621" spans="1:2">
      <c r="A14621">
        <v>34276121</v>
      </c>
      <c r="B14621" t="s">
        <v>15773</v>
      </c>
    </row>
    <row r="14622" spans="1:2">
      <c r="A14622">
        <v>34286379</v>
      </c>
      <c r="B14622" t="s">
        <v>15773</v>
      </c>
    </row>
    <row r="14623" spans="1:2">
      <c r="A14623">
        <v>34389950</v>
      </c>
      <c r="B14623" t="s">
        <v>15773</v>
      </c>
    </row>
    <row r="14624" spans="1:2">
      <c r="A14624">
        <v>34398583</v>
      </c>
      <c r="B14624" t="s">
        <v>15773</v>
      </c>
    </row>
    <row r="14625" spans="1:2">
      <c r="A14625">
        <v>37017978</v>
      </c>
      <c r="B14625" t="s">
        <v>15775</v>
      </c>
    </row>
    <row r="14626" spans="1:2">
      <c r="A14626">
        <v>36827965</v>
      </c>
      <c r="B14626" t="s">
        <v>15783</v>
      </c>
    </row>
    <row r="14627" spans="1:2">
      <c r="A14627">
        <v>37125000</v>
      </c>
      <c r="B14627" t="s">
        <v>15789</v>
      </c>
    </row>
    <row r="14628" spans="1:2">
      <c r="A14628">
        <v>37032821</v>
      </c>
      <c r="B14628" t="s">
        <v>15791</v>
      </c>
    </row>
    <row r="14629" spans="1:2">
      <c r="A14629">
        <v>37246065</v>
      </c>
      <c r="B14629" t="s">
        <v>15791</v>
      </c>
    </row>
    <row r="14630" spans="1:2">
      <c r="A14630">
        <v>37782681</v>
      </c>
      <c r="B14630" t="s">
        <v>15791</v>
      </c>
    </row>
    <row r="14631" spans="1:2">
      <c r="A14631">
        <v>34214848</v>
      </c>
      <c r="B14631" t="s">
        <v>15797</v>
      </c>
    </row>
    <row r="14632" spans="1:2">
      <c r="A14632">
        <v>34255831</v>
      </c>
      <c r="B14632" t="s">
        <v>15797</v>
      </c>
    </row>
    <row r="14633" spans="1:2">
      <c r="A14633">
        <v>34653268</v>
      </c>
      <c r="B14633" t="s">
        <v>15799</v>
      </c>
    </row>
    <row r="14634" spans="1:2">
      <c r="A14634">
        <v>34234432</v>
      </c>
      <c r="B14634" t="s">
        <v>15817</v>
      </c>
    </row>
    <row r="14635" spans="1:2">
      <c r="A14635">
        <v>34234433</v>
      </c>
      <c r="B14635" t="s">
        <v>15817</v>
      </c>
    </row>
    <row r="14636" spans="1:2">
      <c r="A14636">
        <v>34234434</v>
      </c>
      <c r="B14636" t="s">
        <v>15817</v>
      </c>
    </row>
    <row r="14637" spans="1:2">
      <c r="A14637">
        <v>34653271</v>
      </c>
      <c r="B14637" t="s">
        <v>15825</v>
      </c>
    </row>
    <row r="14638" spans="1:2">
      <c r="A14638">
        <v>34270048</v>
      </c>
      <c r="B14638" t="s">
        <v>15827</v>
      </c>
    </row>
    <row r="14639" spans="1:2">
      <c r="A14639">
        <v>34270049</v>
      </c>
      <c r="B14639" t="s">
        <v>15827</v>
      </c>
    </row>
    <row r="14640" spans="1:2">
      <c r="A14640">
        <v>36857390</v>
      </c>
      <c r="B14640" t="s">
        <v>15831</v>
      </c>
    </row>
    <row r="14641" spans="1:2">
      <c r="A14641">
        <v>36815819</v>
      </c>
      <c r="B14641" t="s">
        <v>15833</v>
      </c>
    </row>
    <row r="14642" spans="1:2">
      <c r="A14642">
        <v>37030001</v>
      </c>
      <c r="B14642" t="s">
        <v>15835</v>
      </c>
    </row>
    <row r="14643" spans="1:2">
      <c r="A14643">
        <v>34671648</v>
      </c>
      <c r="B14643" t="s">
        <v>15837</v>
      </c>
    </row>
    <row r="14644" spans="1:2">
      <c r="A14644">
        <v>36861092</v>
      </c>
      <c r="B14644" t="s">
        <v>15839</v>
      </c>
    </row>
    <row r="14645" spans="1:2">
      <c r="A14645">
        <v>37029753</v>
      </c>
      <c r="B14645" t="s">
        <v>15839</v>
      </c>
    </row>
    <row r="14646" spans="1:2">
      <c r="A14646">
        <v>34420745</v>
      </c>
      <c r="B14646" t="s">
        <v>15841</v>
      </c>
    </row>
    <row r="14647" spans="1:2">
      <c r="A14647">
        <v>36777666</v>
      </c>
      <c r="B14647" t="s">
        <v>15841</v>
      </c>
    </row>
    <row r="14648" spans="1:2">
      <c r="A14648">
        <v>37029645</v>
      </c>
      <c r="B14648" t="s">
        <v>15843</v>
      </c>
    </row>
    <row r="14649" spans="1:2">
      <c r="A14649">
        <v>34654149</v>
      </c>
      <c r="B14649" t="s">
        <v>15849</v>
      </c>
    </row>
    <row r="14650" spans="1:2">
      <c r="A14650">
        <v>36921768</v>
      </c>
      <c r="B14650" t="s">
        <v>15851</v>
      </c>
    </row>
    <row r="14651" spans="1:2">
      <c r="A14651">
        <v>37148262</v>
      </c>
      <c r="B14651" t="s">
        <v>15853</v>
      </c>
    </row>
    <row r="14652" spans="1:2">
      <c r="A14652">
        <v>36869129</v>
      </c>
      <c r="B14652" t="s">
        <v>15917</v>
      </c>
    </row>
    <row r="14653" spans="1:2">
      <c r="A14653">
        <v>34141476</v>
      </c>
      <c r="B14653" t="s">
        <v>10472</v>
      </c>
    </row>
    <row r="14654" spans="1:2">
      <c r="A14654">
        <v>36799874</v>
      </c>
      <c r="B14654" t="s">
        <v>10614</v>
      </c>
    </row>
    <row r="14655" spans="1:2">
      <c r="A14655">
        <v>34222295</v>
      </c>
      <c r="B14655" t="s">
        <v>15919</v>
      </c>
    </row>
    <row r="14656" spans="1:2">
      <c r="A14656">
        <v>36725049</v>
      </c>
      <c r="B14656" t="s">
        <v>15919</v>
      </c>
    </row>
    <row r="14657" spans="1:2">
      <c r="A14657">
        <v>36851117</v>
      </c>
      <c r="B14657" t="s">
        <v>15921</v>
      </c>
    </row>
    <row r="14658" spans="1:2">
      <c r="A14658">
        <v>34220773</v>
      </c>
      <c r="B14658" t="s">
        <v>15925</v>
      </c>
    </row>
    <row r="14659" spans="1:2">
      <c r="A14659">
        <v>34387626</v>
      </c>
      <c r="B14659" t="s">
        <v>15925</v>
      </c>
    </row>
    <row r="14660" spans="1:2">
      <c r="A14660">
        <v>34641930</v>
      </c>
      <c r="B14660" t="s">
        <v>15925</v>
      </c>
    </row>
    <row r="14661" spans="1:2">
      <c r="A14661">
        <v>37007832</v>
      </c>
      <c r="B14661" t="s">
        <v>15925</v>
      </c>
    </row>
    <row r="14662" spans="1:2">
      <c r="A14662">
        <v>36721245</v>
      </c>
      <c r="B14662" t="s">
        <v>15927</v>
      </c>
    </row>
    <row r="14663" spans="1:2">
      <c r="A14663">
        <v>37023271</v>
      </c>
      <c r="B14663" t="s">
        <v>15927</v>
      </c>
    </row>
    <row r="14664" spans="1:2">
      <c r="A14664">
        <v>34143324</v>
      </c>
      <c r="B14664" t="s">
        <v>15929</v>
      </c>
    </row>
    <row r="14665" spans="1:2">
      <c r="A14665">
        <v>34224584</v>
      </c>
      <c r="B14665" t="s">
        <v>15929</v>
      </c>
    </row>
    <row r="14666" spans="1:2">
      <c r="A14666">
        <v>34224585</v>
      </c>
      <c r="B14666" t="s">
        <v>15929</v>
      </c>
    </row>
    <row r="14667" spans="1:2">
      <c r="A14667">
        <v>34438047</v>
      </c>
      <c r="B14667" t="s">
        <v>15929</v>
      </c>
    </row>
    <row r="14668" spans="1:2">
      <c r="A14668">
        <v>34232434</v>
      </c>
      <c r="B14668" t="s">
        <v>15935</v>
      </c>
    </row>
    <row r="14669" spans="1:2">
      <c r="A14669">
        <v>36906638</v>
      </c>
      <c r="B14669" t="s">
        <v>15935</v>
      </c>
    </row>
    <row r="14670" spans="1:2">
      <c r="A14670">
        <v>36863894</v>
      </c>
      <c r="B14670" t="s">
        <v>15943</v>
      </c>
    </row>
    <row r="14671" spans="1:2">
      <c r="A14671">
        <v>36859578</v>
      </c>
      <c r="B14671" t="s">
        <v>15945</v>
      </c>
    </row>
    <row r="14672" spans="1:2">
      <c r="A14672">
        <v>36859590</v>
      </c>
      <c r="B14672" t="s">
        <v>15951</v>
      </c>
    </row>
    <row r="14673" spans="1:2">
      <c r="A14673">
        <v>34218259</v>
      </c>
      <c r="B14673" t="s">
        <v>15957</v>
      </c>
    </row>
    <row r="14674" spans="1:2">
      <c r="A14674">
        <v>34139391</v>
      </c>
      <c r="B14674" t="s">
        <v>15971</v>
      </c>
    </row>
    <row r="14675" spans="1:2">
      <c r="A14675">
        <v>34228248</v>
      </c>
      <c r="B14675" t="s">
        <v>15989</v>
      </c>
    </row>
    <row r="14676" spans="1:2">
      <c r="A14676">
        <v>34228249</v>
      </c>
      <c r="B14676" t="s">
        <v>15989</v>
      </c>
    </row>
    <row r="14677" spans="1:2">
      <c r="A14677">
        <v>37751131</v>
      </c>
      <c r="B14677" t="s">
        <v>15993</v>
      </c>
    </row>
    <row r="14678" spans="1:2">
      <c r="A14678">
        <v>34148772</v>
      </c>
      <c r="B14678" t="s">
        <v>15997</v>
      </c>
    </row>
    <row r="14679" spans="1:2">
      <c r="A14679">
        <v>37029636</v>
      </c>
      <c r="B14679" t="s">
        <v>15997</v>
      </c>
    </row>
    <row r="14680" spans="1:2">
      <c r="A14680">
        <v>36921628</v>
      </c>
      <c r="B14680" t="s">
        <v>15999</v>
      </c>
    </row>
    <row r="14681" spans="1:2">
      <c r="A14681">
        <v>36934682</v>
      </c>
      <c r="B14681" t="s">
        <v>16001</v>
      </c>
    </row>
    <row r="14682" spans="1:2">
      <c r="A14682">
        <v>34467483</v>
      </c>
      <c r="B14682" t="s">
        <v>16007</v>
      </c>
    </row>
    <row r="14683" spans="1:2">
      <c r="A14683">
        <v>36854480</v>
      </c>
      <c r="B14683" t="s">
        <v>16013</v>
      </c>
    </row>
    <row r="14684" spans="1:2">
      <c r="A14684">
        <v>34435199</v>
      </c>
      <c r="B14684" t="s">
        <v>16019</v>
      </c>
    </row>
    <row r="14685" spans="1:2">
      <c r="A14685">
        <v>36860332</v>
      </c>
      <c r="B14685" t="s">
        <v>16019</v>
      </c>
    </row>
    <row r="14686" spans="1:2">
      <c r="A14686">
        <v>34423335</v>
      </c>
      <c r="B14686" t="s">
        <v>16021</v>
      </c>
    </row>
    <row r="14687" spans="1:2">
      <c r="A14687">
        <v>37173940</v>
      </c>
      <c r="B14687" t="s">
        <v>16027</v>
      </c>
    </row>
    <row r="14688" spans="1:2">
      <c r="A14688">
        <v>36846555</v>
      </c>
      <c r="B14688" t="s">
        <v>16029</v>
      </c>
    </row>
    <row r="14689" spans="1:2">
      <c r="A14689">
        <v>34516629</v>
      </c>
      <c r="B14689" t="s">
        <v>16033</v>
      </c>
    </row>
    <row r="14690" spans="1:2">
      <c r="A14690">
        <v>37030003</v>
      </c>
      <c r="B14690" t="s">
        <v>16033</v>
      </c>
    </row>
    <row r="14691" spans="1:2">
      <c r="A14691">
        <v>36845113</v>
      </c>
      <c r="B14691" t="s">
        <v>16039</v>
      </c>
    </row>
    <row r="14692" spans="1:2">
      <c r="A14692">
        <v>34513841</v>
      </c>
      <c r="B14692" t="s">
        <v>16047</v>
      </c>
    </row>
    <row r="14693" spans="1:2">
      <c r="A14693">
        <v>36844574</v>
      </c>
      <c r="B14693" t="s">
        <v>16051</v>
      </c>
    </row>
    <row r="14694" spans="1:2">
      <c r="A14694">
        <v>36861024</v>
      </c>
      <c r="B14694" t="s">
        <v>16053</v>
      </c>
    </row>
    <row r="14695" spans="1:2">
      <c r="A14695">
        <v>34138738</v>
      </c>
      <c r="B14695" t="s">
        <v>16057</v>
      </c>
    </row>
    <row r="14696" spans="1:2">
      <c r="A14696">
        <v>34138739</v>
      </c>
      <c r="B14696" t="s">
        <v>16057</v>
      </c>
    </row>
    <row r="14697" spans="1:2">
      <c r="A14697">
        <v>34235348</v>
      </c>
      <c r="B14697" t="s">
        <v>16057</v>
      </c>
    </row>
    <row r="14698" spans="1:2">
      <c r="A14698">
        <v>34243331</v>
      </c>
      <c r="B14698" t="s">
        <v>16057</v>
      </c>
    </row>
    <row r="14699" spans="1:2">
      <c r="A14699">
        <v>34244841</v>
      </c>
      <c r="B14699" t="s">
        <v>16057</v>
      </c>
    </row>
    <row r="14700" spans="1:2">
      <c r="A14700">
        <v>36845021</v>
      </c>
      <c r="B14700" t="s">
        <v>16057</v>
      </c>
    </row>
    <row r="14701" spans="1:2">
      <c r="A14701">
        <v>34213284</v>
      </c>
      <c r="B14701" t="s">
        <v>16061</v>
      </c>
    </row>
    <row r="14702" spans="1:2">
      <c r="A14702">
        <v>36812937</v>
      </c>
      <c r="B14702" t="s">
        <v>16061</v>
      </c>
    </row>
    <row r="14703" spans="1:2">
      <c r="A14703">
        <v>36845010</v>
      </c>
      <c r="B14703" t="s">
        <v>16063</v>
      </c>
    </row>
    <row r="14704" spans="1:2">
      <c r="A14704">
        <v>34560885</v>
      </c>
      <c r="B14704" t="s">
        <v>16065</v>
      </c>
    </row>
    <row r="14705" spans="1:2">
      <c r="A14705">
        <v>34141961</v>
      </c>
      <c r="B14705" t="s">
        <v>16071</v>
      </c>
    </row>
    <row r="14706" spans="1:2">
      <c r="A14706">
        <v>34141962</v>
      </c>
      <c r="B14706" t="s">
        <v>16071</v>
      </c>
    </row>
    <row r="14707" spans="1:2">
      <c r="A14707">
        <v>36845274</v>
      </c>
      <c r="B14707" t="s">
        <v>16079</v>
      </c>
    </row>
    <row r="14708" spans="1:2">
      <c r="A14708">
        <v>38733306</v>
      </c>
      <c r="B14708" t="s">
        <v>16081</v>
      </c>
    </row>
    <row r="14709" spans="1:2">
      <c r="A14709">
        <v>36777460</v>
      </c>
      <c r="B14709" t="s">
        <v>16089</v>
      </c>
    </row>
    <row r="14710" spans="1:2">
      <c r="A14710">
        <v>34637967</v>
      </c>
      <c r="B14710" t="s">
        <v>16091</v>
      </c>
    </row>
    <row r="14711" spans="1:2">
      <c r="A14711">
        <v>34234535</v>
      </c>
      <c r="B14711" t="s">
        <v>16093</v>
      </c>
    </row>
    <row r="14712" spans="1:2">
      <c r="A14712">
        <v>34425403</v>
      </c>
      <c r="B14712" t="s">
        <v>16093</v>
      </c>
    </row>
    <row r="14713" spans="1:2">
      <c r="A14713">
        <v>36845140</v>
      </c>
      <c r="B14713" t="s">
        <v>16099</v>
      </c>
    </row>
    <row r="14714" spans="1:2">
      <c r="A14714">
        <v>37155550</v>
      </c>
      <c r="B14714" t="s">
        <v>16099</v>
      </c>
    </row>
    <row r="14715" spans="1:2">
      <c r="A14715">
        <v>36966018</v>
      </c>
      <c r="B14715" t="s">
        <v>16103</v>
      </c>
    </row>
    <row r="14716" spans="1:2">
      <c r="A14716">
        <v>37216341</v>
      </c>
      <c r="B14716" t="s">
        <v>16111</v>
      </c>
    </row>
    <row r="14717" spans="1:2">
      <c r="A14717">
        <v>34506884</v>
      </c>
      <c r="B14717" t="s">
        <v>16115</v>
      </c>
    </row>
    <row r="14718" spans="1:2">
      <c r="A14718">
        <v>36745482</v>
      </c>
      <c r="B14718" t="s">
        <v>16117</v>
      </c>
    </row>
    <row r="14719" spans="1:2">
      <c r="A14719">
        <v>36789964</v>
      </c>
      <c r="B14719" t="s">
        <v>16117</v>
      </c>
    </row>
    <row r="14720" spans="1:2">
      <c r="A14720">
        <v>36845777</v>
      </c>
      <c r="B14720" t="s">
        <v>16123</v>
      </c>
    </row>
    <row r="14721" spans="1:2">
      <c r="A14721">
        <v>36776776</v>
      </c>
      <c r="B14721" t="s">
        <v>16125</v>
      </c>
    </row>
    <row r="14722" spans="1:2">
      <c r="A14722">
        <v>38733318</v>
      </c>
      <c r="B14722" t="s">
        <v>16127</v>
      </c>
    </row>
    <row r="14723" spans="1:2">
      <c r="A14723">
        <v>37237548</v>
      </c>
      <c r="B14723" t="s">
        <v>16129</v>
      </c>
    </row>
    <row r="14724" spans="1:2">
      <c r="A14724">
        <v>34242550</v>
      </c>
      <c r="B14724" t="s">
        <v>16131</v>
      </c>
    </row>
    <row r="14725" spans="1:2">
      <c r="A14725">
        <v>34242551</v>
      </c>
      <c r="B14725" t="s">
        <v>16131</v>
      </c>
    </row>
    <row r="14726" spans="1:2">
      <c r="A14726">
        <v>34641073</v>
      </c>
      <c r="B14726" t="s">
        <v>16133</v>
      </c>
    </row>
    <row r="14727" spans="1:2">
      <c r="A14727">
        <v>36845799</v>
      </c>
      <c r="B14727" t="s">
        <v>16133</v>
      </c>
    </row>
    <row r="14728" spans="1:2">
      <c r="A14728">
        <v>34217005</v>
      </c>
      <c r="B14728" t="s">
        <v>16145</v>
      </c>
    </row>
    <row r="14729" spans="1:2">
      <c r="A14729">
        <v>38871640</v>
      </c>
      <c r="B14729" t="s">
        <v>16145</v>
      </c>
    </row>
    <row r="14730" spans="1:2">
      <c r="A14730">
        <v>34409160</v>
      </c>
      <c r="B14730" t="s">
        <v>16155</v>
      </c>
    </row>
    <row r="14731" spans="1:2">
      <c r="A14731">
        <v>36861025</v>
      </c>
      <c r="B14731" t="s">
        <v>16155</v>
      </c>
    </row>
    <row r="14732" spans="1:2">
      <c r="A14732">
        <v>34277079</v>
      </c>
      <c r="B14732" t="s">
        <v>16157</v>
      </c>
    </row>
    <row r="14733" spans="1:2">
      <c r="A14733">
        <v>34277080</v>
      </c>
      <c r="B14733" t="s">
        <v>16157</v>
      </c>
    </row>
    <row r="14734" spans="1:2">
      <c r="A14734">
        <v>34486863</v>
      </c>
      <c r="B14734" t="s">
        <v>16159</v>
      </c>
    </row>
    <row r="14735" spans="1:2">
      <c r="A14735">
        <v>36776828</v>
      </c>
      <c r="B14735" t="s">
        <v>16163</v>
      </c>
    </row>
    <row r="14736" spans="1:2">
      <c r="A14736">
        <v>36858251</v>
      </c>
      <c r="B14736" t="s">
        <v>16167</v>
      </c>
    </row>
    <row r="14737" spans="1:2">
      <c r="A14737">
        <v>36773974</v>
      </c>
      <c r="B14737" t="s">
        <v>16169</v>
      </c>
    </row>
    <row r="14738" spans="1:2">
      <c r="A14738">
        <v>36776918</v>
      </c>
      <c r="B14738" t="s">
        <v>16169</v>
      </c>
    </row>
    <row r="14739" spans="1:2">
      <c r="A14739">
        <v>36786416</v>
      </c>
      <c r="B14739" t="s">
        <v>16171</v>
      </c>
    </row>
    <row r="14740" spans="1:2">
      <c r="A14740">
        <v>36861049</v>
      </c>
      <c r="B14740" t="s">
        <v>16171</v>
      </c>
    </row>
    <row r="14741" spans="1:2">
      <c r="A14741">
        <v>37039736</v>
      </c>
      <c r="B14741" t="s">
        <v>16173</v>
      </c>
    </row>
    <row r="14742" spans="1:2">
      <c r="A14742">
        <v>37898566</v>
      </c>
      <c r="B14742" t="s">
        <v>16175</v>
      </c>
    </row>
    <row r="14743" spans="1:2">
      <c r="A14743">
        <v>36850485</v>
      </c>
      <c r="B14743" t="s">
        <v>16185</v>
      </c>
    </row>
    <row r="14744" spans="1:2">
      <c r="A14744">
        <v>34136669</v>
      </c>
      <c r="B14744" t="s">
        <v>16189</v>
      </c>
    </row>
    <row r="14745" spans="1:2">
      <c r="A14745">
        <v>34212177</v>
      </c>
      <c r="B14745" t="s">
        <v>16189</v>
      </c>
    </row>
    <row r="14746" spans="1:2">
      <c r="A14746">
        <v>36853439</v>
      </c>
      <c r="B14746" t="s">
        <v>16189</v>
      </c>
    </row>
    <row r="14747" spans="1:2">
      <c r="A14747">
        <v>34294438</v>
      </c>
      <c r="B14747" t="s">
        <v>16197</v>
      </c>
    </row>
    <row r="14748" spans="1:2">
      <c r="A14748">
        <v>34488769</v>
      </c>
      <c r="B14748" t="s">
        <v>16197</v>
      </c>
    </row>
    <row r="14749" spans="1:2">
      <c r="A14749">
        <v>34564494</v>
      </c>
      <c r="B14749" t="s">
        <v>16199</v>
      </c>
    </row>
    <row r="14750" spans="1:2">
      <c r="A14750">
        <v>34136592</v>
      </c>
      <c r="B14750" t="s">
        <v>16217</v>
      </c>
    </row>
    <row r="14751" spans="1:2">
      <c r="A14751">
        <v>34227419</v>
      </c>
      <c r="B14751" t="s">
        <v>16217</v>
      </c>
    </row>
    <row r="14752" spans="1:2">
      <c r="A14752">
        <v>37961958</v>
      </c>
      <c r="B14752" t="s">
        <v>16217</v>
      </c>
    </row>
    <row r="14753" spans="1:2">
      <c r="A14753">
        <v>34143837</v>
      </c>
      <c r="B14753" t="s">
        <v>16219</v>
      </c>
    </row>
    <row r="14754" spans="1:2">
      <c r="A14754">
        <v>34313459</v>
      </c>
      <c r="B14754" t="s">
        <v>16219</v>
      </c>
    </row>
    <row r="14755" spans="1:2">
      <c r="A14755">
        <v>34397085</v>
      </c>
      <c r="B14755" t="s">
        <v>16219</v>
      </c>
    </row>
    <row r="14756" spans="1:2">
      <c r="A14756">
        <v>34455466</v>
      </c>
      <c r="B14756" t="s">
        <v>16219</v>
      </c>
    </row>
    <row r="14757" spans="1:2">
      <c r="A14757">
        <v>36846192</v>
      </c>
      <c r="B14757" t="s">
        <v>16225</v>
      </c>
    </row>
    <row r="14758" spans="1:2">
      <c r="A14758">
        <v>38619438</v>
      </c>
      <c r="B14758" t="s">
        <v>16225</v>
      </c>
    </row>
    <row r="14759" spans="1:2">
      <c r="A14759">
        <v>34142175</v>
      </c>
      <c r="B14759" t="s">
        <v>16229</v>
      </c>
    </row>
    <row r="14760" spans="1:2">
      <c r="A14760">
        <v>36869314</v>
      </c>
      <c r="B14760" t="s">
        <v>16229</v>
      </c>
    </row>
    <row r="14761" spans="1:2">
      <c r="A14761">
        <v>34223335</v>
      </c>
      <c r="B14761" t="s">
        <v>16233</v>
      </c>
    </row>
    <row r="14762" spans="1:2">
      <c r="A14762">
        <v>34223336</v>
      </c>
      <c r="B14762" t="s">
        <v>16233</v>
      </c>
    </row>
    <row r="14763" spans="1:2">
      <c r="A14763">
        <v>34143235</v>
      </c>
      <c r="B14763" t="s">
        <v>12532</v>
      </c>
    </row>
    <row r="14764" spans="1:2">
      <c r="A14764">
        <v>34586744</v>
      </c>
      <c r="B14764" t="s">
        <v>12532</v>
      </c>
    </row>
    <row r="14765" spans="1:2">
      <c r="A14765">
        <v>34664396</v>
      </c>
      <c r="B14765" t="s">
        <v>12532</v>
      </c>
    </row>
    <row r="14766" spans="1:2">
      <c r="A14766">
        <v>37961821</v>
      </c>
      <c r="B14766" t="s">
        <v>12532</v>
      </c>
    </row>
    <row r="14767" spans="1:2">
      <c r="A14767">
        <v>34211113</v>
      </c>
      <c r="B14767" t="s">
        <v>16243</v>
      </c>
    </row>
    <row r="14768" spans="1:2">
      <c r="A14768">
        <v>36874816</v>
      </c>
      <c r="B14768" t="s">
        <v>16243</v>
      </c>
    </row>
    <row r="14769" spans="1:2">
      <c r="A14769">
        <v>34137568</v>
      </c>
      <c r="B14769" t="s">
        <v>16245</v>
      </c>
    </row>
    <row r="14770" spans="1:2">
      <c r="A14770">
        <v>34137569</v>
      </c>
      <c r="B14770" t="s">
        <v>16245</v>
      </c>
    </row>
    <row r="14771" spans="1:2">
      <c r="A14771">
        <v>34137570</v>
      </c>
      <c r="B14771" t="s">
        <v>16245</v>
      </c>
    </row>
    <row r="14772" spans="1:2">
      <c r="A14772">
        <v>34137571</v>
      </c>
      <c r="B14772" t="s">
        <v>16245</v>
      </c>
    </row>
    <row r="14773" spans="1:2">
      <c r="A14773">
        <v>34137572</v>
      </c>
      <c r="B14773" t="s">
        <v>16245</v>
      </c>
    </row>
    <row r="14774" spans="1:2">
      <c r="A14774">
        <v>36836466</v>
      </c>
      <c r="B14774" t="s">
        <v>16245</v>
      </c>
    </row>
    <row r="14775" spans="1:2">
      <c r="A14775">
        <v>34530954</v>
      </c>
      <c r="B14775" t="s">
        <v>16246</v>
      </c>
    </row>
    <row r="14776" spans="1:2">
      <c r="A14776">
        <v>34653274</v>
      </c>
      <c r="B14776" t="s">
        <v>16250</v>
      </c>
    </row>
    <row r="14777" spans="1:2">
      <c r="A14777">
        <v>36870634</v>
      </c>
      <c r="B14777" t="s">
        <v>12249</v>
      </c>
    </row>
    <row r="14778" spans="1:2">
      <c r="A14778">
        <v>34468964</v>
      </c>
      <c r="B14778" t="s">
        <v>16256</v>
      </c>
    </row>
    <row r="14779" spans="1:2">
      <c r="A14779">
        <v>34458335</v>
      </c>
      <c r="B14779" t="s">
        <v>16260</v>
      </c>
    </row>
    <row r="14780" spans="1:2">
      <c r="A14780">
        <v>36861020</v>
      </c>
      <c r="B14780" t="s">
        <v>16264</v>
      </c>
    </row>
    <row r="14781" spans="1:2">
      <c r="A14781">
        <v>36806145</v>
      </c>
      <c r="B14781" t="s">
        <v>16266</v>
      </c>
    </row>
    <row r="14782" spans="1:2">
      <c r="A14782">
        <v>34554472</v>
      </c>
      <c r="B14782" t="s">
        <v>16278</v>
      </c>
    </row>
    <row r="14783" spans="1:2">
      <c r="A14783">
        <v>36789526</v>
      </c>
      <c r="B14783" t="s">
        <v>16282</v>
      </c>
    </row>
    <row r="14784" spans="1:2">
      <c r="A14784">
        <v>37954663</v>
      </c>
      <c r="B14784" t="s">
        <v>16286</v>
      </c>
    </row>
    <row r="14785" spans="1:2">
      <c r="A14785">
        <v>38717538</v>
      </c>
      <c r="B14785" t="s">
        <v>16290</v>
      </c>
    </row>
    <row r="14786" spans="1:2">
      <c r="A14786">
        <v>34410574</v>
      </c>
      <c r="B14786" t="s">
        <v>16294</v>
      </c>
    </row>
    <row r="14787" spans="1:2">
      <c r="A14787">
        <v>36823539</v>
      </c>
      <c r="B14787" t="s">
        <v>16294</v>
      </c>
    </row>
    <row r="14788" spans="1:2">
      <c r="A14788">
        <v>37182759</v>
      </c>
      <c r="B14788" t="s">
        <v>16294</v>
      </c>
    </row>
    <row r="14789" spans="1:2">
      <c r="A14789">
        <v>38744606</v>
      </c>
      <c r="B14789" t="s">
        <v>16296</v>
      </c>
    </row>
    <row r="14790" spans="1:2">
      <c r="A14790">
        <v>36861077</v>
      </c>
      <c r="B14790" t="s">
        <v>16298</v>
      </c>
    </row>
    <row r="14791" spans="1:2">
      <c r="A14791">
        <v>36865227</v>
      </c>
      <c r="B14791" t="s">
        <v>16298</v>
      </c>
    </row>
    <row r="14792" spans="1:2">
      <c r="A14792">
        <v>34215380</v>
      </c>
      <c r="B14792" t="s">
        <v>16300</v>
      </c>
    </row>
    <row r="14793" spans="1:2">
      <c r="A14793">
        <v>36743988</v>
      </c>
      <c r="B14793" t="s">
        <v>16302</v>
      </c>
    </row>
    <row r="14794" spans="1:2">
      <c r="A14794">
        <v>36986247</v>
      </c>
      <c r="B14794" t="s">
        <v>16302</v>
      </c>
    </row>
    <row r="14795" spans="1:2">
      <c r="A14795">
        <v>38706968</v>
      </c>
      <c r="B14795" t="s">
        <v>16306</v>
      </c>
    </row>
    <row r="14796" spans="1:2">
      <c r="A14796">
        <v>37954310</v>
      </c>
      <c r="B14796" t="s">
        <v>16308</v>
      </c>
    </row>
    <row r="14797" spans="1:2">
      <c r="A14797">
        <v>34550641</v>
      </c>
      <c r="B14797" t="s">
        <v>16310</v>
      </c>
    </row>
    <row r="14798" spans="1:2">
      <c r="A14798">
        <v>34275654</v>
      </c>
      <c r="B14798" t="s">
        <v>11654</v>
      </c>
    </row>
    <row r="14799" spans="1:2">
      <c r="A14799">
        <v>34277374</v>
      </c>
      <c r="B14799" t="s">
        <v>12012</v>
      </c>
    </row>
    <row r="14800" spans="1:2">
      <c r="A14800">
        <v>36922050</v>
      </c>
      <c r="B14800" t="s">
        <v>16312</v>
      </c>
    </row>
    <row r="14801" spans="1:2">
      <c r="A14801">
        <v>36842398</v>
      </c>
      <c r="B14801" t="s">
        <v>10335</v>
      </c>
    </row>
    <row r="14802" spans="1:2">
      <c r="A14802">
        <v>38738060</v>
      </c>
      <c r="B14802" t="s">
        <v>10335</v>
      </c>
    </row>
    <row r="14803" spans="1:2">
      <c r="A14803">
        <v>34145586</v>
      </c>
      <c r="B14803" t="s">
        <v>16314</v>
      </c>
    </row>
    <row r="14804" spans="1:2">
      <c r="A14804">
        <v>34463526</v>
      </c>
      <c r="B14804" t="s">
        <v>16314</v>
      </c>
    </row>
    <row r="14805" spans="1:2">
      <c r="A14805">
        <v>37955995</v>
      </c>
      <c r="B14805" t="s">
        <v>16314</v>
      </c>
    </row>
    <row r="14806" spans="1:2">
      <c r="A14806">
        <v>34514903</v>
      </c>
      <c r="B14806" t="s">
        <v>11834</v>
      </c>
    </row>
    <row r="14807" spans="1:2">
      <c r="A14807">
        <v>34608195</v>
      </c>
      <c r="B14807" t="s">
        <v>11834</v>
      </c>
    </row>
    <row r="14808" spans="1:2">
      <c r="A14808">
        <v>36714559</v>
      </c>
      <c r="B14808" t="s">
        <v>11834</v>
      </c>
    </row>
    <row r="14809" spans="1:2">
      <c r="A14809">
        <v>36857175</v>
      </c>
      <c r="B14809" t="s">
        <v>11834</v>
      </c>
    </row>
    <row r="14810" spans="1:2">
      <c r="A14810">
        <v>37040311</v>
      </c>
      <c r="B14810" t="s">
        <v>11834</v>
      </c>
    </row>
    <row r="14811" spans="1:2">
      <c r="A14811">
        <v>37040312</v>
      </c>
      <c r="B14811" t="s">
        <v>11834</v>
      </c>
    </row>
    <row r="14812" spans="1:2">
      <c r="A14812">
        <v>37147356</v>
      </c>
      <c r="B14812" t="s">
        <v>11834</v>
      </c>
    </row>
    <row r="14813" spans="1:2">
      <c r="A14813">
        <v>36869300</v>
      </c>
      <c r="B14813" t="s">
        <v>16316</v>
      </c>
    </row>
    <row r="14814" spans="1:2">
      <c r="A14814">
        <v>36777197</v>
      </c>
      <c r="B14814" t="s">
        <v>10426</v>
      </c>
    </row>
    <row r="14815" spans="1:2">
      <c r="A14815">
        <v>36777202</v>
      </c>
      <c r="B14815" t="s">
        <v>10426</v>
      </c>
    </row>
    <row r="14816" spans="1:2">
      <c r="A14816">
        <v>34164550</v>
      </c>
      <c r="B14816" t="s">
        <v>12007</v>
      </c>
    </row>
    <row r="14817" spans="1:2">
      <c r="A14817">
        <v>34336291</v>
      </c>
      <c r="B14817" t="s">
        <v>13131</v>
      </c>
    </row>
    <row r="14818" spans="1:2">
      <c r="A14818">
        <v>34401378</v>
      </c>
      <c r="B14818" t="s">
        <v>13131</v>
      </c>
    </row>
    <row r="14819" spans="1:2">
      <c r="A14819">
        <v>34209472</v>
      </c>
      <c r="B14819" t="s">
        <v>16330</v>
      </c>
    </row>
    <row r="14820" spans="1:2">
      <c r="A14820">
        <v>37109086</v>
      </c>
      <c r="B14820" t="s">
        <v>16330</v>
      </c>
    </row>
    <row r="14821" spans="1:2">
      <c r="A14821">
        <v>34555230</v>
      </c>
      <c r="B14821" t="s">
        <v>16332</v>
      </c>
    </row>
    <row r="14822" spans="1:2">
      <c r="A14822">
        <v>36741367</v>
      </c>
      <c r="B14822" t="s">
        <v>16334</v>
      </c>
    </row>
    <row r="14823" spans="1:2">
      <c r="A14823">
        <v>34217652</v>
      </c>
      <c r="B14823" t="s">
        <v>16338</v>
      </c>
    </row>
    <row r="14824" spans="1:2">
      <c r="A14824">
        <v>34217653</v>
      </c>
      <c r="B14824" t="s">
        <v>16338</v>
      </c>
    </row>
    <row r="14825" spans="1:2">
      <c r="A14825">
        <v>34362592</v>
      </c>
      <c r="B14825" t="s">
        <v>16338</v>
      </c>
    </row>
    <row r="14826" spans="1:2">
      <c r="A14826">
        <v>38440829</v>
      </c>
      <c r="B14826" t="s">
        <v>16338</v>
      </c>
    </row>
    <row r="14827" spans="1:2">
      <c r="A14827">
        <v>36869230</v>
      </c>
      <c r="B14827" t="s">
        <v>16346</v>
      </c>
    </row>
    <row r="14828" spans="1:2">
      <c r="A14828">
        <v>38650195</v>
      </c>
      <c r="B14828" t="s">
        <v>16346</v>
      </c>
    </row>
    <row r="14829" spans="1:2">
      <c r="A14829">
        <v>36791779</v>
      </c>
      <c r="B14829" t="s">
        <v>16350</v>
      </c>
    </row>
    <row r="14830" spans="1:2">
      <c r="A14830">
        <v>34146014</v>
      </c>
      <c r="B14830" t="s">
        <v>11596</v>
      </c>
    </row>
    <row r="14831" spans="1:2">
      <c r="A14831">
        <v>36874766</v>
      </c>
      <c r="B14831" t="s">
        <v>11596</v>
      </c>
    </row>
    <row r="14832" spans="1:2">
      <c r="A14832">
        <v>34141263</v>
      </c>
      <c r="B14832" t="s">
        <v>16352</v>
      </c>
    </row>
    <row r="14833" spans="1:2">
      <c r="A14833">
        <v>34141264</v>
      </c>
      <c r="B14833" t="s">
        <v>16352</v>
      </c>
    </row>
    <row r="14834" spans="1:2">
      <c r="A14834">
        <v>34404412</v>
      </c>
      <c r="B14834" t="s">
        <v>12723</v>
      </c>
    </row>
    <row r="14835" spans="1:2">
      <c r="A14835">
        <v>34211023</v>
      </c>
      <c r="B14835" t="s">
        <v>12165</v>
      </c>
    </row>
    <row r="14836" spans="1:2">
      <c r="A14836">
        <v>36874765</v>
      </c>
      <c r="B14836" t="s">
        <v>12165</v>
      </c>
    </row>
    <row r="14837" spans="1:2">
      <c r="A14837">
        <v>34233631</v>
      </c>
      <c r="B14837" t="s">
        <v>16356</v>
      </c>
    </row>
    <row r="14838" spans="1:2">
      <c r="A14838">
        <v>34233632</v>
      </c>
      <c r="B14838" t="s">
        <v>16356</v>
      </c>
    </row>
    <row r="14839" spans="1:2">
      <c r="A14839">
        <v>34362124</v>
      </c>
      <c r="B14839" t="s">
        <v>16356</v>
      </c>
    </row>
    <row r="14840" spans="1:2">
      <c r="A14840">
        <v>34307368</v>
      </c>
      <c r="B14840" t="s">
        <v>14216</v>
      </c>
    </row>
    <row r="14841" spans="1:2">
      <c r="A14841">
        <v>34398641</v>
      </c>
      <c r="B14841" t="s">
        <v>14216</v>
      </c>
    </row>
    <row r="14842" spans="1:2">
      <c r="A14842">
        <v>36877146</v>
      </c>
      <c r="B14842" t="s">
        <v>12642</v>
      </c>
    </row>
    <row r="14843" spans="1:2">
      <c r="A14843">
        <v>37160037</v>
      </c>
      <c r="B14843" t="s">
        <v>12642</v>
      </c>
    </row>
    <row r="14844" spans="1:2">
      <c r="A14844">
        <v>34268489</v>
      </c>
      <c r="B14844" t="s">
        <v>16362</v>
      </c>
    </row>
    <row r="14845" spans="1:2">
      <c r="A14845">
        <v>34246534</v>
      </c>
      <c r="B14845" t="s">
        <v>16366</v>
      </c>
    </row>
    <row r="14846" spans="1:2">
      <c r="A14846">
        <v>34261096</v>
      </c>
      <c r="B14846" t="s">
        <v>16366</v>
      </c>
    </row>
    <row r="14847" spans="1:2">
      <c r="A14847">
        <v>34261097</v>
      </c>
      <c r="B14847" t="s">
        <v>16366</v>
      </c>
    </row>
    <row r="14848" spans="1:2">
      <c r="A14848">
        <v>34326770</v>
      </c>
      <c r="B14848" t="s">
        <v>16366</v>
      </c>
    </row>
    <row r="14849" spans="1:2">
      <c r="A14849">
        <v>34326772</v>
      </c>
      <c r="B14849" t="s">
        <v>16366</v>
      </c>
    </row>
    <row r="14850" spans="1:2">
      <c r="A14850">
        <v>34415882</v>
      </c>
      <c r="B14850" t="s">
        <v>16370</v>
      </c>
    </row>
    <row r="14851" spans="1:2">
      <c r="A14851">
        <v>34435825</v>
      </c>
      <c r="B14851" t="s">
        <v>16370</v>
      </c>
    </row>
    <row r="14852" spans="1:2">
      <c r="A14852">
        <v>36777672</v>
      </c>
      <c r="B14852" t="s">
        <v>16370</v>
      </c>
    </row>
    <row r="14853" spans="1:2">
      <c r="A14853">
        <v>36854343</v>
      </c>
      <c r="B14853" t="s">
        <v>16372</v>
      </c>
    </row>
    <row r="14854" spans="1:2">
      <c r="A14854">
        <v>34216226</v>
      </c>
      <c r="B14854" t="s">
        <v>16376</v>
      </c>
    </row>
    <row r="14855" spans="1:2">
      <c r="A14855">
        <v>37037393</v>
      </c>
      <c r="B14855" t="s">
        <v>16376</v>
      </c>
    </row>
    <row r="14856" spans="1:2">
      <c r="A14856">
        <v>34549538</v>
      </c>
      <c r="B14856" t="s">
        <v>16378</v>
      </c>
    </row>
    <row r="14857" spans="1:2">
      <c r="A14857">
        <v>36857862</v>
      </c>
      <c r="B14857" t="s">
        <v>16380</v>
      </c>
    </row>
    <row r="14858" spans="1:2">
      <c r="A14858">
        <v>36861043</v>
      </c>
      <c r="B14858" t="s">
        <v>16382</v>
      </c>
    </row>
    <row r="14859" spans="1:2">
      <c r="A14859">
        <v>34589967</v>
      </c>
      <c r="B14859" t="s">
        <v>11468</v>
      </c>
    </row>
    <row r="14860" spans="1:2">
      <c r="A14860">
        <v>37216156</v>
      </c>
      <c r="B14860" t="s">
        <v>16386</v>
      </c>
    </row>
    <row r="14861" spans="1:2">
      <c r="A14861">
        <v>37216176</v>
      </c>
      <c r="B14861" t="s">
        <v>16394</v>
      </c>
    </row>
    <row r="14862" spans="1:2">
      <c r="A14862">
        <v>36861045</v>
      </c>
      <c r="B14862" t="s">
        <v>16398</v>
      </c>
    </row>
    <row r="14863" spans="1:2">
      <c r="A14863">
        <v>37029705</v>
      </c>
      <c r="B14863" t="s">
        <v>16398</v>
      </c>
    </row>
    <row r="14864" spans="1:2">
      <c r="A14864">
        <v>38871699</v>
      </c>
      <c r="B14864" t="s">
        <v>16406</v>
      </c>
    </row>
    <row r="14865" spans="1:2">
      <c r="A14865">
        <v>36806106</v>
      </c>
      <c r="B14865" t="s">
        <v>16412</v>
      </c>
    </row>
    <row r="14866" spans="1:2">
      <c r="A14866">
        <v>36869227</v>
      </c>
      <c r="B14866" t="s">
        <v>16412</v>
      </c>
    </row>
    <row r="14867" spans="1:2">
      <c r="A14867">
        <v>34144984</v>
      </c>
      <c r="B14867" t="s">
        <v>16416</v>
      </c>
    </row>
    <row r="14868" spans="1:2">
      <c r="A14868">
        <v>38424258</v>
      </c>
      <c r="B14868" t="s">
        <v>16418</v>
      </c>
    </row>
    <row r="14869" spans="1:2">
      <c r="A14869">
        <v>34230889</v>
      </c>
      <c r="B14869" t="s">
        <v>16420</v>
      </c>
    </row>
    <row r="14870" spans="1:2">
      <c r="A14870">
        <v>36869128</v>
      </c>
      <c r="B14870" t="s">
        <v>16424</v>
      </c>
    </row>
    <row r="14871" spans="1:2">
      <c r="A14871">
        <v>37029599</v>
      </c>
      <c r="B14871" t="s">
        <v>16426</v>
      </c>
    </row>
    <row r="14872" spans="1:2">
      <c r="A14872">
        <v>36829166</v>
      </c>
      <c r="B14872" t="s">
        <v>16430</v>
      </c>
    </row>
    <row r="14873" spans="1:2">
      <c r="A14873">
        <v>34146318</v>
      </c>
      <c r="B14873" t="s">
        <v>16432</v>
      </c>
    </row>
    <row r="14874" spans="1:2">
      <c r="A14874">
        <v>34146319</v>
      </c>
      <c r="B14874" t="s">
        <v>16432</v>
      </c>
    </row>
    <row r="14875" spans="1:2">
      <c r="A14875">
        <v>34552273</v>
      </c>
      <c r="B14875" t="s">
        <v>16436</v>
      </c>
    </row>
    <row r="14876" spans="1:2">
      <c r="A14876">
        <v>34488201</v>
      </c>
      <c r="B14876" t="s">
        <v>16438</v>
      </c>
    </row>
    <row r="14877" spans="1:2">
      <c r="A14877">
        <v>34226766</v>
      </c>
      <c r="B14877" t="s">
        <v>16440</v>
      </c>
    </row>
    <row r="14878" spans="1:2">
      <c r="A14878">
        <v>34240600</v>
      </c>
      <c r="B14878" t="s">
        <v>16440</v>
      </c>
    </row>
    <row r="14879" spans="1:2">
      <c r="A14879">
        <v>36861039</v>
      </c>
      <c r="B14879" t="s">
        <v>16440</v>
      </c>
    </row>
    <row r="14880" spans="1:2">
      <c r="A14880">
        <v>34653820</v>
      </c>
      <c r="B14880" t="s">
        <v>16442</v>
      </c>
    </row>
    <row r="14881" spans="1:2">
      <c r="A14881">
        <v>38882880</v>
      </c>
      <c r="B14881" t="s">
        <v>16442</v>
      </c>
    </row>
    <row r="14882" spans="1:2">
      <c r="A14882">
        <v>34147893</v>
      </c>
      <c r="B14882" t="s">
        <v>16446</v>
      </c>
    </row>
    <row r="14883" spans="1:2">
      <c r="A14883">
        <v>37006654</v>
      </c>
      <c r="B14883" t="s">
        <v>16446</v>
      </c>
    </row>
    <row r="14884" spans="1:2">
      <c r="A14884">
        <v>34534040</v>
      </c>
      <c r="B14884" t="s">
        <v>16450</v>
      </c>
    </row>
    <row r="14885" spans="1:2">
      <c r="A14885">
        <v>34150189</v>
      </c>
      <c r="B14885" t="s">
        <v>16452</v>
      </c>
    </row>
    <row r="14886" spans="1:2">
      <c r="A14886">
        <v>34143286</v>
      </c>
      <c r="B14886" t="s">
        <v>16456</v>
      </c>
    </row>
    <row r="14887" spans="1:2">
      <c r="A14887">
        <v>36869099</v>
      </c>
      <c r="B14887" t="s">
        <v>16456</v>
      </c>
    </row>
    <row r="14888" spans="1:2">
      <c r="A14888">
        <v>37004352</v>
      </c>
      <c r="B14888" t="s">
        <v>16456</v>
      </c>
    </row>
    <row r="14889" spans="1:2">
      <c r="A14889">
        <v>37031332</v>
      </c>
      <c r="B14889" t="s">
        <v>16456</v>
      </c>
    </row>
    <row r="14890" spans="1:2">
      <c r="A14890">
        <v>34616857</v>
      </c>
      <c r="B14890" t="s">
        <v>16458</v>
      </c>
    </row>
    <row r="14891" spans="1:2">
      <c r="A14891">
        <v>34230460</v>
      </c>
      <c r="B14891" t="s">
        <v>16462</v>
      </c>
    </row>
    <row r="14892" spans="1:2">
      <c r="A14892">
        <v>37030008</v>
      </c>
      <c r="B14892" t="s">
        <v>16474</v>
      </c>
    </row>
    <row r="14893" spans="1:2">
      <c r="A14893">
        <v>36816658</v>
      </c>
      <c r="B14893" t="s">
        <v>16476</v>
      </c>
    </row>
    <row r="14894" spans="1:2">
      <c r="A14894">
        <v>38871569</v>
      </c>
      <c r="B14894" t="s">
        <v>16478</v>
      </c>
    </row>
    <row r="14895" spans="1:2">
      <c r="A14895">
        <v>37010662</v>
      </c>
      <c r="B14895" t="s">
        <v>16480</v>
      </c>
    </row>
    <row r="14896" spans="1:2">
      <c r="A14896">
        <v>36844354</v>
      </c>
      <c r="B14896" t="s">
        <v>16486</v>
      </c>
    </row>
    <row r="14897" spans="1:2">
      <c r="A14897">
        <v>36814232</v>
      </c>
      <c r="B14897" t="s">
        <v>16494</v>
      </c>
    </row>
    <row r="14898" spans="1:2">
      <c r="A14898">
        <v>34426242</v>
      </c>
      <c r="B14898" t="s">
        <v>11906</v>
      </c>
    </row>
    <row r="14899" spans="1:2">
      <c r="A14899">
        <v>34435905</v>
      </c>
      <c r="B14899" t="s">
        <v>16496</v>
      </c>
    </row>
    <row r="14900" spans="1:2">
      <c r="A14900">
        <v>34235336</v>
      </c>
      <c r="B14900" t="s">
        <v>16500</v>
      </c>
    </row>
    <row r="14901" spans="1:2">
      <c r="A14901">
        <v>34235337</v>
      </c>
      <c r="B14901" t="s">
        <v>16500</v>
      </c>
    </row>
    <row r="14902" spans="1:2">
      <c r="A14902">
        <v>36845655</v>
      </c>
      <c r="B14902" t="s">
        <v>16502</v>
      </c>
    </row>
    <row r="14903" spans="1:2">
      <c r="A14903">
        <v>34617014</v>
      </c>
      <c r="B14903" t="s">
        <v>16504</v>
      </c>
    </row>
    <row r="14904" spans="1:2">
      <c r="A14904">
        <v>34228952</v>
      </c>
      <c r="B14904" t="s">
        <v>16506</v>
      </c>
    </row>
    <row r="14905" spans="1:2">
      <c r="A14905">
        <v>34228953</v>
      </c>
      <c r="B14905" t="s">
        <v>16506</v>
      </c>
    </row>
    <row r="14906" spans="1:2">
      <c r="A14906">
        <v>34620834</v>
      </c>
      <c r="B14906" t="s">
        <v>16506</v>
      </c>
    </row>
    <row r="14907" spans="1:2">
      <c r="A14907">
        <v>34136447</v>
      </c>
      <c r="B14907" t="s">
        <v>16508</v>
      </c>
    </row>
    <row r="14908" spans="1:2">
      <c r="A14908">
        <v>34575965</v>
      </c>
      <c r="B14908" t="s">
        <v>16508</v>
      </c>
    </row>
    <row r="14909" spans="1:2">
      <c r="A14909">
        <v>38848034</v>
      </c>
      <c r="B14909" t="s">
        <v>16510</v>
      </c>
    </row>
    <row r="14910" spans="1:2">
      <c r="A14910">
        <v>34215403</v>
      </c>
      <c r="B14910" t="s">
        <v>16512</v>
      </c>
    </row>
    <row r="14911" spans="1:2">
      <c r="A14911">
        <v>36852439</v>
      </c>
      <c r="B14911" t="s">
        <v>16518</v>
      </c>
    </row>
    <row r="14912" spans="1:2">
      <c r="A14912">
        <v>37103374</v>
      </c>
      <c r="B14912" t="s">
        <v>16522</v>
      </c>
    </row>
    <row r="14913" spans="1:2">
      <c r="A14913">
        <v>34219115</v>
      </c>
      <c r="B14913" t="s">
        <v>16524</v>
      </c>
    </row>
    <row r="14914" spans="1:2">
      <c r="A14914">
        <v>36846382</v>
      </c>
      <c r="B14914" t="s">
        <v>16526</v>
      </c>
    </row>
    <row r="14915" spans="1:2">
      <c r="A14915">
        <v>38747282</v>
      </c>
      <c r="B14915" t="s">
        <v>16534</v>
      </c>
    </row>
    <row r="14916" spans="1:2">
      <c r="A14916">
        <v>36741833</v>
      </c>
      <c r="B14916" t="s">
        <v>11495</v>
      </c>
    </row>
    <row r="14917" spans="1:2">
      <c r="A14917">
        <v>36986171</v>
      </c>
      <c r="B14917" t="s">
        <v>16544</v>
      </c>
    </row>
    <row r="14918" spans="1:2">
      <c r="A14918">
        <v>37143346</v>
      </c>
      <c r="B14918" t="s">
        <v>16544</v>
      </c>
    </row>
    <row r="14919" spans="1:2">
      <c r="A14919">
        <v>38577100</v>
      </c>
      <c r="B14919" t="s">
        <v>13086</v>
      </c>
    </row>
    <row r="14920" spans="1:2">
      <c r="A14920">
        <v>36860202</v>
      </c>
      <c r="B14920" t="s">
        <v>8847</v>
      </c>
    </row>
    <row r="14921" spans="1:2">
      <c r="A14921">
        <v>37180773</v>
      </c>
      <c r="B14921" t="s">
        <v>8847</v>
      </c>
    </row>
    <row r="14922" spans="1:2">
      <c r="A14922">
        <v>36765168</v>
      </c>
      <c r="B14922" t="s">
        <v>14560</v>
      </c>
    </row>
    <row r="14923" spans="1:2">
      <c r="A14923">
        <v>37778165</v>
      </c>
      <c r="B14923" t="s">
        <v>14560</v>
      </c>
    </row>
    <row r="14924" spans="1:2">
      <c r="A14924">
        <v>36869318</v>
      </c>
      <c r="B14924" t="s">
        <v>16548</v>
      </c>
    </row>
    <row r="14925" spans="1:2">
      <c r="A14925">
        <v>36982575</v>
      </c>
      <c r="B14925" t="s">
        <v>16548</v>
      </c>
    </row>
    <row r="14926" spans="1:2">
      <c r="A14926">
        <v>37033964</v>
      </c>
      <c r="B14926" t="s">
        <v>16548</v>
      </c>
    </row>
    <row r="14927" spans="1:2">
      <c r="A14927">
        <v>37136896</v>
      </c>
      <c r="B14927" t="s">
        <v>16554</v>
      </c>
    </row>
    <row r="14928" spans="1:2">
      <c r="A14928">
        <v>36861426</v>
      </c>
      <c r="B14928" t="s">
        <v>16562</v>
      </c>
    </row>
    <row r="14929" spans="1:2">
      <c r="A14929">
        <v>34654332</v>
      </c>
      <c r="B14929" t="s">
        <v>16566</v>
      </c>
    </row>
    <row r="14930" spans="1:2">
      <c r="A14930">
        <v>34233528</v>
      </c>
      <c r="B14930" t="s">
        <v>13078</v>
      </c>
    </row>
    <row r="14931" spans="1:2">
      <c r="A14931">
        <v>34212000</v>
      </c>
      <c r="B14931" t="s">
        <v>8661</v>
      </c>
    </row>
    <row r="14932" spans="1:2">
      <c r="A14932">
        <v>37774478</v>
      </c>
      <c r="B14932" t="s">
        <v>12704</v>
      </c>
    </row>
    <row r="14933" spans="1:2">
      <c r="A14933">
        <v>36846378</v>
      </c>
      <c r="B14933" t="s">
        <v>16576</v>
      </c>
    </row>
    <row r="14934" spans="1:2">
      <c r="A14934">
        <v>36859406</v>
      </c>
      <c r="B14934" t="s">
        <v>16578</v>
      </c>
    </row>
    <row r="14935" spans="1:2">
      <c r="A14935">
        <v>38415448</v>
      </c>
      <c r="B14935" t="s">
        <v>16578</v>
      </c>
    </row>
    <row r="14936" spans="1:2">
      <c r="A14936">
        <v>36865447</v>
      </c>
      <c r="B14936" t="s">
        <v>16582</v>
      </c>
    </row>
    <row r="14937" spans="1:2">
      <c r="A14937">
        <v>37774196</v>
      </c>
      <c r="B14937" t="s">
        <v>16582</v>
      </c>
    </row>
    <row r="14938" spans="1:2">
      <c r="A14938">
        <v>34534938</v>
      </c>
      <c r="B14938" t="s">
        <v>16584</v>
      </c>
    </row>
    <row r="14939" spans="1:2">
      <c r="A14939">
        <v>34213667</v>
      </c>
      <c r="B14939" t="s">
        <v>16588</v>
      </c>
    </row>
    <row r="14940" spans="1:2">
      <c r="A14940">
        <v>36980558</v>
      </c>
      <c r="B14940" t="s">
        <v>16598</v>
      </c>
    </row>
    <row r="14941" spans="1:2">
      <c r="A14941">
        <v>38414773</v>
      </c>
      <c r="B14941" t="s">
        <v>16606</v>
      </c>
    </row>
    <row r="14942" spans="1:2">
      <c r="A14942">
        <v>34232363</v>
      </c>
      <c r="B14942" t="s">
        <v>14237</v>
      </c>
    </row>
    <row r="14943" spans="1:2">
      <c r="A14943">
        <v>34233001</v>
      </c>
      <c r="B14943" t="s">
        <v>14505</v>
      </c>
    </row>
    <row r="14944" spans="1:2">
      <c r="A14944">
        <v>34233008</v>
      </c>
      <c r="B14944" t="s">
        <v>14505</v>
      </c>
    </row>
    <row r="14945" spans="1:2">
      <c r="A14945">
        <v>34233013</v>
      </c>
      <c r="B14945" t="s">
        <v>14505</v>
      </c>
    </row>
    <row r="14946" spans="1:2">
      <c r="A14946">
        <v>34240442</v>
      </c>
      <c r="B14946" t="s">
        <v>14505</v>
      </c>
    </row>
    <row r="14947" spans="1:2">
      <c r="A14947">
        <v>34240444</v>
      </c>
      <c r="B14947" t="s">
        <v>14505</v>
      </c>
    </row>
    <row r="14948" spans="1:2">
      <c r="A14948">
        <v>34240449</v>
      </c>
      <c r="B14948" t="s">
        <v>14505</v>
      </c>
    </row>
    <row r="14949" spans="1:2">
      <c r="A14949">
        <v>34263858</v>
      </c>
      <c r="B14949" t="s">
        <v>14505</v>
      </c>
    </row>
    <row r="14950" spans="1:2">
      <c r="A14950">
        <v>34235079</v>
      </c>
      <c r="B14950" t="s">
        <v>16619</v>
      </c>
    </row>
    <row r="14951" spans="1:2">
      <c r="A14951">
        <v>37107553</v>
      </c>
      <c r="B14951" t="s">
        <v>16623</v>
      </c>
    </row>
    <row r="14952" spans="1:2">
      <c r="A14952">
        <v>34572179</v>
      </c>
      <c r="B14952" t="s">
        <v>16629</v>
      </c>
    </row>
    <row r="14953" spans="1:2">
      <c r="A14953">
        <v>34225828</v>
      </c>
      <c r="B14953" t="s">
        <v>16633</v>
      </c>
    </row>
    <row r="14954" spans="1:2">
      <c r="A14954">
        <v>34145397</v>
      </c>
      <c r="B14954" t="s">
        <v>16637</v>
      </c>
    </row>
    <row r="14955" spans="1:2">
      <c r="A14955">
        <v>34209245</v>
      </c>
      <c r="B14955" t="s">
        <v>16637</v>
      </c>
    </row>
    <row r="14956" spans="1:2">
      <c r="A14956">
        <v>34209246</v>
      </c>
      <c r="B14956" t="s">
        <v>16637</v>
      </c>
    </row>
    <row r="14957" spans="1:2">
      <c r="A14957">
        <v>34240472</v>
      </c>
      <c r="B14957" t="s">
        <v>16637</v>
      </c>
    </row>
    <row r="14958" spans="1:2">
      <c r="A14958">
        <v>34481989</v>
      </c>
      <c r="B14958" t="s">
        <v>16641</v>
      </c>
    </row>
    <row r="14959" spans="1:2">
      <c r="A14959">
        <v>36861042</v>
      </c>
      <c r="B14959" t="s">
        <v>16643</v>
      </c>
    </row>
    <row r="14960" spans="1:2">
      <c r="A14960">
        <v>36859101</v>
      </c>
      <c r="B14960" t="s">
        <v>16649</v>
      </c>
    </row>
    <row r="14961" spans="1:2">
      <c r="A14961">
        <v>36856244</v>
      </c>
      <c r="B14961" t="s">
        <v>16655</v>
      </c>
    </row>
    <row r="14962" spans="1:2">
      <c r="A14962">
        <v>37005115</v>
      </c>
      <c r="B14962" t="s">
        <v>13664</v>
      </c>
    </row>
    <row r="14963" spans="1:2">
      <c r="A14963">
        <v>34209707</v>
      </c>
      <c r="B14963" t="s">
        <v>16663</v>
      </c>
    </row>
    <row r="14964" spans="1:2">
      <c r="A14964">
        <v>34415636</v>
      </c>
      <c r="B14964" t="s">
        <v>16669</v>
      </c>
    </row>
    <row r="14965" spans="1:2">
      <c r="A14965">
        <v>36920184</v>
      </c>
      <c r="B14965" t="s">
        <v>16669</v>
      </c>
    </row>
    <row r="14966" spans="1:2">
      <c r="A14966">
        <v>37163951</v>
      </c>
      <c r="B14966" t="s">
        <v>16669</v>
      </c>
    </row>
    <row r="14967" spans="1:2">
      <c r="A14967">
        <v>34419887</v>
      </c>
      <c r="B14967" t="s">
        <v>16671</v>
      </c>
    </row>
    <row r="14968" spans="1:2">
      <c r="A14968">
        <v>37011623</v>
      </c>
      <c r="B14968" t="s">
        <v>11436</v>
      </c>
    </row>
    <row r="14969" spans="1:2">
      <c r="A14969">
        <v>34141429</v>
      </c>
      <c r="B14969" t="s">
        <v>16677</v>
      </c>
    </row>
    <row r="14970" spans="1:2">
      <c r="A14970">
        <v>36776859</v>
      </c>
      <c r="B14970" t="s">
        <v>16677</v>
      </c>
    </row>
    <row r="14971" spans="1:2">
      <c r="A14971">
        <v>37708488</v>
      </c>
      <c r="B14971" t="s">
        <v>16677</v>
      </c>
    </row>
    <row r="14972" spans="1:2">
      <c r="A14972">
        <v>34654060</v>
      </c>
      <c r="B14972" t="s">
        <v>16679</v>
      </c>
    </row>
    <row r="14973" spans="1:2">
      <c r="A14973">
        <v>34134839</v>
      </c>
      <c r="B14973" t="s">
        <v>16681</v>
      </c>
    </row>
    <row r="14974" spans="1:2">
      <c r="A14974">
        <v>34230444</v>
      </c>
      <c r="B14974" t="s">
        <v>16681</v>
      </c>
    </row>
    <row r="14975" spans="1:2">
      <c r="A14975">
        <v>36775314</v>
      </c>
      <c r="B14975" t="s">
        <v>16683</v>
      </c>
    </row>
    <row r="14976" spans="1:2">
      <c r="A14976">
        <v>36778865</v>
      </c>
      <c r="B14976" t="s">
        <v>16683</v>
      </c>
    </row>
    <row r="14977" spans="1:2">
      <c r="A14977">
        <v>34466625</v>
      </c>
      <c r="B14977" t="s">
        <v>16685</v>
      </c>
    </row>
    <row r="14978" spans="1:2">
      <c r="A14978">
        <v>34654663</v>
      </c>
      <c r="B14978" t="s">
        <v>16687</v>
      </c>
    </row>
    <row r="14979" spans="1:2">
      <c r="A14979">
        <v>34565510</v>
      </c>
      <c r="B14979" t="s">
        <v>16689</v>
      </c>
    </row>
    <row r="14980" spans="1:2">
      <c r="A14980">
        <v>37841803</v>
      </c>
      <c r="B14980" t="s">
        <v>16689</v>
      </c>
    </row>
    <row r="14981" spans="1:2">
      <c r="A14981">
        <v>34446821</v>
      </c>
      <c r="B14981" t="s">
        <v>16691</v>
      </c>
    </row>
    <row r="14982" spans="1:2">
      <c r="A14982">
        <v>38780743</v>
      </c>
      <c r="B14982" t="s">
        <v>16693</v>
      </c>
    </row>
    <row r="14983" spans="1:2">
      <c r="A14983">
        <v>36722322</v>
      </c>
      <c r="B14983" t="s">
        <v>16697</v>
      </c>
    </row>
    <row r="14984" spans="1:2">
      <c r="A14984">
        <v>34156307</v>
      </c>
      <c r="B14984" t="s">
        <v>11143</v>
      </c>
    </row>
    <row r="14985" spans="1:2">
      <c r="A14985">
        <v>34219036</v>
      </c>
      <c r="B14985" t="s">
        <v>11143</v>
      </c>
    </row>
    <row r="14986" spans="1:2">
      <c r="A14986">
        <v>34247067</v>
      </c>
      <c r="B14986" t="s">
        <v>11143</v>
      </c>
    </row>
    <row r="14987" spans="1:2">
      <c r="A14987">
        <v>36861497</v>
      </c>
      <c r="B14987" t="s">
        <v>11143</v>
      </c>
    </row>
    <row r="14988" spans="1:2">
      <c r="A14988">
        <v>37227659</v>
      </c>
      <c r="B14988" t="s">
        <v>16703</v>
      </c>
    </row>
    <row r="14989" spans="1:2">
      <c r="A14989">
        <v>36854393</v>
      </c>
      <c r="B14989" t="s">
        <v>16705</v>
      </c>
    </row>
    <row r="14990" spans="1:2">
      <c r="A14990">
        <v>34415144</v>
      </c>
      <c r="B14990" t="s">
        <v>16707</v>
      </c>
    </row>
    <row r="14991" spans="1:2">
      <c r="A14991">
        <v>34452162</v>
      </c>
      <c r="B14991" t="s">
        <v>16707</v>
      </c>
    </row>
    <row r="14992" spans="1:2">
      <c r="A14992">
        <v>34654612</v>
      </c>
      <c r="B14992" t="s">
        <v>16709</v>
      </c>
    </row>
    <row r="14993" spans="1:2">
      <c r="A14993">
        <v>37100322</v>
      </c>
      <c r="B14993" t="s">
        <v>16717</v>
      </c>
    </row>
    <row r="14994" spans="1:2">
      <c r="A14994">
        <v>37868361</v>
      </c>
      <c r="B14994" t="s">
        <v>16719</v>
      </c>
    </row>
    <row r="14995" spans="1:2">
      <c r="A14995">
        <v>36854369</v>
      </c>
      <c r="B14995" t="s">
        <v>16725</v>
      </c>
    </row>
    <row r="14996" spans="1:2">
      <c r="A14996">
        <v>34330203</v>
      </c>
      <c r="B14996" t="s">
        <v>16729</v>
      </c>
    </row>
    <row r="14997" spans="1:2">
      <c r="A14997">
        <v>36858567</v>
      </c>
      <c r="B14997" t="s">
        <v>16729</v>
      </c>
    </row>
    <row r="14998" spans="1:2">
      <c r="A14998">
        <v>36946898</v>
      </c>
      <c r="B14998" t="s">
        <v>16729</v>
      </c>
    </row>
    <row r="14999" spans="1:2">
      <c r="A14999">
        <v>34141549</v>
      </c>
      <c r="B14999" t="s">
        <v>16731</v>
      </c>
    </row>
    <row r="15000" spans="1:2">
      <c r="A15000">
        <v>36858753</v>
      </c>
      <c r="B15000" t="s">
        <v>16731</v>
      </c>
    </row>
    <row r="15001" spans="1:2">
      <c r="A15001">
        <v>36778887</v>
      </c>
      <c r="B15001" t="s">
        <v>16738</v>
      </c>
    </row>
    <row r="15002" spans="1:2">
      <c r="A15002">
        <v>34135723</v>
      </c>
      <c r="B15002" t="s">
        <v>16743</v>
      </c>
    </row>
    <row r="15003" spans="1:2">
      <c r="A15003">
        <v>38314716</v>
      </c>
      <c r="B15003" t="s">
        <v>16743</v>
      </c>
    </row>
    <row r="15004" spans="1:2">
      <c r="A15004">
        <v>34653261</v>
      </c>
      <c r="B15004" t="s">
        <v>16744</v>
      </c>
    </row>
    <row r="15005" spans="1:2">
      <c r="A15005">
        <v>36852663</v>
      </c>
      <c r="B15005" t="s">
        <v>16744</v>
      </c>
    </row>
    <row r="15006" spans="1:2">
      <c r="A15006">
        <v>34210186</v>
      </c>
      <c r="B15006" t="s">
        <v>16746</v>
      </c>
    </row>
    <row r="15007" spans="1:2">
      <c r="A15007">
        <v>34209178</v>
      </c>
      <c r="B15007" t="s">
        <v>9691</v>
      </c>
    </row>
    <row r="15008" spans="1:2">
      <c r="A15008">
        <v>34218767</v>
      </c>
      <c r="B15008" t="s">
        <v>9691</v>
      </c>
    </row>
    <row r="15009" spans="1:2">
      <c r="A15009">
        <v>34233466</v>
      </c>
      <c r="B15009" t="s">
        <v>9691</v>
      </c>
    </row>
    <row r="15010" spans="1:2">
      <c r="A15010">
        <v>34257223</v>
      </c>
      <c r="B15010" t="s">
        <v>9691</v>
      </c>
    </row>
    <row r="15011" spans="1:2">
      <c r="A15011">
        <v>36852417</v>
      </c>
      <c r="B15011" t="s">
        <v>9691</v>
      </c>
    </row>
    <row r="15012" spans="1:2">
      <c r="A15012">
        <v>38576701</v>
      </c>
      <c r="B15012" t="s">
        <v>16748</v>
      </c>
    </row>
    <row r="15013" spans="1:2">
      <c r="A15013">
        <v>34209563</v>
      </c>
      <c r="B15013" t="s">
        <v>16752</v>
      </c>
    </row>
    <row r="15014" spans="1:2">
      <c r="A15014">
        <v>34209564</v>
      </c>
      <c r="B15014" t="s">
        <v>16752</v>
      </c>
    </row>
    <row r="15015" spans="1:2">
      <c r="A15015">
        <v>34209565</v>
      </c>
      <c r="B15015" t="s">
        <v>16752</v>
      </c>
    </row>
    <row r="15016" spans="1:2">
      <c r="A15016">
        <v>34209566</v>
      </c>
      <c r="B15016" t="s">
        <v>16752</v>
      </c>
    </row>
    <row r="15017" spans="1:2">
      <c r="A15017">
        <v>34242328</v>
      </c>
      <c r="B15017" t="s">
        <v>16752</v>
      </c>
    </row>
    <row r="15018" spans="1:2">
      <c r="A15018">
        <v>34242329</v>
      </c>
      <c r="B15018" t="s">
        <v>16752</v>
      </c>
    </row>
    <row r="15019" spans="1:2">
      <c r="A15019">
        <v>34415298</v>
      </c>
      <c r="B15019" t="s">
        <v>16752</v>
      </c>
    </row>
    <row r="15020" spans="1:2">
      <c r="A15020">
        <v>37293559</v>
      </c>
      <c r="B15020" t="s">
        <v>16758</v>
      </c>
    </row>
    <row r="15021" spans="1:2">
      <c r="A15021">
        <v>37954402</v>
      </c>
      <c r="B15021" t="s">
        <v>16758</v>
      </c>
    </row>
    <row r="15022" spans="1:2">
      <c r="A15022">
        <v>34150043</v>
      </c>
      <c r="B15022" t="s">
        <v>16768</v>
      </c>
    </row>
    <row r="15023" spans="1:2">
      <c r="A15023">
        <v>34150044</v>
      </c>
      <c r="B15023" t="s">
        <v>16768</v>
      </c>
    </row>
    <row r="15024" spans="1:2">
      <c r="A15024">
        <v>34239939</v>
      </c>
      <c r="B15024" t="s">
        <v>16768</v>
      </c>
    </row>
    <row r="15025" spans="1:2">
      <c r="A15025">
        <v>37581278</v>
      </c>
      <c r="B15025" t="s">
        <v>16768</v>
      </c>
    </row>
    <row r="15026" spans="1:2">
      <c r="A15026">
        <v>37643960</v>
      </c>
      <c r="B15026" t="s">
        <v>16770</v>
      </c>
    </row>
    <row r="15027" spans="1:2">
      <c r="A15027">
        <v>34146698</v>
      </c>
      <c r="B15027" t="s">
        <v>10430</v>
      </c>
    </row>
    <row r="15028" spans="1:2">
      <c r="A15028">
        <v>34146812</v>
      </c>
      <c r="B15028" t="s">
        <v>10430</v>
      </c>
    </row>
    <row r="15029" spans="1:2">
      <c r="A15029">
        <v>34156028</v>
      </c>
      <c r="B15029" t="s">
        <v>10430</v>
      </c>
    </row>
    <row r="15030" spans="1:2">
      <c r="A15030">
        <v>34156030</v>
      </c>
      <c r="B15030" t="s">
        <v>10430</v>
      </c>
    </row>
    <row r="15031" spans="1:2">
      <c r="A15031">
        <v>34242235</v>
      </c>
      <c r="B15031" t="s">
        <v>10430</v>
      </c>
    </row>
    <row r="15032" spans="1:2">
      <c r="A15032">
        <v>36855792</v>
      </c>
      <c r="B15032" t="s">
        <v>10430</v>
      </c>
    </row>
    <row r="15033" spans="1:2">
      <c r="A15033">
        <v>34235214</v>
      </c>
      <c r="B15033" t="s">
        <v>12883</v>
      </c>
    </row>
    <row r="15034" spans="1:2">
      <c r="A15034">
        <v>34446832</v>
      </c>
      <c r="B15034" t="s">
        <v>12883</v>
      </c>
    </row>
    <row r="15035" spans="1:2">
      <c r="A15035">
        <v>34398282</v>
      </c>
      <c r="B15035" t="s">
        <v>11782</v>
      </c>
    </row>
    <row r="15036" spans="1:2">
      <c r="A15036">
        <v>36860325</v>
      </c>
      <c r="B15036" t="s">
        <v>11782</v>
      </c>
    </row>
    <row r="15037" spans="1:2">
      <c r="A15037">
        <v>36859837</v>
      </c>
      <c r="B15037" t="s">
        <v>16776</v>
      </c>
    </row>
    <row r="15038" spans="1:2">
      <c r="A15038">
        <v>34140737</v>
      </c>
      <c r="B15038" t="s">
        <v>11433</v>
      </c>
    </row>
    <row r="15039" spans="1:2">
      <c r="A15039">
        <v>34140738</v>
      </c>
      <c r="B15039" t="s">
        <v>11433</v>
      </c>
    </row>
    <row r="15040" spans="1:2">
      <c r="A15040">
        <v>34276919</v>
      </c>
      <c r="B15040" t="s">
        <v>11433</v>
      </c>
    </row>
    <row r="15041" spans="1:2">
      <c r="A15041">
        <v>34329818</v>
      </c>
      <c r="B15041" t="s">
        <v>11433</v>
      </c>
    </row>
    <row r="15042" spans="1:2">
      <c r="A15042">
        <v>38365432</v>
      </c>
      <c r="B15042" t="s">
        <v>11433</v>
      </c>
    </row>
    <row r="15043" spans="1:2">
      <c r="A15043">
        <v>34231769</v>
      </c>
      <c r="B15043" t="s">
        <v>16790</v>
      </c>
    </row>
    <row r="15044" spans="1:2">
      <c r="A15044">
        <v>34270439</v>
      </c>
      <c r="B15044" t="s">
        <v>16790</v>
      </c>
    </row>
    <row r="15045" spans="1:2">
      <c r="A15045">
        <v>34270440</v>
      </c>
      <c r="B15045" t="s">
        <v>16790</v>
      </c>
    </row>
    <row r="15046" spans="1:2">
      <c r="A15046">
        <v>34270441</v>
      </c>
      <c r="B15046" t="s">
        <v>16790</v>
      </c>
    </row>
    <row r="15047" spans="1:2">
      <c r="A15047">
        <v>36859229</v>
      </c>
      <c r="B15047" t="s">
        <v>16790</v>
      </c>
    </row>
    <row r="15048" spans="1:2">
      <c r="A15048">
        <v>34653275</v>
      </c>
      <c r="B15048" t="s">
        <v>16792</v>
      </c>
    </row>
    <row r="15049" spans="1:2">
      <c r="A15049">
        <v>34337436</v>
      </c>
      <c r="B15049" t="s">
        <v>16796</v>
      </c>
    </row>
    <row r="15050" spans="1:2">
      <c r="A15050">
        <v>38352393</v>
      </c>
      <c r="B15050" t="s">
        <v>16796</v>
      </c>
    </row>
    <row r="15051" spans="1:2">
      <c r="A15051">
        <v>34269226</v>
      </c>
      <c r="B15051" t="s">
        <v>16798</v>
      </c>
    </row>
    <row r="15052" spans="1:2">
      <c r="A15052">
        <v>34444408</v>
      </c>
      <c r="B15052" t="s">
        <v>16798</v>
      </c>
    </row>
    <row r="15053" spans="1:2">
      <c r="A15053">
        <v>36852004</v>
      </c>
      <c r="B15053" t="s">
        <v>16802</v>
      </c>
    </row>
    <row r="15054" spans="1:2">
      <c r="A15054">
        <v>36867528</v>
      </c>
      <c r="B15054" t="s">
        <v>16806</v>
      </c>
    </row>
    <row r="15055" spans="1:2">
      <c r="A15055">
        <v>36841680</v>
      </c>
      <c r="B15055" t="s">
        <v>16808</v>
      </c>
    </row>
    <row r="15056" spans="1:2">
      <c r="A15056">
        <v>36850352</v>
      </c>
      <c r="B15056" t="s">
        <v>16814</v>
      </c>
    </row>
    <row r="15057" spans="1:2">
      <c r="A15057">
        <v>36810683</v>
      </c>
      <c r="B15057" t="s">
        <v>16816</v>
      </c>
    </row>
    <row r="15058" spans="1:2">
      <c r="A15058">
        <v>36803179</v>
      </c>
      <c r="B15058" t="s">
        <v>16822</v>
      </c>
    </row>
    <row r="15059" spans="1:2">
      <c r="A15059">
        <v>37125143</v>
      </c>
      <c r="B15059" t="s">
        <v>16840</v>
      </c>
    </row>
    <row r="15060" spans="1:2">
      <c r="A15060">
        <v>36861022</v>
      </c>
      <c r="B15060" t="s">
        <v>16842</v>
      </c>
    </row>
    <row r="15061" spans="1:2">
      <c r="A15061">
        <v>36792465</v>
      </c>
      <c r="B15061" t="s">
        <v>16844</v>
      </c>
    </row>
    <row r="15062" spans="1:2">
      <c r="A15062">
        <v>36861617</v>
      </c>
      <c r="B15062" t="s">
        <v>16846</v>
      </c>
    </row>
    <row r="15063" spans="1:2">
      <c r="A15063">
        <v>36861046</v>
      </c>
      <c r="B15063" t="s">
        <v>16850</v>
      </c>
    </row>
    <row r="15064" spans="1:2">
      <c r="A15064">
        <v>36777254</v>
      </c>
      <c r="B15064" t="s">
        <v>16860</v>
      </c>
    </row>
    <row r="15065" spans="1:2">
      <c r="A15065">
        <v>34428103</v>
      </c>
      <c r="B15065" t="s">
        <v>16870</v>
      </c>
    </row>
    <row r="15066" spans="1:2">
      <c r="A15066">
        <v>34612938</v>
      </c>
      <c r="B15066" t="s">
        <v>16872</v>
      </c>
    </row>
    <row r="15067" spans="1:2">
      <c r="A15067">
        <v>36776768</v>
      </c>
      <c r="B15067" t="s">
        <v>14437</v>
      </c>
    </row>
    <row r="15068" spans="1:2">
      <c r="A15068">
        <v>36859916</v>
      </c>
      <c r="B15068" t="s">
        <v>14437</v>
      </c>
    </row>
    <row r="15069" spans="1:2">
      <c r="A15069">
        <v>37032163</v>
      </c>
      <c r="B15069" t="s">
        <v>14437</v>
      </c>
    </row>
    <row r="15070" spans="1:2">
      <c r="A15070">
        <v>36860093</v>
      </c>
      <c r="B15070" t="s">
        <v>16878</v>
      </c>
    </row>
    <row r="15071" spans="1:2">
      <c r="A15071">
        <v>36860804</v>
      </c>
      <c r="B15071" t="s">
        <v>16886</v>
      </c>
    </row>
    <row r="15072" spans="1:2">
      <c r="A15072">
        <v>34544057</v>
      </c>
      <c r="B15072" t="s">
        <v>16888</v>
      </c>
    </row>
    <row r="15073" spans="1:2">
      <c r="A15073">
        <v>34665457</v>
      </c>
      <c r="B15073" t="s">
        <v>16890</v>
      </c>
    </row>
    <row r="15074" spans="1:2">
      <c r="A15074">
        <v>36846279</v>
      </c>
      <c r="B15074" t="s">
        <v>16892</v>
      </c>
    </row>
    <row r="15075" spans="1:2">
      <c r="A15075">
        <v>37253028</v>
      </c>
      <c r="B15075" t="s">
        <v>16898</v>
      </c>
    </row>
    <row r="15076" spans="1:2">
      <c r="A15076">
        <v>37253234</v>
      </c>
      <c r="B15076" t="s">
        <v>16898</v>
      </c>
    </row>
    <row r="15077" spans="1:2">
      <c r="A15077">
        <v>37253236</v>
      </c>
      <c r="B15077" t="s">
        <v>16898</v>
      </c>
    </row>
    <row r="15078" spans="1:2">
      <c r="A15078">
        <v>36723329</v>
      </c>
      <c r="B15078" t="s">
        <v>10436</v>
      </c>
    </row>
    <row r="15079" spans="1:2">
      <c r="A15079">
        <v>34406213</v>
      </c>
      <c r="B15079" t="s">
        <v>10449</v>
      </c>
    </row>
    <row r="15080" spans="1:2">
      <c r="A15080">
        <v>34598997</v>
      </c>
      <c r="B15080" t="s">
        <v>10449</v>
      </c>
    </row>
    <row r="15081" spans="1:2">
      <c r="A15081">
        <v>34639383</v>
      </c>
      <c r="B15081" t="s">
        <v>10449</v>
      </c>
    </row>
    <row r="15082" spans="1:2">
      <c r="A15082">
        <v>37029638</v>
      </c>
      <c r="B15082" t="s">
        <v>16913</v>
      </c>
    </row>
    <row r="15083" spans="1:2">
      <c r="A15083">
        <v>34276758</v>
      </c>
      <c r="B15083" t="s">
        <v>10627</v>
      </c>
    </row>
    <row r="15084" spans="1:2">
      <c r="A15084">
        <v>34379041</v>
      </c>
      <c r="B15084" t="s">
        <v>10437</v>
      </c>
    </row>
    <row r="15085" spans="1:2">
      <c r="A15085">
        <v>34660487</v>
      </c>
      <c r="B15085" t="s">
        <v>10531</v>
      </c>
    </row>
    <row r="15086" spans="1:2">
      <c r="A15086">
        <v>34379120</v>
      </c>
      <c r="B15086" t="s">
        <v>10442</v>
      </c>
    </row>
    <row r="15087" spans="1:2">
      <c r="A15087">
        <v>36743925</v>
      </c>
      <c r="B15087" t="s">
        <v>10442</v>
      </c>
    </row>
    <row r="15088" spans="1:2">
      <c r="A15088">
        <v>38423033</v>
      </c>
      <c r="B15088" t="s">
        <v>16917</v>
      </c>
    </row>
    <row r="15089" spans="1:2">
      <c r="A15089">
        <v>36743914</v>
      </c>
      <c r="B15089" t="s">
        <v>10446</v>
      </c>
    </row>
    <row r="15090" spans="1:2">
      <c r="A15090">
        <v>34144050</v>
      </c>
      <c r="B15090" t="s">
        <v>16925</v>
      </c>
    </row>
    <row r="15091" spans="1:2">
      <c r="A15091">
        <v>37084224</v>
      </c>
      <c r="B15091" t="s">
        <v>16925</v>
      </c>
    </row>
    <row r="15092" spans="1:2">
      <c r="A15092">
        <v>34463831</v>
      </c>
      <c r="B15092" t="s">
        <v>16927</v>
      </c>
    </row>
    <row r="15093" spans="1:2">
      <c r="A15093">
        <v>37165941</v>
      </c>
      <c r="B15093" t="s">
        <v>16927</v>
      </c>
    </row>
    <row r="15094" spans="1:2">
      <c r="A15094">
        <v>34619827</v>
      </c>
      <c r="B15094" t="s">
        <v>16929</v>
      </c>
    </row>
    <row r="15095" spans="1:2">
      <c r="A15095">
        <v>34139119</v>
      </c>
      <c r="B15095" t="s">
        <v>16933</v>
      </c>
    </row>
    <row r="15096" spans="1:2">
      <c r="A15096">
        <v>34251966</v>
      </c>
      <c r="B15096" t="s">
        <v>16933</v>
      </c>
    </row>
    <row r="15097" spans="1:2">
      <c r="A15097">
        <v>34149331</v>
      </c>
      <c r="B15097" t="s">
        <v>16943</v>
      </c>
    </row>
    <row r="15098" spans="1:2">
      <c r="A15098">
        <v>34642642</v>
      </c>
      <c r="B15098" t="s">
        <v>16943</v>
      </c>
    </row>
    <row r="15099" spans="1:2">
      <c r="A15099">
        <v>38314655</v>
      </c>
      <c r="B15099" t="s">
        <v>16943</v>
      </c>
    </row>
    <row r="15100" spans="1:2">
      <c r="A15100">
        <v>36756341</v>
      </c>
      <c r="B15100" t="s">
        <v>16947</v>
      </c>
    </row>
    <row r="15101" spans="1:2">
      <c r="A15101">
        <v>36861040</v>
      </c>
      <c r="B15101" t="s">
        <v>16953</v>
      </c>
    </row>
    <row r="15102" spans="1:2">
      <c r="A15102">
        <v>34146639</v>
      </c>
      <c r="B15102" t="s">
        <v>11646</v>
      </c>
    </row>
    <row r="15103" spans="1:2">
      <c r="A15103">
        <v>36852405</v>
      </c>
      <c r="B15103" t="s">
        <v>13611</v>
      </c>
    </row>
    <row r="15104" spans="1:2">
      <c r="A15104">
        <v>34307367</v>
      </c>
      <c r="B15104" t="s">
        <v>12768</v>
      </c>
    </row>
    <row r="15105" spans="1:2">
      <c r="A15105">
        <v>34355716</v>
      </c>
      <c r="B15105" t="s">
        <v>12768</v>
      </c>
    </row>
    <row r="15106" spans="1:2">
      <c r="A15106">
        <v>38669438</v>
      </c>
      <c r="B15106" t="s">
        <v>12768</v>
      </c>
    </row>
    <row r="15107" spans="1:2">
      <c r="A15107">
        <v>36854370</v>
      </c>
      <c r="B15107" t="s">
        <v>16957</v>
      </c>
    </row>
    <row r="15108" spans="1:2">
      <c r="A15108">
        <v>36860790</v>
      </c>
      <c r="B15108" t="s">
        <v>16972</v>
      </c>
    </row>
    <row r="15109" spans="1:2">
      <c r="A15109">
        <v>36728679</v>
      </c>
      <c r="B15109" t="s">
        <v>14603</v>
      </c>
    </row>
    <row r="15110" spans="1:2">
      <c r="A15110">
        <v>37954597</v>
      </c>
      <c r="B15110" t="s">
        <v>8509</v>
      </c>
    </row>
    <row r="15111" spans="1:2">
      <c r="A15111">
        <v>34137072</v>
      </c>
      <c r="B15111" t="s">
        <v>11247</v>
      </c>
    </row>
    <row r="15112" spans="1:2">
      <c r="A15112">
        <v>36920991</v>
      </c>
      <c r="B15112" t="s">
        <v>11247</v>
      </c>
    </row>
    <row r="15113" spans="1:2">
      <c r="A15113">
        <v>37187488</v>
      </c>
      <c r="B15113" t="s">
        <v>11247</v>
      </c>
    </row>
    <row r="15114" spans="1:2">
      <c r="A15114">
        <v>34227304</v>
      </c>
      <c r="B15114" t="s">
        <v>16984</v>
      </c>
    </row>
    <row r="15115" spans="1:2">
      <c r="A15115">
        <v>37006027</v>
      </c>
      <c r="B15115" t="s">
        <v>16984</v>
      </c>
    </row>
    <row r="15116" spans="1:2">
      <c r="A15116">
        <v>38747307</v>
      </c>
      <c r="B15116" t="s">
        <v>16984</v>
      </c>
    </row>
    <row r="15117" spans="1:2">
      <c r="A15117">
        <v>36845649</v>
      </c>
      <c r="B15117" t="s">
        <v>16988</v>
      </c>
    </row>
    <row r="15118" spans="1:2">
      <c r="A15118">
        <v>36865690</v>
      </c>
      <c r="B15118" t="s">
        <v>16990</v>
      </c>
    </row>
    <row r="15119" spans="1:2">
      <c r="A15119">
        <v>37088026</v>
      </c>
      <c r="B15119" t="s">
        <v>16990</v>
      </c>
    </row>
    <row r="15120" spans="1:2">
      <c r="A15120">
        <v>34269260</v>
      </c>
      <c r="B15120" t="s">
        <v>14331</v>
      </c>
    </row>
    <row r="15121" spans="1:2">
      <c r="A15121">
        <v>36723798</v>
      </c>
      <c r="B15121" t="s">
        <v>14331</v>
      </c>
    </row>
    <row r="15122" spans="1:2">
      <c r="A15122">
        <v>37295160</v>
      </c>
      <c r="B15122" t="s">
        <v>10923</v>
      </c>
    </row>
    <row r="15123" spans="1:2">
      <c r="A15123">
        <v>36837764</v>
      </c>
      <c r="B15123" t="s">
        <v>13278</v>
      </c>
    </row>
    <row r="15124" spans="1:2">
      <c r="A15124">
        <v>34241620</v>
      </c>
      <c r="B15124" t="s">
        <v>12512</v>
      </c>
    </row>
    <row r="15125" spans="1:2">
      <c r="A15125">
        <v>34374364</v>
      </c>
      <c r="B15125" t="s">
        <v>12512</v>
      </c>
    </row>
    <row r="15126" spans="1:2">
      <c r="A15126">
        <v>36933864</v>
      </c>
      <c r="B15126" t="s">
        <v>12512</v>
      </c>
    </row>
    <row r="15127" spans="1:2">
      <c r="A15127">
        <v>38494725</v>
      </c>
      <c r="B15127" t="s">
        <v>12512</v>
      </c>
    </row>
    <row r="15128" spans="1:2">
      <c r="A15128">
        <v>36792590</v>
      </c>
      <c r="B15128" t="s">
        <v>10690</v>
      </c>
    </row>
    <row r="15129" spans="1:2">
      <c r="A15129">
        <v>37186211</v>
      </c>
      <c r="B15129" t="s">
        <v>11688</v>
      </c>
    </row>
    <row r="15130" spans="1:2">
      <c r="A15130">
        <v>37186458</v>
      </c>
      <c r="B15130" t="s">
        <v>11688</v>
      </c>
    </row>
    <row r="15131" spans="1:2">
      <c r="A15131">
        <v>34134759</v>
      </c>
      <c r="B15131" t="s">
        <v>10788</v>
      </c>
    </row>
    <row r="15132" spans="1:2">
      <c r="A15132">
        <v>34237596</v>
      </c>
      <c r="B15132" t="s">
        <v>10788</v>
      </c>
    </row>
    <row r="15133" spans="1:2">
      <c r="A15133">
        <v>34237597</v>
      </c>
      <c r="B15133" t="s">
        <v>10788</v>
      </c>
    </row>
    <row r="15134" spans="1:2">
      <c r="A15134">
        <v>34237599</v>
      </c>
      <c r="B15134" t="s">
        <v>10788</v>
      </c>
    </row>
    <row r="15135" spans="1:2">
      <c r="A15135">
        <v>34237600</v>
      </c>
      <c r="B15135" t="s">
        <v>10788</v>
      </c>
    </row>
    <row r="15136" spans="1:2">
      <c r="A15136">
        <v>34237602</v>
      </c>
      <c r="B15136" t="s">
        <v>10788</v>
      </c>
    </row>
    <row r="15137" spans="1:2">
      <c r="A15137">
        <v>36916626</v>
      </c>
      <c r="B15137" t="s">
        <v>10788</v>
      </c>
    </row>
    <row r="15138" spans="1:2">
      <c r="A15138">
        <v>38337220</v>
      </c>
      <c r="B15138" t="s">
        <v>10788</v>
      </c>
    </row>
    <row r="15139" spans="1:2">
      <c r="A15139">
        <v>36851163</v>
      </c>
      <c r="B15139" t="s">
        <v>17000</v>
      </c>
    </row>
    <row r="15140" spans="1:2">
      <c r="A15140">
        <v>34211124</v>
      </c>
      <c r="B15140" t="s">
        <v>17006</v>
      </c>
    </row>
    <row r="15141" spans="1:2">
      <c r="A15141">
        <v>34211125</v>
      </c>
      <c r="B15141" t="s">
        <v>17006</v>
      </c>
    </row>
    <row r="15142" spans="1:2">
      <c r="A15142">
        <v>34211127</v>
      </c>
      <c r="B15142" t="s">
        <v>17006</v>
      </c>
    </row>
    <row r="15143" spans="1:2">
      <c r="A15143">
        <v>34366454</v>
      </c>
      <c r="B15143" t="s">
        <v>17006</v>
      </c>
    </row>
    <row r="15144" spans="1:2">
      <c r="A15144">
        <v>34366467</v>
      </c>
      <c r="B15144" t="s">
        <v>17006</v>
      </c>
    </row>
    <row r="15145" spans="1:2">
      <c r="A15145">
        <v>37109961</v>
      </c>
      <c r="B15145" t="s">
        <v>17006</v>
      </c>
    </row>
    <row r="15146" spans="1:2">
      <c r="A15146">
        <v>34222601</v>
      </c>
      <c r="B15146" t="s">
        <v>17010</v>
      </c>
    </row>
    <row r="15147" spans="1:2">
      <c r="A15147">
        <v>34222602</v>
      </c>
      <c r="B15147" t="s">
        <v>17010</v>
      </c>
    </row>
    <row r="15148" spans="1:2">
      <c r="A15148">
        <v>34242936</v>
      </c>
      <c r="B15148" t="s">
        <v>17010</v>
      </c>
    </row>
    <row r="15149" spans="1:2">
      <c r="A15149">
        <v>36852463</v>
      </c>
      <c r="B15149" t="s">
        <v>17010</v>
      </c>
    </row>
    <row r="15150" spans="1:2">
      <c r="A15150">
        <v>35308683</v>
      </c>
      <c r="B15150" t="s">
        <v>17014</v>
      </c>
    </row>
    <row r="15151" spans="1:2">
      <c r="A15151">
        <v>36844582</v>
      </c>
      <c r="B15151" t="s">
        <v>17014</v>
      </c>
    </row>
    <row r="15152" spans="1:2">
      <c r="A15152">
        <v>36848056</v>
      </c>
      <c r="B15152" t="s">
        <v>17016</v>
      </c>
    </row>
    <row r="15153" spans="1:2">
      <c r="A15153">
        <v>34484152</v>
      </c>
      <c r="B15153" t="s">
        <v>17022</v>
      </c>
    </row>
    <row r="15154" spans="1:2">
      <c r="A15154">
        <v>36849201</v>
      </c>
      <c r="B15154" t="s">
        <v>17022</v>
      </c>
    </row>
    <row r="15155" spans="1:2">
      <c r="A15155">
        <v>38576717</v>
      </c>
      <c r="B15155" t="s">
        <v>17026</v>
      </c>
    </row>
    <row r="15156" spans="1:2">
      <c r="A15156">
        <v>36799146</v>
      </c>
      <c r="B15156" t="s">
        <v>14340</v>
      </c>
    </row>
    <row r="15157" spans="1:2">
      <c r="A15157">
        <v>36801846</v>
      </c>
      <c r="B15157" t="s">
        <v>14340</v>
      </c>
    </row>
    <row r="15158" spans="1:2">
      <c r="A15158">
        <v>36853426</v>
      </c>
      <c r="B15158" t="s">
        <v>11746</v>
      </c>
    </row>
    <row r="15159" spans="1:2">
      <c r="A15159">
        <v>38326641</v>
      </c>
      <c r="B15159" t="s">
        <v>12521</v>
      </c>
    </row>
    <row r="15160" spans="1:2">
      <c r="A15160">
        <v>34143859</v>
      </c>
      <c r="B15160" t="s">
        <v>9865</v>
      </c>
    </row>
    <row r="15161" spans="1:2">
      <c r="A15161">
        <v>34248627</v>
      </c>
      <c r="B15161" t="s">
        <v>9865</v>
      </c>
    </row>
    <row r="15162" spans="1:2">
      <c r="A15162">
        <v>34269817</v>
      </c>
      <c r="B15162" t="s">
        <v>9865</v>
      </c>
    </row>
    <row r="15163" spans="1:2">
      <c r="A15163">
        <v>34269818</v>
      </c>
      <c r="B15163" t="s">
        <v>9865</v>
      </c>
    </row>
    <row r="15164" spans="1:2">
      <c r="A15164">
        <v>36865199</v>
      </c>
      <c r="B15164" t="s">
        <v>9865</v>
      </c>
    </row>
    <row r="15165" spans="1:2">
      <c r="A15165">
        <v>36980171</v>
      </c>
      <c r="B15165" t="s">
        <v>9865</v>
      </c>
    </row>
    <row r="15166" spans="1:2">
      <c r="A15166">
        <v>37107171</v>
      </c>
      <c r="B15166" t="s">
        <v>9865</v>
      </c>
    </row>
    <row r="15167" spans="1:2">
      <c r="A15167">
        <v>37728511</v>
      </c>
      <c r="B15167" t="s">
        <v>9865</v>
      </c>
    </row>
    <row r="15168" spans="1:2">
      <c r="A15168">
        <v>37069661</v>
      </c>
      <c r="B15168" t="s">
        <v>17048</v>
      </c>
    </row>
    <row r="15169" spans="1:2">
      <c r="A15169">
        <v>36780174</v>
      </c>
      <c r="B15169" t="s">
        <v>8775</v>
      </c>
    </row>
    <row r="15170" spans="1:2">
      <c r="A15170">
        <v>36786470</v>
      </c>
      <c r="B15170" t="s">
        <v>8775</v>
      </c>
    </row>
    <row r="15171" spans="1:2">
      <c r="A15171">
        <v>37232118</v>
      </c>
      <c r="B15171" t="s">
        <v>17052</v>
      </c>
    </row>
    <row r="15172" spans="1:2">
      <c r="A15172">
        <v>36868284</v>
      </c>
      <c r="B15172" t="s">
        <v>17054</v>
      </c>
    </row>
    <row r="15173" spans="1:2">
      <c r="A15173">
        <v>36793246</v>
      </c>
      <c r="B15173" t="s">
        <v>10142</v>
      </c>
    </row>
    <row r="15174" spans="1:2">
      <c r="A15174">
        <v>36880099</v>
      </c>
      <c r="B15174" t="s">
        <v>10142</v>
      </c>
    </row>
    <row r="15175" spans="1:2">
      <c r="A15175">
        <v>38608725</v>
      </c>
      <c r="B15175" t="s">
        <v>10142</v>
      </c>
    </row>
    <row r="15176" spans="1:2">
      <c r="A15176">
        <v>36825316</v>
      </c>
      <c r="B15176" t="s">
        <v>10562</v>
      </c>
    </row>
    <row r="15177" spans="1:2">
      <c r="A15177">
        <v>36841242</v>
      </c>
      <c r="B15177" t="s">
        <v>10562</v>
      </c>
    </row>
    <row r="15178" spans="1:2">
      <c r="A15178">
        <v>36887326</v>
      </c>
      <c r="B15178" t="s">
        <v>17058</v>
      </c>
    </row>
    <row r="15179" spans="1:2">
      <c r="A15179">
        <v>36933968</v>
      </c>
      <c r="B15179" t="s">
        <v>17062</v>
      </c>
    </row>
    <row r="15180" spans="1:2">
      <c r="A15180">
        <v>34209593</v>
      </c>
      <c r="B15180" t="s">
        <v>10984</v>
      </c>
    </row>
    <row r="15181" spans="1:2">
      <c r="A15181">
        <v>34226433</v>
      </c>
      <c r="B15181" t="s">
        <v>10984</v>
      </c>
    </row>
    <row r="15182" spans="1:2">
      <c r="A15182">
        <v>34226434</v>
      </c>
      <c r="B15182" t="s">
        <v>10984</v>
      </c>
    </row>
    <row r="15183" spans="1:2">
      <c r="A15183">
        <v>34226435</v>
      </c>
      <c r="B15183" t="s">
        <v>10984</v>
      </c>
    </row>
    <row r="15184" spans="1:2">
      <c r="A15184">
        <v>34237714</v>
      </c>
      <c r="B15184" t="s">
        <v>10984</v>
      </c>
    </row>
    <row r="15185" spans="1:2">
      <c r="A15185">
        <v>34238433</v>
      </c>
      <c r="B15185" t="s">
        <v>10984</v>
      </c>
    </row>
    <row r="15186" spans="1:2">
      <c r="A15186">
        <v>34238434</v>
      </c>
      <c r="B15186" t="s">
        <v>10984</v>
      </c>
    </row>
    <row r="15187" spans="1:2">
      <c r="A15187">
        <v>36849474</v>
      </c>
      <c r="B15187" t="s">
        <v>10984</v>
      </c>
    </row>
    <row r="15188" spans="1:2">
      <c r="A15188">
        <v>36875733</v>
      </c>
      <c r="B15188" t="s">
        <v>10984</v>
      </c>
    </row>
    <row r="15189" spans="1:2">
      <c r="A15189">
        <v>34210478</v>
      </c>
      <c r="B15189" t="s">
        <v>12242</v>
      </c>
    </row>
    <row r="15190" spans="1:2">
      <c r="A15190">
        <v>34210485</v>
      </c>
      <c r="B15190" t="s">
        <v>12242</v>
      </c>
    </row>
    <row r="15191" spans="1:2">
      <c r="A15191">
        <v>34210675</v>
      </c>
      <c r="B15191" t="s">
        <v>12242</v>
      </c>
    </row>
    <row r="15192" spans="1:2">
      <c r="A15192">
        <v>37067409</v>
      </c>
      <c r="B15192" t="s">
        <v>11359</v>
      </c>
    </row>
    <row r="15193" spans="1:2">
      <c r="A15193">
        <v>36972043</v>
      </c>
      <c r="B15193" t="s">
        <v>13059</v>
      </c>
    </row>
    <row r="15194" spans="1:2">
      <c r="A15194">
        <v>35308648</v>
      </c>
      <c r="B15194" t="s">
        <v>17082</v>
      </c>
    </row>
    <row r="15195" spans="1:2">
      <c r="A15195">
        <v>37029755</v>
      </c>
      <c r="B15195" t="s">
        <v>17082</v>
      </c>
    </row>
    <row r="15196" spans="1:2">
      <c r="A15196">
        <v>37030017</v>
      </c>
      <c r="B15196" t="s">
        <v>17088</v>
      </c>
    </row>
    <row r="15197" spans="1:2">
      <c r="A15197">
        <v>37022387</v>
      </c>
      <c r="B15197" t="s">
        <v>11048</v>
      </c>
    </row>
    <row r="15198" spans="1:2">
      <c r="A15198">
        <v>36881278</v>
      </c>
      <c r="B15198" t="s">
        <v>17110</v>
      </c>
    </row>
    <row r="15199" spans="1:2">
      <c r="A15199">
        <v>36927443</v>
      </c>
      <c r="B15199" t="s">
        <v>17112</v>
      </c>
    </row>
    <row r="15200" spans="1:2">
      <c r="A15200">
        <v>37109979</v>
      </c>
      <c r="B15200" t="s">
        <v>17112</v>
      </c>
    </row>
    <row r="15201" spans="1:2">
      <c r="A15201">
        <v>37163955</v>
      </c>
      <c r="B15201" t="s">
        <v>17112</v>
      </c>
    </row>
    <row r="15202" spans="1:2">
      <c r="A15202">
        <v>37214283</v>
      </c>
      <c r="B15202" t="s">
        <v>17112</v>
      </c>
    </row>
    <row r="15203" spans="1:2">
      <c r="A15203">
        <v>37214284</v>
      </c>
      <c r="B15203" t="s">
        <v>17112</v>
      </c>
    </row>
    <row r="15204" spans="1:2">
      <c r="A15204">
        <v>37214366</v>
      </c>
      <c r="B15204" t="s">
        <v>17112</v>
      </c>
    </row>
    <row r="15205" spans="1:2">
      <c r="A15205">
        <v>37574677</v>
      </c>
      <c r="B15205" t="s">
        <v>17112</v>
      </c>
    </row>
    <row r="15206" spans="1:2">
      <c r="A15206">
        <v>36852413</v>
      </c>
      <c r="B15206" t="s">
        <v>13127</v>
      </c>
    </row>
    <row r="15207" spans="1:2">
      <c r="A15207">
        <v>37932342</v>
      </c>
      <c r="B15207" t="s">
        <v>13127</v>
      </c>
    </row>
    <row r="15208" spans="1:2">
      <c r="A15208">
        <v>37933069</v>
      </c>
      <c r="B15208" t="s">
        <v>13127</v>
      </c>
    </row>
    <row r="15209" spans="1:2">
      <c r="A15209">
        <v>38582836</v>
      </c>
      <c r="B15209" t="s">
        <v>17120</v>
      </c>
    </row>
    <row r="15210" spans="1:2">
      <c r="A15210">
        <v>36932521</v>
      </c>
      <c r="B15210" t="s">
        <v>17122</v>
      </c>
    </row>
    <row r="15211" spans="1:2">
      <c r="A15211">
        <v>36934362</v>
      </c>
      <c r="B15211" t="s">
        <v>17122</v>
      </c>
    </row>
    <row r="15212" spans="1:2">
      <c r="A15212">
        <v>36937571</v>
      </c>
      <c r="B15212" t="s">
        <v>17122</v>
      </c>
    </row>
    <row r="15213" spans="1:2">
      <c r="A15213">
        <v>36771946</v>
      </c>
      <c r="B15213" t="s">
        <v>17126</v>
      </c>
    </row>
    <row r="15214" spans="1:2">
      <c r="A15214">
        <v>36927565</v>
      </c>
      <c r="B15214" t="s">
        <v>17126</v>
      </c>
    </row>
    <row r="15215" spans="1:2">
      <c r="A15215">
        <v>36778886</v>
      </c>
      <c r="B15215" t="s">
        <v>17128</v>
      </c>
    </row>
    <row r="15216" spans="1:2">
      <c r="A15216">
        <v>36896447</v>
      </c>
      <c r="B15216" t="s">
        <v>17128</v>
      </c>
    </row>
    <row r="15217" spans="1:2">
      <c r="A15217">
        <v>36920165</v>
      </c>
      <c r="B15217" t="s">
        <v>17128</v>
      </c>
    </row>
    <row r="15218" spans="1:2">
      <c r="A15218">
        <v>36938698</v>
      </c>
      <c r="B15218" t="s">
        <v>17128</v>
      </c>
    </row>
    <row r="15219" spans="1:2">
      <c r="A15219">
        <v>34216001</v>
      </c>
      <c r="B15219" t="s">
        <v>17134</v>
      </c>
    </row>
    <row r="15220" spans="1:2">
      <c r="A15220">
        <v>36819245</v>
      </c>
      <c r="B15220" t="s">
        <v>17134</v>
      </c>
    </row>
    <row r="15221" spans="1:2">
      <c r="A15221">
        <v>34252226</v>
      </c>
      <c r="B15221" t="s">
        <v>14448</v>
      </c>
    </row>
    <row r="15222" spans="1:2">
      <c r="A15222">
        <v>34275187</v>
      </c>
      <c r="B15222" t="s">
        <v>14448</v>
      </c>
    </row>
    <row r="15223" spans="1:2">
      <c r="A15223">
        <v>36858153</v>
      </c>
      <c r="B15223" t="s">
        <v>14448</v>
      </c>
    </row>
    <row r="15224" spans="1:2">
      <c r="A15224">
        <v>36998731</v>
      </c>
      <c r="B15224" t="s">
        <v>12365</v>
      </c>
    </row>
    <row r="15225" spans="1:2">
      <c r="A15225">
        <v>37106687</v>
      </c>
      <c r="B15225" t="s">
        <v>17138</v>
      </c>
    </row>
    <row r="15226" spans="1:2">
      <c r="A15226">
        <v>37133614</v>
      </c>
      <c r="B15226" t="s">
        <v>17140</v>
      </c>
    </row>
    <row r="15227" spans="1:2">
      <c r="A15227">
        <v>36733197</v>
      </c>
      <c r="B15227" t="s">
        <v>17144</v>
      </c>
    </row>
    <row r="15228" spans="1:2">
      <c r="A15228">
        <v>36967686</v>
      </c>
      <c r="B15228" t="s">
        <v>10631</v>
      </c>
    </row>
    <row r="15229" spans="1:2">
      <c r="A15229">
        <v>37810970</v>
      </c>
      <c r="B15229" t="s">
        <v>11660</v>
      </c>
    </row>
    <row r="15230" spans="1:2">
      <c r="A15230">
        <v>37014863</v>
      </c>
      <c r="B15230" t="s">
        <v>10629</v>
      </c>
    </row>
    <row r="15231" spans="1:2">
      <c r="A15231">
        <v>37044805</v>
      </c>
      <c r="B15231" t="s">
        <v>10629</v>
      </c>
    </row>
    <row r="15232" spans="1:2">
      <c r="A15232">
        <v>34146430</v>
      </c>
      <c r="B15232" t="s">
        <v>10429</v>
      </c>
    </row>
    <row r="15233" spans="1:2">
      <c r="A15233">
        <v>34156027</v>
      </c>
      <c r="B15233" t="s">
        <v>10429</v>
      </c>
    </row>
    <row r="15234" spans="1:2">
      <c r="A15234">
        <v>34156029</v>
      </c>
      <c r="B15234" t="s">
        <v>10429</v>
      </c>
    </row>
    <row r="15235" spans="1:2">
      <c r="A15235">
        <v>34156031</v>
      </c>
      <c r="B15235" t="s">
        <v>10429</v>
      </c>
    </row>
    <row r="15236" spans="1:2">
      <c r="A15236">
        <v>34252249</v>
      </c>
      <c r="B15236" t="s">
        <v>10429</v>
      </c>
    </row>
    <row r="15237" spans="1:2">
      <c r="A15237">
        <v>34417898</v>
      </c>
      <c r="B15237" t="s">
        <v>10429</v>
      </c>
    </row>
    <row r="15238" spans="1:2">
      <c r="A15238">
        <v>36940018</v>
      </c>
      <c r="B15238" t="s">
        <v>15437</v>
      </c>
    </row>
    <row r="15239" spans="1:2">
      <c r="A15239">
        <v>37853529</v>
      </c>
      <c r="B15239" t="s">
        <v>12718</v>
      </c>
    </row>
    <row r="15240" spans="1:2">
      <c r="A15240">
        <v>37177409</v>
      </c>
      <c r="B15240" t="s">
        <v>9384</v>
      </c>
    </row>
    <row r="15241" spans="1:2">
      <c r="A15241">
        <v>37035190</v>
      </c>
      <c r="B15241" t="s">
        <v>8914</v>
      </c>
    </row>
    <row r="15242" spans="1:2">
      <c r="A15242">
        <v>36860612</v>
      </c>
      <c r="B15242" t="s">
        <v>10420</v>
      </c>
    </row>
    <row r="15243" spans="1:2">
      <c r="A15243">
        <v>37222636</v>
      </c>
      <c r="B15243" t="s">
        <v>15443</v>
      </c>
    </row>
    <row r="15244" spans="1:2">
      <c r="A15244">
        <v>37098053</v>
      </c>
      <c r="B15244" t="s">
        <v>13352</v>
      </c>
    </row>
    <row r="15245" spans="1:2">
      <c r="A15245">
        <v>37033247</v>
      </c>
      <c r="B15245" t="s">
        <v>10949</v>
      </c>
    </row>
    <row r="15246" spans="1:2">
      <c r="A15246">
        <v>34234832</v>
      </c>
      <c r="B15246" t="s">
        <v>12854</v>
      </c>
    </row>
    <row r="15247" spans="1:2">
      <c r="A15247">
        <v>34213811</v>
      </c>
      <c r="B15247" t="s">
        <v>11185</v>
      </c>
    </row>
    <row r="15248" spans="1:2">
      <c r="A15248">
        <v>34213813</v>
      </c>
      <c r="B15248" t="s">
        <v>11185</v>
      </c>
    </row>
    <row r="15249" spans="1:2">
      <c r="A15249">
        <v>34213823</v>
      </c>
      <c r="B15249" t="s">
        <v>11185</v>
      </c>
    </row>
    <row r="15250" spans="1:2">
      <c r="A15250">
        <v>36861855</v>
      </c>
      <c r="B15250" t="s">
        <v>11185</v>
      </c>
    </row>
    <row r="15251" spans="1:2">
      <c r="A15251">
        <v>36891293</v>
      </c>
      <c r="B15251" t="s">
        <v>11185</v>
      </c>
    </row>
    <row r="15252" spans="1:2">
      <c r="A15252">
        <v>37936908</v>
      </c>
      <c r="B15252" t="s">
        <v>11185</v>
      </c>
    </row>
    <row r="15253" spans="1:2">
      <c r="A15253">
        <v>37066742</v>
      </c>
      <c r="B15253" t="s">
        <v>12338</v>
      </c>
    </row>
    <row r="15254" spans="1:2">
      <c r="A15254">
        <v>34230498</v>
      </c>
      <c r="B15254" t="s">
        <v>9901</v>
      </c>
    </row>
    <row r="15255" spans="1:2">
      <c r="A15255">
        <v>34230499</v>
      </c>
      <c r="B15255" t="s">
        <v>9901</v>
      </c>
    </row>
    <row r="15256" spans="1:2">
      <c r="A15256">
        <v>36794355</v>
      </c>
      <c r="B15256" t="s">
        <v>9901</v>
      </c>
    </row>
    <row r="15257" spans="1:2">
      <c r="A15257">
        <v>37048275</v>
      </c>
      <c r="B15257" t="s">
        <v>9901</v>
      </c>
    </row>
    <row r="15258" spans="1:2">
      <c r="A15258">
        <v>34137657</v>
      </c>
      <c r="B15258" t="s">
        <v>8968</v>
      </c>
    </row>
    <row r="15259" spans="1:2">
      <c r="A15259">
        <v>34137676</v>
      </c>
      <c r="B15259" t="s">
        <v>8968</v>
      </c>
    </row>
    <row r="15260" spans="1:2">
      <c r="A15260">
        <v>34137755</v>
      </c>
      <c r="B15260" t="s">
        <v>8968</v>
      </c>
    </row>
    <row r="15261" spans="1:2">
      <c r="A15261">
        <v>34137756</v>
      </c>
      <c r="B15261" t="s">
        <v>8968</v>
      </c>
    </row>
    <row r="15262" spans="1:2">
      <c r="A15262">
        <v>34139204</v>
      </c>
      <c r="B15262" t="s">
        <v>8968</v>
      </c>
    </row>
    <row r="15263" spans="1:2">
      <c r="A15263">
        <v>34147098</v>
      </c>
      <c r="B15263" t="s">
        <v>8968</v>
      </c>
    </row>
    <row r="15264" spans="1:2">
      <c r="A15264">
        <v>34273194</v>
      </c>
      <c r="B15264" t="s">
        <v>8968</v>
      </c>
    </row>
    <row r="15265" spans="1:2">
      <c r="A15265">
        <v>34282083</v>
      </c>
      <c r="B15265" t="s">
        <v>8968</v>
      </c>
    </row>
    <row r="15266" spans="1:2">
      <c r="A15266">
        <v>36849209</v>
      </c>
      <c r="B15266" t="s">
        <v>8968</v>
      </c>
    </row>
    <row r="15267" spans="1:2">
      <c r="A15267">
        <v>38448145</v>
      </c>
      <c r="B15267" t="s">
        <v>8968</v>
      </c>
    </row>
    <row r="15268" spans="1:2">
      <c r="A15268">
        <v>38560858</v>
      </c>
      <c r="B15268" t="s">
        <v>13665</v>
      </c>
    </row>
    <row r="15269" spans="1:2">
      <c r="A15269">
        <v>36782266</v>
      </c>
      <c r="B15269" t="s">
        <v>9020</v>
      </c>
    </row>
    <row r="15270" spans="1:2">
      <c r="A15270">
        <v>34219934</v>
      </c>
      <c r="B15270" t="s">
        <v>12307</v>
      </c>
    </row>
    <row r="15271" spans="1:2">
      <c r="A15271">
        <v>34149140</v>
      </c>
      <c r="B15271" t="s">
        <v>13099</v>
      </c>
    </row>
    <row r="15272" spans="1:2">
      <c r="A15272">
        <v>34664525</v>
      </c>
      <c r="B15272" t="s">
        <v>13099</v>
      </c>
    </row>
    <row r="15273" spans="1:2">
      <c r="A15273">
        <v>37656700</v>
      </c>
      <c r="B15273" t="s">
        <v>13099</v>
      </c>
    </row>
    <row r="15274" spans="1:2">
      <c r="A15274">
        <v>37005932</v>
      </c>
      <c r="B15274" t="s">
        <v>12151</v>
      </c>
    </row>
    <row r="15275" spans="1:2">
      <c r="A15275">
        <v>34211274</v>
      </c>
      <c r="B15275" t="s">
        <v>8966</v>
      </c>
    </row>
    <row r="15276" spans="1:2">
      <c r="A15276">
        <v>34211275</v>
      </c>
      <c r="B15276" t="s">
        <v>8966</v>
      </c>
    </row>
    <row r="15277" spans="1:2">
      <c r="A15277">
        <v>37168782</v>
      </c>
      <c r="B15277" t="s">
        <v>8966</v>
      </c>
    </row>
    <row r="15278" spans="1:2">
      <c r="A15278">
        <v>37249313</v>
      </c>
      <c r="B15278" t="s">
        <v>14447</v>
      </c>
    </row>
    <row r="15279" spans="1:2">
      <c r="A15279">
        <v>34208442</v>
      </c>
      <c r="B15279" t="s">
        <v>9488</v>
      </c>
    </row>
    <row r="15280" spans="1:2">
      <c r="A15280">
        <v>34208443</v>
      </c>
      <c r="B15280" t="s">
        <v>9488</v>
      </c>
    </row>
    <row r="15281" spans="1:2">
      <c r="A15281">
        <v>34208444</v>
      </c>
      <c r="B15281" t="s">
        <v>9488</v>
      </c>
    </row>
    <row r="15282" spans="1:2">
      <c r="A15282">
        <v>34208445</v>
      </c>
      <c r="B15282" t="s">
        <v>9488</v>
      </c>
    </row>
    <row r="15283" spans="1:2">
      <c r="A15283">
        <v>34269557</v>
      </c>
      <c r="B15283" t="s">
        <v>9488</v>
      </c>
    </row>
    <row r="15284" spans="1:2">
      <c r="A15284">
        <v>37071302</v>
      </c>
      <c r="B15284" t="s">
        <v>11570</v>
      </c>
    </row>
    <row r="15285" spans="1:2">
      <c r="A15285">
        <v>37039510</v>
      </c>
      <c r="B15285" t="s">
        <v>9489</v>
      </c>
    </row>
    <row r="15286" spans="1:2">
      <c r="A15286">
        <v>37039511</v>
      </c>
      <c r="B15286" t="s">
        <v>9489</v>
      </c>
    </row>
    <row r="15287" spans="1:2">
      <c r="A15287">
        <v>37039512</v>
      </c>
      <c r="B15287" t="s">
        <v>9489</v>
      </c>
    </row>
    <row r="15288" spans="1:2">
      <c r="A15288">
        <v>38724451</v>
      </c>
      <c r="B15288" t="s">
        <v>9489</v>
      </c>
    </row>
    <row r="15289" spans="1:2">
      <c r="A15289">
        <v>34215580</v>
      </c>
      <c r="B15289" t="s">
        <v>14366</v>
      </c>
    </row>
    <row r="15290" spans="1:2">
      <c r="A15290">
        <v>34215582</v>
      </c>
      <c r="B15290" t="s">
        <v>14366</v>
      </c>
    </row>
    <row r="15291" spans="1:2">
      <c r="A15291">
        <v>34215584</v>
      </c>
      <c r="B15291" t="s">
        <v>14366</v>
      </c>
    </row>
    <row r="15292" spans="1:2">
      <c r="A15292">
        <v>34233216</v>
      </c>
      <c r="B15292" t="s">
        <v>14366</v>
      </c>
    </row>
    <row r="15293" spans="1:2">
      <c r="A15293">
        <v>34233217</v>
      </c>
      <c r="B15293" t="s">
        <v>14366</v>
      </c>
    </row>
    <row r="15294" spans="1:2">
      <c r="A15294">
        <v>34237258</v>
      </c>
      <c r="B15294" t="s">
        <v>14366</v>
      </c>
    </row>
    <row r="15295" spans="1:2">
      <c r="A15295">
        <v>34245666</v>
      </c>
      <c r="B15295" t="s">
        <v>14366</v>
      </c>
    </row>
    <row r="15296" spans="1:2">
      <c r="A15296">
        <v>36795306</v>
      </c>
      <c r="B15296" t="s">
        <v>14366</v>
      </c>
    </row>
    <row r="15297" spans="1:2">
      <c r="A15297">
        <v>38344288</v>
      </c>
      <c r="B15297" t="s">
        <v>14366</v>
      </c>
    </row>
    <row r="15298" spans="1:2">
      <c r="A15298">
        <v>38715750</v>
      </c>
      <c r="B15298" t="s">
        <v>14366</v>
      </c>
    </row>
    <row r="15299" spans="1:2">
      <c r="A15299">
        <v>36892926</v>
      </c>
      <c r="B15299" t="s">
        <v>11257</v>
      </c>
    </row>
    <row r="15300" spans="1:2">
      <c r="A15300">
        <v>37286124</v>
      </c>
      <c r="B15300" t="s">
        <v>11257</v>
      </c>
    </row>
    <row r="15301" spans="1:2">
      <c r="A15301">
        <v>37098168</v>
      </c>
      <c r="B15301" t="s">
        <v>10457</v>
      </c>
    </row>
    <row r="15302" spans="1:2">
      <c r="A15302">
        <v>37107922</v>
      </c>
      <c r="B15302" t="s">
        <v>10457</v>
      </c>
    </row>
    <row r="15303" spans="1:2">
      <c r="A15303">
        <v>37127930</v>
      </c>
      <c r="B15303" t="s">
        <v>14351</v>
      </c>
    </row>
    <row r="15304" spans="1:2">
      <c r="A15304">
        <v>34136221</v>
      </c>
      <c r="B15304" t="s">
        <v>9093</v>
      </c>
    </row>
    <row r="15305" spans="1:2">
      <c r="A15305">
        <v>36813610</v>
      </c>
      <c r="B15305" t="s">
        <v>9093</v>
      </c>
    </row>
    <row r="15306" spans="1:2">
      <c r="A15306">
        <v>34286003</v>
      </c>
      <c r="B15306" t="s">
        <v>11773</v>
      </c>
    </row>
    <row r="15307" spans="1:2">
      <c r="A15307">
        <v>37071161</v>
      </c>
      <c r="B15307" t="s">
        <v>10558</v>
      </c>
    </row>
    <row r="15308" spans="1:2">
      <c r="A15308">
        <v>37160563</v>
      </c>
      <c r="B15308" t="s">
        <v>10558</v>
      </c>
    </row>
    <row r="15309" spans="1:2">
      <c r="A15309">
        <v>37954441</v>
      </c>
      <c r="B15309" t="s">
        <v>9677</v>
      </c>
    </row>
    <row r="15310" spans="1:2">
      <c r="A15310">
        <v>36973980</v>
      </c>
      <c r="B15310" t="s">
        <v>12439</v>
      </c>
    </row>
    <row r="15311" spans="1:2">
      <c r="A15311">
        <v>37118816</v>
      </c>
      <c r="B15311" t="s">
        <v>10521</v>
      </c>
    </row>
    <row r="15312" spans="1:2">
      <c r="A15312">
        <v>37118810</v>
      </c>
      <c r="B15312" t="s">
        <v>11408</v>
      </c>
    </row>
    <row r="15313" spans="1:2">
      <c r="A15313">
        <v>34140978</v>
      </c>
      <c r="B15313" t="s">
        <v>11219</v>
      </c>
    </row>
    <row r="15314" spans="1:2">
      <c r="A15314">
        <v>37124261</v>
      </c>
      <c r="B15314" t="s">
        <v>11219</v>
      </c>
    </row>
    <row r="15315" spans="1:2">
      <c r="A15315">
        <v>34606034</v>
      </c>
      <c r="B15315" t="s">
        <v>14478</v>
      </c>
    </row>
    <row r="15316" spans="1:2">
      <c r="A15316">
        <v>37144677</v>
      </c>
      <c r="B15316" t="s">
        <v>14478</v>
      </c>
    </row>
    <row r="15317" spans="1:2">
      <c r="A15317">
        <v>37223425</v>
      </c>
      <c r="B15317" t="s">
        <v>13816</v>
      </c>
    </row>
    <row r="15318" spans="1:2">
      <c r="A15318">
        <v>37114493</v>
      </c>
      <c r="B15318" t="s">
        <v>11565</v>
      </c>
    </row>
    <row r="15319" spans="1:2">
      <c r="A15319">
        <v>34226920</v>
      </c>
      <c r="B15319" t="s">
        <v>15445</v>
      </c>
    </row>
    <row r="15320" spans="1:2">
      <c r="A15320">
        <v>37280445</v>
      </c>
      <c r="B15320" t="s">
        <v>8650</v>
      </c>
    </row>
    <row r="15321" spans="1:2">
      <c r="A15321">
        <v>37781220</v>
      </c>
      <c r="B15321" t="s">
        <v>11463</v>
      </c>
    </row>
    <row r="15322" spans="1:2">
      <c r="A15322">
        <v>37225077</v>
      </c>
      <c r="B15322" t="s">
        <v>12337</v>
      </c>
    </row>
    <row r="15323" spans="1:2">
      <c r="A15323">
        <v>37112732</v>
      </c>
      <c r="B15323" t="s">
        <v>12194</v>
      </c>
    </row>
    <row r="15324" spans="1:2">
      <c r="A15324">
        <v>37122513</v>
      </c>
      <c r="B15324" t="s">
        <v>12194</v>
      </c>
    </row>
    <row r="15325" spans="1:2">
      <c r="A15325">
        <v>34246191</v>
      </c>
      <c r="B15325" t="s">
        <v>14627</v>
      </c>
    </row>
    <row r="15326" spans="1:2">
      <c r="A15326">
        <v>34360047</v>
      </c>
      <c r="B15326" t="s">
        <v>14627</v>
      </c>
    </row>
    <row r="15327" spans="1:2">
      <c r="A15327">
        <v>34379898</v>
      </c>
      <c r="B15327" t="s">
        <v>14627</v>
      </c>
    </row>
    <row r="15328" spans="1:2">
      <c r="A15328">
        <v>34668956</v>
      </c>
      <c r="B15328" t="s">
        <v>14627</v>
      </c>
    </row>
    <row r="15329" spans="1:2">
      <c r="A15329">
        <v>37289278</v>
      </c>
      <c r="B15329" t="s">
        <v>14627</v>
      </c>
    </row>
    <row r="15330" spans="1:2">
      <c r="A15330">
        <v>37716816</v>
      </c>
      <c r="B15330" t="s">
        <v>14627</v>
      </c>
    </row>
    <row r="15331" spans="1:2">
      <c r="A15331">
        <v>37221629</v>
      </c>
      <c r="B15331" t="s">
        <v>10481</v>
      </c>
    </row>
    <row r="15332" spans="1:2">
      <c r="A15332">
        <v>37102573</v>
      </c>
      <c r="B15332" t="s">
        <v>13524</v>
      </c>
    </row>
    <row r="15333" spans="1:2">
      <c r="A15333">
        <v>37626669</v>
      </c>
      <c r="B15333" t="s">
        <v>13524</v>
      </c>
    </row>
    <row r="15334" spans="1:2">
      <c r="A15334">
        <v>37233799</v>
      </c>
      <c r="B15334" t="s">
        <v>12849</v>
      </c>
    </row>
    <row r="15335" spans="1:2">
      <c r="A15335">
        <v>37040669</v>
      </c>
      <c r="B15335" t="s">
        <v>8438</v>
      </c>
    </row>
    <row r="15336" spans="1:2">
      <c r="A15336">
        <v>37285385</v>
      </c>
      <c r="B15336" t="s">
        <v>13981</v>
      </c>
    </row>
    <row r="15337" spans="1:2">
      <c r="A15337">
        <v>37894867</v>
      </c>
      <c r="B15337" t="s">
        <v>14201</v>
      </c>
    </row>
    <row r="15338" spans="1:2">
      <c r="A15338">
        <v>37925388</v>
      </c>
      <c r="B15338" t="s">
        <v>15430</v>
      </c>
    </row>
    <row r="15339" spans="1:2">
      <c r="A15339">
        <v>34208837</v>
      </c>
      <c r="B15339" t="s">
        <v>10579</v>
      </c>
    </row>
    <row r="15340" spans="1:2">
      <c r="A15340">
        <v>37296296</v>
      </c>
      <c r="B15340" t="s">
        <v>14112</v>
      </c>
    </row>
    <row r="15341" spans="1:2">
      <c r="A15341">
        <v>37611468</v>
      </c>
      <c r="B15341" t="s">
        <v>10484</v>
      </c>
    </row>
    <row r="15342" spans="1:2">
      <c r="A15342">
        <v>36951281</v>
      </c>
      <c r="B15342" t="s">
        <v>13523</v>
      </c>
    </row>
    <row r="15343" spans="1:2">
      <c r="A15343">
        <v>37290890</v>
      </c>
      <c r="B15343" t="s">
        <v>13523</v>
      </c>
    </row>
    <row r="15344" spans="1:2">
      <c r="A15344">
        <v>37295994</v>
      </c>
      <c r="B15344" t="s">
        <v>13523</v>
      </c>
    </row>
    <row r="15345" spans="1:2">
      <c r="A15345">
        <v>37719781</v>
      </c>
      <c r="B15345" t="s">
        <v>12114</v>
      </c>
    </row>
    <row r="15346" spans="1:2">
      <c r="A15346">
        <v>37156292</v>
      </c>
      <c r="B15346" t="s">
        <v>10546</v>
      </c>
    </row>
    <row r="15347" spans="1:2">
      <c r="A15347">
        <v>37287497</v>
      </c>
      <c r="B15347" t="s">
        <v>10546</v>
      </c>
    </row>
    <row r="15348" spans="1:2">
      <c r="A15348">
        <v>37644804</v>
      </c>
      <c r="B15348" t="s">
        <v>8642</v>
      </c>
    </row>
    <row r="15349" spans="1:2">
      <c r="A15349">
        <v>37644825</v>
      </c>
      <c r="B15349" t="s">
        <v>8642</v>
      </c>
    </row>
    <row r="15350" spans="1:2">
      <c r="A15350">
        <v>37645050</v>
      </c>
      <c r="B15350" t="s">
        <v>8642</v>
      </c>
    </row>
    <row r="15351" spans="1:2">
      <c r="A15351">
        <v>37645068</v>
      </c>
      <c r="B15351" t="s">
        <v>8642</v>
      </c>
    </row>
    <row r="15352" spans="1:2">
      <c r="A15352">
        <v>37787683</v>
      </c>
      <c r="B15352" t="s">
        <v>10540</v>
      </c>
    </row>
    <row r="15353" spans="1:2">
      <c r="A15353">
        <v>37720761</v>
      </c>
      <c r="B15353" t="s">
        <v>8555</v>
      </c>
    </row>
    <row r="15354" spans="1:2">
      <c r="A15354">
        <v>37800047</v>
      </c>
      <c r="B15354" t="s">
        <v>8555</v>
      </c>
    </row>
    <row r="15355" spans="1:2">
      <c r="A15355">
        <v>37852372</v>
      </c>
      <c r="B15355" t="s">
        <v>8555</v>
      </c>
    </row>
    <row r="15356" spans="1:2">
      <c r="A15356">
        <v>38025993</v>
      </c>
      <c r="B15356" t="s">
        <v>8555</v>
      </c>
    </row>
    <row r="15357" spans="1:2">
      <c r="A15357">
        <v>38026029</v>
      </c>
      <c r="B15357" t="s">
        <v>8555</v>
      </c>
    </row>
    <row r="15358" spans="1:2">
      <c r="A15358">
        <v>38465457</v>
      </c>
      <c r="B15358" t="s">
        <v>8555</v>
      </c>
    </row>
    <row r="15359" spans="1:2">
      <c r="A15359">
        <v>38852462</v>
      </c>
      <c r="B15359" t="s">
        <v>8555</v>
      </c>
    </row>
    <row r="15360" spans="1:2">
      <c r="A15360">
        <v>38852467</v>
      </c>
      <c r="B15360" t="s">
        <v>8555</v>
      </c>
    </row>
    <row r="15361" spans="1:2">
      <c r="A15361">
        <v>38852475</v>
      </c>
      <c r="B15361" t="s">
        <v>8555</v>
      </c>
    </row>
    <row r="15362" spans="1:2">
      <c r="A15362">
        <v>38852476</v>
      </c>
      <c r="B15362" t="s">
        <v>8555</v>
      </c>
    </row>
    <row r="15363" spans="1:2">
      <c r="A15363">
        <v>37898194</v>
      </c>
      <c r="B15363" t="s">
        <v>11527</v>
      </c>
    </row>
    <row r="15364" spans="1:2">
      <c r="A15364">
        <v>36972794</v>
      </c>
      <c r="B15364" t="s">
        <v>14928</v>
      </c>
    </row>
    <row r="15365" spans="1:2">
      <c r="A15365">
        <v>37296908</v>
      </c>
      <c r="B15365" t="s">
        <v>14928</v>
      </c>
    </row>
    <row r="15366" spans="1:2">
      <c r="A15366">
        <v>37826183</v>
      </c>
      <c r="B15366" t="s">
        <v>10454</v>
      </c>
    </row>
    <row r="15367" spans="1:2">
      <c r="A15367">
        <v>36853017</v>
      </c>
      <c r="B15367" t="s">
        <v>14202</v>
      </c>
    </row>
    <row r="15368" spans="1:2">
      <c r="A15368">
        <v>37180113</v>
      </c>
      <c r="B15368" t="s">
        <v>9668</v>
      </c>
    </row>
    <row r="15369" spans="1:2">
      <c r="A15369">
        <v>38448952</v>
      </c>
      <c r="B15369" t="s">
        <v>9668</v>
      </c>
    </row>
    <row r="15370" spans="1:2">
      <c r="A15370">
        <v>34238698</v>
      </c>
      <c r="B15370" t="s">
        <v>11813</v>
      </c>
    </row>
    <row r="15371" spans="1:2">
      <c r="A15371">
        <v>38014009</v>
      </c>
      <c r="B15371" t="s">
        <v>14249</v>
      </c>
    </row>
    <row r="15372" spans="1:2">
      <c r="A15372">
        <v>36853095</v>
      </c>
      <c r="B15372" t="s">
        <v>14243</v>
      </c>
    </row>
    <row r="15373" spans="1:2">
      <c r="A15373">
        <v>38607041</v>
      </c>
      <c r="B15373" t="s">
        <v>12109</v>
      </c>
    </row>
    <row r="15374" spans="1:2">
      <c r="A15374">
        <v>38788768</v>
      </c>
      <c r="B15374" t="s">
        <v>12088</v>
      </c>
    </row>
    <row r="15375" spans="1:2">
      <c r="A15375">
        <v>38533323</v>
      </c>
      <c r="B15375" t="s">
        <v>10980</v>
      </c>
    </row>
    <row r="15376" spans="1:2">
      <c r="A15376">
        <v>38505582</v>
      </c>
      <c r="B15376" t="s">
        <v>10499</v>
      </c>
    </row>
    <row r="15377" spans="1:2">
      <c r="A15377">
        <v>38525453</v>
      </c>
      <c r="B15377" t="s">
        <v>10499</v>
      </c>
    </row>
    <row r="15378" spans="1:2">
      <c r="A15378">
        <v>34196959</v>
      </c>
      <c r="B15378" t="s">
        <v>11133</v>
      </c>
    </row>
    <row r="15379" spans="1:2">
      <c r="A15379">
        <v>36824907</v>
      </c>
      <c r="B15379" t="s">
        <v>11133</v>
      </c>
    </row>
    <row r="15380" spans="1:2">
      <c r="A15380">
        <v>36928733</v>
      </c>
      <c r="B15380" t="s">
        <v>11133</v>
      </c>
    </row>
    <row r="15381" spans="1:2">
      <c r="A15381">
        <v>37222748</v>
      </c>
      <c r="B15381" t="s">
        <v>11133</v>
      </c>
    </row>
    <row r="15382" spans="1:2">
      <c r="A15382">
        <v>38762597</v>
      </c>
      <c r="B15382" t="s">
        <v>8717</v>
      </c>
    </row>
    <row r="15383" spans="1:2">
      <c r="A15383">
        <v>37232825</v>
      </c>
      <c r="B15383" t="s">
        <v>17146</v>
      </c>
    </row>
    <row r="15384" spans="1:2">
      <c r="A15384">
        <v>38647260</v>
      </c>
      <c r="B15384" t="s">
        <v>17154</v>
      </c>
    </row>
    <row r="15385" spans="1:2">
      <c r="A15385">
        <v>37602551</v>
      </c>
      <c r="B15385" t="s">
        <v>17164</v>
      </c>
    </row>
    <row r="15386" spans="1:2">
      <c r="A15386">
        <v>36979394</v>
      </c>
      <c r="B15386" t="s">
        <v>17168</v>
      </c>
    </row>
    <row r="15387" spans="1:2">
      <c r="A15387">
        <v>37037941</v>
      </c>
      <c r="B15387" t="s">
        <v>17182</v>
      </c>
    </row>
    <row r="15388" spans="1:2">
      <c r="A15388">
        <v>36983622</v>
      </c>
      <c r="B15388" t="s">
        <v>17188</v>
      </c>
    </row>
    <row r="15389" spans="1:2">
      <c r="A15389">
        <v>34262637</v>
      </c>
      <c r="B15389" t="s">
        <v>17194</v>
      </c>
    </row>
    <row r="15390" spans="1:2">
      <c r="A15390">
        <v>34262638</v>
      </c>
      <c r="B15390" t="s">
        <v>17194</v>
      </c>
    </row>
    <row r="15391" spans="1:2">
      <c r="A15391">
        <v>36858020</v>
      </c>
      <c r="B15391" t="s">
        <v>17194</v>
      </c>
    </row>
    <row r="15392" spans="1:2">
      <c r="A15392">
        <v>37013836</v>
      </c>
      <c r="B15392" t="s">
        <v>17194</v>
      </c>
    </row>
    <row r="15393" spans="1:2">
      <c r="A15393">
        <v>36869076</v>
      </c>
      <c r="B15393" t="s">
        <v>17200</v>
      </c>
    </row>
    <row r="15394" spans="1:2">
      <c r="A15394">
        <v>37225044</v>
      </c>
      <c r="B15394" t="s">
        <v>17202</v>
      </c>
    </row>
    <row r="15395" spans="1:2">
      <c r="A15395">
        <v>37297900</v>
      </c>
      <c r="B15395" t="s">
        <v>17202</v>
      </c>
    </row>
    <row r="15396" spans="1:2">
      <c r="A15396">
        <v>34228778</v>
      </c>
      <c r="B15396" t="s">
        <v>17206</v>
      </c>
    </row>
    <row r="15397" spans="1:2">
      <c r="A15397">
        <v>34246388</v>
      </c>
      <c r="B15397" t="s">
        <v>17206</v>
      </c>
    </row>
    <row r="15398" spans="1:2">
      <c r="A15398">
        <v>37044361</v>
      </c>
      <c r="B15398" t="s">
        <v>17206</v>
      </c>
    </row>
    <row r="15399" spans="1:2">
      <c r="A15399">
        <v>36979812</v>
      </c>
      <c r="B15399" t="s">
        <v>17212</v>
      </c>
    </row>
    <row r="15400" spans="1:2">
      <c r="A15400">
        <v>34143776</v>
      </c>
      <c r="B15400" t="s">
        <v>17239</v>
      </c>
    </row>
    <row r="15401" spans="1:2">
      <c r="A15401">
        <v>37268183</v>
      </c>
      <c r="B15401" t="s">
        <v>17241</v>
      </c>
    </row>
    <row r="15402" spans="1:2">
      <c r="A15402">
        <v>38477166</v>
      </c>
      <c r="B15402" t="s">
        <v>17251</v>
      </c>
    </row>
    <row r="15403" spans="1:2">
      <c r="A15403">
        <v>38423537</v>
      </c>
      <c r="B15403" t="s">
        <v>17255</v>
      </c>
    </row>
    <row r="15404" spans="1:2">
      <c r="A15404">
        <v>37588838</v>
      </c>
      <c r="B15404" t="s">
        <v>17272</v>
      </c>
    </row>
    <row r="15405" spans="1:2">
      <c r="A15405">
        <v>37159965</v>
      </c>
      <c r="B15405" t="s">
        <v>17284</v>
      </c>
    </row>
    <row r="15406" spans="1:2">
      <c r="A15406">
        <v>37057235</v>
      </c>
      <c r="B15406" t="s">
        <v>17286</v>
      </c>
    </row>
    <row r="15407" spans="1:2">
      <c r="A15407">
        <v>37159956</v>
      </c>
      <c r="B15407" t="s">
        <v>17289</v>
      </c>
    </row>
    <row r="15408" spans="1:2">
      <c r="A15408">
        <v>34135788</v>
      </c>
      <c r="B15408" t="s">
        <v>17297</v>
      </c>
    </row>
    <row r="15409" spans="1:2">
      <c r="A15409">
        <v>34135789</v>
      </c>
      <c r="B15409" t="s">
        <v>17297</v>
      </c>
    </row>
    <row r="15410" spans="1:2">
      <c r="A15410">
        <v>34137765</v>
      </c>
      <c r="B15410" t="s">
        <v>17297</v>
      </c>
    </row>
    <row r="15411" spans="1:2">
      <c r="A15411">
        <v>34137766</v>
      </c>
      <c r="B15411" t="s">
        <v>17297</v>
      </c>
    </row>
    <row r="15412" spans="1:2">
      <c r="A15412">
        <v>34137767</v>
      </c>
      <c r="B15412" t="s">
        <v>17297</v>
      </c>
    </row>
    <row r="15413" spans="1:2">
      <c r="A15413">
        <v>34137768</v>
      </c>
      <c r="B15413" t="s">
        <v>17297</v>
      </c>
    </row>
    <row r="15414" spans="1:2">
      <c r="A15414">
        <v>34250532</v>
      </c>
      <c r="B15414" t="s">
        <v>17297</v>
      </c>
    </row>
    <row r="15415" spans="1:2">
      <c r="A15415">
        <v>36856719</v>
      </c>
      <c r="B15415" t="s">
        <v>17297</v>
      </c>
    </row>
    <row r="15416" spans="1:2">
      <c r="A15416">
        <v>37634239</v>
      </c>
      <c r="B15416" t="s">
        <v>17297</v>
      </c>
    </row>
    <row r="15417" spans="1:2">
      <c r="A15417">
        <v>34139194</v>
      </c>
      <c r="B15417" t="s">
        <v>17307</v>
      </c>
    </row>
    <row r="15418" spans="1:2">
      <c r="A15418">
        <v>34237034</v>
      </c>
      <c r="B15418" t="s">
        <v>17307</v>
      </c>
    </row>
    <row r="15419" spans="1:2">
      <c r="A15419">
        <v>36852186</v>
      </c>
      <c r="B15419" t="s">
        <v>17311</v>
      </c>
    </row>
    <row r="15420" spans="1:2">
      <c r="A15420">
        <v>37061249</v>
      </c>
      <c r="B15420" t="s">
        <v>17321</v>
      </c>
    </row>
    <row r="15421" spans="1:2">
      <c r="A15421">
        <v>37221433</v>
      </c>
      <c r="B15421" t="s">
        <v>17325</v>
      </c>
    </row>
    <row r="15422" spans="1:2">
      <c r="A15422">
        <v>37029998</v>
      </c>
      <c r="B15422" t="s">
        <v>17331</v>
      </c>
    </row>
    <row r="15423" spans="1:2">
      <c r="A15423">
        <v>37208905</v>
      </c>
      <c r="B15423" t="s">
        <v>17337</v>
      </c>
    </row>
    <row r="15424" spans="1:2">
      <c r="A15424">
        <v>37698160</v>
      </c>
      <c r="B15424" t="s">
        <v>17343</v>
      </c>
    </row>
    <row r="15425" spans="1:2">
      <c r="A15425">
        <v>34233263</v>
      </c>
      <c r="B15425" t="s">
        <v>17355</v>
      </c>
    </row>
    <row r="15426" spans="1:2">
      <c r="A15426">
        <v>37013614</v>
      </c>
      <c r="B15426" t="s">
        <v>17359</v>
      </c>
    </row>
    <row r="15427" spans="1:2">
      <c r="A15427">
        <v>38724456</v>
      </c>
      <c r="B15427" t="s">
        <v>17375</v>
      </c>
    </row>
    <row r="15428" spans="1:2">
      <c r="A15428">
        <v>36861096</v>
      </c>
      <c r="B15428" t="s">
        <v>17383</v>
      </c>
    </row>
    <row r="15429" spans="1:2">
      <c r="A15429">
        <v>37696967</v>
      </c>
      <c r="B15429" t="s">
        <v>17385</v>
      </c>
    </row>
    <row r="15430" spans="1:2">
      <c r="A15430">
        <v>37159031</v>
      </c>
      <c r="B15430" t="s">
        <v>17389</v>
      </c>
    </row>
    <row r="15431" spans="1:2">
      <c r="A15431">
        <v>37226105</v>
      </c>
      <c r="B15431" t="s">
        <v>17389</v>
      </c>
    </row>
    <row r="15432" spans="1:2">
      <c r="A15432">
        <v>38733274</v>
      </c>
      <c r="B15432" t="s">
        <v>17390</v>
      </c>
    </row>
    <row r="15433" spans="1:2">
      <c r="A15433">
        <v>37154049</v>
      </c>
      <c r="B15433" t="s">
        <v>17398</v>
      </c>
    </row>
    <row r="15434" spans="1:2">
      <c r="A15434">
        <v>37158698</v>
      </c>
      <c r="B15434" t="s">
        <v>17398</v>
      </c>
    </row>
    <row r="15435" spans="1:2">
      <c r="A15435">
        <v>38601189</v>
      </c>
      <c r="B15435" t="s">
        <v>17400</v>
      </c>
    </row>
    <row r="15436" spans="1:2">
      <c r="A15436">
        <v>37142047</v>
      </c>
      <c r="B15436" t="s">
        <v>17402</v>
      </c>
    </row>
    <row r="15437" spans="1:2">
      <c r="A15437">
        <v>38868677</v>
      </c>
      <c r="B15437" t="s">
        <v>17402</v>
      </c>
    </row>
    <row r="15438" spans="1:2">
      <c r="A15438">
        <v>34225931</v>
      </c>
      <c r="B15438" t="s">
        <v>17404</v>
      </c>
    </row>
    <row r="15439" spans="1:2">
      <c r="A15439">
        <v>34225932</v>
      </c>
      <c r="B15439" t="s">
        <v>17404</v>
      </c>
    </row>
    <row r="15440" spans="1:2">
      <c r="A15440">
        <v>34225933</v>
      </c>
      <c r="B15440" t="s">
        <v>17404</v>
      </c>
    </row>
    <row r="15441" spans="1:2">
      <c r="A15441">
        <v>34250310</v>
      </c>
      <c r="B15441" t="s">
        <v>17404</v>
      </c>
    </row>
    <row r="15442" spans="1:2">
      <c r="A15442">
        <v>37010732</v>
      </c>
      <c r="B15442" t="s">
        <v>17404</v>
      </c>
    </row>
    <row r="15443" spans="1:2">
      <c r="A15443">
        <v>37157712</v>
      </c>
      <c r="B15443" t="s">
        <v>17404</v>
      </c>
    </row>
    <row r="15444" spans="1:2">
      <c r="A15444">
        <v>34649170</v>
      </c>
      <c r="B15444" t="s">
        <v>17414</v>
      </c>
    </row>
    <row r="15445" spans="1:2">
      <c r="A15445">
        <v>36852382</v>
      </c>
      <c r="B15445" t="s">
        <v>17414</v>
      </c>
    </row>
    <row r="15446" spans="1:2">
      <c r="A15446">
        <v>37629143</v>
      </c>
      <c r="B15446" t="s">
        <v>17418</v>
      </c>
    </row>
    <row r="15447" spans="1:2">
      <c r="A15447">
        <v>37160897</v>
      </c>
      <c r="B15447" t="s">
        <v>17420</v>
      </c>
    </row>
    <row r="15448" spans="1:2">
      <c r="A15448">
        <v>38740574</v>
      </c>
      <c r="B15448" t="s">
        <v>17422</v>
      </c>
    </row>
    <row r="15449" spans="1:2">
      <c r="A15449">
        <v>37131235</v>
      </c>
      <c r="B15449" t="s">
        <v>17424</v>
      </c>
    </row>
    <row r="15450" spans="1:2">
      <c r="A15450">
        <v>37183235</v>
      </c>
      <c r="B15450" t="s">
        <v>17430</v>
      </c>
    </row>
    <row r="15451" spans="1:2">
      <c r="A15451">
        <v>37029641</v>
      </c>
      <c r="B15451" t="s">
        <v>17442</v>
      </c>
    </row>
    <row r="15452" spans="1:2">
      <c r="A15452">
        <v>37296780</v>
      </c>
      <c r="B15452" t="s">
        <v>17450</v>
      </c>
    </row>
    <row r="15453" spans="1:2">
      <c r="A15453">
        <v>36854483</v>
      </c>
      <c r="B15453" t="s">
        <v>17452</v>
      </c>
    </row>
    <row r="15454" spans="1:2">
      <c r="A15454">
        <v>36918246</v>
      </c>
      <c r="B15454" t="s">
        <v>17456</v>
      </c>
    </row>
    <row r="15455" spans="1:2">
      <c r="A15455">
        <v>38521542</v>
      </c>
      <c r="B15455" t="s">
        <v>17456</v>
      </c>
    </row>
    <row r="15456" spans="1:2">
      <c r="A15456">
        <v>37645343</v>
      </c>
      <c r="B15456" t="s">
        <v>17466</v>
      </c>
    </row>
    <row r="15457" spans="1:2">
      <c r="A15457">
        <v>37954632</v>
      </c>
      <c r="B15457" t="s">
        <v>17466</v>
      </c>
    </row>
    <row r="15458" spans="1:2">
      <c r="A15458">
        <v>38762346</v>
      </c>
      <c r="B15458" t="s">
        <v>17468</v>
      </c>
    </row>
    <row r="15459" spans="1:2">
      <c r="A15459">
        <v>37292573</v>
      </c>
      <c r="B15459" t="s">
        <v>17471</v>
      </c>
    </row>
    <row r="15460" spans="1:2">
      <c r="A15460">
        <v>37293232</v>
      </c>
      <c r="B15460" t="s">
        <v>17471</v>
      </c>
    </row>
    <row r="15461" spans="1:2">
      <c r="A15461">
        <v>37580430</v>
      </c>
      <c r="B15461" t="s">
        <v>17471</v>
      </c>
    </row>
    <row r="15462" spans="1:2">
      <c r="A15462">
        <v>37029757</v>
      </c>
      <c r="B15462" t="s">
        <v>17481</v>
      </c>
    </row>
    <row r="15463" spans="1:2">
      <c r="A15463">
        <v>38582718</v>
      </c>
      <c r="B15463" t="s">
        <v>17485</v>
      </c>
    </row>
    <row r="15464" spans="1:2">
      <c r="A15464">
        <v>36999187</v>
      </c>
      <c r="B15464" t="s">
        <v>17487</v>
      </c>
    </row>
    <row r="15465" spans="1:2">
      <c r="A15465">
        <v>37176103</v>
      </c>
      <c r="B15465" t="s">
        <v>17497</v>
      </c>
    </row>
    <row r="15466" spans="1:2">
      <c r="A15466">
        <v>37001006</v>
      </c>
      <c r="B15466" t="s">
        <v>17499</v>
      </c>
    </row>
    <row r="15467" spans="1:2">
      <c r="A15467">
        <v>37589897</v>
      </c>
      <c r="B15467" t="s">
        <v>17526</v>
      </c>
    </row>
    <row r="15468" spans="1:2">
      <c r="A15468">
        <v>38744593</v>
      </c>
      <c r="B15468" t="s">
        <v>17526</v>
      </c>
    </row>
    <row r="15469" spans="1:2">
      <c r="A15469">
        <v>37961045</v>
      </c>
      <c r="B15469" t="s">
        <v>17534</v>
      </c>
    </row>
    <row r="15470" spans="1:2">
      <c r="A15470">
        <v>37090248</v>
      </c>
      <c r="B15470" t="s">
        <v>17548</v>
      </c>
    </row>
    <row r="15471" spans="1:2">
      <c r="A15471">
        <v>37230414</v>
      </c>
      <c r="B15471" t="s">
        <v>17550</v>
      </c>
    </row>
    <row r="15472" spans="1:2">
      <c r="A15472">
        <v>34147276</v>
      </c>
      <c r="B15472" t="s">
        <v>17554</v>
      </c>
    </row>
    <row r="15473" spans="1:2">
      <c r="A15473">
        <v>34569055</v>
      </c>
      <c r="B15473" t="s">
        <v>17554</v>
      </c>
    </row>
    <row r="15474" spans="1:2">
      <c r="A15474">
        <v>38848008</v>
      </c>
      <c r="B15474" t="s">
        <v>17558</v>
      </c>
    </row>
    <row r="15475" spans="1:2">
      <c r="A15475">
        <v>37660760</v>
      </c>
      <c r="B15475" t="s">
        <v>17560</v>
      </c>
    </row>
    <row r="15476" spans="1:2">
      <c r="A15476">
        <v>37293941</v>
      </c>
      <c r="B15476" t="s">
        <v>17562</v>
      </c>
    </row>
    <row r="15477" spans="1:2">
      <c r="A15477">
        <v>38499416</v>
      </c>
      <c r="B15477" t="s">
        <v>17566</v>
      </c>
    </row>
    <row r="15478" spans="1:2">
      <c r="A15478">
        <v>38796424</v>
      </c>
      <c r="B15478" t="s">
        <v>17572</v>
      </c>
    </row>
    <row r="15479" spans="1:2">
      <c r="A15479">
        <v>38749916</v>
      </c>
      <c r="B15479" t="s">
        <v>17578</v>
      </c>
    </row>
    <row r="15480" spans="1:2">
      <c r="A15480">
        <v>34133921</v>
      </c>
      <c r="B15480" t="s">
        <v>17590</v>
      </c>
    </row>
    <row r="15481" spans="1:2">
      <c r="A15481">
        <v>37791418</v>
      </c>
      <c r="B15481" t="s">
        <v>17596</v>
      </c>
    </row>
    <row r="15482" spans="1:2">
      <c r="A15482">
        <v>37910190</v>
      </c>
      <c r="B15482" t="s">
        <v>17608</v>
      </c>
    </row>
    <row r="15483" spans="1:2">
      <c r="A15483">
        <v>38608317</v>
      </c>
      <c r="B15483" t="s">
        <v>17616</v>
      </c>
    </row>
    <row r="15484" spans="1:2">
      <c r="A15484">
        <v>38729488</v>
      </c>
      <c r="B15484" t="s">
        <v>17620</v>
      </c>
    </row>
    <row r="15485" spans="1:2">
      <c r="A15485">
        <v>37797029</v>
      </c>
      <c r="B15485" t="s">
        <v>17622</v>
      </c>
    </row>
    <row r="15486" spans="1:2">
      <c r="A15486">
        <v>37990490</v>
      </c>
      <c r="B15486" t="s">
        <v>17630</v>
      </c>
    </row>
    <row r="15487" spans="1:2">
      <c r="A15487">
        <v>37029742</v>
      </c>
      <c r="B15487" t="s">
        <v>17656</v>
      </c>
    </row>
    <row r="15488" spans="1:2">
      <c r="A15488">
        <v>38747325</v>
      </c>
      <c r="B15488" t="s">
        <v>17676</v>
      </c>
    </row>
    <row r="15489" spans="1:2">
      <c r="A15489">
        <v>38311337</v>
      </c>
      <c r="B15489" t="s">
        <v>17682</v>
      </c>
    </row>
    <row r="15490" spans="1:2">
      <c r="A15490">
        <v>36885233</v>
      </c>
      <c r="B15490" t="s">
        <v>17692</v>
      </c>
    </row>
    <row r="15491" spans="1:2">
      <c r="A15491">
        <v>38729496</v>
      </c>
      <c r="B15491" t="s">
        <v>17708</v>
      </c>
    </row>
    <row r="15492" spans="1:2">
      <c r="A15492">
        <v>38720417</v>
      </c>
      <c r="B15492" t="s">
        <v>17710</v>
      </c>
    </row>
    <row r="15493" spans="1:2">
      <c r="A15493">
        <v>36869331</v>
      </c>
      <c r="B15493" t="s">
        <v>17718</v>
      </c>
    </row>
    <row r="15494" spans="1:2">
      <c r="A15494">
        <v>37959328</v>
      </c>
      <c r="B15494" t="s">
        <v>17728</v>
      </c>
    </row>
    <row r="15495" spans="1:2">
      <c r="A15495">
        <v>38780728</v>
      </c>
      <c r="B15495" t="s">
        <v>17742</v>
      </c>
    </row>
    <row r="15496" spans="1:2">
      <c r="A15496">
        <v>38701119</v>
      </c>
      <c r="B15496" t="s">
        <v>17768</v>
      </c>
    </row>
    <row r="15497" spans="1:2">
      <c r="A15497">
        <v>38796411</v>
      </c>
      <c r="B15497" t="s">
        <v>17770</v>
      </c>
    </row>
    <row r="15498" spans="1:2">
      <c r="A15498">
        <v>38871696</v>
      </c>
      <c r="B15498" t="s">
        <v>17791</v>
      </c>
    </row>
    <row r="15499" spans="1:2">
      <c r="A15499">
        <v>34177657</v>
      </c>
      <c r="B15499" t="s">
        <v>17793</v>
      </c>
    </row>
    <row r="15500" spans="1:2">
      <c r="A15500">
        <v>34426853</v>
      </c>
      <c r="B15500" t="s">
        <v>17793</v>
      </c>
    </row>
    <row r="15501" spans="1:2">
      <c r="A15501">
        <v>36941606</v>
      </c>
      <c r="B15501" t="s">
        <v>17793</v>
      </c>
    </row>
    <row r="15502" spans="1:2">
      <c r="A15502">
        <v>38601646</v>
      </c>
      <c r="B15502" t="s">
        <v>17797</v>
      </c>
    </row>
    <row r="15503" spans="1:2">
      <c r="A15503">
        <v>36852113</v>
      </c>
      <c r="B15503" t="s">
        <v>17801</v>
      </c>
    </row>
    <row r="15504" spans="1:2">
      <c r="A15504">
        <v>38720425</v>
      </c>
      <c r="B15504" t="s">
        <v>17802</v>
      </c>
    </row>
    <row r="15505" spans="1:2">
      <c r="A15505">
        <v>36732374</v>
      </c>
      <c r="B15505" t="s">
        <v>17808</v>
      </c>
    </row>
    <row r="15506" spans="1:2">
      <c r="A15506">
        <v>34149923</v>
      </c>
      <c r="B15506" t="s">
        <v>17830</v>
      </c>
    </row>
    <row r="15507" spans="1:2">
      <c r="A15507">
        <v>34444694</v>
      </c>
      <c r="B15507" t="s">
        <v>17830</v>
      </c>
    </row>
    <row r="15508" spans="1:2">
      <c r="A15508">
        <v>36766871</v>
      </c>
      <c r="B15508" t="s">
        <v>17830</v>
      </c>
    </row>
    <row r="15509" spans="1:2">
      <c r="A15509">
        <v>38540120</v>
      </c>
      <c r="B15509" t="s">
        <v>17834</v>
      </c>
    </row>
    <row r="15510" spans="1:2">
      <c r="A15510">
        <v>38811189</v>
      </c>
      <c r="B15510" t="s">
        <v>17860</v>
      </c>
    </row>
    <row r="15511" spans="1:2">
      <c r="A15511">
        <v>38744560</v>
      </c>
      <c r="B15511" t="s">
        <v>17864</v>
      </c>
    </row>
    <row r="15512" spans="1:2">
      <c r="A15512">
        <v>37011007</v>
      </c>
      <c r="B15512" t="s">
        <v>17875</v>
      </c>
    </row>
    <row r="15513" spans="1:2">
      <c r="A15513">
        <v>36869304</v>
      </c>
      <c r="B15513" t="s">
        <v>17885</v>
      </c>
    </row>
    <row r="15514" spans="1:2">
      <c r="A15514">
        <v>38747328</v>
      </c>
      <c r="B15514" t="s">
        <v>17901</v>
      </c>
    </row>
    <row r="15515" spans="1:2">
      <c r="A15515">
        <v>38811242</v>
      </c>
      <c r="B15515" t="s">
        <v>17905</v>
      </c>
    </row>
    <row r="15516" spans="1:2">
      <c r="A15516">
        <v>38871597</v>
      </c>
      <c r="B15516" t="s">
        <v>17919</v>
      </c>
    </row>
    <row r="15517" spans="1:2">
      <c r="A15517">
        <v>36858776</v>
      </c>
      <c r="B15517" t="s">
        <v>17921</v>
      </c>
    </row>
    <row r="15518" spans="1:2">
      <c r="A15518">
        <v>38601139</v>
      </c>
      <c r="B15518" t="s">
        <v>17931</v>
      </c>
    </row>
    <row r="15519" spans="1:2">
      <c r="A15519">
        <v>37955896</v>
      </c>
      <c r="B15519" t="s">
        <v>17969</v>
      </c>
    </row>
    <row r="15520" spans="1:2">
      <c r="A15520">
        <v>38762614</v>
      </c>
      <c r="B15520" t="s">
        <v>17971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002060"/>
  </sheetPr>
  <dimension ref="A1:F8377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" sqref="D1"/>
    </sheetView>
  </sheetViews>
  <sheetFormatPr defaultColWidth="67.140625" defaultRowHeight="15"/>
  <cols>
    <col min="1" max="1" width="13" bestFit="1" customWidth="1"/>
    <col min="2" max="2" width="110.28515625" bestFit="1" customWidth="1"/>
    <col min="3" max="3" width="5.5703125" bestFit="1" customWidth="1"/>
    <col min="4" max="4" width="10.5703125" customWidth="1"/>
    <col min="5" max="5" width="83.85546875" bestFit="1" customWidth="1"/>
    <col min="6" max="6" width="47.7109375" bestFit="1" customWidth="1"/>
  </cols>
  <sheetData>
    <row r="1" spans="1:6">
      <c r="A1" s="1" t="s">
        <v>8431</v>
      </c>
      <c r="B1" s="1" t="s">
        <v>249</v>
      </c>
      <c r="C1" s="1" t="s">
        <v>66</v>
      </c>
      <c r="D1" s="1" t="s">
        <v>18045</v>
      </c>
      <c r="E1" s="1" t="s">
        <v>250</v>
      </c>
      <c r="F1" s="1" t="s">
        <v>8421</v>
      </c>
    </row>
    <row r="2" spans="1:6">
      <c r="A2" t="s">
        <v>8432</v>
      </c>
      <c r="B2" t="s">
        <v>1197</v>
      </c>
      <c r="C2">
        <v>28</v>
      </c>
      <c r="D2">
        <v>0</v>
      </c>
      <c r="E2" t="s">
        <v>251</v>
      </c>
      <c r="F2" t="s">
        <v>8331</v>
      </c>
    </row>
    <row r="3" spans="1:6">
      <c r="A3" t="s">
        <v>8433</v>
      </c>
      <c r="B3" t="s">
        <v>1198</v>
      </c>
      <c r="C3">
        <v>29</v>
      </c>
      <c r="D3">
        <v>0</v>
      </c>
      <c r="E3" t="s">
        <v>251</v>
      </c>
      <c r="F3" t="s">
        <v>8331</v>
      </c>
    </row>
    <row r="4" spans="1:6">
      <c r="A4" t="s">
        <v>8434</v>
      </c>
      <c r="B4" t="s">
        <v>1199</v>
      </c>
      <c r="C4">
        <v>35</v>
      </c>
      <c r="D4">
        <v>0</v>
      </c>
      <c r="E4" t="s">
        <v>251</v>
      </c>
      <c r="F4" t="s">
        <v>8331</v>
      </c>
    </row>
    <row r="5" spans="1:6">
      <c r="A5" t="s">
        <v>8435</v>
      </c>
      <c r="B5" t="s">
        <v>1200</v>
      </c>
      <c r="C5">
        <v>15</v>
      </c>
      <c r="D5">
        <v>0</v>
      </c>
      <c r="E5" t="s">
        <v>251</v>
      </c>
      <c r="F5" t="s">
        <v>8331</v>
      </c>
    </row>
    <row r="6" spans="1:6">
      <c r="A6" t="s">
        <v>8436</v>
      </c>
      <c r="B6" t="s">
        <v>1201</v>
      </c>
      <c r="C6">
        <v>40</v>
      </c>
      <c r="D6">
        <v>0</v>
      </c>
      <c r="E6" t="s">
        <v>251</v>
      </c>
      <c r="F6" t="s">
        <v>8331</v>
      </c>
    </row>
    <row r="7" spans="1:6">
      <c r="A7" t="s">
        <v>8437</v>
      </c>
      <c r="B7" t="s">
        <v>1202</v>
      </c>
      <c r="C7">
        <v>45</v>
      </c>
      <c r="D7">
        <v>0</v>
      </c>
      <c r="E7" t="s">
        <v>251</v>
      </c>
      <c r="F7" t="s">
        <v>8331</v>
      </c>
    </row>
    <row r="8" spans="1:6">
      <c r="A8" t="s">
        <v>8438</v>
      </c>
      <c r="B8" t="s">
        <v>1203</v>
      </c>
      <c r="C8">
        <v>15</v>
      </c>
      <c r="D8">
        <v>0</v>
      </c>
      <c r="E8" t="s">
        <v>251</v>
      </c>
      <c r="F8" t="s">
        <v>1196</v>
      </c>
    </row>
    <row r="9" spans="1:6">
      <c r="A9" t="s">
        <v>8439</v>
      </c>
      <c r="B9" t="s">
        <v>1204</v>
      </c>
      <c r="C9">
        <v>25</v>
      </c>
      <c r="D9">
        <v>4</v>
      </c>
      <c r="E9" t="s">
        <v>252</v>
      </c>
      <c r="F9" t="s">
        <v>1196</v>
      </c>
    </row>
    <row r="10" spans="1:6">
      <c r="A10" t="s">
        <v>8440</v>
      </c>
      <c r="B10" t="s">
        <v>1205</v>
      </c>
      <c r="C10">
        <v>12</v>
      </c>
      <c r="D10">
        <v>0</v>
      </c>
      <c r="E10" t="s">
        <v>253</v>
      </c>
      <c r="F10" t="s">
        <v>8332</v>
      </c>
    </row>
    <row r="11" spans="1:6">
      <c r="A11" t="s">
        <v>8441</v>
      </c>
      <c r="B11" t="s">
        <v>1206</v>
      </c>
      <c r="C11">
        <v>94</v>
      </c>
      <c r="D11">
        <v>6</v>
      </c>
      <c r="E11" t="s">
        <v>253</v>
      </c>
      <c r="F11" t="s">
        <v>8332</v>
      </c>
    </row>
    <row r="12" spans="1:6">
      <c r="A12" t="s">
        <v>8442</v>
      </c>
      <c r="B12" t="s">
        <v>1207</v>
      </c>
      <c r="C12">
        <v>10</v>
      </c>
      <c r="D12">
        <v>0</v>
      </c>
      <c r="E12" t="s">
        <v>253</v>
      </c>
      <c r="F12" t="s">
        <v>8332</v>
      </c>
    </row>
    <row r="13" spans="1:6">
      <c r="A13" t="s">
        <v>8443</v>
      </c>
      <c r="B13" t="s">
        <v>1208</v>
      </c>
      <c r="C13">
        <v>26</v>
      </c>
      <c r="D13">
        <v>2</v>
      </c>
      <c r="E13" t="s">
        <v>254</v>
      </c>
      <c r="F13" t="s">
        <v>1196</v>
      </c>
    </row>
    <row r="14" spans="1:6">
      <c r="A14" t="s">
        <v>8444</v>
      </c>
      <c r="B14" t="s">
        <v>1209</v>
      </c>
      <c r="C14">
        <v>74</v>
      </c>
      <c r="D14">
        <v>6</v>
      </c>
      <c r="E14" t="s">
        <v>255</v>
      </c>
      <c r="F14" t="s">
        <v>8333</v>
      </c>
    </row>
    <row r="15" spans="1:6">
      <c r="A15" t="s">
        <v>8445</v>
      </c>
      <c r="B15" t="s">
        <v>1210</v>
      </c>
      <c r="C15">
        <v>60</v>
      </c>
      <c r="D15">
        <v>6</v>
      </c>
      <c r="E15" t="s">
        <v>255</v>
      </c>
      <c r="F15" t="s">
        <v>8333</v>
      </c>
    </row>
    <row r="16" spans="1:6">
      <c r="A16" t="s">
        <v>8446</v>
      </c>
      <c r="B16" t="s">
        <v>1211</v>
      </c>
      <c r="C16">
        <v>203</v>
      </c>
      <c r="D16">
        <v>49</v>
      </c>
      <c r="E16" t="s">
        <v>255</v>
      </c>
      <c r="F16" t="s">
        <v>8333</v>
      </c>
    </row>
    <row r="17" spans="1:6">
      <c r="A17" t="s">
        <v>8447</v>
      </c>
      <c r="B17" t="s">
        <v>1212</v>
      </c>
      <c r="C17">
        <v>149</v>
      </c>
      <c r="D17">
        <v>25</v>
      </c>
      <c r="E17" t="s">
        <v>255</v>
      </c>
      <c r="F17" t="s">
        <v>8333</v>
      </c>
    </row>
    <row r="18" spans="1:6">
      <c r="A18" t="s">
        <v>8448</v>
      </c>
      <c r="B18" t="s">
        <v>1213</v>
      </c>
      <c r="C18">
        <v>65</v>
      </c>
      <c r="D18">
        <v>4</v>
      </c>
      <c r="E18" t="s">
        <v>255</v>
      </c>
      <c r="F18" t="s">
        <v>8334</v>
      </c>
    </row>
    <row r="19" spans="1:6">
      <c r="A19" t="s">
        <v>8449</v>
      </c>
      <c r="B19" t="s">
        <v>1214</v>
      </c>
      <c r="C19">
        <v>8</v>
      </c>
      <c r="D19">
        <v>0</v>
      </c>
      <c r="E19" t="s">
        <v>255</v>
      </c>
      <c r="F19" t="s">
        <v>8334</v>
      </c>
    </row>
    <row r="20" spans="1:6">
      <c r="A20" t="s">
        <v>8450</v>
      </c>
      <c r="B20" t="s">
        <v>1215</v>
      </c>
      <c r="C20">
        <v>72</v>
      </c>
      <c r="D20">
        <v>14</v>
      </c>
      <c r="E20" t="s">
        <v>255</v>
      </c>
      <c r="F20" t="s">
        <v>8334</v>
      </c>
    </row>
    <row r="21" spans="1:6">
      <c r="A21" t="s">
        <v>8451</v>
      </c>
      <c r="B21" t="s">
        <v>1216</v>
      </c>
      <c r="C21">
        <v>300</v>
      </c>
      <c r="D21">
        <v>51</v>
      </c>
      <c r="E21" t="s">
        <v>255</v>
      </c>
      <c r="F21" t="s">
        <v>8334</v>
      </c>
    </row>
    <row r="22" spans="1:6">
      <c r="A22" t="s">
        <v>8452</v>
      </c>
      <c r="B22" t="s">
        <v>1217</v>
      </c>
      <c r="C22">
        <v>32</v>
      </c>
      <c r="D22">
        <v>5</v>
      </c>
      <c r="E22" t="s">
        <v>255</v>
      </c>
      <c r="F22" t="s">
        <v>8334</v>
      </c>
    </row>
    <row r="23" spans="1:6">
      <c r="A23" t="s">
        <v>8453</v>
      </c>
      <c r="B23" t="s">
        <v>1218</v>
      </c>
      <c r="C23">
        <v>25</v>
      </c>
      <c r="D23">
        <v>0</v>
      </c>
      <c r="E23" t="s">
        <v>255</v>
      </c>
      <c r="F23" t="s">
        <v>8334</v>
      </c>
    </row>
    <row r="24" spans="1:6">
      <c r="A24" t="s">
        <v>8454</v>
      </c>
      <c r="B24" t="s">
        <v>1219</v>
      </c>
      <c r="C24">
        <v>72</v>
      </c>
      <c r="D24">
        <v>6</v>
      </c>
      <c r="E24" t="s">
        <v>255</v>
      </c>
      <c r="F24" t="s">
        <v>8334</v>
      </c>
    </row>
    <row r="25" spans="1:6">
      <c r="A25" t="s">
        <v>8455</v>
      </c>
      <c r="B25" t="s">
        <v>1220</v>
      </c>
      <c r="C25">
        <v>120</v>
      </c>
      <c r="D25">
        <v>20</v>
      </c>
      <c r="E25" t="s">
        <v>255</v>
      </c>
      <c r="F25" t="s">
        <v>8334</v>
      </c>
    </row>
    <row r="26" spans="1:6">
      <c r="A26" t="s">
        <v>8456</v>
      </c>
      <c r="B26" t="s">
        <v>1221</v>
      </c>
      <c r="C26">
        <v>0</v>
      </c>
      <c r="D26">
        <v>0</v>
      </c>
      <c r="E26" t="s">
        <v>255</v>
      </c>
      <c r="F26" t="s">
        <v>8334</v>
      </c>
    </row>
    <row r="27" spans="1:6">
      <c r="A27" t="s">
        <v>8457</v>
      </c>
      <c r="B27" t="s">
        <v>1222</v>
      </c>
      <c r="C27">
        <v>135</v>
      </c>
      <c r="D27">
        <v>22</v>
      </c>
      <c r="E27" t="s">
        <v>255</v>
      </c>
      <c r="F27" t="s">
        <v>8334</v>
      </c>
    </row>
    <row r="28" spans="1:6">
      <c r="A28" t="s">
        <v>8458</v>
      </c>
      <c r="B28" t="s">
        <v>1223</v>
      </c>
      <c r="C28">
        <v>0</v>
      </c>
      <c r="D28">
        <v>0</v>
      </c>
      <c r="E28" t="s">
        <v>255</v>
      </c>
      <c r="F28" t="s">
        <v>8334</v>
      </c>
    </row>
    <row r="29" spans="1:6">
      <c r="A29" t="s">
        <v>8459</v>
      </c>
      <c r="B29" t="s">
        <v>1224</v>
      </c>
      <c r="C29">
        <v>200</v>
      </c>
      <c r="D29">
        <v>34</v>
      </c>
      <c r="E29" t="s">
        <v>255</v>
      </c>
      <c r="F29" t="s">
        <v>8334</v>
      </c>
    </row>
    <row r="30" spans="1:6">
      <c r="A30" t="s">
        <v>8460</v>
      </c>
      <c r="B30" t="s">
        <v>1225</v>
      </c>
      <c r="C30">
        <v>100</v>
      </c>
      <c r="D30">
        <v>12</v>
      </c>
      <c r="E30" t="s">
        <v>255</v>
      </c>
      <c r="F30" t="s">
        <v>8334</v>
      </c>
    </row>
    <row r="31" spans="1:6">
      <c r="A31" t="s">
        <v>8461</v>
      </c>
      <c r="B31" t="s">
        <v>1226</v>
      </c>
      <c r="C31">
        <v>67</v>
      </c>
      <c r="D31">
        <v>12</v>
      </c>
      <c r="E31" t="s">
        <v>255</v>
      </c>
      <c r="F31" t="s">
        <v>8334</v>
      </c>
    </row>
    <row r="32" spans="1:6">
      <c r="A32" t="s">
        <v>8462</v>
      </c>
      <c r="B32" t="s">
        <v>1227</v>
      </c>
      <c r="C32">
        <v>103</v>
      </c>
      <c r="D32">
        <v>13</v>
      </c>
      <c r="E32" t="s">
        <v>255</v>
      </c>
      <c r="F32" t="s">
        <v>8334</v>
      </c>
    </row>
    <row r="33" spans="1:6">
      <c r="A33" t="s">
        <v>8463</v>
      </c>
      <c r="B33" t="s">
        <v>1228</v>
      </c>
      <c r="C33">
        <v>57</v>
      </c>
      <c r="D33">
        <v>10</v>
      </c>
      <c r="E33" t="s">
        <v>255</v>
      </c>
      <c r="F33" t="s">
        <v>8334</v>
      </c>
    </row>
    <row r="34" spans="1:6">
      <c r="A34" t="s">
        <v>8464</v>
      </c>
      <c r="B34" t="s">
        <v>1229</v>
      </c>
      <c r="C34">
        <v>35</v>
      </c>
      <c r="D34">
        <v>4</v>
      </c>
      <c r="E34" t="s">
        <v>255</v>
      </c>
      <c r="F34" t="s">
        <v>8334</v>
      </c>
    </row>
    <row r="35" spans="1:6">
      <c r="A35" t="s">
        <v>8465</v>
      </c>
      <c r="B35" t="s">
        <v>1230</v>
      </c>
      <c r="C35">
        <v>149</v>
      </c>
      <c r="D35">
        <v>30</v>
      </c>
      <c r="E35" t="s">
        <v>255</v>
      </c>
      <c r="F35" t="s">
        <v>8334</v>
      </c>
    </row>
    <row r="36" spans="1:6">
      <c r="A36" t="s">
        <v>8466</v>
      </c>
      <c r="B36" t="s">
        <v>1231</v>
      </c>
      <c r="C36">
        <v>0</v>
      </c>
      <c r="D36">
        <v>0</v>
      </c>
      <c r="E36" t="s">
        <v>255</v>
      </c>
      <c r="F36" t="s">
        <v>8334</v>
      </c>
    </row>
    <row r="37" spans="1:6">
      <c r="A37" t="s">
        <v>8467</v>
      </c>
      <c r="B37" t="s">
        <v>1232</v>
      </c>
      <c r="C37">
        <v>70</v>
      </c>
      <c r="D37">
        <v>9</v>
      </c>
      <c r="E37" t="s">
        <v>255</v>
      </c>
      <c r="F37" t="s">
        <v>8334</v>
      </c>
    </row>
    <row r="38" spans="1:6">
      <c r="A38" t="s">
        <v>8468</v>
      </c>
      <c r="B38" t="s">
        <v>1233</v>
      </c>
      <c r="C38">
        <v>65</v>
      </c>
      <c r="D38">
        <v>6</v>
      </c>
      <c r="E38" t="s">
        <v>255</v>
      </c>
      <c r="F38" t="s">
        <v>8334</v>
      </c>
    </row>
    <row r="39" spans="1:6">
      <c r="A39" t="s">
        <v>8469</v>
      </c>
      <c r="B39" t="s">
        <v>1234</v>
      </c>
      <c r="C39">
        <v>850</v>
      </c>
      <c r="D39">
        <v>144</v>
      </c>
      <c r="E39" t="s">
        <v>255</v>
      </c>
      <c r="F39" t="s">
        <v>8334</v>
      </c>
    </row>
    <row r="40" spans="1:6">
      <c r="A40" t="s">
        <v>8470</v>
      </c>
      <c r="B40" t="s">
        <v>1235</v>
      </c>
      <c r="C40">
        <v>314</v>
      </c>
      <c r="D40">
        <v>57</v>
      </c>
      <c r="E40" t="s">
        <v>255</v>
      </c>
      <c r="F40" t="s">
        <v>8334</v>
      </c>
    </row>
    <row r="41" spans="1:6">
      <c r="A41" t="s">
        <v>8471</v>
      </c>
      <c r="B41" t="s">
        <v>1236</v>
      </c>
      <c r="C41">
        <v>22</v>
      </c>
      <c r="D41">
        <v>0</v>
      </c>
      <c r="E41" t="s">
        <v>255</v>
      </c>
      <c r="F41" t="s">
        <v>1196</v>
      </c>
    </row>
    <row r="42" spans="1:6">
      <c r="A42" t="s">
        <v>8472</v>
      </c>
      <c r="B42" t="s">
        <v>1237</v>
      </c>
      <c r="C42">
        <v>45</v>
      </c>
      <c r="D42">
        <v>5</v>
      </c>
      <c r="E42" t="s">
        <v>255</v>
      </c>
      <c r="F42" t="s">
        <v>8334</v>
      </c>
    </row>
    <row r="43" spans="1:6">
      <c r="A43" t="s">
        <v>8473</v>
      </c>
      <c r="B43" t="s">
        <v>1238</v>
      </c>
      <c r="C43">
        <v>130</v>
      </c>
      <c r="D43">
        <v>15</v>
      </c>
      <c r="E43" t="s">
        <v>255</v>
      </c>
      <c r="F43" t="s">
        <v>8334</v>
      </c>
    </row>
    <row r="44" spans="1:6">
      <c r="A44" t="s">
        <v>8474</v>
      </c>
      <c r="B44" t="s">
        <v>1239</v>
      </c>
      <c r="C44">
        <v>45</v>
      </c>
      <c r="D44">
        <v>5</v>
      </c>
      <c r="E44" t="s">
        <v>255</v>
      </c>
      <c r="F44" t="s">
        <v>8334</v>
      </c>
    </row>
    <row r="45" spans="1:6">
      <c r="A45" t="s">
        <v>8475</v>
      </c>
      <c r="B45" t="s">
        <v>1240</v>
      </c>
      <c r="C45">
        <v>30</v>
      </c>
      <c r="D45">
        <v>3</v>
      </c>
      <c r="E45" t="s">
        <v>255</v>
      </c>
      <c r="F45" t="s">
        <v>8334</v>
      </c>
    </row>
    <row r="46" spans="1:6">
      <c r="A46" t="s">
        <v>8476</v>
      </c>
      <c r="B46" t="s">
        <v>1241</v>
      </c>
      <c r="C46">
        <v>151</v>
      </c>
      <c r="D46">
        <v>7</v>
      </c>
      <c r="E46" t="s">
        <v>255</v>
      </c>
      <c r="F46" t="s">
        <v>8334</v>
      </c>
    </row>
    <row r="47" spans="1:6">
      <c r="A47" t="s">
        <v>8477</v>
      </c>
      <c r="B47" t="s">
        <v>1242</v>
      </c>
      <c r="C47">
        <v>25</v>
      </c>
      <c r="D47">
        <v>0</v>
      </c>
      <c r="E47" t="s">
        <v>255</v>
      </c>
      <c r="F47" t="s">
        <v>8334</v>
      </c>
    </row>
    <row r="48" spans="1:6">
      <c r="A48" t="s">
        <v>8478</v>
      </c>
      <c r="B48" t="s">
        <v>1243</v>
      </c>
      <c r="C48">
        <v>11</v>
      </c>
      <c r="D48">
        <v>0</v>
      </c>
      <c r="E48" t="s">
        <v>255</v>
      </c>
      <c r="F48" t="s">
        <v>8334</v>
      </c>
    </row>
    <row r="49" spans="1:6">
      <c r="A49" t="s">
        <v>8479</v>
      </c>
      <c r="B49" t="s">
        <v>1244</v>
      </c>
      <c r="C49">
        <v>0</v>
      </c>
      <c r="D49">
        <v>0</v>
      </c>
      <c r="E49" t="s">
        <v>255</v>
      </c>
      <c r="F49" t="s">
        <v>1196</v>
      </c>
    </row>
    <row r="50" spans="1:6">
      <c r="A50" t="s">
        <v>8480</v>
      </c>
      <c r="B50" t="s">
        <v>1245</v>
      </c>
      <c r="C50">
        <v>290</v>
      </c>
      <c r="D50">
        <v>48</v>
      </c>
      <c r="E50" t="s">
        <v>255</v>
      </c>
      <c r="F50" t="s">
        <v>8334</v>
      </c>
    </row>
    <row r="51" spans="1:6">
      <c r="A51" t="s">
        <v>8481</v>
      </c>
      <c r="B51" t="s">
        <v>1246</v>
      </c>
      <c r="C51">
        <v>131</v>
      </c>
      <c r="D51">
        <v>10</v>
      </c>
      <c r="E51" t="s">
        <v>255</v>
      </c>
      <c r="F51" t="s">
        <v>8334</v>
      </c>
    </row>
    <row r="52" spans="1:6">
      <c r="A52" t="s">
        <v>8482</v>
      </c>
      <c r="B52" t="s">
        <v>1247</v>
      </c>
      <c r="C52">
        <v>230</v>
      </c>
      <c r="D52">
        <v>13</v>
      </c>
      <c r="E52" t="s">
        <v>255</v>
      </c>
      <c r="F52" t="s">
        <v>8334</v>
      </c>
    </row>
    <row r="53" spans="1:6">
      <c r="A53" t="s">
        <v>8483</v>
      </c>
      <c r="B53" t="s">
        <v>1248</v>
      </c>
      <c r="C53">
        <v>200</v>
      </c>
      <c r="D53">
        <v>34</v>
      </c>
      <c r="E53" t="s">
        <v>256</v>
      </c>
      <c r="F53" t="s">
        <v>8334</v>
      </c>
    </row>
    <row r="54" spans="1:6">
      <c r="A54" t="s">
        <v>8484</v>
      </c>
      <c r="B54" t="s">
        <v>1249</v>
      </c>
      <c r="C54">
        <v>21</v>
      </c>
      <c r="D54">
        <v>3</v>
      </c>
      <c r="E54" t="s">
        <v>256</v>
      </c>
      <c r="F54" t="s">
        <v>8334</v>
      </c>
    </row>
    <row r="55" spans="1:6">
      <c r="A55" t="s">
        <v>8485</v>
      </c>
      <c r="B55" t="s">
        <v>1250</v>
      </c>
      <c r="C55">
        <v>14</v>
      </c>
      <c r="D55">
        <v>0</v>
      </c>
      <c r="E55" t="s">
        <v>256</v>
      </c>
      <c r="F55" t="s">
        <v>8335</v>
      </c>
    </row>
    <row r="56" spans="1:6">
      <c r="A56" t="s">
        <v>8486</v>
      </c>
      <c r="B56" t="s">
        <v>1251</v>
      </c>
      <c r="C56">
        <v>112</v>
      </c>
      <c r="D56">
        <v>11</v>
      </c>
      <c r="E56" t="s">
        <v>256</v>
      </c>
      <c r="F56" t="s">
        <v>8334</v>
      </c>
    </row>
    <row r="57" spans="1:6">
      <c r="A57" t="s">
        <v>8487</v>
      </c>
      <c r="B57" t="s">
        <v>1252</v>
      </c>
      <c r="C57">
        <v>14</v>
      </c>
      <c r="D57">
        <v>0</v>
      </c>
      <c r="E57" t="s">
        <v>256</v>
      </c>
      <c r="F57" t="s">
        <v>8334</v>
      </c>
    </row>
    <row r="58" spans="1:6">
      <c r="A58" t="s">
        <v>8488</v>
      </c>
      <c r="B58" t="s">
        <v>1253</v>
      </c>
      <c r="C58">
        <v>26</v>
      </c>
      <c r="D58">
        <v>0</v>
      </c>
      <c r="E58" t="s">
        <v>256</v>
      </c>
      <c r="F58" t="s">
        <v>8334</v>
      </c>
    </row>
    <row r="59" spans="1:6">
      <c r="A59" t="s">
        <v>8489</v>
      </c>
      <c r="B59" t="s">
        <v>1254</v>
      </c>
      <c r="C59">
        <v>105</v>
      </c>
      <c r="D59">
        <v>5</v>
      </c>
      <c r="E59" t="s">
        <v>256</v>
      </c>
      <c r="F59" t="s">
        <v>8334</v>
      </c>
    </row>
    <row r="60" spans="1:6">
      <c r="A60" t="s">
        <v>8490</v>
      </c>
      <c r="B60" t="s">
        <v>1255</v>
      </c>
      <c r="C60">
        <v>22</v>
      </c>
      <c r="D60">
        <v>0</v>
      </c>
      <c r="E60" t="s">
        <v>256</v>
      </c>
      <c r="F60" t="s">
        <v>8334</v>
      </c>
    </row>
    <row r="61" spans="1:6">
      <c r="A61" t="s">
        <v>8491</v>
      </c>
      <c r="B61" t="s">
        <v>1256</v>
      </c>
      <c r="C61">
        <v>13</v>
      </c>
      <c r="D61">
        <v>0</v>
      </c>
      <c r="E61" t="s">
        <v>256</v>
      </c>
      <c r="F61" t="s">
        <v>8334</v>
      </c>
    </row>
    <row r="62" spans="1:6">
      <c r="A62" t="s">
        <v>8492</v>
      </c>
      <c r="B62" t="s">
        <v>1257</v>
      </c>
      <c r="C62">
        <v>165</v>
      </c>
      <c r="D62">
        <v>13</v>
      </c>
      <c r="E62" t="s">
        <v>256</v>
      </c>
      <c r="F62" t="s">
        <v>8335</v>
      </c>
    </row>
    <row r="63" spans="1:6">
      <c r="A63" t="s">
        <v>8493</v>
      </c>
      <c r="B63" t="s">
        <v>1258</v>
      </c>
      <c r="C63">
        <v>488</v>
      </c>
      <c r="D63">
        <v>63</v>
      </c>
      <c r="E63" t="s">
        <v>256</v>
      </c>
      <c r="F63" t="s">
        <v>8334</v>
      </c>
    </row>
    <row r="64" spans="1:6">
      <c r="A64" t="s">
        <v>8494</v>
      </c>
      <c r="B64" t="s">
        <v>1259</v>
      </c>
      <c r="C64">
        <v>88</v>
      </c>
      <c r="D64">
        <v>9</v>
      </c>
      <c r="E64" t="s">
        <v>256</v>
      </c>
      <c r="F64" t="s">
        <v>8334</v>
      </c>
    </row>
    <row r="65" spans="1:6">
      <c r="A65" t="s">
        <v>8495</v>
      </c>
      <c r="B65" t="s">
        <v>1260</v>
      </c>
      <c r="C65">
        <v>28</v>
      </c>
      <c r="D65">
        <v>3</v>
      </c>
      <c r="E65" t="s">
        <v>256</v>
      </c>
      <c r="F65" t="s">
        <v>8334</v>
      </c>
    </row>
    <row r="66" spans="1:6">
      <c r="A66" t="s">
        <v>8496</v>
      </c>
      <c r="B66" t="s">
        <v>1261</v>
      </c>
      <c r="C66">
        <v>100</v>
      </c>
      <c r="D66">
        <v>12</v>
      </c>
      <c r="E66" t="s">
        <v>256</v>
      </c>
      <c r="F66" t="s">
        <v>8335</v>
      </c>
    </row>
    <row r="67" spans="1:6">
      <c r="A67" t="s">
        <v>8497</v>
      </c>
      <c r="B67" t="s">
        <v>1262</v>
      </c>
      <c r="C67">
        <v>70</v>
      </c>
      <c r="D67">
        <v>9</v>
      </c>
      <c r="E67" t="s">
        <v>256</v>
      </c>
      <c r="F67" t="s">
        <v>8334</v>
      </c>
    </row>
    <row r="68" spans="1:6">
      <c r="A68" t="s">
        <v>8498</v>
      </c>
      <c r="B68" t="s">
        <v>1263</v>
      </c>
      <c r="C68">
        <v>311</v>
      </c>
      <c r="D68">
        <v>31</v>
      </c>
      <c r="E68" t="s">
        <v>256</v>
      </c>
      <c r="F68" t="s">
        <v>8334</v>
      </c>
    </row>
    <row r="69" spans="1:6">
      <c r="A69" t="s">
        <v>8499</v>
      </c>
      <c r="B69" t="s">
        <v>1264</v>
      </c>
      <c r="C69">
        <v>3</v>
      </c>
      <c r="D69">
        <v>0</v>
      </c>
      <c r="E69" t="s">
        <v>256</v>
      </c>
      <c r="F69" t="s">
        <v>8334</v>
      </c>
    </row>
    <row r="70" spans="1:6">
      <c r="A70" t="s">
        <v>8500</v>
      </c>
      <c r="B70" t="s">
        <v>1265</v>
      </c>
      <c r="C70">
        <v>15</v>
      </c>
      <c r="D70">
        <v>0</v>
      </c>
      <c r="E70" t="s">
        <v>256</v>
      </c>
      <c r="F70" t="s">
        <v>8334</v>
      </c>
    </row>
    <row r="71" spans="1:6">
      <c r="A71" t="s">
        <v>8501</v>
      </c>
      <c r="B71" t="s">
        <v>1266</v>
      </c>
      <c r="C71">
        <v>90</v>
      </c>
      <c r="D71">
        <v>5</v>
      </c>
      <c r="E71" t="s">
        <v>256</v>
      </c>
      <c r="F71" t="s">
        <v>8334</v>
      </c>
    </row>
    <row r="72" spans="1:6">
      <c r="A72" t="s">
        <v>8502</v>
      </c>
      <c r="B72" t="s">
        <v>1267</v>
      </c>
      <c r="C72">
        <v>14</v>
      </c>
      <c r="D72">
        <v>2</v>
      </c>
      <c r="E72" t="s">
        <v>256</v>
      </c>
      <c r="F72" t="s">
        <v>8334</v>
      </c>
    </row>
    <row r="73" spans="1:6">
      <c r="A73" t="s">
        <v>8503</v>
      </c>
      <c r="B73" t="s">
        <v>1268</v>
      </c>
      <c r="C73">
        <v>4</v>
      </c>
      <c r="D73">
        <v>0</v>
      </c>
      <c r="E73" t="s">
        <v>256</v>
      </c>
      <c r="F73" t="s">
        <v>8334</v>
      </c>
    </row>
    <row r="74" spans="1:6">
      <c r="A74" t="s">
        <v>8504</v>
      </c>
      <c r="B74" t="s">
        <v>1269</v>
      </c>
      <c r="C74">
        <v>130</v>
      </c>
      <c r="D74">
        <v>9</v>
      </c>
      <c r="E74" t="s">
        <v>256</v>
      </c>
      <c r="F74" t="s">
        <v>8334</v>
      </c>
    </row>
    <row r="75" spans="1:6">
      <c r="A75" t="s">
        <v>8505</v>
      </c>
      <c r="B75" t="s">
        <v>1270</v>
      </c>
      <c r="C75">
        <v>61</v>
      </c>
      <c r="D75">
        <v>0</v>
      </c>
      <c r="E75" t="s">
        <v>256</v>
      </c>
      <c r="F75" t="s">
        <v>8334</v>
      </c>
    </row>
    <row r="76" spans="1:6">
      <c r="A76" t="s">
        <v>8506</v>
      </c>
      <c r="B76" t="s">
        <v>1271</v>
      </c>
      <c r="C76">
        <v>85</v>
      </c>
      <c r="D76">
        <v>8</v>
      </c>
      <c r="E76" t="s">
        <v>256</v>
      </c>
      <c r="F76" t="s">
        <v>8334</v>
      </c>
    </row>
    <row r="77" spans="1:6">
      <c r="A77" t="s">
        <v>8507</v>
      </c>
      <c r="B77" t="s">
        <v>1272</v>
      </c>
      <c r="C77">
        <v>6</v>
      </c>
      <c r="D77">
        <v>0</v>
      </c>
      <c r="E77" t="s">
        <v>256</v>
      </c>
      <c r="F77" t="s">
        <v>8334</v>
      </c>
    </row>
    <row r="78" spans="1:6">
      <c r="A78" t="s">
        <v>8508</v>
      </c>
      <c r="B78" t="s">
        <v>1273</v>
      </c>
      <c r="C78">
        <v>125</v>
      </c>
      <c r="D78">
        <v>21</v>
      </c>
      <c r="E78" t="s">
        <v>256</v>
      </c>
      <c r="F78" t="s">
        <v>8334</v>
      </c>
    </row>
    <row r="79" spans="1:6">
      <c r="A79" t="s">
        <v>8509</v>
      </c>
      <c r="B79" t="s">
        <v>1274</v>
      </c>
      <c r="C79">
        <v>25</v>
      </c>
      <c r="D79">
        <v>0</v>
      </c>
      <c r="E79" t="s">
        <v>256</v>
      </c>
      <c r="F79" t="s">
        <v>8334</v>
      </c>
    </row>
    <row r="80" spans="1:6">
      <c r="A80" t="s">
        <v>8510</v>
      </c>
      <c r="B80" t="s">
        <v>1275</v>
      </c>
      <c r="C80">
        <v>45</v>
      </c>
      <c r="D80">
        <v>5</v>
      </c>
      <c r="E80" t="s">
        <v>256</v>
      </c>
      <c r="F80" t="s">
        <v>8334</v>
      </c>
    </row>
    <row r="81" spans="1:6">
      <c r="A81" t="s">
        <v>8511</v>
      </c>
      <c r="B81" t="s">
        <v>1276</v>
      </c>
      <c r="C81">
        <v>23</v>
      </c>
      <c r="D81">
        <v>0</v>
      </c>
      <c r="E81" t="s">
        <v>256</v>
      </c>
      <c r="F81" t="s">
        <v>8334</v>
      </c>
    </row>
    <row r="82" spans="1:6">
      <c r="A82" t="s">
        <v>8512</v>
      </c>
      <c r="B82" t="s">
        <v>1277</v>
      </c>
      <c r="C82">
        <v>253</v>
      </c>
      <c r="D82">
        <v>51</v>
      </c>
      <c r="E82" t="s">
        <v>256</v>
      </c>
      <c r="F82" t="s">
        <v>8334</v>
      </c>
    </row>
    <row r="83" spans="1:6">
      <c r="A83" t="s">
        <v>8513</v>
      </c>
      <c r="B83" t="s">
        <v>1278</v>
      </c>
      <c r="C83">
        <v>16</v>
      </c>
      <c r="D83">
        <v>3</v>
      </c>
      <c r="E83" t="s">
        <v>256</v>
      </c>
      <c r="F83" t="s">
        <v>8334</v>
      </c>
    </row>
    <row r="84" spans="1:6">
      <c r="A84" t="s">
        <v>8514</v>
      </c>
      <c r="B84" t="s">
        <v>1279</v>
      </c>
      <c r="C84">
        <v>77</v>
      </c>
      <c r="D84">
        <v>0</v>
      </c>
      <c r="E84" t="s">
        <v>257</v>
      </c>
      <c r="F84" t="s">
        <v>8334</v>
      </c>
    </row>
    <row r="85" spans="1:6">
      <c r="A85" t="s">
        <v>8515</v>
      </c>
      <c r="B85" t="s">
        <v>1280</v>
      </c>
      <c r="C85">
        <v>300</v>
      </c>
      <c r="D85">
        <v>28</v>
      </c>
      <c r="E85" t="s">
        <v>257</v>
      </c>
      <c r="F85" t="s">
        <v>8334</v>
      </c>
    </row>
    <row r="86" spans="1:6">
      <c r="A86" t="s">
        <v>8516</v>
      </c>
      <c r="B86" t="s">
        <v>1281</v>
      </c>
      <c r="C86">
        <v>237</v>
      </c>
      <c r="D86">
        <v>33</v>
      </c>
      <c r="E86" t="s">
        <v>257</v>
      </c>
      <c r="F86" t="s">
        <v>8334</v>
      </c>
    </row>
    <row r="87" spans="1:6">
      <c r="A87" t="s">
        <v>8517</v>
      </c>
      <c r="B87" t="s">
        <v>1282</v>
      </c>
      <c r="C87">
        <v>143</v>
      </c>
      <c r="D87">
        <v>21</v>
      </c>
      <c r="E87" t="s">
        <v>258</v>
      </c>
      <c r="F87" t="s">
        <v>8335</v>
      </c>
    </row>
    <row r="88" spans="1:6">
      <c r="A88" t="s">
        <v>8518</v>
      </c>
      <c r="B88" t="s">
        <v>1283</v>
      </c>
      <c r="C88">
        <v>575</v>
      </c>
      <c r="D88">
        <v>148</v>
      </c>
      <c r="E88" t="s">
        <v>258</v>
      </c>
      <c r="F88" t="s">
        <v>8335</v>
      </c>
    </row>
    <row r="89" spans="1:6">
      <c r="A89" t="s">
        <v>8519</v>
      </c>
      <c r="B89" t="s">
        <v>1284</v>
      </c>
      <c r="C89">
        <v>220</v>
      </c>
      <c r="D89">
        <v>14</v>
      </c>
      <c r="E89" t="s">
        <v>258</v>
      </c>
      <c r="F89" t="s">
        <v>8335</v>
      </c>
    </row>
    <row r="90" spans="1:6">
      <c r="A90" t="s">
        <v>8520</v>
      </c>
      <c r="B90" t="s">
        <v>1285</v>
      </c>
      <c r="C90">
        <v>8</v>
      </c>
      <c r="D90">
        <v>0</v>
      </c>
      <c r="E90" t="s">
        <v>258</v>
      </c>
      <c r="F90" t="s">
        <v>8335</v>
      </c>
    </row>
    <row r="91" spans="1:6">
      <c r="A91" t="s">
        <v>8521</v>
      </c>
      <c r="B91" t="s">
        <v>1286</v>
      </c>
      <c r="C91">
        <v>217</v>
      </c>
      <c r="D91">
        <v>46</v>
      </c>
      <c r="E91" t="s">
        <v>258</v>
      </c>
      <c r="F91" t="s">
        <v>8335</v>
      </c>
    </row>
    <row r="92" spans="1:6">
      <c r="A92" t="s">
        <v>8522</v>
      </c>
      <c r="B92" t="s">
        <v>1287</v>
      </c>
      <c r="C92">
        <v>149</v>
      </c>
      <c r="D92">
        <v>0</v>
      </c>
      <c r="E92" t="s">
        <v>258</v>
      </c>
      <c r="F92" t="s">
        <v>8335</v>
      </c>
    </row>
    <row r="93" spans="1:6">
      <c r="A93" t="s">
        <v>8523</v>
      </c>
      <c r="B93" t="s">
        <v>1288</v>
      </c>
      <c r="C93">
        <v>336</v>
      </c>
      <c r="D93">
        <v>73</v>
      </c>
      <c r="E93" t="s">
        <v>258</v>
      </c>
      <c r="F93" t="s">
        <v>8335</v>
      </c>
    </row>
    <row r="94" spans="1:6">
      <c r="A94" t="s">
        <v>8524</v>
      </c>
      <c r="B94" t="s">
        <v>1289</v>
      </c>
      <c r="C94">
        <v>170</v>
      </c>
      <c r="D94">
        <v>20</v>
      </c>
      <c r="E94" t="s">
        <v>258</v>
      </c>
      <c r="F94" t="s">
        <v>8335</v>
      </c>
    </row>
    <row r="95" spans="1:6">
      <c r="A95" t="s">
        <v>8525</v>
      </c>
      <c r="B95" t="s">
        <v>1290</v>
      </c>
      <c r="C95">
        <v>171</v>
      </c>
      <c r="D95">
        <v>14</v>
      </c>
      <c r="E95" t="s">
        <v>258</v>
      </c>
      <c r="F95" t="s">
        <v>8335</v>
      </c>
    </row>
    <row r="96" spans="1:6">
      <c r="A96" t="s">
        <v>8526</v>
      </c>
      <c r="B96" t="s">
        <v>1291</v>
      </c>
      <c r="C96">
        <v>150</v>
      </c>
      <c r="D96">
        <v>24</v>
      </c>
      <c r="E96" t="s">
        <v>258</v>
      </c>
      <c r="F96" t="s">
        <v>8335</v>
      </c>
    </row>
    <row r="97" spans="1:6">
      <c r="A97" t="s">
        <v>8527</v>
      </c>
      <c r="B97" t="s">
        <v>1292</v>
      </c>
      <c r="C97">
        <v>50</v>
      </c>
      <c r="D97">
        <v>0</v>
      </c>
      <c r="E97" t="s">
        <v>258</v>
      </c>
      <c r="F97" t="s">
        <v>8335</v>
      </c>
    </row>
    <row r="98" spans="1:6">
      <c r="A98" t="s">
        <v>8528</v>
      </c>
      <c r="B98" t="s">
        <v>1293</v>
      </c>
      <c r="C98">
        <v>75</v>
      </c>
      <c r="D98">
        <v>0</v>
      </c>
      <c r="E98" t="s">
        <v>258</v>
      </c>
      <c r="F98" t="s">
        <v>8335</v>
      </c>
    </row>
    <row r="99" spans="1:6">
      <c r="A99" t="s">
        <v>8529</v>
      </c>
      <c r="B99" t="s">
        <v>1294</v>
      </c>
      <c r="C99">
        <v>10</v>
      </c>
      <c r="D99">
        <v>2</v>
      </c>
      <c r="E99" t="s">
        <v>259</v>
      </c>
      <c r="F99" t="s">
        <v>8334</v>
      </c>
    </row>
    <row r="100" spans="1:6">
      <c r="A100" t="s">
        <v>8530</v>
      </c>
      <c r="B100" t="s">
        <v>1295</v>
      </c>
      <c r="C100">
        <v>14</v>
      </c>
      <c r="D100">
        <v>0</v>
      </c>
      <c r="E100" t="s">
        <v>259</v>
      </c>
      <c r="F100" t="s">
        <v>8334</v>
      </c>
    </row>
    <row r="101" spans="1:6">
      <c r="A101" t="s">
        <v>8531</v>
      </c>
      <c r="B101" t="s">
        <v>1296</v>
      </c>
      <c r="C101">
        <v>190</v>
      </c>
      <c r="D101">
        <v>36</v>
      </c>
      <c r="E101" t="s">
        <v>260</v>
      </c>
      <c r="F101" t="s">
        <v>8335</v>
      </c>
    </row>
    <row r="102" spans="1:6">
      <c r="A102" t="s">
        <v>8532</v>
      </c>
      <c r="B102" t="s">
        <v>1297</v>
      </c>
      <c r="C102">
        <v>92</v>
      </c>
      <c r="D102">
        <v>9</v>
      </c>
      <c r="E102" t="s">
        <v>260</v>
      </c>
      <c r="F102" t="s">
        <v>8335</v>
      </c>
    </row>
    <row r="103" spans="1:6">
      <c r="A103" t="s">
        <v>8533</v>
      </c>
      <c r="B103" t="s">
        <v>1298</v>
      </c>
      <c r="C103">
        <v>70</v>
      </c>
      <c r="D103">
        <v>9</v>
      </c>
      <c r="E103" t="s">
        <v>260</v>
      </c>
      <c r="F103" t="s">
        <v>8335</v>
      </c>
    </row>
    <row r="104" spans="1:6">
      <c r="A104" t="s">
        <v>8534</v>
      </c>
      <c r="B104" t="s">
        <v>1299</v>
      </c>
      <c r="C104">
        <v>176</v>
      </c>
      <c r="D104">
        <v>22</v>
      </c>
      <c r="E104" t="s">
        <v>260</v>
      </c>
      <c r="F104" t="s">
        <v>8335</v>
      </c>
    </row>
    <row r="105" spans="1:6">
      <c r="A105" t="s">
        <v>8535</v>
      </c>
      <c r="B105" t="s">
        <v>1300</v>
      </c>
      <c r="C105">
        <v>68</v>
      </c>
      <c r="D105">
        <v>7</v>
      </c>
      <c r="E105" t="s">
        <v>260</v>
      </c>
      <c r="F105" t="s">
        <v>8335</v>
      </c>
    </row>
    <row r="106" spans="1:6">
      <c r="A106" t="s">
        <v>8536</v>
      </c>
      <c r="B106" t="s">
        <v>1301</v>
      </c>
      <c r="C106">
        <v>65</v>
      </c>
      <c r="D106">
        <v>3</v>
      </c>
      <c r="E106" t="s">
        <v>260</v>
      </c>
      <c r="F106" t="s">
        <v>8335</v>
      </c>
    </row>
    <row r="107" spans="1:6">
      <c r="A107" t="s">
        <v>8537</v>
      </c>
      <c r="B107" t="s">
        <v>1302</v>
      </c>
      <c r="C107">
        <v>123</v>
      </c>
      <c r="D107">
        <v>20</v>
      </c>
      <c r="E107" t="s">
        <v>260</v>
      </c>
      <c r="F107" t="s">
        <v>8335</v>
      </c>
    </row>
    <row r="108" spans="1:6">
      <c r="A108" t="s">
        <v>8538</v>
      </c>
      <c r="B108" t="s">
        <v>1303</v>
      </c>
      <c r="C108">
        <v>14</v>
      </c>
      <c r="D108">
        <v>3</v>
      </c>
      <c r="E108" t="s">
        <v>261</v>
      </c>
      <c r="F108" t="s">
        <v>8335</v>
      </c>
    </row>
    <row r="109" spans="1:6">
      <c r="A109" t="s">
        <v>8539</v>
      </c>
      <c r="B109" t="s">
        <v>1304</v>
      </c>
      <c r="C109">
        <v>99</v>
      </c>
      <c r="D109">
        <v>18</v>
      </c>
      <c r="E109" t="s">
        <v>262</v>
      </c>
      <c r="F109" t="s">
        <v>8335</v>
      </c>
    </row>
    <row r="110" spans="1:6">
      <c r="A110" t="s">
        <v>8540</v>
      </c>
      <c r="B110" t="s">
        <v>1305</v>
      </c>
      <c r="C110">
        <v>42</v>
      </c>
      <c r="D110">
        <v>5</v>
      </c>
      <c r="E110" t="s">
        <v>262</v>
      </c>
      <c r="F110" t="s">
        <v>8335</v>
      </c>
    </row>
    <row r="111" spans="1:6">
      <c r="A111" t="s">
        <v>8541</v>
      </c>
      <c r="B111" t="s">
        <v>1306</v>
      </c>
      <c r="C111">
        <v>93</v>
      </c>
      <c r="D111">
        <v>12</v>
      </c>
      <c r="E111" t="s">
        <v>262</v>
      </c>
      <c r="F111" t="s">
        <v>8335</v>
      </c>
    </row>
    <row r="112" spans="1:6">
      <c r="A112" t="s">
        <v>8542</v>
      </c>
      <c r="B112" t="s">
        <v>1307</v>
      </c>
      <c r="C112">
        <v>516</v>
      </c>
      <c r="D112">
        <v>67</v>
      </c>
      <c r="E112" t="s">
        <v>263</v>
      </c>
      <c r="F112" t="s">
        <v>8335</v>
      </c>
    </row>
    <row r="113" spans="1:6">
      <c r="A113" t="s">
        <v>8543</v>
      </c>
      <c r="B113" t="s">
        <v>1308</v>
      </c>
      <c r="C113">
        <v>6</v>
      </c>
      <c r="D113">
        <v>0</v>
      </c>
      <c r="E113" t="s">
        <v>263</v>
      </c>
      <c r="F113" t="s">
        <v>8335</v>
      </c>
    </row>
    <row r="114" spans="1:6">
      <c r="A114" t="s">
        <v>8544</v>
      </c>
      <c r="B114" t="s">
        <v>1309</v>
      </c>
      <c r="C114">
        <v>0</v>
      </c>
      <c r="D114">
        <v>0</v>
      </c>
      <c r="E114" t="s">
        <v>263</v>
      </c>
      <c r="F114" t="s">
        <v>1196</v>
      </c>
    </row>
    <row r="115" spans="1:6">
      <c r="A115" t="s">
        <v>8545</v>
      </c>
      <c r="B115" t="s">
        <v>1310</v>
      </c>
      <c r="C115">
        <v>26</v>
      </c>
      <c r="D115">
        <v>6</v>
      </c>
      <c r="E115" t="s">
        <v>264</v>
      </c>
      <c r="F115" t="s">
        <v>8334</v>
      </c>
    </row>
    <row r="116" spans="1:6">
      <c r="A116" t="s">
        <v>8546</v>
      </c>
      <c r="B116" t="s">
        <v>1311</v>
      </c>
      <c r="C116">
        <v>160</v>
      </c>
      <c r="D116">
        <v>29</v>
      </c>
      <c r="E116" t="s">
        <v>264</v>
      </c>
      <c r="F116" t="s">
        <v>8334</v>
      </c>
    </row>
    <row r="117" spans="1:6">
      <c r="A117" t="s">
        <v>8547</v>
      </c>
      <c r="B117" t="s">
        <v>1312</v>
      </c>
      <c r="C117">
        <v>63</v>
      </c>
      <c r="D117">
        <v>7</v>
      </c>
      <c r="E117" t="s">
        <v>265</v>
      </c>
      <c r="F117" t="s">
        <v>8335</v>
      </c>
    </row>
    <row r="118" spans="1:6">
      <c r="A118" t="s">
        <v>8548</v>
      </c>
      <c r="B118" t="s">
        <v>1313</v>
      </c>
      <c r="C118">
        <v>70</v>
      </c>
      <c r="D118">
        <v>6</v>
      </c>
      <c r="E118" t="s">
        <v>265</v>
      </c>
      <c r="F118" t="s">
        <v>8335</v>
      </c>
    </row>
    <row r="119" spans="1:6">
      <c r="A119" t="s">
        <v>8549</v>
      </c>
      <c r="B119" t="s">
        <v>1314</v>
      </c>
      <c r="C119">
        <v>177</v>
      </c>
      <c r="D119">
        <v>22</v>
      </c>
      <c r="E119" t="s">
        <v>265</v>
      </c>
      <c r="F119" t="s">
        <v>8335</v>
      </c>
    </row>
    <row r="120" spans="1:6">
      <c r="A120" t="s">
        <v>8550</v>
      </c>
      <c r="B120" t="s">
        <v>1315</v>
      </c>
      <c r="C120">
        <v>95</v>
      </c>
      <c r="D120">
        <v>6</v>
      </c>
      <c r="E120" t="s">
        <v>265</v>
      </c>
      <c r="F120" t="s">
        <v>8335</v>
      </c>
    </row>
    <row r="121" spans="1:6">
      <c r="A121" t="s">
        <v>8551</v>
      </c>
      <c r="B121" t="s">
        <v>1316</v>
      </c>
      <c r="C121">
        <v>116</v>
      </c>
      <c r="D121">
        <v>9</v>
      </c>
      <c r="E121" t="s">
        <v>265</v>
      </c>
      <c r="F121" t="s">
        <v>8335</v>
      </c>
    </row>
    <row r="122" spans="1:6">
      <c r="A122" t="s">
        <v>8552</v>
      </c>
      <c r="B122" t="s">
        <v>1317</v>
      </c>
      <c r="C122">
        <v>0</v>
      </c>
      <c r="D122">
        <v>0</v>
      </c>
      <c r="E122" t="s">
        <v>265</v>
      </c>
      <c r="F122" t="s">
        <v>1196</v>
      </c>
    </row>
    <row r="123" spans="1:6">
      <c r="A123" t="s">
        <v>8553</v>
      </c>
      <c r="B123" t="s">
        <v>1318</v>
      </c>
      <c r="C123">
        <v>137</v>
      </c>
      <c r="D123">
        <v>13</v>
      </c>
      <c r="E123" t="s">
        <v>266</v>
      </c>
      <c r="F123" t="s">
        <v>8336</v>
      </c>
    </row>
    <row r="124" spans="1:6">
      <c r="A124" t="s">
        <v>8554</v>
      </c>
      <c r="B124" t="s">
        <v>1319</v>
      </c>
      <c r="C124">
        <v>54</v>
      </c>
      <c r="D124">
        <v>5</v>
      </c>
      <c r="E124" t="s">
        <v>266</v>
      </c>
      <c r="F124" t="s">
        <v>8336</v>
      </c>
    </row>
    <row r="125" spans="1:6">
      <c r="A125" t="s">
        <v>8555</v>
      </c>
      <c r="B125" t="s">
        <v>1320</v>
      </c>
      <c r="C125">
        <v>0</v>
      </c>
      <c r="D125">
        <v>0</v>
      </c>
      <c r="E125" t="s">
        <v>266</v>
      </c>
      <c r="F125" t="s">
        <v>8336</v>
      </c>
    </row>
    <row r="126" spans="1:6">
      <c r="A126" t="s">
        <v>8556</v>
      </c>
      <c r="B126" t="s">
        <v>1321</v>
      </c>
      <c r="C126">
        <v>0</v>
      </c>
      <c r="D126">
        <v>0</v>
      </c>
      <c r="E126" t="s">
        <v>266</v>
      </c>
      <c r="F126" t="s">
        <v>8336</v>
      </c>
    </row>
    <row r="127" spans="1:6">
      <c r="A127" t="s">
        <v>8557</v>
      </c>
      <c r="B127" t="s">
        <v>1322</v>
      </c>
      <c r="C127">
        <v>213</v>
      </c>
      <c r="D127">
        <v>45</v>
      </c>
      <c r="E127" t="s">
        <v>266</v>
      </c>
      <c r="F127" t="s">
        <v>8336</v>
      </c>
    </row>
    <row r="128" spans="1:6">
      <c r="A128" t="s">
        <v>8558</v>
      </c>
      <c r="B128" t="s">
        <v>1323</v>
      </c>
      <c r="C128">
        <v>2</v>
      </c>
      <c r="D128">
        <v>0</v>
      </c>
      <c r="E128" t="s">
        <v>266</v>
      </c>
      <c r="F128" t="s">
        <v>8337</v>
      </c>
    </row>
    <row r="129" spans="1:6">
      <c r="A129" t="s">
        <v>8559</v>
      </c>
      <c r="B129" t="s">
        <v>1324</v>
      </c>
      <c r="C129">
        <v>8</v>
      </c>
      <c r="D129">
        <v>0</v>
      </c>
      <c r="E129" t="s">
        <v>267</v>
      </c>
      <c r="F129" t="s">
        <v>8331</v>
      </c>
    </row>
    <row r="130" spans="1:6">
      <c r="A130" t="s">
        <v>8560</v>
      </c>
      <c r="B130" t="s">
        <v>1325</v>
      </c>
      <c r="C130">
        <v>25</v>
      </c>
      <c r="D130">
        <v>0</v>
      </c>
      <c r="E130" t="s">
        <v>267</v>
      </c>
      <c r="F130" t="s">
        <v>1196</v>
      </c>
    </row>
    <row r="131" spans="1:6">
      <c r="A131" t="s">
        <v>8561</v>
      </c>
      <c r="B131" t="s">
        <v>1326</v>
      </c>
      <c r="C131">
        <v>5</v>
      </c>
      <c r="D131">
        <v>0</v>
      </c>
      <c r="E131" t="s">
        <v>267</v>
      </c>
      <c r="F131" t="s">
        <v>1196</v>
      </c>
    </row>
    <row r="132" spans="1:6">
      <c r="A132" t="s">
        <v>8562</v>
      </c>
      <c r="B132" t="s">
        <v>1327</v>
      </c>
      <c r="C132">
        <v>9</v>
      </c>
      <c r="D132">
        <v>0</v>
      </c>
      <c r="E132" t="s">
        <v>267</v>
      </c>
      <c r="F132" t="s">
        <v>8331</v>
      </c>
    </row>
    <row r="133" spans="1:6">
      <c r="A133" t="s">
        <v>8563</v>
      </c>
      <c r="B133" t="s">
        <v>1328</v>
      </c>
      <c r="C133">
        <v>19</v>
      </c>
      <c r="D133">
        <v>0</v>
      </c>
      <c r="E133" t="s">
        <v>267</v>
      </c>
      <c r="F133" t="s">
        <v>8331</v>
      </c>
    </row>
    <row r="134" spans="1:6">
      <c r="A134" t="s">
        <v>8564</v>
      </c>
      <c r="B134" t="s">
        <v>1329</v>
      </c>
      <c r="C134">
        <v>0</v>
      </c>
      <c r="D134">
        <v>0</v>
      </c>
      <c r="E134" t="s">
        <v>268</v>
      </c>
      <c r="F134" t="s">
        <v>1196</v>
      </c>
    </row>
    <row r="135" spans="1:6">
      <c r="A135" t="s">
        <v>8565</v>
      </c>
      <c r="B135" t="s">
        <v>1330</v>
      </c>
      <c r="C135">
        <v>20</v>
      </c>
      <c r="D135">
        <v>0</v>
      </c>
      <c r="E135" t="s">
        <v>268</v>
      </c>
      <c r="F135" t="s">
        <v>8335</v>
      </c>
    </row>
    <row r="136" spans="1:6">
      <c r="A136" t="s">
        <v>8566</v>
      </c>
      <c r="B136" t="s">
        <v>1331</v>
      </c>
      <c r="C136">
        <v>44</v>
      </c>
      <c r="D136">
        <v>0</v>
      </c>
      <c r="E136" t="s">
        <v>268</v>
      </c>
      <c r="F136" t="s">
        <v>8335</v>
      </c>
    </row>
    <row r="137" spans="1:6">
      <c r="A137" t="s">
        <v>8567</v>
      </c>
      <c r="B137" t="s">
        <v>1332</v>
      </c>
      <c r="C137">
        <v>20</v>
      </c>
      <c r="D137">
        <v>0</v>
      </c>
      <c r="E137" t="s">
        <v>268</v>
      </c>
      <c r="F137" t="s">
        <v>8335</v>
      </c>
    </row>
    <row r="138" spans="1:6">
      <c r="A138" t="s">
        <v>8568</v>
      </c>
      <c r="B138" t="s">
        <v>1333</v>
      </c>
      <c r="C138">
        <v>10</v>
      </c>
      <c r="D138">
        <v>1</v>
      </c>
      <c r="E138" t="s">
        <v>268</v>
      </c>
      <c r="F138" t="s">
        <v>8331</v>
      </c>
    </row>
    <row r="139" spans="1:6">
      <c r="A139" t="s">
        <v>8569</v>
      </c>
      <c r="B139" t="s">
        <v>1334</v>
      </c>
      <c r="C139">
        <v>215</v>
      </c>
      <c r="D139">
        <v>16</v>
      </c>
      <c r="E139" t="s">
        <v>268</v>
      </c>
      <c r="F139" t="s">
        <v>8335</v>
      </c>
    </row>
    <row r="140" spans="1:6">
      <c r="A140" t="s">
        <v>8570</v>
      </c>
      <c r="B140" t="s">
        <v>1335</v>
      </c>
      <c r="C140">
        <v>20</v>
      </c>
      <c r="D140">
        <v>0</v>
      </c>
      <c r="E140" t="s">
        <v>268</v>
      </c>
      <c r="F140" t="s">
        <v>8335</v>
      </c>
    </row>
    <row r="141" spans="1:6">
      <c r="A141" t="s">
        <v>8571</v>
      </c>
      <c r="B141" t="s">
        <v>1336</v>
      </c>
      <c r="C141">
        <v>35</v>
      </c>
      <c r="D141">
        <v>0</v>
      </c>
      <c r="E141" t="s">
        <v>268</v>
      </c>
      <c r="F141" t="s">
        <v>8335</v>
      </c>
    </row>
    <row r="142" spans="1:6">
      <c r="A142" t="s">
        <v>8572</v>
      </c>
      <c r="B142" t="s">
        <v>1337</v>
      </c>
      <c r="C142">
        <v>10</v>
      </c>
      <c r="D142">
        <v>0</v>
      </c>
      <c r="E142" t="s">
        <v>268</v>
      </c>
      <c r="F142" t="s">
        <v>8335</v>
      </c>
    </row>
    <row r="143" spans="1:6">
      <c r="A143" t="s">
        <v>8573</v>
      </c>
      <c r="B143" t="s">
        <v>1338</v>
      </c>
      <c r="C143">
        <v>38</v>
      </c>
      <c r="D143">
        <v>0</v>
      </c>
      <c r="E143" t="s">
        <v>268</v>
      </c>
      <c r="F143" t="s">
        <v>8335</v>
      </c>
    </row>
    <row r="144" spans="1:6">
      <c r="A144" t="s">
        <v>8574</v>
      </c>
      <c r="B144" t="s">
        <v>1339</v>
      </c>
      <c r="C144">
        <v>80</v>
      </c>
      <c r="D144">
        <v>9</v>
      </c>
      <c r="E144" t="s">
        <v>268</v>
      </c>
      <c r="F144" t="s">
        <v>8335</v>
      </c>
    </row>
    <row r="145" spans="1:6">
      <c r="A145" t="s">
        <v>8575</v>
      </c>
      <c r="B145" t="s">
        <v>1340</v>
      </c>
      <c r="C145">
        <v>15</v>
      </c>
      <c r="D145">
        <v>0</v>
      </c>
      <c r="E145" t="s">
        <v>268</v>
      </c>
      <c r="F145" t="s">
        <v>8335</v>
      </c>
    </row>
    <row r="146" spans="1:6">
      <c r="A146" t="s">
        <v>8576</v>
      </c>
      <c r="B146" t="s">
        <v>1341</v>
      </c>
      <c r="C146">
        <v>50</v>
      </c>
      <c r="D146">
        <v>0</v>
      </c>
      <c r="E146" t="s">
        <v>268</v>
      </c>
      <c r="F146" t="s">
        <v>8335</v>
      </c>
    </row>
    <row r="147" spans="1:6">
      <c r="A147" t="s">
        <v>8577</v>
      </c>
      <c r="B147" t="s">
        <v>1342</v>
      </c>
      <c r="C147">
        <v>400</v>
      </c>
      <c r="D147">
        <v>55</v>
      </c>
      <c r="E147" t="s">
        <v>268</v>
      </c>
      <c r="F147" t="s">
        <v>8335</v>
      </c>
    </row>
    <row r="148" spans="1:6">
      <c r="A148" t="s">
        <v>8578</v>
      </c>
      <c r="B148" t="s">
        <v>1343</v>
      </c>
      <c r="C148">
        <v>50</v>
      </c>
      <c r="D148">
        <v>5</v>
      </c>
      <c r="E148" t="s">
        <v>269</v>
      </c>
      <c r="F148" t="s">
        <v>8332</v>
      </c>
    </row>
    <row r="149" spans="1:6">
      <c r="A149" t="s">
        <v>8579</v>
      </c>
      <c r="B149" t="s">
        <v>1344</v>
      </c>
      <c r="C149">
        <v>50</v>
      </c>
      <c r="D149">
        <v>6</v>
      </c>
      <c r="E149" t="s">
        <v>270</v>
      </c>
      <c r="F149" t="s">
        <v>8334</v>
      </c>
    </row>
    <row r="150" spans="1:6">
      <c r="A150" t="s">
        <v>8580</v>
      </c>
      <c r="B150" t="s">
        <v>1345</v>
      </c>
      <c r="C150">
        <v>61</v>
      </c>
      <c r="D150">
        <v>5</v>
      </c>
      <c r="E150" t="s">
        <v>270</v>
      </c>
      <c r="F150" t="s">
        <v>8332</v>
      </c>
    </row>
    <row r="151" spans="1:6">
      <c r="A151" t="s">
        <v>8581</v>
      </c>
      <c r="B151" t="s">
        <v>1346</v>
      </c>
      <c r="C151">
        <v>25</v>
      </c>
      <c r="D151">
        <v>0</v>
      </c>
      <c r="E151" t="s">
        <v>271</v>
      </c>
      <c r="F151" t="s">
        <v>8335</v>
      </c>
    </row>
    <row r="152" spans="1:6">
      <c r="A152" t="s">
        <v>8582</v>
      </c>
      <c r="B152" t="s">
        <v>1347</v>
      </c>
      <c r="C152">
        <v>50</v>
      </c>
      <c r="D152">
        <v>0</v>
      </c>
      <c r="E152" t="s">
        <v>271</v>
      </c>
      <c r="F152" t="s">
        <v>8335</v>
      </c>
    </row>
    <row r="153" spans="1:6">
      <c r="A153" t="s">
        <v>8583</v>
      </c>
      <c r="B153" t="s">
        <v>1348</v>
      </c>
      <c r="C153">
        <v>12</v>
      </c>
      <c r="D153">
        <v>0</v>
      </c>
      <c r="E153" t="s">
        <v>271</v>
      </c>
      <c r="F153" t="s">
        <v>8335</v>
      </c>
    </row>
    <row r="154" spans="1:6">
      <c r="A154" t="s">
        <v>8584</v>
      </c>
      <c r="B154" t="s">
        <v>1349</v>
      </c>
      <c r="C154">
        <v>20</v>
      </c>
      <c r="D154">
        <v>0</v>
      </c>
      <c r="E154" t="s">
        <v>271</v>
      </c>
      <c r="F154" t="s">
        <v>8335</v>
      </c>
    </row>
    <row r="155" spans="1:6">
      <c r="A155" t="s">
        <v>8585</v>
      </c>
      <c r="B155" t="s">
        <v>1350</v>
      </c>
      <c r="C155">
        <v>20</v>
      </c>
      <c r="D155">
        <v>0</v>
      </c>
      <c r="E155" t="s">
        <v>271</v>
      </c>
      <c r="F155" t="s">
        <v>8335</v>
      </c>
    </row>
    <row r="156" spans="1:6">
      <c r="A156" t="s">
        <v>8586</v>
      </c>
      <c r="B156" t="s">
        <v>1351</v>
      </c>
      <c r="C156">
        <v>30</v>
      </c>
      <c r="D156">
        <v>0</v>
      </c>
      <c r="E156" t="s">
        <v>272</v>
      </c>
      <c r="F156" t="s">
        <v>8335</v>
      </c>
    </row>
    <row r="157" spans="1:6">
      <c r="A157" t="s">
        <v>8587</v>
      </c>
      <c r="B157" t="s">
        <v>1352</v>
      </c>
      <c r="C157">
        <v>0</v>
      </c>
      <c r="D157">
        <v>0</v>
      </c>
      <c r="E157" t="s">
        <v>271</v>
      </c>
      <c r="F157" t="s">
        <v>8335</v>
      </c>
    </row>
    <row r="158" spans="1:6">
      <c r="A158" t="s">
        <v>8588</v>
      </c>
      <c r="B158" t="s">
        <v>1353</v>
      </c>
      <c r="C158">
        <v>30</v>
      </c>
      <c r="D158">
        <v>0</v>
      </c>
      <c r="E158" t="s">
        <v>271</v>
      </c>
      <c r="F158" t="s">
        <v>8335</v>
      </c>
    </row>
    <row r="159" spans="1:6">
      <c r="A159" t="s">
        <v>8589</v>
      </c>
      <c r="B159" t="s">
        <v>1354</v>
      </c>
      <c r="C159">
        <v>12</v>
      </c>
      <c r="D159">
        <v>0</v>
      </c>
      <c r="E159" t="s">
        <v>271</v>
      </c>
      <c r="F159" t="s">
        <v>8335</v>
      </c>
    </row>
    <row r="160" spans="1:6">
      <c r="A160" t="s">
        <v>8590</v>
      </c>
      <c r="B160" t="s">
        <v>1355</v>
      </c>
      <c r="C160">
        <v>17</v>
      </c>
      <c r="D160">
        <v>0</v>
      </c>
      <c r="E160" t="s">
        <v>271</v>
      </c>
      <c r="F160" t="s">
        <v>8335</v>
      </c>
    </row>
    <row r="161" spans="1:6">
      <c r="A161" t="s">
        <v>8591</v>
      </c>
      <c r="B161" t="s">
        <v>1356</v>
      </c>
      <c r="C161">
        <v>20</v>
      </c>
      <c r="D161">
        <v>0</v>
      </c>
      <c r="E161" t="s">
        <v>271</v>
      </c>
      <c r="F161" t="s">
        <v>8335</v>
      </c>
    </row>
    <row r="162" spans="1:6">
      <c r="A162" t="s">
        <v>8592</v>
      </c>
      <c r="B162" t="s">
        <v>1357</v>
      </c>
      <c r="C162">
        <v>0</v>
      </c>
      <c r="D162">
        <v>0</v>
      </c>
      <c r="E162" t="s">
        <v>271</v>
      </c>
      <c r="F162" t="s">
        <v>8334</v>
      </c>
    </row>
    <row r="163" spans="1:6">
      <c r="A163" t="s">
        <v>8593</v>
      </c>
      <c r="B163" t="s">
        <v>1358</v>
      </c>
      <c r="C163">
        <v>132</v>
      </c>
      <c r="D163">
        <v>15</v>
      </c>
      <c r="E163" t="s">
        <v>273</v>
      </c>
      <c r="F163" t="s">
        <v>8335</v>
      </c>
    </row>
    <row r="164" spans="1:6">
      <c r="A164" t="s">
        <v>8594</v>
      </c>
      <c r="B164" t="s">
        <v>1359</v>
      </c>
      <c r="C164">
        <v>90</v>
      </c>
      <c r="D164">
        <v>0</v>
      </c>
      <c r="E164" t="s">
        <v>273</v>
      </c>
      <c r="F164" t="s">
        <v>8335</v>
      </c>
    </row>
    <row r="165" spans="1:6">
      <c r="A165" t="s">
        <v>8595</v>
      </c>
      <c r="B165" t="s">
        <v>1360</v>
      </c>
      <c r="C165">
        <v>92</v>
      </c>
      <c r="D165">
        <v>6</v>
      </c>
      <c r="E165" t="s">
        <v>274</v>
      </c>
      <c r="F165" t="s">
        <v>8335</v>
      </c>
    </row>
    <row r="166" spans="1:6">
      <c r="A166" t="s">
        <v>8596</v>
      </c>
      <c r="B166" t="s">
        <v>1361</v>
      </c>
      <c r="C166">
        <v>220</v>
      </c>
      <c r="D166">
        <v>11</v>
      </c>
      <c r="E166" t="s">
        <v>275</v>
      </c>
      <c r="F166" t="s">
        <v>8334</v>
      </c>
    </row>
    <row r="167" spans="1:6">
      <c r="A167" t="s">
        <v>8597</v>
      </c>
      <c r="B167" t="s">
        <v>1362</v>
      </c>
      <c r="C167">
        <v>15</v>
      </c>
      <c r="D167">
        <v>0</v>
      </c>
      <c r="E167" t="s">
        <v>276</v>
      </c>
      <c r="F167" t="s">
        <v>8334</v>
      </c>
    </row>
    <row r="168" spans="1:6">
      <c r="A168" t="s">
        <v>8598</v>
      </c>
      <c r="B168" t="s">
        <v>1363</v>
      </c>
      <c r="C168">
        <v>10</v>
      </c>
      <c r="D168">
        <v>0</v>
      </c>
      <c r="E168" t="s">
        <v>277</v>
      </c>
      <c r="F168" t="s">
        <v>8335</v>
      </c>
    </row>
    <row r="169" spans="1:6">
      <c r="A169" t="s">
        <v>8599</v>
      </c>
      <c r="B169" t="s">
        <v>1364</v>
      </c>
      <c r="C169">
        <v>22</v>
      </c>
      <c r="D169">
        <v>4</v>
      </c>
      <c r="E169" t="s">
        <v>278</v>
      </c>
      <c r="F169" t="s">
        <v>8334</v>
      </c>
    </row>
    <row r="170" spans="1:6">
      <c r="A170" t="s">
        <v>8600</v>
      </c>
      <c r="B170" t="s">
        <v>1365</v>
      </c>
      <c r="C170">
        <v>18</v>
      </c>
      <c r="D170">
        <v>0</v>
      </c>
      <c r="E170" t="s">
        <v>278</v>
      </c>
      <c r="F170" t="s">
        <v>8334</v>
      </c>
    </row>
    <row r="171" spans="1:6">
      <c r="A171" t="s">
        <v>8601</v>
      </c>
      <c r="B171" t="s">
        <v>1366</v>
      </c>
      <c r="C171">
        <v>65</v>
      </c>
      <c r="D171">
        <v>6</v>
      </c>
      <c r="E171" t="s">
        <v>278</v>
      </c>
      <c r="F171" t="s">
        <v>8334</v>
      </c>
    </row>
    <row r="172" spans="1:6">
      <c r="A172" t="s">
        <v>8602</v>
      </c>
      <c r="B172" t="s">
        <v>1367</v>
      </c>
      <c r="C172">
        <v>16</v>
      </c>
      <c r="D172">
        <v>3</v>
      </c>
      <c r="E172" t="s">
        <v>279</v>
      </c>
      <c r="F172" t="s">
        <v>8334</v>
      </c>
    </row>
    <row r="173" spans="1:6">
      <c r="A173" t="s">
        <v>8603</v>
      </c>
      <c r="B173" t="s">
        <v>1368</v>
      </c>
      <c r="C173">
        <v>132</v>
      </c>
      <c r="D173">
        <v>14</v>
      </c>
      <c r="E173" t="s">
        <v>279</v>
      </c>
      <c r="F173" t="s">
        <v>1196</v>
      </c>
    </row>
    <row r="174" spans="1:6">
      <c r="A174" t="s">
        <v>8604</v>
      </c>
      <c r="B174" t="s">
        <v>1369</v>
      </c>
      <c r="C174">
        <v>90</v>
      </c>
      <c r="D174">
        <v>9</v>
      </c>
      <c r="E174" t="s">
        <v>279</v>
      </c>
      <c r="F174" t="s">
        <v>8334</v>
      </c>
    </row>
    <row r="175" spans="1:6">
      <c r="A175" t="s">
        <v>8605</v>
      </c>
      <c r="B175" t="s">
        <v>1370</v>
      </c>
      <c r="C175">
        <v>160</v>
      </c>
      <c r="D175">
        <v>17</v>
      </c>
      <c r="E175" t="s">
        <v>279</v>
      </c>
      <c r="F175" t="s">
        <v>8334</v>
      </c>
    </row>
    <row r="176" spans="1:6">
      <c r="A176" t="s">
        <v>8606</v>
      </c>
      <c r="B176" t="s">
        <v>1371</v>
      </c>
      <c r="C176">
        <v>10</v>
      </c>
      <c r="D176">
        <v>0</v>
      </c>
      <c r="E176" t="s">
        <v>279</v>
      </c>
      <c r="F176" t="s">
        <v>8334</v>
      </c>
    </row>
    <row r="177" spans="1:6">
      <c r="A177" t="s">
        <v>8607</v>
      </c>
      <c r="B177" t="s">
        <v>1372</v>
      </c>
      <c r="C177">
        <v>62</v>
      </c>
      <c r="D177">
        <v>6</v>
      </c>
      <c r="E177" t="s">
        <v>279</v>
      </c>
      <c r="F177" t="s">
        <v>8334</v>
      </c>
    </row>
    <row r="178" spans="1:6">
      <c r="A178" t="s">
        <v>8608</v>
      </c>
      <c r="B178" t="s">
        <v>1373</v>
      </c>
      <c r="C178">
        <v>8</v>
      </c>
      <c r="D178">
        <v>0</v>
      </c>
      <c r="E178" t="s">
        <v>279</v>
      </c>
      <c r="F178" t="s">
        <v>8334</v>
      </c>
    </row>
    <row r="179" spans="1:6">
      <c r="A179" t="s">
        <v>8609</v>
      </c>
      <c r="B179" t="s">
        <v>1374</v>
      </c>
      <c r="C179">
        <v>12</v>
      </c>
      <c r="D179">
        <v>0</v>
      </c>
      <c r="E179" t="s">
        <v>279</v>
      </c>
      <c r="F179" t="s">
        <v>8334</v>
      </c>
    </row>
    <row r="180" spans="1:6">
      <c r="A180" t="s">
        <v>8610</v>
      </c>
      <c r="B180" t="s">
        <v>1375</v>
      </c>
      <c r="C180">
        <v>61</v>
      </c>
      <c r="D180">
        <v>4</v>
      </c>
      <c r="E180" t="s">
        <v>279</v>
      </c>
      <c r="F180" t="s">
        <v>8334</v>
      </c>
    </row>
    <row r="181" spans="1:6">
      <c r="A181" t="s">
        <v>8611</v>
      </c>
      <c r="B181" t="s">
        <v>1376</v>
      </c>
      <c r="C181">
        <v>50</v>
      </c>
      <c r="D181">
        <v>3</v>
      </c>
      <c r="E181" t="s">
        <v>279</v>
      </c>
      <c r="F181" t="s">
        <v>8334</v>
      </c>
    </row>
    <row r="182" spans="1:6">
      <c r="A182" t="s">
        <v>8612</v>
      </c>
      <c r="B182" t="s">
        <v>1377</v>
      </c>
      <c r="C182">
        <v>5</v>
      </c>
      <c r="D182">
        <v>1</v>
      </c>
      <c r="E182" t="s">
        <v>280</v>
      </c>
      <c r="F182" t="s">
        <v>8331</v>
      </c>
    </row>
    <row r="183" spans="1:6">
      <c r="A183" t="s">
        <v>8613</v>
      </c>
      <c r="B183" t="s">
        <v>1378</v>
      </c>
      <c r="C183">
        <v>18</v>
      </c>
      <c r="D183">
        <v>0</v>
      </c>
      <c r="E183" t="s">
        <v>281</v>
      </c>
      <c r="F183" t="s">
        <v>8335</v>
      </c>
    </row>
    <row r="184" spans="1:6">
      <c r="A184" t="s">
        <v>8614</v>
      </c>
      <c r="B184" t="s">
        <v>1379</v>
      </c>
      <c r="C184">
        <v>25</v>
      </c>
      <c r="D184">
        <v>2</v>
      </c>
      <c r="E184" t="s">
        <v>281</v>
      </c>
      <c r="F184" t="s">
        <v>8335</v>
      </c>
    </row>
    <row r="185" spans="1:6">
      <c r="A185" t="s">
        <v>8615</v>
      </c>
      <c r="B185" t="s">
        <v>1380</v>
      </c>
      <c r="C185">
        <v>3</v>
      </c>
      <c r="D185">
        <v>0</v>
      </c>
      <c r="E185" t="s">
        <v>281</v>
      </c>
      <c r="F185" t="s">
        <v>8335</v>
      </c>
    </row>
    <row r="186" spans="1:6">
      <c r="A186" t="s">
        <v>8616</v>
      </c>
      <c r="B186" t="s">
        <v>1381</v>
      </c>
      <c r="C186">
        <v>185</v>
      </c>
      <c r="D186">
        <v>0</v>
      </c>
      <c r="E186" t="s">
        <v>282</v>
      </c>
      <c r="F186" t="s">
        <v>8334</v>
      </c>
    </row>
    <row r="187" spans="1:6">
      <c r="A187" t="s">
        <v>8617</v>
      </c>
      <c r="B187" t="s">
        <v>1382</v>
      </c>
      <c r="C187">
        <v>25</v>
      </c>
      <c r="D187">
        <v>2</v>
      </c>
      <c r="E187" t="s">
        <v>283</v>
      </c>
      <c r="F187" t="s">
        <v>8331</v>
      </c>
    </row>
    <row r="188" spans="1:6">
      <c r="A188" t="s">
        <v>8618</v>
      </c>
      <c r="B188" t="s">
        <v>1383</v>
      </c>
      <c r="C188">
        <v>70</v>
      </c>
      <c r="D188">
        <v>10</v>
      </c>
      <c r="E188" t="s">
        <v>283</v>
      </c>
      <c r="F188" t="s">
        <v>8331</v>
      </c>
    </row>
    <row r="189" spans="1:6">
      <c r="A189" t="s">
        <v>8619</v>
      </c>
      <c r="B189" t="s">
        <v>1384</v>
      </c>
      <c r="C189">
        <v>161</v>
      </c>
      <c r="D189">
        <v>16</v>
      </c>
      <c r="E189" t="s">
        <v>283</v>
      </c>
      <c r="F189" t="s">
        <v>8331</v>
      </c>
    </row>
    <row r="190" spans="1:6">
      <c r="A190" t="s">
        <v>8620</v>
      </c>
      <c r="B190" t="s">
        <v>1385</v>
      </c>
      <c r="C190">
        <v>45</v>
      </c>
      <c r="D190">
        <v>0</v>
      </c>
      <c r="E190" t="s">
        <v>283</v>
      </c>
      <c r="F190" t="s">
        <v>8331</v>
      </c>
    </row>
    <row r="191" spans="1:6">
      <c r="A191" t="s">
        <v>8621</v>
      </c>
      <c r="B191" t="s">
        <v>1386</v>
      </c>
      <c r="C191">
        <v>45</v>
      </c>
      <c r="D191">
        <v>5</v>
      </c>
      <c r="E191" t="s">
        <v>283</v>
      </c>
      <c r="F191" t="s">
        <v>8331</v>
      </c>
    </row>
    <row r="192" spans="1:6">
      <c r="A192" t="s">
        <v>8622</v>
      </c>
      <c r="B192" t="s">
        <v>1387</v>
      </c>
      <c r="C192">
        <v>40</v>
      </c>
      <c r="D192">
        <v>2</v>
      </c>
      <c r="E192" t="s">
        <v>283</v>
      </c>
      <c r="F192" t="s">
        <v>8331</v>
      </c>
    </row>
    <row r="193" spans="1:6">
      <c r="A193" t="s">
        <v>8623</v>
      </c>
      <c r="B193" t="s">
        <v>1388</v>
      </c>
      <c r="C193">
        <v>30</v>
      </c>
      <c r="D193">
        <v>0</v>
      </c>
      <c r="E193" t="s">
        <v>283</v>
      </c>
      <c r="F193" t="s">
        <v>8331</v>
      </c>
    </row>
    <row r="194" spans="1:6">
      <c r="A194" t="s">
        <v>8624</v>
      </c>
      <c r="B194" t="s">
        <v>1389</v>
      </c>
      <c r="C194">
        <v>100</v>
      </c>
      <c r="D194">
        <v>13</v>
      </c>
      <c r="E194" t="s">
        <v>283</v>
      </c>
      <c r="F194" t="s">
        <v>8331</v>
      </c>
    </row>
    <row r="195" spans="1:6">
      <c r="A195" t="s">
        <v>8625</v>
      </c>
      <c r="B195" t="s">
        <v>1390</v>
      </c>
      <c r="C195">
        <v>126</v>
      </c>
      <c r="D195">
        <v>21</v>
      </c>
      <c r="E195" t="s">
        <v>283</v>
      </c>
      <c r="F195" t="s">
        <v>8331</v>
      </c>
    </row>
    <row r="196" spans="1:6">
      <c r="A196" t="s">
        <v>8626</v>
      </c>
      <c r="B196" t="s">
        <v>1391</v>
      </c>
      <c r="C196">
        <v>10</v>
      </c>
      <c r="D196">
        <v>1</v>
      </c>
      <c r="E196" t="s">
        <v>283</v>
      </c>
      <c r="F196" t="s">
        <v>8331</v>
      </c>
    </row>
    <row r="197" spans="1:6">
      <c r="A197" t="s">
        <v>8627</v>
      </c>
      <c r="B197" t="s">
        <v>1392</v>
      </c>
      <c r="C197">
        <v>62</v>
      </c>
      <c r="D197">
        <v>0</v>
      </c>
      <c r="E197" t="s">
        <v>283</v>
      </c>
      <c r="F197" t="s">
        <v>8331</v>
      </c>
    </row>
    <row r="198" spans="1:6">
      <c r="A198" t="s">
        <v>8628</v>
      </c>
      <c r="B198" t="s">
        <v>1393</v>
      </c>
      <c r="C198">
        <v>47</v>
      </c>
      <c r="D198">
        <v>5</v>
      </c>
      <c r="E198" t="s">
        <v>283</v>
      </c>
      <c r="F198" t="s">
        <v>8331</v>
      </c>
    </row>
    <row r="199" spans="1:6">
      <c r="A199" t="s">
        <v>8629</v>
      </c>
      <c r="B199" t="s">
        <v>1394</v>
      </c>
      <c r="C199">
        <v>96</v>
      </c>
      <c r="D199">
        <v>20</v>
      </c>
      <c r="E199" t="s">
        <v>283</v>
      </c>
      <c r="F199" t="s">
        <v>8331</v>
      </c>
    </row>
    <row r="200" spans="1:6">
      <c r="A200" t="s">
        <v>8630</v>
      </c>
      <c r="B200" t="s">
        <v>1395</v>
      </c>
      <c r="C200">
        <v>8</v>
      </c>
      <c r="D200">
        <v>0</v>
      </c>
      <c r="E200" t="s">
        <v>283</v>
      </c>
      <c r="F200" t="s">
        <v>1196</v>
      </c>
    </row>
    <row r="201" spans="1:6">
      <c r="A201" t="s">
        <v>8631</v>
      </c>
      <c r="B201" t="s">
        <v>1396</v>
      </c>
      <c r="C201">
        <v>101</v>
      </c>
      <c r="D201">
        <v>26</v>
      </c>
      <c r="E201" t="s">
        <v>283</v>
      </c>
      <c r="F201" t="s">
        <v>8331</v>
      </c>
    </row>
    <row r="202" spans="1:6">
      <c r="A202" t="s">
        <v>8632</v>
      </c>
      <c r="B202" t="s">
        <v>1397</v>
      </c>
      <c r="C202">
        <v>10</v>
      </c>
      <c r="D202">
        <v>0</v>
      </c>
      <c r="E202" t="s">
        <v>283</v>
      </c>
      <c r="F202" t="s">
        <v>8331</v>
      </c>
    </row>
    <row r="203" spans="1:6">
      <c r="A203" t="s">
        <v>8633</v>
      </c>
      <c r="B203" t="s">
        <v>1398</v>
      </c>
      <c r="C203">
        <v>20</v>
      </c>
      <c r="D203">
        <v>0</v>
      </c>
      <c r="E203" t="s">
        <v>283</v>
      </c>
      <c r="F203" t="s">
        <v>8331</v>
      </c>
    </row>
    <row r="204" spans="1:6">
      <c r="A204" t="s">
        <v>8634</v>
      </c>
      <c r="B204" t="s">
        <v>1399</v>
      </c>
      <c r="C204">
        <v>20</v>
      </c>
      <c r="D204">
        <v>2</v>
      </c>
      <c r="E204" t="s">
        <v>284</v>
      </c>
      <c r="F204" t="s">
        <v>8335</v>
      </c>
    </row>
    <row r="205" spans="1:6">
      <c r="A205" t="s">
        <v>8635</v>
      </c>
      <c r="B205" t="s">
        <v>1400</v>
      </c>
      <c r="C205">
        <v>1</v>
      </c>
      <c r="D205">
        <v>0</v>
      </c>
      <c r="E205" t="s">
        <v>285</v>
      </c>
      <c r="F205" t="s">
        <v>8335</v>
      </c>
    </row>
    <row r="206" spans="1:6">
      <c r="A206" t="s">
        <v>8636</v>
      </c>
      <c r="B206" t="s">
        <v>1401</v>
      </c>
      <c r="C206">
        <v>37</v>
      </c>
      <c r="D206">
        <v>0</v>
      </c>
      <c r="E206" t="s">
        <v>285</v>
      </c>
      <c r="F206" t="s">
        <v>8335</v>
      </c>
    </row>
    <row r="207" spans="1:6">
      <c r="A207" t="s">
        <v>8637</v>
      </c>
      <c r="B207" t="s">
        <v>1402</v>
      </c>
      <c r="C207">
        <v>25</v>
      </c>
      <c r="D207">
        <v>3</v>
      </c>
      <c r="E207" t="s">
        <v>286</v>
      </c>
      <c r="F207" t="s">
        <v>8335</v>
      </c>
    </row>
    <row r="208" spans="1:6">
      <c r="A208" t="s">
        <v>8638</v>
      </c>
      <c r="B208" t="s">
        <v>1403</v>
      </c>
      <c r="C208">
        <v>105</v>
      </c>
      <c r="D208">
        <v>11</v>
      </c>
      <c r="E208" t="s">
        <v>286</v>
      </c>
      <c r="F208" t="s">
        <v>8335</v>
      </c>
    </row>
    <row r="209" spans="1:6">
      <c r="A209" t="s">
        <v>8639</v>
      </c>
      <c r="B209" t="s">
        <v>1404</v>
      </c>
      <c r="C209">
        <v>138</v>
      </c>
      <c r="D209">
        <v>0</v>
      </c>
      <c r="E209" t="s">
        <v>287</v>
      </c>
      <c r="F209" t="s">
        <v>8333</v>
      </c>
    </row>
    <row r="210" spans="1:6">
      <c r="A210" t="s">
        <v>8640</v>
      </c>
      <c r="B210" t="s">
        <v>1405</v>
      </c>
      <c r="C210">
        <v>141</v>
      </c>
      <c r="D210">
        <v>0</v>
      </c>
      <c r="E210" t="s">
        <v>287</v>
      </c>
      <c r="F210" t="s">
        <v>8333</v>
      </c>
    </row>
    <row r="211" spans="1:6">
      <c r="A211" t="s">
        <v>8641</v>
      </c>
      <c r="B211" t="s">
        <v>1406</v>
      </c>
      <c r="C211">
        <v>320</v>
      </c>
      <c r="D211">
        <v>45</v>
      </c>
      <c r="E211" t="s">
        <v>287</v>
      </c>
      <c r="F211" t="s">
        <v>8333</v>
      </c>
    </row>
    <row r="212" spans="1:6">
      <c r="A212" t="s">
        <v>8642</v>
      </c>
      <c r="B212" t="s">
        <v>1407</v>
      </c>
      <c r="C212">
        <v>8</v>
      </c>
      <c r="D212">
        <v>0</v>
      </c>
      <c r="E212" t="s">
        <v>287</v>
      </c>
      <c r="F212" t="s">
        <v>8335</v>
      </c>
    </row>
    <row r="213" spans="1:6">
      <c r="A213" t="s">
        <v>8643</v>
      </c>
      <c r="B213" t="s">
        <v>1408</v>
      </c>
      <c r="C213">
        <v>180</v>
      </c>
      <c r="D213">
        <v>25</v>
      </c>
      <c r="E213" t="s">
        <v>287</v>
      </c>
      <c r="F213" t="s">
        <v>8334</v>
      </c>
    </row>
    <row r="214" spans="1:6">
      <c r="A214" t="s">
        <v>8644</v>
      </c>
      <c r="B214" t="s">
        <v>1409</v>
      </c>
      <c r="C214">
        <v>12</v>
      </c>
      <c r="D214">
        <v>0</v>
      </c>
      <c r="E214" t="s">
        <v>287</v>
      </c>
      <c r="F214" t="s">
        <v>8333</v>
      </c>
    </row>
    <row r="215" spans="1:6">
      <c r="A215" t="s">
        <v>8645</v>
      </c>
      <c r="B215" t="s">
        <v>1410</v>
      </c>
      <c r="C215">
        <v>250</v>
      </c>
      <c r="D215">
        <v>29</v>
      </c>
      <c r="E215" t="s">
        <v>287</v>
      </c>
      <c r="F215" t="s">
        <v>8333</v>
      </c>
    </row>
    <row r="216" spans="1:6">
      <c r="A216" t="s">
        <v>8646</v>
      </c>
      <c r="B216" t="s">
        <v>1411</v>
      </c>
      <c r="C216">
        <v>15</v>
      </c>
      <c r="D216">
        <v>3</v>
      </c>
      <c r="E216" t="s">
        <v>287</v>
      </c>
      <c r="F216" t="s">
        <v>8333</v>
      </c>
    </row>
    <row r="217" spans="1:6">
      <c r="A217" t="s">
        <v>8647</v>
      </c>
      <c r="B217" t="s">
        <v>1412</v>
      </c>
      <c r="C217">
        <v>18</v>
      </c>
      <c r="D217">
        <v>0</v>
      </c>
      <c r="E217" t="s">
        <v>287</v>
      </c>
      <c r="F217" t="s">
        <v>8333</v>
      </c>
    </row>
    <row r="218" spans="1:6">
      <c r="A218" t="s">
        <v>8648</v>
      </c>
      <c r="B218" t="s">
        <v>1413</v>
      </c>
      <c r="C218">
        <v>8</v>
      </c>
      <c r="D218">
        <v>0</v>
      </c>
      <c r="E218" t="s">
        <v>287</v>
      </c>
      <c r="F218" t="s">
        <v>8333</v>
      </c>
    </row>
    <row r="219" spans="1:6">
      <c r="A219" t="s">
        <v>8649</v>
      </c>
      <c r="B219" t="s">
        <v>1414</v>
      </c>
      <c r="C219">
        <v>17</v>
      </c>
      <c r="D219">
        <v>0</v>
      </c>
      <c r="E219" t="s">
        <v>287</v>
      </c>
      <c r="F219" t="s">
        <v>8333</v>
      </c>
    </row>
    <row r="220" spans="1:6">
      <c r="A220" t="s">
        <v>8650</v>
      </c>
      <c r="B220" t="s">
        <v>1415</v>
      </c>
      <c r="C220">
        <v>218</v>
      </c>
      <c r="D220">
        <v>0</v>
      </c>
      <c r="E220" t="s">
        <v>287</v>
      </c>
      <c r="F220" t="s">
        <v>8335</v>
      </c>
    </row>
    <row r="221" spans="1:6">
      <c r="A221" t="s">
        <v>8651</v>
      </c>
      <c r="B221" t="s">
        <v>1416</v>
      </c>
      <c r="C221">
        <v>75</v>
      </c>
      <c r="D221">
        <v>20</v>
      </c>
      <c r="E221" t="s">
        <v>287</v>
      </c>
      <c r="F221" t="s">
        <v>8333</v>
      </c>
    </row>
    <row r="222" spans="1:6">
      <c r="A222" t="s">
        <v>8652</v>
      </c>
      <c r="B222" t="s">
        <v>1417</v>
      </c>
      <c r="C222">
        <v>266</v>
      </c>
      <c r="D222">
        <v>0</v>
      </c>
      <c r="E222" t="s">
        <v>287</v>
      </c>
      <c r="F222" t="s">
        <v>8333</v>
      </c>
    </row>
    <row r="223" spans="1:6">
      <c r="A223" t="s">
        <v>8653</v>
      </c>
      <c r="B223" t="s">
        <v>1418</v>
      </c>
      <c r="C223">
        <v>75</v>
      </c>
      <c r="D223">
        <v>0</v>
      </c>
      <c r="E223" t="s">
        <v>287</v>
      </c>
      <c r="F223" t="s">
        <v>8333</v>
      </c>
    </row>
    <row r="224" spans="1:6">
      <c r="A224" t="s">
        <v>8654</v>
      </c>
      <c r="B224" t="s">
        <v>1419</v>
      </c>
      <c r="C224">
        <v>184</v>
      </c>
      <c r="D224">
        <v>52</v>
      </c>
      <c r="E224" t="s">
        <v>287</v>
      </c>
      <c r="F224" t="s">
        <v>8333</v>
      </c>
    </row>
    <row r="225" spans="1:6">
      <c r="A225" t="s">
        <v>8655</v>
      </c>
      <c r="B225" t="s">
        <v>1420</v>
      </c>
      <c r="C225">
        <v>66</v>
      </c>
      <c r="D225">
        <v>0</v>
      </c>
      <c r="E225" t="s">
        <v>287</v>
      </c>
      <c r="F225" t="s">
        <v>8333</v>
      </c>
    </row>
    <row r="226" spans="1:6">
      <c r="A226" t="s">
        <v>8656</v>
      </c>
      <c r="B226" t="s">
        <v>1421</v>
      </c>
      <c r="C226">
        <v>15</v>
      </c>
      <c r="D226">
        <v>0</v>
      </c>
      <c r="E226" t="s">
        <v>287</v>
      </c>
      <c r="F226" t="s">
        <v>8331</v>
      </c>
    </row>
    <row r="227" spans="1:6">
      <c r="A227" t="s">
        <v>8657</v>
      </c>
      <c r="B227" t="s">
        <v>1422</v>
      </c>
      <c r="C227">
        <v>10</v>
      </c>
      <c r="D227">
        <v>2</v>
      </c>
      <c r="E227" t="s">
        <v>287</v>
      </c>
      <c r="F227" t="s">
        <v>8334</v>
      </c>
    </row>
    <row r="228" spans="1:6">
      <c r="A228" t="s">
        <v>8658</v>
      </c>
      <c r="B228" t="s">
        <v>1423</v>
      </c>
      <c r="C228">
        <v>309</v>
      </c>
      <c r="D228">
        <v>40</v>
      </c>
      <c r="E228" t="s">
        <v>287</v>
      </c>
      <c r="F228" t="s">
        <v>8333</v>
      </c>
    </row>
    <row r="229" spans="1:6">
      <c r="A229" t="s">
        <v>8659</v>
      </c>
      <c r="B229" t="s">
        <v>1424</v>
      </c>
      <c r="C229">
        <v>85</v>
      </c>
      <c r="D229">
        <v>10</v>
      </c>
      <c r="E229" t="s">
        <v>287</v>
      </c>
      <c r="F229" t="s">
        <v>8333</v>
      </c>
    </row>
    <row r="230" spans="1:6">
      <c r="A230" t="s">
        <v>8660</v>
      </c>
      <c r="B230" t="s">
        <v>1425</v>
      </c>
      <c r="C230">
        <v>5</v>
      </c>
      <c r="D230">
        <v>0</v>
      </c>
      <c r="E230" t="s">
        <v>287</v>
      </c>
      <c r="F230" t="s">
        <v>8333</v>
      </c>
    </row>
    <row r="231" spans="1:6">
      <c r="A231" t="s">
        <v>8661</v>
      </c>
      <c r="B231" t="s">
        <v>1426</v>
      </c>
      <c r="C231">
        <v>20</v>
      </c>
      <c r="D231">
        <v>0</v>
      </c>
      <c r="E231" t="s">
        <v>287</v>
      </c>
      <c r="F231" t="s">
        <v>1196</v>
      </c>
    </row>
    <row r="232" spans="1:6">
      <c r="A232" t="s">
        <v>8662</v>
      </c>
      <c r="B232" t="s">
        <v>1427</v>
      </c>
      <c r="C232">
        <v>61</v>
      </c>
      <c r="D232">
        <v>6</v>
      </c>
      <c r="E232" t="s">
        <v>287</v>
      </c>
      <c r="F232" t="s">
        <v>8334</v>
      </c>
    </row>
    <row r="233" spans="1:6">
      <c r="A233" t="s">
        <v>8663</v>
      </c>
      <c r="B233" t="s">
        <v>1428</v>
      </c>
      <c r="C233">
        <v>109</v>
      </c>
      <c r="D233">
        <v>7</v>
      </c>
      <c r="E233" t="s">
        <v>287</v>
      </c>
      <c r="F233" t="s">
        <v>8331</v>
      </c>
    </row>
    <row r="234" spans="1:6">
      <c r="A234" t="s">
        <v>8664</v>
      </c>
      <c r="B234" t="s">
        <v>1429</v>
      </c>
      <c r="C234">
        <v>32</v>
      </c>
      <c r="D234">
        <v>0</v>
      </c>
      <c r="E234" t="s">
        <v>287</v>
      </c>
      <c r="F234" t="s">
        <v>8333</v>
      </c>
    </row>
    <row r="235" spans="1:6">
      <c r="A235" t="s">
        <v>8665</v>
      </c>
      <c r="B235" t="s">
        <v>1430</v>
      </c>
      <c r="C235">
        <v>270</v>
      </c>
      <c r="D235">
        <v>34</v>
      </c>
      <c r="E235" t="s">
        <v>287</v>
      </c>
      <c r="F235" t="s">
        <v>8334</v>
      </c>
    </row>
    <row r="236" spans="1:6">
      <c r="A236" t="s">
        <v>8666</v>
      </c>
      <c r="B236" t="s">
        <v>1431</v>
      </c>
      <c r="C236">
        <v>60</v>
      </c>
      <c r="D236">
        <v>7</v>
      </c>
      <c r="E236" t="s">
        <v>287</v>
      </c>
      <c r="F236" t="s">
        <v>8333</v>
      </c>
    </row>
    <row r="237" spans="1:6">
      <c r="A237" t="s">
        <v>8667</v>
      </c>
      <c r="B237" t="s">
        <v>1432</v>
      </c>
      <c r="C237">
        <v>6</v>
      </c>
      <c r="D237">
        <v>0</v>
      </c>
      <c r="E237" t="s">
        <v>287</v>
      </c>
      <c r="F237" t="s">
        <v>8333</v>
      </c>
    </row>
    <row r="238" spans="1:6">
      <c r="A238" t="s">
        <v>8668</v>
      </c>
      <c r="B238" t="s">
        <v>1433</v>
      </c>
      <c r="C238">
        <v>9</v>
      </c>
      <c r="D238">
        <v>0</v>
      </c>
      <c r="E238" t="s">
        <v>287</v>
      </c>
      <c r="F238" t="s">
        <v>8333</v>
      </c>
    </row>
    <row r="239" spans="1:6">
      <c r="A239" t="s">
        <v>8669</v>
      </c>
      <c r="B239" t="s">
        <v>1434</v>
      </c>
      <c r="C239">
        <v>9</v>
      </c>
      <c r="D239">
        <v>0</v>
      </c>
      <c r="E239" t="s">
        <v>287</v>
      </c>
      <c r="F239" t="s">
        <v>8333</v>
      </c>
    </row>
    <row r="240" spans="1:6">
      <c r="A240" t="s">
        <v>8670</v>
      </c>
      <c r="B240" t="s">
        <v>1435</v>
      </c>
      <c r="C240">
        <v>63</v>
      </c>
      <c r="D240">
        <v>15</v>
      </c>
      <c r="E240" t="s">
        <v>287</v>
      </c>
      <c r="F240" t="s">
        <v>8333</v>
      </c>
    </row>
    <row r="241" spans="1:6">
      <c r="A241" t="s">
        <v>8671</v>
      </c>
      <c r="B241" t="s">
        <v>1436</v>
      </c>
      <c r="C241">
        <v>40</v>
      </c>
      <c r="D241">
        <v>13</v>
      </c>
      <c r="E241" t="s">
        <v>287</v>
      </c>
      <c r="F241" t="s">
        <v>8333</v>
      </c>
    </row>
    <row r="242" spans="1:6">
      <c r="A242" t="s">
        <v>8672</v>
      </c>
      <c r="B242" t="s">
        <v>1437</v>
      </c>
      <c r="C242">
        <v>70</v>
      </c>
      <c r="D242">
        <v>8</v>
      </c>
      <c r="E242" t="s">
        <v>287</v>
      </c>
      <c r="F242" t="s">
        <v>8333</v>
      </c>
    </row>
    <row r="243" spans="1:6">
      <c r="A243" t="s">
        <v>8673</v>
      </c>
      <c r="B243" t="s">
        <v>1438</v>
      </c>
      <c r="C243">
        <v>120</v>
      </c>
      <c r="D243">
        <v>11</v>
      </c>
      <c r="E243" t="s">
        <v>287</v>
      </c>
      <c r="F243" t="s">
        <v>8334</v>
      </c>
    </row>
    <row r="244" spans="1:6">
      <c r="A244" t="s">
        <v>8674</v>
      </c>
      <c r="B244" t="s">
        <v>1439</v>
      </c>
      <c r="C244">
        <v>36</v>
      </c>
      <c r="D244">
        <v>0</v>
      </c>
      <c r="E244" t="s">
        <v>287</v>
      </c>
      <c r="F244" t="s">
        <v>8333</v>
      </c>
    </row>
    <row r="245" spans="1:6">
      <c r="A245" t="s">
        <v>8675</v>
      </c>
      <c r="B245" t="s">
        <v>1440</v>
      </c>
      <c r="C245">
        <v>20</v>
      </c>
      <c r="D245">
        <v>0</v>
      </c>
      <c r="E245" t="s">
        <v>287</v>
      </c>
      <c r="F245" t="s">
        <v>8335</v>
      </c>
    </row>
    <row r="246" spans="1:6">
      <c r="A246" t="s">
        <v>8676</v>
      </c>
      <c r="B246" t="s">
        <v>1441</v>
      </c>
      <c r="C246">
        <v>20</v>
      </c>
      <c r="D246">
        <v>0</v>
      </c>
      <c r="E246" t="s">
        <v>287</v>
      </c>
      <c r="F246" t="s">
        <v>8333</v>
      </c>
    </row>
    <row r="247" spans="1:6">
      <c r="A247" t="s">
        <v>8677</v>
      </c>
      <c r="B247" t="s">
        <v>1442</v>
      </c>
      <c r="C247">
        <v>175</v>
      </c>
      <c r="D247">
        <v>23</v>
      </c>
      <c r="E247" t="s">
        <v>287</v>
      </c>
      <c r="F247" t="s">
        <v>8333</v>
      </c>
    </row>
    <row r="248" spans="1:6">
      <c r="A248" t="s">
        <v>8678</v>
      </c>
      <c r="B248" t="s">
        <v>1443</v>
      </c>
      <c r="C248">
        <v>255</v>
      </c>
      <c r="D248">
        <v>39</v>
      </c>
      <c r="E248" t="s">
        <v>287</v>
      </c>
      <c r="F248" t="s">
        <v>8333</v>
      </c>
    </row>
    <row r="249" spans="1:6">
      <c r="A249" t="s">
        <v>8679</v>
      </c>
      <c r="B249" t="s">
        <v>1444</v>
      </c>
      <c r="C249">
        <v>278</v>
      </c>
      <c r="D249">
        <v>33</v>
      </c>
      <c r="E249" t="s">
        <v>287</v>
      </c>
      <c r="F249" t="s">
        <v>8333</v>
      </c>
    </row>
    <row r="250" spans="1:6">
      <c r="A250" t="s">
        <v>8680</v>
      </c>
      <c r="B250" t="s">
        <v>1445</v>
      </c>
      <c r="C250">
        <v>142</v>
      </c>
      <c r="D250">
        <v>17</v>
      </c>
      <c r="E250" t="s">
        <v>287</v>
      </c>
      <c r="F250" t="s">
        <v>8333</v>
      </c>
    </row>
    <row r="251" spans="1:6">
      <c r="A251" t="s">
        <v>8681</v>
      </c>
      <c r="B251" t="s">
        <v>1446</v>
      </c>
      <c r="C251">
        <v>238</v>
      </c>
      <c r="D251">
        <v>18</v>
      </c>
      <c r="E251" t="s">
        <v>287</v>
      </c>
      <c r="F251" t="s">
        <v>8333</v>
      </c>
    </row>
    <row r="252" spans="1:6">
      <c r="A252" t="s">
        <v>8682</v>
      </c>
      <c r="B252" t="s">
        <v>1447</v>
      </c>
      <c r="C252">
        <v>32</v>
      </c>
      <c r="D252">
        <v>12</v>
      </c>
      <c r="E252" t="s">
        <v>287</v>
      </c>
      <c r="F252" t="s">
        <v>8333</v>
      </c>
    </row>
    <row r="253" spans="1:6">
      <c r="A253" t="s">
        <v>8683</v>
      </c>
      <c r="B253" t="s">
        <v>1448</v>
      </c>
      <c r="C253">
        <v>388</v>
      </c>
      <c r="D253">
        <v>27</v>
      </c>
      <c r="E253" t="s">
        <v>287</v>
      </c>
      <c r="F253" t="s">
        <v>1196</v>
      </c>
    </row>
    <row r="254" spans="1:6">
      <c r="A254" t="s">
        <v>8684</v>
      </c>
      <c r="B254" t="s">
        <v>1449</v>
      </c>
      <c r="C254">
        <v>6</v>
      </c>
      <c r="D254">
        <v>0</v>
      </c>
      <c r="E254" t="s">
        <v>287</v>
      </c>
      <c r="F254" t="s">
        <v>8333</v>
      </c>
    </row>
    <row r="255" spans="1:6">
      <c r="A255" t="s">
        <v>8685</v>
      </c>
      <c r="B255" t="s">
        <v>1450</v>
      </c>
      <c r="C255">
        <v>160</v>
      </c>
      <c r="D255">
        <v>0</v>
      </c>
      <c r="E255" t="s">
        <v>287</v>
      </c>
      <c r="F255" t="s">
        <v>8333</v>
      </c>
    </row>
    <row r="256" spans="1:6">
      <c r="A256" t="s">
        <v>8686</v>
      </c>
      <c r="B256" t="s">
        <v>1451</v>
      </c>
      <c r="C256">
        <v>17</v>
      </c>
      <c r="D256">
        <v>1</v>
      </c>
      <c r="E256" t="s">
        <v>287</v>
      </c>
      <c r="F256" t="s">
        <v>8331</v>
      </c>
    </row>
    <row r="257" spans="1:6">
      <c r="A257" t="s">
        <v>8687</v>
      </c>
      <c r="B257" t="s">
        <v>1452</v>
      </c>
      <c r="C257">
        <v>260</v>
      </c>
      <c r="D257">
        <v>0</v>
      </c>
      <c r="E257" t="s">
        <v>287</v>
      </c>
      <c r="F257" t="s">
        <v>8333</v>
      </c>
    </row>
    <row r="258" spans="1:6">
      <c r="A258" t="s">
        <v>8688</v>
      </c>
      <c r="B258" t="s">
        <v>1453</v>
      </c>
      <c r="C258">
        <v>120</v>
      </c>
      <c r="D258">
        <v>15</v>
      </c>
      <c r="E258" t="s">
        <v>287</v>
      </c>
      <c r="F258" t="s">
        <v>8333</v>
      </c>
    </row>
    <row r="259" spans="1:6">
      <c r="A259" t="s">
        <v>8689</v>
      </c>
      <c r="B259" t="s">
        <v>1454</v>
      </c>
      <c r="C259">
        <v>50</v>
      </c>
      <c r="D259">
        <v>0</v>
      </c>
      <c r="E259" t="s">
        <v>287</v>
      </c>
      <c r="F259" t="s">
        <v>8333</v>
      </c>
    </row>
    <row r="260" spans="1:6">
      <c r="A260" t="s">
        <v>8690</v>
      </c>
      <c r="B260" t="s">
        <v>1455</v>
      </c>
      <c r="C260">
        <v>625</v>
      </c>
      <c r="D260">
        <v>59</v>
      </c>
      <c r="E260" t="s">
        <v>287</v>
      </c>
      <c r="F260" t="s">
        <v>8333</v>
      </c>
    </row>
    <row r="261" spans="1:6">
      <c r="A261" t="s">
        <v>8691</v>
      </c>
      <c r="B261" t="s">
        <v>1456</v>
      </c>
      <c r="C261">
        <v>125</v>
      </c>
      <c r="D261">
        <v>0</v>
      </c>
      <c r="E261" t="s">
        <v>287</v>
      </c>
      <c r="F261" t="s">
        <v>8333</v>
      </c>
    </row>
    <row r="262" spans="1:6">
      <c r="A262" t="s">
        <v>8692</v>
      </c>
      <c r="B262" t="s">
        <v>1457</v>
      </c>
      <c r="C262">
        <v>275</v>
      </c>
      <c r="D262">
        <v>21</v>
      </c>
      <c r="E262" t="s">
        <v>287</v>
      </c>
      <c r="F262" t="s">
        <v>8333</v>
      </c>
    </row>
    <row r="263" spans="1:6">
      <c r="A263" t="s">
        <v>8693</v>
      </c>
      <c r="B263" t="s">
        <v>1458</v>
      </c>
      <c r="C263">
        <v>0</v>
      </c>
      <c r="D263">
        <v>0</v>
      </c>
      <c r="E263" t="s">
        <v>287</v>
      </c>
      <c r="F263" t="s">
        <v>8335</v>
      </c>
    </row>
    <row r="264" spans="1:6">
      <c r="A264" t="s">
        <v>8694</v>
      </c>
      <c r="B264" t="s">
        <v>1459</v>
      </c>
      <c r="C264">
        <v>25</v>
      </c>
      <c r="D264">
        <v>0</v>
      </c>
      <c r="E264" t="s">
        <v>287</v>
      </c>
      <c r="F264" t="s">
        <v>8333</v>
      </c>
    </row>
    <row r="265" spans="1:6">
      <c r="A265" t="s">
        <v>8695</v>
      </c>
      <c r="B265" t="s">
        <v>1460</v>
      </c>
      <c r="C265">
        <v>40</v>
      </c>
      <c r="D265">
        <v>3</v>
      </c>
      <c r="E265" t="s">
        <v>287</v>
      </c>
      <c r="F265" t="s">
        <v>8333</v>
      </c>
    </row>
    <row r="266" spans="1:6">
      <c r="A266" t="s">
        <v>8696</v>
      </c>
      <c r="B266" t="s">
        <v>1461</v>
      </c>
      <c r="C266">
        <v>18</v>
      </c>
      <c r="D266">
        <v>0</v>
      </c>
      <c r="E266" t="s">
        <v>287</v>
      </c>
      <c r="F266" t="s">
        <v>8333</v>
      </c>
    </row>
    <row r="267" spans="1:6">
      <c r="A267" t="s">
        <v>8697</v>
      </c>
      <c r="B267" t="s">
        <v>1462</v>
      </c>
      <c r="C267">
        <v>33</v>
      </c>
      <c r="D267">
        <v>3</v>
      </c>
      <c r="E267" t="s">
        <v>287</v>
      </c>
      <c r="F267" t="s">
        <v>8333</v>
      </c>
    </row>
    <row r="268" spans="1:6">
      <c r="A268" t="s">
        <v>8698</v>
      </c>
      <c r="B268" t="s">
        <v>1463</v>
      </c>
      <c r="C268">
        <v>38</v>
      </c>
      <c r="D268">
        <v>3</v>
      </c>
      <c r="E268" t="s">
        <v>287</v>
      </c>
      <c r="F268" t="s">
        <v>8333</v>
      </c>
    </row>
    <row r="269" spans="1:6">
      <c r="A269" t="s">
        <v>8699</v>
      </c>
      <c r="B269" t="s">
        <v>1464</v>
      </c>
      <c r="C269">
        <v>298</v>
      </c>
      <c r="D269">
        <v>82</v>
      </c>
      <c r="E269" t="s">
        <v>287</v>
      </c>
      <c r="F269" t="s">
        <v>8333</v>
      </c>
    </row>
    <row r="270" spans="1:6">
      <c r="A270" t="s">
        <v>8700</v>
      </c>
      <c r="B270" t="s">
        <v>1465</v>
      </c>
      <c r="C270">
        <v>214</v>
      </c>
      <c r="D270">
        <v>36</v>
      </c>
      <c r="E270" t="s">
        <v>287</v>
      </c>
      <c r="F270" t="s">
        <v>8333</v>
      </c>
    </row>
    <row r="271" spans="1:6">
      <c r="A271" t="s">
        <v>8701</v>
      </c>
      <c r="B271" t="s">
        <v>1466</v>
      </c>
      <c r="C271">
        <v>14</v>
      </c>
      <c r="D271">
        <v>3</v>
      </c>
      <c r="E271" t="s">
        <v>287</v>
      </c>
      <c r="F271" t="s">
        <v>8333</v>
      </c>
    </row>
    <row r="272" spans="1:6">
      <c r="A272" t="s">
        <v>8702</v>
      </c>
      <c r="B272" t="s">
        <v>1467</v>
      </c>
      <c r="C272">
        <v>30</v>
      </c>
      <c r="D272">
        <v>2</v>
      </c>
      <c r="E272" t="s">
        <v>287</v>
      </c>
      <c r="F272" t="s">
        <v>8333</v>
      </c>
    </row>
    <row r="273" spans="1:6">
      <c r="A273" t="s">
        <v>8703</v>
      </c>
      <c r="B273" t="s">
        <v>1468</v>
      </c>
      <c r="C273">
        <v>6</v>
      </c>
      <c r="D273">
        <v>0</v>
      </c>
      <c r="E273" t="s">
        <v>287</v>
      </c>
      <c r="F273" t="s">
        <v>8333</v>
      </c>
    </row>
    <row r="274" spans="1:6">
      <c r="A274" t="s">
        <v>8704</v>
      </c>
      <c r="B274" t="s">
        <v>1469</v>
      </c>
      <c r="C274">
        <v>22</v>
      </c>
      <c r="D274">
        <v>3</v>
      </c>
      <c r="E274" t="s">
        <v>287</v>
      </c>
      <c r="F274" t="s">
        <v>8333</v>
      </c>
    </row>
    <row r="275" spans="1:6">
      <c r="A275" t="s">
        <v>8705</v>
      </c>
      <c r="B275" t="s">
        <v>1470</v>
      </c>
      <c r="C275">
        <v>14</v>
      </c>
      <c r="D275">
        <v>0</v>
      </c>
      <c r="E275" t="s">
        <v>287</v>
      </c>
      <c r="F275" t="s">
        <v>8331</v>
      </c>
    </row>
    <row r="276" spans="1:6">
      <c r="A276" t="s">
        <v>8706</v>
      </c>
      <c r="B276" t="s">
        <v>1471</v>
      </c>
      <c r="C276">
        <v>60</v>
      </c>
      <c r="D276">
        <v>5</v>
      </c>
      <c r="E276" t="s">
        <v>287</v>
      </c>
      <c r="F276" t="s">
        <v>8333</v>
      </c>
    </row>
    <row r="277" spans="1:6">
      <c r="A277" t="s">
        <v>8707</v>
      </c>
      <c r="B277" t="s">
        <v>1472</v>
      </c>
      <c r="C277">
        <v>174</v>
      </c>
      <c r="D277">
        <v>31</v>
      </c>
      <c r="E277" t="s">
        <v>287</v>
      </c>
      <c r="F277" t="s">
        <v>8333</v>
      </c>
    </row>
    <row r="278" spans="1:6">
      <c r="A278" t="s">
        <v>8708</v>
      </c>
      <c r="B278" t="s">
        <v>1473</v>
      </c>
      <c r="C278">
        <v>80</v>
      </c>
      <c r="D278">
        <v>5</v>
      </c>
      <c r="E278" t="s">
        <v>287</v>
      </c>
      <c r="F278" t="s">
        <v>8333</v>
      </c>
    </row>
    <row r="279" spans="1:6">
      <c r="A279" t="s">
        <v>8709</v>
      </c>
      <c r="B279" t="s">
        <v>1474</v>
      </c>
      <c r="C279">
        <v>15</v>
      </c>
      <c r="D279">
        <v>0</v>
      </c>
      <c r="E279" t="s">
        <v>287</v>
      </c>
      <c r="F279" t="s">
        <v>8333</v>
      </c>
    </row>
    <row r="280" spans="1:6">
      <c r="A280" t="s">
        <v>8710</v>
      </c>
      <c r="B280" t="s">
        <v>1475</v>
      </c>
      <c r="C280">
        <v>20</v>
      </c>
      <c r="D280">
        <v>0</v>
      </c>
      <c r="E280" t="s">
        <v>287</v>
      </c>
      <c r="F280" t="s">
        <v>8333</v>
      </c>
    </row>
    <row r="281" spans="1:6">
      <c r="A281" t="s">
        <v>8711</v>
      </c>
      <c r="B281" t="s">
        <v>1476</v>
      </c>
      <c r="C281">
        <v>45</v>
      </c>
      <c r="D281">
        <v>0</v>
      </c>
      <c r="E281" t="s">
        <v>287</v>
      </c>
      <c r="F281" t="s">
        <v>8333</v>
      </c>
    </row>
    <row r="282" spans="1:6">
      <c r="A282" t="s">
        <v>8712</v>
      </c>
      <c r="B282" t="s">
        <v>1477</v>
      </c>
      <c r="C282">
        <v>70</v>
      </c>
      <c r="D282">
        <v>0</v>
      </c>
      <c r="E282" t="s">
        <v>287</v>
      </c>
      <c r="F282" t="s">
        <v>8333</v>
      </c>
    </row>
    <row r="283" spans="1:6">
      <c r="A283" t="s">
        <v>8713</v>
      </c>
      <c r="B283" t="s">
        <v>1478</v>
      </c>
      <c r="C283">
        <v>510</v>
      </c>
      <c r="D283">
        <v>125</v>
      </c>
      <c r="E283" t="s">
        <v>287</v>
      </c>
      <c r="F283" t="s">
        <v>8333</v>
      </c>
    </row>
    <row r="284" spans="1:6">
      <c r="A284" t="s">
        <v>8714</v>
      </c>
      <c r="B284" t="s">
        <v>1479</v>
      </c>
      <c r="C284">
        <v>3</v>
      </c>
      <c r="D284">
        <v>0</v>
      </c>
      <c r="E284" t="s">
        <v>287</v>
      </c>
      <c r="F284" t="s">
        <v>8333</v>
      </c>
    </row>
    <row r="285" spans="1:6">
      <c r="A285" t="s">
        <v>8715</v>
      </c>
      <c r="B285" t="s">
        <v>1480</v>
      </c>
      <c r="C285">
        <v>120</v>
      </c>
      <c r="D285">
        <v>14</v>
      </c>
      <c r="E285" t="s">
        <v>287</v>
      </c>
      <c r="F285" t="s">
        <v>8333</v>
      </c>
    </row>
    <row r="286" spans="1:6">
      <c r="A286" t="s">
        <v>8716</v>
      </c>
      <c r="B286" t="s">
        <v>1481</v>
      </c>
      <c r="C286">
        <v>16</v>
      </c>
      <c r="D286">
        <v>0</v>
      </c>
      <c r="E286" t="s">
        <v>287</v>
      </c>
      <c r="F286" t="s">
        <v>8333</v>
      </c>
    </row>
    <row r="287" spans="1:6">
      <c r="A287" t="s">
        <v>8717</v>
      </c>
      <c r="B287" t="s">
        <v>1482</v>
      </c>
      <c r="C287">
        <v>8</v>
      </c>
      <c r="D287">
        <v>0</v>
      </c>
      <c r="E287" t="s">
        <v>287</v>
      </c>
      <c r="F287" t="s">
        <v>1196</v>
      </c>
    </row>
    <row r="288" spans="1:6">
      <c r="A288" t="s">
        <v>8718</v>
      </c>
      <c r="B288" t="s">
        <v>1483</v>
      </c>
      <c r="C288">
        <v>10</v>
      </c>
      <c r="D288">
        <v>0</v>
      </c>
      <c r="E288" t="s">
        <v>287</v>
      </c>
      <c r="F288" t="s">
        <v>8333</v>
      </c>
    </row>
    <row r="289" spans="1:6">
      <c r="A289" t="s">
        <v>8719</v>
      </c>
      <c r="B289" t="s">
        <v>1484</v>
      </c>
      <c r="C289">
        <v>4</v>
      </c>
      <c r="D289">
        <v>0</v>
      </c>
      <c r="E289" t="s">
        <v>287</v>
      </c>
      <c r="F289" t="s">
        <v>8333</v>
      </c>
    </row>
    <row r="290" spans="1:6">
      <c r="A290" t="s">
        <v>8720</v>
      </c>
      <c r="B290" t="s">
        <v>1485</v>
      </c>
      <c r="C290">
        <v>63</v>
      </c>
      <c r="D290">
        <v>0</v>
      </c>
      <c r="E290" t="s">
        <v>287</v>
      </c>
      <c r="F290" t="s">
        <v>8333</v>
      </c>
    </row>
    <row r="291" spans="1:6">
      <c r="A291" t="s">
        <v>8721</v>
      </c>
      <c r="B291" t="s">
        <v>1486</v>
      </c>
      <c r="C291">
        <v>25</v>
      </c>
      <c r="D291">
        <v>0</v>
      </c>
      <c r="E291" t="s">
        <v>287</v>
      </c>
      <c r="F291" t="s">
        <v>8333</v>
      </c>
    </row>
    <row r="292" spans="1:6">
      <c r="A292" t="s">
        <v>8722</v>
      </c>
      <c r="B292" t="s">
        <v>1487</v>
      </c>
      <c r="C292">
        <v>13</v>
      </c>
      <c r="D292">
        <v>0</v>
      </c>
      <c r="E292" t="s">
        <v>287</v>
      </c>
      <c r="F292" t="s">
        <v>8333</v>
      </c>
    </row>
    <row r="293" spans="1:6">
      <c r="A293" t="s">
        <v>8723</v>
      </c>
      <c r="B293" t="s">
        <v>1488</v>
      </c>
      <c r="C293">
        <v>320</v>
      </c>
      <c r="D293">
        <v>74</v>
      </c>
      <c r="E293" t="s">
        <v>287</v>
      </c>
      <c r="F293" t="s">
        <v>8333</v>
      </c>
    </row>
    <row r="294" spans="1:6">
      <c r="A294" t="s">
        <v>8724</v>
      </c>
      <c r="B294" t="s">
        <v>1489</v>
      </c>
      <c r="C294">
        <v>17</v>
      </c>
      <c r="D294">
        <v>0</v>
      </c>
      <c r="E294" t="s">
        <v>287</v>
      </c>
      <c r="F294" t="s">
        <v>8333</v>
      </c>
    </row>
    <row r="295" spans="1:6">
      <c r="A295" t="s">
        <v>8725</v>
      </c>
      <c r="B295" t="s">
        <v>1490</v>
      </c>
      <c r="C295">
        <v>30</v>
      </c>
      <c r="D295">
        <v>0</v>
      </c>
      <c r="E295" t="s">
        <v>287</v>
      </c>
      <c r="F295" t="s">
        <v>8333</v>
      </c>
    </row>
    <row r="296" spans="1:6">
      <c r="A296" t="s">
        <v>8726</v>
      </c>
      <c r="B296" t="s">
        <v>1491</v>
      </c>
      <c r="C296">
        <v>282</v>
      </c>
      <c r="D296">
        <v>91</v>
      </c>
      <c r="E296" t="s">
        <v>287</v>
      </c>
      <c r="F296" t="s">
        <v>8333</v>
      </c>
    </row>
    <row r="297" spans="1:6">
      <c r="A297" t="s">
        <v>8727</v>
      </c>
      <c r="B297" t="s">
        <v>1492</v>
      </c>
      <c r="C297">
        <v>112</v>
      </c>
      <c r="D297">
        <v>0</v>
      </c>
      <c r="E297" t="s">
        <v>287</v>
      </c>
      <c r="F297" t="s">
        <v>8333</v>
      </c>
    </row>
    <row r="298" spans="1:6">
      <c r="A298" t="s">
        <v>8728</v>
      </c>
      <c r="B298" t="s">
        <v>1493</v>
      </c>
      <c r="C298">
        <v>290</v>
      </c>
      <c r="D298">
        <v>15</v>
      </c>
      <c r="E298" t="s">
        <v>287</v>
      </c>
      <c r="F298" t="s">
        <v>8333</v>
      </c>
    </row>
    <row r="299" spans="1:6">
      <c r="A299" t="s">
        <v>8729</v>
      </c>
      <c r="B299" t="s">
        <v>1494</v>
      </c>
      <c r="C299">
        <v>512</v>
      </c>
      <c r="D299">
        <v>55</v>
      </c>
      <c r="E299" t="s">
        <v>287</v>
      </c>
      <c r="F299" t="s">
        <v>8333</v>
      </c>
    </row>
    <row r="300" spans="1:6">
      <c r="A300" t="s">
        <v>8730</v>
      </c>
      <c r="B300" t="s">
        <v>1495</v>
      </c>
      <c r="C300">
        <v>72</v>
      </c>
      <c r="D300">
        <v>5</v>
      </c>
      <c r="E300" t="s">
        <v>287</v>
      </c>
      <c r="F300" t="s">
        <v>8333</v>
      </c>
    </row>
    <row r="301" spans="1:6">
      <c r="A301" t="s">
        <v>8731</v>
      </c>
      <c r="B301" t="s">
        <v>1496</v>
      </c>
      <c r="C301">
        <v>214</v>
      </c>
      <c r="D301">
        <v>12</v>
      </c>
      <c r="E301" t="s">
        <v>287</v>
      </c>
      <c r="F301" t="s">
        <v>8333</v>
      </c>
    </row>
    <row r="302" spans="1:6">
      <c r="A302" t="s">
        <v>8732</v>
      </c>
      <c r="B302" t="s">
        <v>1497</v>
      </c>
      <c r="C302">
        <v>35</v>
      </c>
      <c r="D302">
        <v>5</v>
      </c>
      <c r="E302" t="s">
        <v>287</v>
      </c>
      <c r="F302" t="s">
        <v>8333</v>
      </c>
    </row>
    <row r="303" spans="1:6">
      <c r="A303" t="s">
        <v>8733</v>
      </c>
      <c r="B303" t="s">
        <v>1498</v>
      </c>
      <c r="C303">
        <v>18</v>
      </c>
      <c r="D303">
        <v>0</v>
      </c>
      <c r="E303" t="s">
        <v>287</v>
      </c>
      <c r="F303" t="s">
        <v>8333</v>
      </c>
    </row>
    <row r="304" spans="1:6">
      <c r="A304" t="s">
        <v>8734</v>
      </c>
      <c r="B304" t="s">
        <v>1499</v>
      </c>
      <c r="C304">
        <v>18</v>
      </c>
      <c r="D304">
        <v>3</v>
      </c>
      <c r="E304" t="s">
        <v>287</v>
      </c>
      <c r="F304" t="s">
        <v>8333</v>
      </c>
    </row>
    <row r="305" spans="1:6">
      <c r="A305" t="s">
        <v>8735</v>
      </c>
      <c r="B305" t="s">
        <v>1500</v>
      </c>
      <c r="C305">
        <v>320</v>
      </c>
      <c r="D305">
        <v>61</v>
      </c>
      <c r="E305" t="s">
        <v>287</v>
      </c>
      <c r="F305" t="s">
        <v>8333</v>
      </c>
    </row>
    <row r="306" spans="1:6">
      <c r="A306" t="s">
        <v>8736</v>
      </c>
      <c r="B306" t="s">
        <v>1501</v>
      </c>
      <c r="C306">
        <v>35</v>
      </c>
      <c r="D306">
        <v>6</v>
      </c>
      <c r="E306" t="s">
        <v>287</v>
      </c>
      <c r="F306" t="s">
        <v>8331</v>
      </c>
    </row>
    <row r="307" spans="1:6">
      <c r="A307" t="s">
        <v>8737</v>
      </c>
      <c r="B307" t="s">
        <v>1502</v>
      </c>
      <c r="C307">
        <v>112</v>
      </c>
      <c r="D307">
        <v>32</v>
      </c>
      <c r="E307" t="s">
        <v>287</v>
      </c>
      <c r="F307" t="s">
        <v>8333</v>
      </c>
    </row>
    <row r="308" spans="1:6">
      <c r="A308" t="s">
        <v>8738</v>
      </c>
      <c r="B308" t="s">
        <v>1503</v>
      </c>
      <c r="C308">
        <v>120</v>
      </c>
      <c r="D308">
        <v>28</v>
      </c>
      <c r="E308" t="s">
        <v>287</v>
      </c>
      <c r="F308" t="s">
        <v>8333</v>
      </c>
    </row>
    <row r="309" spans="1:6">
      <c r="A309" t="s">
        <v>8739</v>
      </c>
      <c r="B309" t="s">
        <v>1504</v>
      </c>
      <c r="C309">
        <v>96</v>
      </c>
      <c r="D309">
        <v>14</v>
      </c>
      <c r="E309" t="s">
        <v>287</v>
      </c>
      <c r="F309" t="s">
        <v>8333</v>
      </c>
    </row>
    <row r="310" spans="1:6">
      <c r="A310" t="s">
        <v>8740</v>
      </c>
      <c r="B310" t="s">
        <v>1505</v>
      </c>
      <c r="C310">
        <v>20</v>
      </c>
      <c r="D310">
        <v>0</v>
      </c>
      <c r="E310" t="s">
        <v>287</v>
      </c>
      <c r="F310" t="s">
        <v>8333</v>
      </c>
    </row>
    <row r="311" spans="1:6">
      <c r="A311" t="s">
        <v>8741</v>
      </c>
      <c r="B311" t="s">
        <v>1506</v>
      </c>
      <c r="C311">
        <v>12</v>
      </c>
      <c r="D311">
        <v>0</v>
      </c>
      <c r="E311" t="s">
        <v>287</v>
      </c>
      <c r="F311" t="s">
        <v>8333</v>
      </c>
    </row>
    <row r="312" spans="1:6">
      <c r="A312" t="s">
        <v>8742</v>
      </c>
      <c r="B312" t="s">
        <v>1507</v>
      </c>
      <c r="C312">
        <v>70</v>
      </c>
      <c r="D312">
        <v>0</v>
      </c>
      <c r="E312" t="s">
        <v>287</v>
      </c>
      <c r="F312" t="s">
        <v>8334</v>
      </c>
    </row>
    <row r="313" spans="1:6">
      <c r="A313" t="s">
        <v>8743</v>
      </c>
      <c r="B313" t="s">
        <v>1508</v>
      </c>
      <c r="C313">
        <v>90</v>
      </c>
      <c r="D313">
        <v>0</v>
      </c>
      <c r="E313" t="s">
        <v>287</v>
      </c>
      <c r="F313" t="s">
        <v>8333</v>
      </c>
    </row>
    <row r="314" spans="1:6">
      <c r="A314" t="s">
        <v>8744</v>
      </c>
      <c r="B314" t="s">
        <v>1509</v>
      </c>
      <c r="C314">
        <v>225</v>
      </c>
      <c r="D314">
        <v>20</v>
      </c>
      <c r="E314" t="s">
        <v>287</v>
      </c>
      <c r="F314" t="s">
        <v>8333</v>
      </c>
    </row>
    <row r="315" spans="1:6">
      <c r="A315" t="s">
        <v>8745</v>
      </c>
      <c r="B315" t="s">
        <v>1510</v>
      </c>
      <c r="C315">
        <v>305</v>
      </c>
      <c r="D315">
        <v>25</v>
      </c>
      <c r="E315" t="s">
        <v>287</v>
      </c>
      <c r="F315" t="s">
        <v>8333</v>
      </c>
    </row>
    <row r="316" spans="1:6">
      <c r="A316" t="s">
        <v>8746</v>
      </c>
      <c r="B316" t="s">
        <v>1511</v>
      </c>
      <c r="C316">
        <v>400</v>
      </c>
      <c r="D316">
        <v>70</v>
      </c>
      <c r="E316" t="s">
        <v>287</v>
      </c>
      <c r="F316" t="s">
        <v>8333</v>
      </c>
    </row>
    <row r="317" spans="1:6">
      <c r="A317" t="s">
        <v>8747</v>
      </c>
      <c r="B317" t="s">
        <v>1511</v>
      </c>
      <c r="C317">
        <v>221</v>
      </c>
      <c r="D317">
        <v>35</v>
      </c>
      <c r="E317" t="s">
        <v>287</v>
      </c>
      <c r="F317" t="s">
        <v>8333</v>
      </c>
    </row>
    <row r="318" spans="1:6">
      <c r="A318" t="s">
        <v>8748</v>
      </c>
      <c r="B318" t="s">
        <v>1512</v>
      </c>
      <c r="C318">
        <v>124</v>
      </c>
      <c r="D318">
        <v>12</v>
      </c>
      <c r="E318" t="s">
        <v>287</v>
      </c>
      <c r="F318" t="s">
        <v>8333</v>
      </c>
    </row>
    <row r="319" spans="1:6">
      <c r="A319" t="s">
        <v>8749</v>
      </c>
      <c r="B319" t="s">
        <v>1513</v>
      </c>
      <c r="C319">
        <v>60</v>
      </c>
      <c r="D319">
        <v>9</v>
      </c>
      <c r="E319" t="s">
        <v>287</v>
      </c>
      <c r="F319" t="s">
        <v>8333</v>
      </c>
    </row>
    <row r="320" spans="1:6">
      <c r="A320" t="s">
        <v>8750</v>
      </c>
      <c r="B320" t="s">
        <v>1514</v>
      </c>
      <c r="C320">
        <v>14</v>
      </c>
      <c r="D320">
        <v>2</v>
      </c>
      <c r="E320" t="s">
        <v>287</v>
      </c>
      <c r="F320" t="s">
        <v>8333</v>
      </c>
    </row>
    <row r="321" spans="1:6">
      <c r="A321" t="s">
        <v>8751</v>
      </c>
      <c r="B321" t="s">
        <v>1515</v>
      </c>
      <c r="C321">
        <v>5</v>
      </c>
      <c r="D321">
        <v>0</v>
      </c>
      <c r="E321" t="s">
        <v>287</v>
      </c>
      <c r="F321" t="s">
        <v>8333</v>
      </c>
    </row>
    <row r="322" spans="1:6">
      <c r="A322" t="s">
        <v>8752</v>
      </c>
      <c r="B322" t="s">
        <v>1516</v>
      </c>
      <c r="C322">
        <v>4</v>
      </c>
      <c r="D322">
        <v>1</v>
      </c>
      <c r="E322" t="s">
        <v>287</v>
      </c>
      <c r="F322" t="s">
        <v>8333</v>
      </c>
    </row>
    <row r="323" spans="1:6">
      <c r="A323" t="s">
        <v>8753</v>
      </c>
      <c r="B323" t="s">
        <v>1517</v>
      </c>
      <c r="C323">
        <v>279</v>
      </c>
      <c r="D323">
        <v>28</v>
      </c>
      <c r="E323" t="s">
        <v>288</v>
      </c>
      <c r="F323" t="s">
        <v>8334</v>
      </c>
    </row>
    <row r="324" spans="1:6">
      <c r="A324" t="s">
        <v>8754</v>
      </c>
      <c r="B324" t="s">
        <v>1518</v>
      </c>
      <c r="C324">
        <v>5</v>
      </c>
      <c r="D324">
        <v>0</v>
      </c>
      <c r="E324" t="s">
        <v>288</v>
      </c>
      <c r="F324" t="s">
        <v>1196</v>
      </c>
    </row>
    <row r="325" spans="1:6">
      <c r="A325" t="s">
        <v>8755</v>
      </c>
      <c r="B325" t="s">
        <v>1519</v>
      </c>
      <c r="C325">
        <v>0</v>
      </c>
      <c r="D325">
        <v>0</v>
      </c>
      <c r="E325" t="s">
        <v>289</v>
      </c>
      <c r="F325" t="s">
        <v>8335</v>
      </c>
    </row>
    <row r="326" spans="1:6">
      <c r="A326" t="s">
        <v>8756</v>
      </c>
      <c r="B326" t="s">
        <v>1520</v>
      </c>
      <c r="C326">
        <v>13</v>
      </c>
      <c r="D326">
        <v>3</v>
      </c>
      <c r="E326" t="s">
        <v>289</v>
      </c>
      <c r="F326" t="s">
        <v>8335</v>
      </c>
    </row>
    <row r="327" spans="1:6">
      <c r="A327" t="s">
        <v>8757</v>
      </c>
      <c r="B327" t="s">
        <v>1521</v>
      </c>
      <c r="C327">
        <v>13</v>
      </c>
      <c r="D327">
        <v>2</v>
      </c>
      <c r="E327" t="s">
        <v>289</v>
      </c>
      <c r="F327" t="s">
        <v>8335</v>
      </c>
    </row>
    <row r="328" spans="1:6">
      <c r="A328" t="s">
        <v>8758</v>
      </c>
      <c r="B328" t="s">
        <v>1522</v>
      </c>
      <c r="C328">
        <v>15</v>
      </c>
      <c r="D328">
        <v>3</v>
      </c>
      <c r="E328" t="s">
        <v>289</v>
      </c>
      <c r="F328" t="s">
        <v>8335</v>
      </c>
    </row>
    <row r="329" spans="1:6">
      <c r="A329" t="s">
        <v>8759</v>
      </c>
      <c r="B329" t="s">
        <v>1523</v>
      </c>
      <c r="C329">
        <v>15</v>
      </c>
      <c r="D329">
        <v>2</v>
      </c>
      <c r="E329" t="s">
        <v>289</v>
      </c>
      <c r="F329" t="s">
        <v>8335</v>
      </c>
    </row>
    <row r="330" spans="1:6">
      <c r="A330" t="s">
        <v>8760</v>
      </c>
      <c r="B330" t="s">
        <v>1524</v>
      </c>
      <c r="C330">
        <v>2</v>
      </c>
      <c r="D330">
        <v>0</v>
      </c>
      <c r="E330" t="s">
        <v>289</v>
      </c>
      <c r="F330" t="s">
        <v>8335</v>
      </c>
    </row>
    <row r="331" spans="1:6">
      <c r="A331" t="s">
        <v>8761</v>
      </c>
      <c r="B331" t="s">
        <v>1525</v>
      </c>
      <c r="C331">
        <v>1</v>
      </c>
      <c r="D331">
        <v>0</v>
      </c>
      <c r="E331" t="s">
        <v>289</v>
      </c>
      <c r="F331" t="s">
        <v>8335</v>
      </c>
    </row>
    <row r="332" spans="1:6">
      <c r="A332" t="s">
        <v>8762</v>
      </c>
      <c r="B332" t="s">
        <v>1526</v>
      </c>
      <c r="C332">
        <v>48</v>
      </c>
      <c r="D332">
        <v>4</v>
      </c>
      <c r="E332" t="s">
        <v>289</v>
      </c>
      <c r="F332" t="s">
        <v>8335</v>
      </c>
    </row>
    <row r="333" spans="1:6">
      <c r="A333" t="s">
        <v>8763</v>
      </c>
      <c r="B333" t="s">
        <v>1527</v>
      </c>
      <c r="C333">
        <v>44</v>
      </c>
      <c r="D333">
        <v>6</v>
      </c>
      <c r="E333" t="s">
        <v>290</v>
      </c>
      <c r="F333" t="s">
        <v>8334</v>
      </c>
    </row>
    <row r="334" spans="1:6">
      <c r="A334" t="s">
        <v>8764</v>
      </c>
      <c r="B334" t="s">
        <v>1528</v>
      </c>
      <c r="C334">
        <v>0</v>
      </c>
      <c r="D334">
        <v>0</v>
      </c>
      <c r="E334" t="s">
        <v>291</v>
      </c>
      <c r="F334" t="s">
        <v>8331</v>
      </c>
    </row>
    <row r="335" spans="1:6">
      <c r="A335" t="s">
        <v>8765</v>
      </c>
      <c r="B335" t="s">
        <v>1529</v>
      </c>
      <c r="C335">
        <v>160</v>
      </c>
      <c r="D335">
        <v>9</v>
      </c>
      <c r="E335" t="s">
        <v>291</v>
      </c>
      <c r="F335" t="s">
        <v>8331</v>
      </c>
    </row>
    <row r="336" spans="1:6">
      <c r="A336" t="s">
        <v>8766</v>
      </c>
      <c r="B336" t="s">
        <v>1530</v>
      </c>
      <c r="C336">
        <v>60</v>
      </c>
      <c r="D336">
        <v>5</v>
      </c>
      <c r="E336" t="s">
        <v>291</v>
      </c>
      <c r="F336" t="s">
        <v>8331</v>
      </c>
    </row>
    <row r="337" spans="1:6">
      <c r="A337" t="s">
        <v>8767</v>
      </c>
      <c r="B337" t="s">
        <v>1531</v>
      </c>
      <c r="C337">
        <v>418</v>
      </c>
      <c r="D337">
        <v>42</v>
      </c>
      <c r="E337" t="s">
        <v>291</v>
      </c>
      <c r="F337" t="s">
        <v>8331</v>
      </c>
    </row>
    <row r="338" spans="1:6">
      <c r="A338" t="s">
        <v>8768</v>
      </c>
      <c r="B338" t="s">
        <v>1532</v>
      </c>
      <c r="C338">
        <v>110</v>
      </c>
      <c r="D338">
        <v>8</v>
      </c>
      <c r="E338" t="s">
        <v>291</v>
      </c>
      <c r="F338" t="s">
        <v>8331</v>
      </c>
    </row>
    <row r="339" spans="1:6">
      <c r="A339" t="s">
        <v>8769</v>
      </c>
      <c r="B339" t="s">
        <v>1533</v>
      </c>
      <c r="C339">
        <v>306</v>
      </c>
      <c r="D339">
        <v>28</v>
      </c>
      <c r="E339" t="s">
        <v>291</v>
      </c>
      <c r="F339" t="s">
        <v>8331</v>
      </c>
    </row>
    <row r="340" spans="1:6">
      <c r="A340" t="s">
        <v>8770</v>
      </c>
      <c r="B340" t="s">
        <v>1534</v>
      </c>
      <c r="C340">
        <v>360</v>
      </c>
      <c r="D340">
        <v>101</v>
      </c>
      <c r="E340" t="s">
        <v>292</v>
      </c>
      <c r="F340" t="s">
        <v>8335</v>
      </c>
    </row>
    <row r="341" spans="1:6">
      <c r="A341" t="s">
        <v>8771</v>
      </c>
      <c r="B341" t="s">
        <v>1535</v>
      </c>
      <c r="C341">
        <v>0</v>
      </c>
      <c r="D341">
        <v>0</v>
      </c>
      <c r="E341" t="s">
        <v>292</v>
      </c>
      <c r="F341" t="s">
        <v>8335</v>
      </c>
    </row>
    <row r="342" spans="1:6">
      <c r="A342" t="s">
        <v>8772</v>
      </c>
      <c r="B342" t="s">
        <v>1536</v>
      </c>
      <c r="C342">
        <v>10</v>
      </c>
      <c r="D342">
        <v>0</v>
      </c>
      <c r="E342" t="s">
        <v>292</v>
      </c>
      <c r="F342" t="s">
        <v>8335</v>
      </c>
    </row>
    <row r="343" spans="1:6">
      <c r="A343" t="s">
        <v>8773</v>
      </c>
      <c r="B343" t="s">
        <v>1537</v>
      </c>
      <c r="C343">
        <v>0</v>
      </c>
      <c r="D343">
        <v>0</v>
      </c>
      <c r="E343" t="s">
        <v>292</v>
      </c>
      <c r="F343" t="s">
        <v>8335</v>
      </c>
    </row>
    <row r="344" spans="1:6">
      <c r="A344" t="s">
        <v>8774</v>
      </c>
      <c r="B344" t="s">
        <v>1538</v>
      </c>
      <c r="C344">
        <v>416</v>
      </c>
      <c r="D344">
        <v>86</v>
      </c>
      <c r="E344" t="s">
        <v>293</v>
      </c>
      <c r="F344" t="s">
        <v>8335</v>
      </c>
    </row>
    <row r="345" spans="1:6">
      <c r="A345" t="s">
        <v>8775</v>
      </c>
      <c r="B345" t="s">
        <v>1538</v>
      </c>
      <c r="C345">
        <v>15</v>
      </c>
      <c r="D345">
        <v>0</v>
      </c>
      <c r="E345" t="s">
        <v>293</v>
      </c>
      <c r="F345" t="s">
        <v>8335</v>
      </c>
    </row>
    <row r="346" spans="1:6">
      <c r="A346" t="s">
        <v>8776</v>
      </c>
      <c r="B346" t="s">
        <v>1539</v>
      </c>
      <c r="C346">
        <v>10</v>
      </c>
      <c r="D346">
        <v>0</v>
      </c>
      <c r="E346" t="s">
        <v>293</v>
      </c>
      <c r="F346" t="s">
        <v>8335</v>
      </c>
    </row>
    <row r="347" spans="1:6">
      <c r="A347" t="s">
        <v>8777</v>
      </c>
      <c r="B347" t="s">
        <v>1540</v>
      </c>
      <c r="C347">
        <v>117</v>
      </c>
      <c r="D347">
        <v>18</v>
      </c>
      <c r="E347" t="s">
        <v>294</v>
      </c>
      <c r="F347" t="s">
        <v>8338</v>
      </c>
    </row>
    <row r="348" spans="1:6">
      <c r="A348" t="s">
        <v>8778</v>
      </c>
      <c r="B348" t="s">
        <v>1541</v>
      </c>
      <c r="C348">
        <v>35</v>
      </c>
      <c r="D348">
        <v>5</v>
      </c>
      <c r="E348" t="s">
        <v>294</v>
      </c>
      <c r="F348" t="s">
        <v>8338</v>
      </c>
    </row>
    <row r="349" spans="1:6">
      <c r="A349" t="s">
        <v>8779</v>
      </c>
      <c r="B349" t="s">
        <v>1542</v>
      </c>
      <c r="C349">
        <v>50</v>
      </c>
      <c r="D349">
        <v>9</v>
      </c>
      <c r="E349" t="s">
        <v>294</v>
      </c>
      <c r="F349" t="s">
        <v>8338</v>
      </c>
    </row>
    <row r="350" spans="1:6">
      <c r="A350" t="s">
        <v>8780</v>
      </c>
      <c r="B350" t="s">
        <v>1543</v>
      </c>
      <c r="C350">
        <v>0</v>
      </c>
      <c r="D350">
        <v>0</v>
      </c>
      <c r="E350" t="s">
        <v>294</v>
      </c>
      <c r="F350" t="s">
        <v>8339</v>
      </c>
    </row>
    <row r="351" spans="1:6">
      <c r="A351" t="s">
        <v>8781</v>
      </c>
      <c r="B351" t="s">
        <v>1544</v>
      </c>
      <c r="C351">
        <v>35</v>
      </c>
      <c r="D351">
        <v>3</v>
      </c>
      <c r="E351" t="s">
        <v>294</v>
      </c>
      <c r="F351" t="s">
        <v>8338</v>
      </c>
    </row>
    <row r="352" spans="1:6">
      <c r="A352" t="s">
        <v>8782</v>
      </c>
      <c r="B352" t="s">
        <v>1545</v>
      </c>
      <c r="C352">
        <v>42</v>
      </c>
      <c r="D352">
        <v>11</v>
      </c>
      <c r="E352" t="s">
        <v>294</v>
      </c>
      <c r="F352" t="s">
        <v>8338</v>
      </c>
    </row>
    <row r="353" spans="1:6">
      <c r="A353" t="s">
        <v>8783</v>
      </c>
      <c r="B353" t="s">
        <v>1546</v>
      </c>
      <c r="C353">
        <v>65</v>
      </c>
      <c r="D353">
        <v>11</v>
      </c>
      <c r="E353" t="s">
        <v>294</v>
      </c>
      <c r="F353" t="s">
        <v>8338</v>
      </c>
    </row>
    <row r="354" spans="1:6">
      <c r="A354" t="s">
        <v>8784</v>
      </c>
      <c r="B354" t="s">
        <v>1547</v>
      </c>
      <c r="C354">
        <v>32</v>
      </c>
      <c r="D354">
        <v>4</v>
      </c>
      <c r="E354" t="s">
        <v>294</v>
      </c>
      <c r="F354" t="s">
        <v>8338</v>
      </c>
    </row>
    <row r="355" spans="1:6">
      <c r="A355" t="s">
        <v>8785</v>
      </c>
      <c r="B355" t="s">
        <v>1548</v>
      </c>
      <c r="C355">
        <v>25</v>
      </c>
      <c r="D355">
        <v>3</v>
      </c>
      <c r="E355" t="s">
        <v>294</v>
      </c>
      <c r="F355" t="s">
        <v>8338</v>
      </c>
    </row>
    <row r="356" spans="1:6">
      <c r="A356" t="s">
        <v>8786</v>
      </c>
      <c r="B356" t="s">
        <v>1549</v>
      </c>
      <c r="C356">
        <v>50</v>
      </c>
      <c r="D356">
        <v>12</v>
      </c>
      <c r="E356" t="s">
        <v>294</v>
      </c>
      <c r="F356" t="s">
        <v>8338</v>
      </c>
    </row>
    <row r="357" spans="1:6">
      <c r="A357" t="s">
        <v>8787</v>
      </c>
      <c r="B357" t="s">
        <v>1550</v>
      </c>
      <c r="C357">
        <v>56</v>
      </c>
      <c r="D357">
        <v>12</v>
      </c>
      <c r="E357" t="s">
        <v>294</v>
      </c>
      <c r="F357" t="s">
        <v>8339</v>
      </c>
    </row>
    <row r="358" spans="1:6">
      <c r="A358" t="s">
        <v>8788</v>
      </c>
      <c r="B358" t="s">
        <v>1551</v>
      </c>
      <c r="C358">
        <v>75</v>
      </c>
      <c r="D358">
        <v>3</v>
      </c>
      <c r="E358" t="s">
        <v>294</v>
      </c>
      <c r="F358" t="s">
        <v>8338</v>
      </c>
    </row>
    <row r="359" spans="1:6">
      <c r="A359" t="s">
        <v>8789</v>
      </c>
      <c r="B359" t="s">
        <v>1552</v>
      </c>
      <c r="C359">
        <v>160</v>
      </c>
      <c r="D359">
        <v>0</v>
      </c>
      <c r="E359" t="s">
        <v>294</v>
      </c>
      <c r="F359" t="s">
        <v>8339</v>
      </c>
    </row>
    <row r="360" spans="1:6">
      <c r="A360" t="s">
        <v>8790</v>
      </c>
      <c r="B360" t="s">
        <v>1553</v>
      </c>
      <c r="C360">
        <v>0</v>
      </c>
      <c r="D360">
        <v>0</v>
      </c>
      <c r="E360" t="s">
        <v>294</v>
      </c>
      <c r="F360" t="s">
        <v>8339</v>
      </c>
    </row>
    <row r="361" spans="1:6">
      <c r="A361" t="s">
        <v>8791</v>
      </c>
      <c r="B361" t="s">
        <v>1554</v>
      </c>
      <c r="C361">
        <v>140</v>
      </c>
      <c r="D361">
        <v>10</v>
      </c>
      <c r="E361" t="s">
        <v>294</v>
      </c>
      <c r="F361" t="s">
        <v>8340</v>
      </c>
    </row>
    <row r="362" spans="1:6">
      <c r="A362" t="s">
        <v>8792</v>
      </c>
      <c r="B362" t="s">
        <v>1555</v>
      </c>
      <c r="C362">
        <v>65</v>
      </c>
      <c r="D362">
        <v>3</v>
      </c>
      <c r="E362" t="s">
        <v>295</v>
      </c>
      <c r="F362" t="s">
        <v>8335</v>
      </c>
    </row>
    <row r="363" spans="1:6">
      <c r="A363" t="s">
        <v>8793</v>
      </c>
      <c r="B363" t="s">
        <v>1556</v>
      </c>
      <c r="C363">
        <v>50</v>
      </c>
      <c r="D363">
        <v>3</v>
      </c>
      <c r="E363" t="s">
        <v>295</v>
      </c>
      <c r="F363" t="s">
        <v>8335</v>
      </c>
    </row>
    <row r="364" spans="1:6">
      <c r="A364" t="s">
        <v>8794</v>
      </c>
      <c r="B364" t="s">
        <v>1557</v>
      </c>
      <c r="C364">
        <v>74</v>
      </c>
      <c r="D364">
        <v>7</v>
      </c>
      <c r="E364" t="s">
        <v>295</v>
      </c>
      <c r="F364" t="s">
        <v>8335</v>
      </c>
    </row>
    <row r="365" spans="1:6">
      <c r="A365" t="s">
        <v>8795</v>
      </c>
      <c r="B365" t="s">
        <v>1558</v>
      </c>
      <c r="C365">
        <v>43</v>
      </c>
      <c r="D365">
        <v>4</v>
      </c>
      <c r="E365" t="s">
        <v>295</v>
      </c>
      <c r="F365" t="s">
        <v>8335</v>
      </c>
    </row>
    <row r="366" spans="1:6">
      <c r="A366" t="s">
        <v>8796</v>
      </c>
      <c r="B366" t="s">
        <v>1559</v>
      </c>
      <c r="C366">
        <v>0</v>
      </c>
      <c r="D366">
        <v>0</v>
      </c>
      <c r="E366" t="s">
        <v>296</v>
      </c>
      <c r="F366" t="s">
        <v>8334</v>
      </c>
    </row>
    <row r="367" spans="1:6">
      <c r="A367" t="s">
        <v>8797</v>
      </c>
      <c r="B367" t="s">
        <v>1560</v>
      </c>
      <c r="C367">
        <v>2</v>
      </c>
      <c r="D367">
        <v>0</v>
      </c>
      <c r="E367" t="s">
        <v>296</v>
      </c>
      <c r="F367" t="s">
        <v>8334</v>
      </c>
    </row>
    <row r="368" spans="1:6">
      <c r="A368" t="s">
        <v>8798</v>
      </c>
      <c r="B368" t="s">
        <v>1561</v>
      </c>
      <c r="C368">
        <v>8</v>
      </c>
      <c r="D368">
        <v>0</v>
      </c>
      <c r="E368" t="s">
        <v>296</v>
      </c>
      <c r="F368" t="s">
        <v>8334</v>
      </c>
    </row>
    <row r="369" spans="1:6">
      <c r="A369" t="s">
        <v>8799</v>
      </c>
      <c r="B369" t="s">
        <v>1562</v>
      </c>
      <c r="C369">
        <v>6</v>
      </c>
      <c r="D369">
        <v>0</v>
      </c>
      <c r="E369" t="s">
        <v>296</v>
      </c>
      <c r="F369" t="s">
        <v>8334</v>
      </c>
    </row>
    <row r="370" spans="1:6">
      <c r="A370" t="s">
        <v>8800</v>
      </c>
      <c r="B370" t="s">
        <v>1563</v>
      </c>
      <c r="C370">
        <v>6</v>
      </c>
      <c r="D370">
        <v>0</v>
      </c>
      <c r="E370" t="s">
        <v>296</v>
      </c>
      <c r="F370" t="s">
        <v>8334</v>
      </c>
    </row>
    <row r="371" spans="1:6">
      <c r="A371" t="s">
        <v>8801</v>
      </c>
      <c r="B371" t="s">
        <v>1564</v>
      </c>
      <c r="C371">
        <v>3</v>
      </c>
      <c r="D371">
        <v>0</v>
      </c>
      <c r="E371" t="s">
        <v>296</v>
      </c>
      <c r="F371" t="s">
        <v>8334</v>
      </c>
    </row>
    <row r="372" spans="1:6">
      <c r="A372" t="s">
        <v>8802</v>
      </c>
      <c r="B372" t="s">
        <v>1565</v>
      </c>
      <c r="C372">
        <v>3</v>
      </c>
      <c r="D372">
        <v>0</v>
      </c>
      <c r="E372" t="s">
        <v>296</v>
      </c>
      <c r="F372" t="s">
        <v>8334</v>
      </c>
    </row>
    <row r="373" spans="1:6">
      <c r="A373" t="s">
        <v>8803</v>
      </c>
      <c r="B373" t="s">
        <v>1566</v>
      </c>
      <c r="C373">
        <v>3</v>
      </c>
      <c r="D373">
        <v>0</v>
      </c>
      <c r="E373" t="s">
        <v>296</v>
      </c>
      <c r="F373" t="s">
        <v>8334</v>
      </c>
    </row>
    <row r="374" spans="1:6">
      <c r="A374" t="s">
        <v>8804</v>
      </c>
      <c r="B374" t="s">
        <v>1567</v>
      </c>
      <c r="C374">
        <v>12</v>
      </c>
      <c r="D374">
        <v>0</v>
      </c>
      <c r="E374" t="s">
        <v>296</v>
      </c>
      <c r="F374" t="s">
        <v>8334</v>
      </c>
    </row>
    <row r="375" spans="1:6">
      <c r="A375" t="s">
        <v>8805</v>
      </c>
      <c r="B375" t="s">
        <v>1568</v>
      </c>
      <c r="C375">
        <v>15</v>
      </c>
      <c r="D375">
        <v>2</v>
      </c>
      <c r="E375" t="s">
        <v>296</v>
      </c>
      <c r="F375" t="s">
        <v>8334</v>
      </c>
    </row>
    <row r="376" spans="1:6">
      <c r="A376" t="s">
        <v>8806</v>
      </c>
      <c r="B376" t="s">
        <v>1569</v>
      </c>
      <c r="C376">
        <v>5</v>
      </c>
      <c r="D376">
        <v>0</v>
      </c>
      <c r="E376" t="s">
        <v>296</v>
      </c>
      <c r="F376" t="s">
        <v>8334</v>
      </c>
    </row>
    <row r="377" spans="1:6">
      <c r="A377" t="s">
        <v>8807</v>
      </c>
      <c r="B377" t="s">
        <v>1570</v>
      </c>
      <c r="C377">
        <v>14</v>
      </c>
      <c r="D377">
        <v>2</v>
      </c>
      <c r="E377" t="s">
        <v>296</v>
      </c>
      <c r="F377" t="s">
        <v>8334</v>
      </c>
    </row>
    <row r="378" spans="1:6">
      <c r="A378" t="s">
        <v>8808</v>
      </c>
      <c r="B378" t="s">
        <v>1571</v>
      </c>
      <c r="C378">
        <v>15</v>
      </c>
      <c r="D378">
        <v>0</v>
      </c>
      <c r="E378" t="s">
        <v>296</v>
      </c>
      <c r="F378" t="s">
        <v>8334</v>
      </c>
    </row>
    <row r="379" spans="1:6">
      <c r="A379" t="s">
        <v>8809</v>
      </c>
      <c r="B379" t="s">
        <v>1572</v>
      </c>
      <c r="C379">
        <v>3</v>
      </c>
      <c r="D379">
        <v>0</v>
      </c>
      <c r="E379" t="s">
        <v>296</v>
      </c>
      <c r="F379" t="s">
        <v>8334</v>
      </c>
    </row>
    <row r="380" spans="1:6">
      <c r="A380" t="s">
        <v>8810</v>
      </c>
      <c r="B380" t="s">
        <v>1573</v>
      </c>
      <c r="C380">
        <v>19</v>
      </c>
      <c r="D380">
        <v>4</v>
      </c>
      <c r="E380" t="s">
        <v>296</v>
      </c>
      <c r="F380" t="s">
        <v>8334</v>
      </c>
    </row>
    <row r="381" spans="1:6">
      <c r="A381" t="s">
        <v>8811</v>
      </c>
      <c r="B381" t="s">
        <v>1574</v>
      </c>
      <c r="C381">
        <v>10</v>
      </c>
      <c r="D381">
        <v>1</v>
      </c>
      <c r="E381" t="s">
        <v>296</v>
      </c>
      <c r="F381" t="s">
        <v>8334</v>
      </c>
    </row>
    <row r="382" spans="1:6">
      <c r="A382" t="s">
        <v>8812</v>
      </c>
      <c r="B382" t="s">
        <v>1575</v>
      </c>
      <c r="C382">
        <v>6</v>
      </c>
      <c r="D382">
        <v>0</v>
      </c>
      <c r="E382" t="s">
        <v>296</v>
      </c>
      <c r="F382" t="s">
        <v>8334</v>
      </c>
    </row>
    <row r="383" spans="1:6">
      <c r="A383" t="s">
        <v>8813</v>
      </c>
      <c r="B383" t="s">
        <v>1576</v>
      </c>
      <c r="C383">
        <v>3</v>
      </c>
      <c r="D383">
        <v>0</v>
      </c>
      <c r="E383" t="s">
        <v>296</v>
      </c>
      <c r="F383" t="s">
        <v>8334</v>
      </c>
    </row>
    <row r="384" spans="1:6">
      <c r="A384" t="s">
        <v>8814</v>
      </c>
      <c r="B384" t="s">
        <v>1577</v>
      </c>
      <c r="C384">
        <v>2</v>
      </c>
      <c r="D384">
        <v>0</v>
      </c>
      <c r="E384" t="s">
        <v>296</v>
      </c>
      <c r="F384" t="s">
        <v>8334</v>
      </c>
    </row>
    <row r="385" spans="1:6">
      <c r="A385" t="s">
        <v>8815</v>
      </c>
      <c r="B385" t="s">
        <v>1578</v>
      </c>
      <c r="C385">
        <v>20</v>
      </c>
      <c r="D385">
        <v>0</v>
      </c>
      <c r="E385" t="s">
        <v>296</v>
      </c>
      <c r="F385" t="s">
        <v>8335</v>
      </c>
    </row>
    <row r="386" spans="1:6">
      <c r="A386" t="s">
        <v>8816</v>
      </c>
      <c r="B386" t="s">
        <v>1579</v>
      </c>
      <c r="C386">
        <v>1</v>
      </c>
      <c r="D386">
        <v>0</v>
      </c>
      <c r="E386" t="s">
        <v>296</v>
      </c>
      <c r="F386" t="s">
        <v>8334</v>
      </c>
    </row>
    <row r="387" spans="1:6">
      <c r="A387" t="s">
        <v>8817</v>
      </c>
      <c r="B387" t="s">
        <v>1580</v>
      </c>
      <c r="C387">
        <v>40</v>
      </c>
      <c r="D387">
        <v>0</v>
      </c>
      <c r="E387" t="s">
        <v>296</v>
      </c>
      <c r="F387" t="s">
        <v>8334</v>
      </c>
    </row>
    <row r="388" spans="1:6">
      <c r="A388" t="s">
        <v>8818</v>
      </c>
      <c r="B388" t="s">
        <v>1581</v>
      </c>
      <c r="C388">
        <v>15</v>
      </c>
      <c r="D388">
        <v>0</v>
      </c>
      <c r="E388" t="s">
        <v>296</v>
      </c>
      <c r="F388" t="s">
        <v>8334</v>
      </c>
    </row>
    <row r="389" spans="1:6">
      <c r="A389" t="s">
        <v>8819</v>
      </c>
      <c r="B389" t="s">
        <v>1582</v>
      </c>
      <c r="C389">
        <v>15</v>
      </c>
      <c r="D389">
        <v>1</v>
      </c>
      <c r="E389" t="s">
        <v>296</v>
      </c>
      <c r="F389" t="s">
        <v>8334</v>
      </c>
    </row>
    <row r="390" spans="1:6">
      <c r="A390" t="s">
        <v>8820</v>
      </c>
      <c r="B390" t="s">
        <v>1583</v>
      </c>
      <c r="C390">
        <v>10</v>
      </c>
      <c r="D390">
        <v>0</v>
      </c>
      <c r="E390" t="s">
        <v>296</v>
      </c>
      <c r="F390" t="s">
        <v>8334</v>
      </c>
    </row>
    <row r="391" spans="1:6">
      <c r="A391" t="s">
        <v>8821</v>
      </c>
      <c r="B391" t="s">
        <v>1584</v>
      </c>
      <c r="C391">
        <v>6</v>
      </c>
      <c r="D391">
        <v>0</v>
      </c>
      <c r="E391" t="s">
        <v>296</v>
      </c>
      <c r="F391" t="s">
        <v>8334</v>
      </c>
    </row>
    <row r="392" spans="1:6">
      <c r="A392" t="s">
        <v>8822</v>
      </c>
      <c r="B392" t="s">
        <v>1585</v>
      </c>
      <c r="C392">
        <v>7</v>
      </c>
      <c r="D392">
        <v>0</v>
      </c>
      <c r="E392" t="s">
        <v>296</v>
      </c>
      <c r="F392" t="s">
        <v>8334</v>
      </c>
    </row>
    <row r="393" spans="1:6">
      <c r="A393" t="s">
        <v>8823</v>
      </c>
      <c r="B393" t="s">
        <v>1586</v>
      </c>
      <c r="C393">
        <v>3</v>
      </c>
      <c r="D393">
        <v>0</v>
      </c>
      <c r="E393" t="s">
        <v>296</v>
      </c>
      <c r="F393" t="s">
        <v>8334</v>
      </c>
    </row>
    <row r="394" spans="1:6">
      <c r="A394" t="s">
        <v>8824</v>
      </c>
      <c r="B394" t="s">
        <v>1587</v>
      </c>
      <c r="C394">
        <v>5</v>
      </c>
      <c r="D394">
        <v>0</v>
      </c>
      <c r="E394" t="s">
        <v>296</v>
      </c>
      <c r="F394" t="s">
        <v>8334</v>
      </c>
    </row>
    <row r="395" spans="1:6">
      <c r="A395" t="s">
        <v>8825</v>
      </c>
      <c r="B395" t="s">
        <v>1588</v>
      </c>
      <c r="C395">
        <v>10</v>
      </c>
      <c r="D395">
        <v>0</v>
      </c>
      <c r="E395" t="s">
        <v>296</v>
      </c>
      <c r="F395" t="s">
        <v>8334</v>
      </c>
    </row>
    <row r="396" spans="1:6">
      <c r="A396" t="s">
        <v>8826</v>
      </c>
      <c r="B396" t="s">
        <v>1589</v>
      </c>
      <c r="C396">
        <v>7</v>
      </c>
      <c r="D396">
        <v>0</v>
      </c>
      <c r="E396" t="s">
        <v>296</v>
      </c>
      <c r="F396" t="s">
        <v>8334</v>
      </c>
    </row>
    <row r="397" spans="1:6">
      <c r="A397" t="s">
        <v>8827</v>
      </c>
      <c r="B397" t="s">
        <v>1590</v>
      </c>
      <c r="C397">
        <v>6</v>
      </c>
      <c r="D397">
        <v>0</v>
      </c>
      <c r="E397" t="s">
        <v>296</v>
      </c>
      <c r="F397" t="s">
        <v>8334</v>
      </c>
    </row>
    <row r="398" spans="1:6">
      <c r="A398" t="s">
        <v>8828</v>
      </c>
      <c r="B398" t="s">
        <v>1591</v>
      </c>
      <c r="C398">
        <v>13</v>
      </c>
      <c r="D398">
        <v>0</v>
      </c>
      <c r="E398" t="s">
        <v>296</v>
      </c>
      <c r="F398" t="s">
        <v>8334</v>
      </c>
    </row>
    <row r="399" spans="1:6">
      <c r="A399" t="s">
        <v>8829</v>
      </c>
      <c r="B399" t="s">
        <v>1592</v>
      </c>
      <c r="C399">
        <v>1</v>
      </c>
      <c r="D399">
        <v>0</v>
      </c>
      <c r="E399" t="s">
        <v>296</v>
      </c>
      <c r="F399" t="s">
        <v>8334</v>
      </c>
    </row>
    <row r="400" spans="1:6">
      <c r="A400" t="s">
        <v>8830</v>
      </c>
      <c r="B400" t="s">
        <v>1593</v>
      </c>
      <c r="C400">
        <v>7</v>
      </c>
      <c r="D400">
        <v>0</v>
      </c>
      <c r="E400" t="s">
        <v>296</v>
      </c>
      <c r="F400" t="s">
        <v>8334</v>
      </c>
    </row>
    <row r="401" spans="1:6">
      <c r="A401" t="s">
        <v>8831</v>
      </c>
      <c r="B401" t="s">
        <v>1594</v>
      </c>
      <c r="C401">
        <v>4</v>
      </c>
      <c r="D401">
        <v>1</v>
      </c>
      <c r="E401" t="s">
        <v>297</v>
      </c>
      <c r="F401" t="s">
        <v>8333</v>
      </c>
    </row>
    <row r="402" spans="1:6">
      <c r="A402" t="s">
        <v>8832</v>
      </c>
      <c r="B402" t="s">
        <v>1595</v>
      </c>
      <c r="C402">
        <v>215</v>
      </c>
      <c r="D402">
        <v>18</v>
      </c>
      <c r="E402" t="s">
        <v>298</v>
      </c>
      <c r="F402" t="s">
        <v>8334</v>
      </c>
    </row>
    <row r="403" spans="1:6">
      <c r="A403" t="s">
        <v>8833</v>
      </c>
      <c r="B403" t="s">
        <v>1596</v>
      </c>
      <c r="C403">
        <v>239</v>
      </c>
      <c r="D403">
        <v>51</v>
      </c>
      <c r="E403" t="s">
        <v>298</v>
      </c>
      <c r="F403" t="s">
        <v>8334</v>
      </c>
    </row>
    <row r="404" spans="1:6">
      <c r="A404" t="s">
        <v>8834</v>
      </c>
      <c r="B404" t="s">
        <v>1597</v>
      </c>
      <c r="C404">
        <v>25</v>
      </c>
      <c r="D404">
        <v>0</v>
      </c>
      <c r="E404" t="s">
        <v>298</v>
      </c>
      <c r="F404" t="s">
        <v>8334</v>
      </c>
    </row>
    <row r="405" spans="1:6">
      <c r="A405" t="s">
        <v>8835</v>
      </c>
      <c r="B405" t="s">
        <v>1598</v>
      </c>
      <c r="C405">
        <v>231</v>
      </c>
      <c r="D405">
        <v>28</v>
      </c>
      <c r="E405" t="s">
        <v>298</v>
      </c>
      <c r="F405" t="s">
        <v>8334</v>
      </c>
    </row>
    <row r="406" spans="1:6">
      <c r="A406" t="s">
        <v>8836</v>
      </c>
      <c r="B406" t="s">
        <v>1599</v>
      </c>
      <c r="C406">
        <v>371</v>
      </c>
      <c r="D406">
        <v>102</v>
      </c>
      <c r="E406" t="s">
        <v>298</v>
      </c>
      <c r="F406" t="s">
        <v>8334</v>
      </c>
    </row>
    <row r="407" spans="1:6">
      <c r="A407" t="s">
        <v>8837</v>
      </c>
      <c r="B407" t="s">
        <v>1600</v>
      </c>
      <c r="C407">
        <v>197</v>
      </c>
      <c r="D407">
        <v>28</v>
      </c>
      <c r="E407" t="s">
        <v>298</v>
      </c>
      <c r="F407" t="s">
        <v>8334</v>
      </c>
    </row>
    <row r="408" spans="1:6">
      <c r="A408" t="s">
        <v>8838</v>
      </c>
      <c r="B408" t="s">
        <v>1601</v>
      </c>
      <c r="C408">
        <v>16</v>
      </c>
      <c r="D408">
        <v>0</v>
      </c>
      <c r="E408" t="s">
        <v>298</v>
      </c>
      <c r="F408" t="s">
        <v>8334</v>
      </c>
    </row>
    <row r="409" spans="1:6">
      <c r="A409" t="s">
        <v>8839</v>
      </c>
      <c r="B409" t="s">
        <v>1602</v>
      </c>
      <c r="C409">
        <v>130</v>
      </c>
      <c r="D409">
        <v>19</v>
      </c>
      <c r="E409" t="s">
        <v>298</v>
      </c>
      <c r="F409" t="s">
        <v>8334</v>
      </c>
    </row>
    <row r="410" spans="1:6">
      <c r="A410" t="s">
        <v>8840</v>
      </c>
      <c r="B410" t="s">
        <v>1603</v>
      </c>
      <c r="C410">
        <v>7</v>
      </c>
      <c r="D410">
        <v>0</v>
      </c>
      <c r="E410" t="s">
        <v>298</v>
      </c>
      <c r="F410" t="s">
        <v>8334</v>
      </c>
    </row>
    <row r="411" spans="1:6">
      <c r="A411" t="s">
        <v>8841</v>
      </c>
      <c r="B411" t="s">
        <v>1604</v>
      </c>
      <c r="C411">
        <v>11</v>
      </c>
      <c r="D411">
        <v>0</v>
      </c>
      <c r="E411" t="s">
        <v>298</v>
      </c>
      <c r="F411" t="s">
        <v>8334</v>
      </c>
    </row>
    <row r="412" spans="1:6">
      <c r="A412" t="s">
        <v>8842</v>
      </c>
      <c r="B412" t="s">
        <v>1605</v>
      </c>
      <c r="C412">
        <v>7</v>
      </c>
      <c r="D412">
        <v>0</v>
      </c>
      <c r="E412" t="s">
        <v>298</v>
      </c>
      <c r="F412" t="s">
        <v>8334</v>
      </c>
    </row>
    <row r="413" spans="1:6">
      <c r="A413" t="s">
        <v>8843</v>
      </c>
      <c r="B413" t="s">
        <v>1606</v>
      </c>
      <c r="C413">
        <v>0</v>
      </c>
      <c r="D413">
        <v>0</v>
      </c>
      <c r="E413" t="s">
        <v>298</v>
      </c>
      <c r="F413" t="s">
        <v>8334</v>
      </c>
    </row>
    <row r="414" spans="1:6">
      <c r="A414" t="s">
        <v>8844</v>
      </c>
      <c r="B414" t="s">
        <v>1607</v>
      </c>
      <c r="C414">
        <v>14</v>
      </c>
      <c r="D414">
        <v>0</v>
      </c>
      <c r="E414" t="s">
        <v>298</v>
      </c>
      <c r="F414" t="s">
        <v>8334</v>
      </c>
    </row>
    <row r="415" spans="1:6">
      <c r="A415" t="s">
        <v>8845</v>
      </c>
      <c r="B415" t="s">
        <v>1608</v>
      </c>
      <c r="C415">
        <v>16</v>
      </c>
      <c r="D415">
        <v>0</v>
      </c>
      <c r="E415" t="s">
        <v>298</v>
      </c>
      <c r="F415" t="s">
        <v>8334</v>
      </c>
    </row>
    <row r="416" spans="1:6">
      <c r="A416" t="s">
        <v>8846</v>
      </c>
      <c r="B416" t="s">
        <v>1609</v>
      </c>
      <c r="C416">
        <v>11</v>
      </c>
      <c r="D416">
        <v>0</v>
      </c>
      <c r="E416" t="s">
        <v>298</v>
      </c>
      <c r="F416" t="s">
        <v>8334</v>
      </c>
    </row>
    <row r="417" spans="1:6">
      <c r="A417" t="s">
        <v>8847</v>
      </c>
      <c r="B417" t="s">
        <v>1610</v>
      </c>
      <c r="C417">
        <v>0</v>
      </c>
      <c r="D417">
        <v>0</v>
      </c>
      <c r="E417" t="s">
        <v>298</v>
      </c>
      <c r="F417" t="s">
        <v>8334</v>
      </c>
    </row>
    <row r="418" spans="1:6">
      <c r="A418" t="s">
        <v>8848</v>
      </c>
      <c r="B418" t="s">
        <v>1611</v>
      </c>
      <c r="C418">
        <v>5</v>
      </c>
      <c r="D418">
        <v>0</v>
      </c>
      <c r="E418" t="s">
        <v>298</v>
      </c>
      <c r="F418" t="s">
        <v>8334</v>
      </c>
    </row>
    <row r="419" spans="1:6">
      <c r="A419" t="s">
        <v>8849</v>
      </c>
      <c r="B419" t="s">
        <v>1612</v>
      </c>
      <c r="C419">
        <v>62</v>
      </c>
      <c r="D419">
        <v>6</v>
      </c>
      <c r="E419" t="s">
        <v>298</v>
      </c>
      <c r="F419" t="s">
        <v>8334</v>
      </c>
    </row>
    <row r="420" spans="1:6">
      <c r="A420" t="s">
        <v>8850</v>
      </c>
      <c r="B420" t="s">
        <v>1613</v>
      </c>
      <c r="C420">
        <v>175</v>
      </c>
      <c r="D420">
        <v>21</v>
      </c>
      <c r="E420" t="s">
        <v>298</v>
      </c>
      <c r="F420" t="s">
        <v>8334</v>
      </c>
    </row>
    <row r="421" spans="1:6">
      <c r="A421" t="s">
        <v>8851</v>
      </c>
      <c r="B421" t="s">
        <v>1614</v>
      </c>
      <c r="C421">
        <v>10</v>
      </c>
      <c r="D421">
        <v>0</v>
      </c>
      <c r="E421" t="s">
        <v>298</v>
      </c>
      <c r="F421" t="s">
        <v>8334</v>
      </c>
    </row>
    <row r="422" spans="1:6">
      <c r="A422" t="s">
        <v>8852</v>
      </c>
      <c r="B422" t="s">
        <v>1615</v>
      </c>
      <c r="C422">
        <v>5</v>
      </c>
      <c r="D422">
        <v>0</v>
      </c>
      <c r="E422" t="s">
        <v>298</v>
      </c>
      <c r="F422" t="s">
        <v>8334</v>
      </c>
    </row>
    <row r="423" spans="1:6">
      <c r="A423" t="s">
        <v>8853</v>
      </c>
      <c r="B423" t="s">
        <v>1616</v>
      </c>
      <c r="C423">
        <v>23</v>
      </c>
      <c r="D423">
        <v>4</v>
      </c>
      <c r="E423" t="s">
        <v>298</v>
      </c>
      <c r="F423" t="s">
        <v>8334</v>
      </c>
    </row>
    <row r="424" spans="1:6">
      <c r="A424" t="s">
        <v>8854</v>
      </c>
      <c r="B424" t="s">
        <v>1617</v>
      </c>
      <c r="C424">
        <v>12</v>
      </c>
      <c r="D424">
        <v>2</v>
      </c>
      <c r="E424" t="s">
        <v>298</v>
      </c>
      <c r="F424" t="s">
        <v>8334</v>
      </c>
    </row>
    <row r="425" spans="1:6">
      <c r="A425" t="s">
        <v>8855</v>
      </c>
      <c r="B425" t="s">
        <v>1618</v>
      </c>
      <c r="C425">
        <v>95</v>
      </c>
      <c r="D425">
        <v>5</v>
      </c>
      <c r="E425" t="s">
        <v>298</v>
      </c>
      <c r="F425" t="s">
        <v>8334</v>
      </c>
    </row>
    <row r="426" spans="1:6">
      <c r="A426" t="s">
        <v>8856</v>
      </c>
      <c r="B426" t="s">
        <v>1619</v>
      </c>
      <c r="C426">
        <v>12</v>
      </c>
      <c r="D426">
        <v>0</v>
      </c>
      <c r="E426" t="s">
        <v>298</v>
      </c>
      <c r="F426" t="s">
        <v>8334</v>
      </c>
    </row>
    <row r="427" spans="1:6">
      <c r="A427" t="s">
        <v>8857</v>
      </c>
      <c r="B427" t="s">
        <v>1620</v>
      </c>
      <c r="C427">
        <v>10</v>
      </c>
      <c r="D427">
        <v>0</v>
      </c>
      <c r="E427" t="s">
        <v>299</v>
      </c>
      <c r="F427" t="s">
        <v>8335</v>
      </c>
    </row>
    <row r="428" spans="1:6">
      <c r="A428" t="s">
        <v>8858</v>
      </c>
      <c r="B428" t="s">
        <v>1621</v>
      </c>
      <c r="C428">
        <v>12</v>
      </c>
      <c r="D428">
        <v>0</v>
      </c>
      <c r="E428" t="s">
        <v>299</v>
      </c>
      <c r="F428" t="s">
        <v>8335</v>
      </c>
    </row>
    <row r="429" spans="1:6">
      <c r="A429" t="s">
        <v>8859</v>
      </c>
      <c r="B429" t="s">
        <v>1622</v>
      </c>
      <c r="C429">
        <v>100</v>
      </c>
      <c r="D429">
        <v>0</v>
      </c>
      <c r="E429" t="s">
        <v>299</v>
      </c>
      <c r="F429" t="s">
        <v>8335</v>
      </c>
    </row>
    <row r="430" spans="1:6">
      <c r="A430" t="s">
        <v>8860</v>
      </c>
      <c r="B430" t="s">
        <v>1623</v>
      </c>
      <c r="C430">
        <v>35</v>
      </c>
      <c r="D430">
        <v>3</v>
      </c>
      <c r="E430" t="s">
        <v>299</v>
      </c>
      <c r="F430" t="s">
        <v>8335</v>
      </c>
    </row>
    <row r="431" spans="1:6">
      <c r="A431" t="s">
        <v>8861</v>
      </c>
      <c r="B431" t="s">
        <v>1624</v>
      </c>
      <c r="C431">
        <v>140</v>
      </c>
      <c r="D431">
        <v>32</v>
      </c>
      <c r="E431" t="s">
        <v>299</v>
      </c>
      <c r="F431" t="s">
        <v>8335</v>
      </c>
    </row>
    <row r="432" spans="1:6">
      <c r="A432" t="s">
        <v>8862</v>
      </c>
      <c r="B432" t="s">
        <v>1625</v>
      </c>
      <c r="C432">
        <v>30</v>
      </c>
      <c r="D432">
        <v>0</v>
      </c>
      <c r="E432" t="s">
        <v>299</v>
      </c>
      <c r="F432" t="s">
        <v>8335</v>
      </c>
    </row>
    <row r="433" spans="1:6">
      <c r="A433" t="s">
        <v>8863</v>
      </c>
      <c r="B433" t="s">
        <v>1626</v>
      </c>
      <c r="C433">
        <v>25</v>
      </c>
      <c r="D433">
        <v>0</v>
      </c>
      <c r="E433" t="s">
        <v>299</v>
      </c>
      <c r="F433" t="s">
        <v>8334</v>
      </c>
    </row>
    <row r="434" spans="1:6">
      <c r="A434" t="s">
        <v>8864</v>
      </c>
      <c r="B434" t="s">
        <v>1627</v>
      </c>
      <c r="C434">
        <v>83</v>
      </c>
      <c r="D434">
        <v>0</v>
      </c>
      <c r="E434" t="s">
        <v>299</v>
      </c>
      <c r="F434" t="s">
        <v>1196</v>
      </c>
    </row>
    <row r="435" spans="1:6">
      <c r="A435" t="s">
        <v>8865</v>
      </c>
      <c r="B435" t="s">
        <v>1628</v>
      </c>
      <c r="C435">
        <v>0</v>
      </c>
      <c r="D435">
        <v>0</v>
      </c>
      <c r="E435" t="s">
        <v>299</v>
      </c>
      <c r="F435" t="s">
        <v>8334</v>
      </c>
    </row>
    <row r="436" spans="1:6">
      <c r="A436" t="s">
        <v>8866</v>
      </c>
      <c r="B436" t="s">
        <v>1629</v>
      </c>
      <c r="C436">
        <v>50</v>
      </c>
      <c r="D436">
        <v>6</v>
      </c>
      <c r="E436" t="s">
        <v>300</v>
      </c>
      <c r="F436" t="s">
        <v>8335</v>
      </c>
    </row>
    <row r="437" spans="1:6">
      <c r="A437" t="s">
        <v>8867</v>
      </c>
      <c r="B437" t="s">
        <v>1630</v>
      </c>
      <c r="C437">
        <v>200</v>
      </c>
      <c r="D437">
        <v>27</v>
      </c>
      <c r="E437" t="s">
        <v>300</v>
      </c>
      <c r="F437" t="s">
        <v>8335</v>
      </c>
    </row>
    <row r="438" spans="1:6">
      <c r="A438" t="s">
        <v>8868</v>
      </c>
      <c r="B438" t="s">
        <v>1631</v>
      </c>
      <c r="C438">
        <v>0</v>
      </c>
      <c r="D438">
        <v>0</v>
      </c>
      <c r="E438" t="s">
        <v>300</v>
      </c>
      <c r="F438" t="s">
        <v>8335</v>
      </c>
    </row>
    <row r="439" spans="1:6">
      <c r="A439" t="s">
        <v>8869</v>
      </c>
      <c r="B439" t="s">
        <v>1632</v>
      </c>
      <c r="C439">
        <v>22</v>
      </c>
      <c r="D439">
        <v>4</v>
      </c>
      <c r="E439" t="s">
        <v>300</v>
      </c>
      <c r="F439" t="s">
        <v>8331</v>
      </c>
    </row>
    <row r="440" spans="1:6">
      <c r="A440" t="s">
        <v>8870</v>
      </c>
      <c r="B440" t="s">
        <v>1633</v>
      </c>
      <c r="C440">
        <v>40</v>
      </c>
      <c r="D440">
        <v>0</v>
      </c>
      <c r="E440" t="s">
        <v>301</v>
      </c>
      <c r="F440" t="s">
        <v>8334</v>
      </c>
    </row>
    <row r="441" spans="1:6">
      <c r="A441" t="s">
        <v>8871</v>
      </c>
      <c r="B441" t="s">
        <v>1634</v>
      </c>
      <c r="C441">
        <v>121</v>
      </c>
      <c r="D441">
        <v>5</v>
      </c>
      <c r="E441" t="s">
        <v>301</v>
      </c>
      <c r="F441" t="s">
        <v>8334</v>
      </c>
    </row>
    <row r="442" spans="1:6">
      <c r="A442" t="s">
        <v>8872</v>
      </c>
      <c r="B442" t="s">
        <v>1635</v>
      </c>
      <c r="C442">
        <v>15</v>
      </c>
      <c r="D442">
        <v>2</v>
      </c>
      <c r="E442" t="s">
        <v>301</v>
      </c>
      <c r="F442" t="s">
        <v>8334</v>
      </c>
    </row>
    <row r="443" spans="1:6">
      <c r="A443" t="s">
        <v>8873</v>
      </c>
      <c r="B443" t="s">
        <v>1636</v>
      </c>
      <c r="C443">
        <v>74</v>
      </c>
      <c r="D443">
        <v>0</v>
      </c>
      <c r="E443" t="s">
        <v>301</v>
      </c>
      <c r="F443" t="s">
        <v>8334</v>
      </c>
    </row>
    <row r="444" spans="1:6">
      <c r="A444" t="s">
        <v>8874</v>
      </c>
      <c r="B444" t="s">
        <v>1637</v>
      </c>
      <c r="C444">
        <v>180</v>
      </c>
      <c r="D444">
        <v>8</v>
      </c>
      <c r="E444" t="s">
        <v>302</v>
      </c>
      <c r="F444" t="s">
        <v>8334</v>
      </c>
    </row>
    <row r="445" spans="1:6">
      <c r="A445" t="s">
        <v>8875</v>
      </c>
      <c r="B445" t="s">
        <v>1638</v>
      </c>
      <c r="C445">
        <v>130</v>
      </c>
      <c r="D445">
        <v>10</v>
      </c>
      <c r="E445" t="s">
        <v>302</v>
      </c>
      <c r="F445" t="s">
        <v>8334</v>
      </c>
    </row>
    <row r="446" spans="1:6">
      <c r="A446" t="s">
        <v>8876</v>
      </c>
      <c r="B446" t="s">
        <v>1639</v>
      </c>
      <c r="C446">
        <v>38</v>
      </c>
      <c r="D446">
        <v>3</v>
      </c>
      <c r="E446" t="s">
        <v>302</v>
      </c>
      <c r="F446" t="s">
        <v>8334</v>
      </c>
    </row>
    <row r="447" spans="1:6">
      <c r="A447" t="s">
        <v>8877</v>
      </c>
      <c r="B447" t="s">
        <v>1640</v>
      </c>
      <c r="C447">
        <v>122</v>
      </c>
      <c r="D447">
        <v>16</v>
      </c>
      <c r="E447" t="s">
        <v>302</v>
      </c>
      <c r="F447" t="s">
        <v>8334</v>
      </c>
    </row>
    <row r="448" spans="1:6">
      <c r="A448" t="s">
        <v>8878</v>
      </c>
      <c r="B448" t="s">
        <v>1641</v>
      </c>
      <c r="C448">
        <v>70</v>
      </c>
      <c r="D448">
        <v>8</v>
      </c>
      <c r="E448" t="s">
        <v>302</v>
      </c>
      <c r="F448" t="s">
        <v>8334</v>
      </c>
    </row>
    <row r="449" spans="1:6">
      <c r="A449" t="s">
        <v>8879</v>
      </c>
      <c r="B449" t="s">
        <v>1642</v>
      </c>
      <c r="C449">
        <v>166</v>
      </c>
      <c r="D449">
        <v>12</v>
      </c>
      <c r="E449" t="s">
        <v>302</v>
      </c>
      <c r="F449" t="s">
        <v>8334</v>
      </c>
    </row>
    <row r="450" spans="1:6">
      <c r="A450" t="s">
        <v>8880</v>
      </c>
      <c r="B450" t="s">
        <v>1643</v>
      </c>
      <c r="C450">
        <v>15</v>
      </c>
      <c r="D450">
        <v>2</v>
      </c>
      <c r="E450" t="s">
        <v>302</v>
      </c>
      <c r="F450" t="s">
        <v>8334</v>
      </c>
    </row>
    <row r="451" spans="1:6">
      <c r="A451" t="s">
        <v>8881</v>
      </c>
      <c r="B451" t="s">
        <v>1644</v>
      </c>
      <c r="C451">
        <v>12</v>
      </c>
      <c r="D451">
        <v>0</v>
      </c>
      <c r="E451" t="s">
        <v>303</v>
      </c>
      <c r="F451" t="s">
        <v>8331</v>
      </c>
    </row>
    <row r="452" spans="1:6">
      <c r="A452" t="s">
        <v>8882</v>
      </c>
      <c r="B452" t="s">
        <v>1645</v>
      </c>
      <c r="C452">
        <v>18</v>
      </c>
      <c r="D452">
        <v>0</v>
      </c>
      <c r="E452" t="s">
        <v>303</v>
      </c>
      <c r="F452" t="s">
        <v>8334</v>
      </c>
    </row>
    <row r="453" spans="1:6">
      <c r="A453" t="s">
        <v>8883</v>
      </c>
      <c r="B453" t="s">
        <v>1646</v>
      </c>
      <c r="C453">
        <v>18</v>
      </c>
      <c r="D453">
        <v>0</v>
      </c>
      <c r="E453" t="s">
        <v>303</v>
      </c>
      <c r="F453" t="s">
        <v>8334</v>
      </c>
    </row>
    <row r="454" spans="1:6">
      <c r="A454" t="s">
        <v>8884</v>
      </c>
      <c r="B454" t="s">
        <v>1647</v>
      </c>
      <c r="C454">
        <v>38</v>
      </c>
      <c r="D454">
        <v>11</v>
      </c>
      <c r="E454" t="s">
        <v>303</v>
      </c>
      <c r="F454" t="s">
        <v>8335</v>
      </c>
    </row>
    <row r="455" spans="1:6">
      <c r="A455" t="s">
        <v>8885</v>
      </c>
      <c r="B455" t="s">
        <v>1648</v>
      </c>
      <c r="C455">
        <v>7</v>
      </c>
      <c r="D455">
        <v>0</v>
      </c>
      <c r="E455" t="s">
        <v>303</v>
      </c>
      <c r="F455" t="s">
        <v>8335</v>
      </c>
    </row>
    <row r="456" spans="1:6">
      <c r="A456" t="s">
        <v>8886</v>
      </c>
      <c r="B456" t="s">
        <v>1649</v>
      </c>
      <c r="C456">
        <v>37</v>
      </c>
      <c r="D456">
        <v>0</v>
      </c>
      <c r="E456" t="s">
        <v>303</v>
      </c>
      <c r="F456" t="s">
        <v>1196</v>
      </c>
    </row>
    <row r="457" spans="1:6">
      <c r="A457" t="s">
        <v>8887</v>
      </c>
      <c r="B457" t="s">
        <v>1650</v>
      </c>
      <c r="C457">
        <v>12</v>
      </c>
      <c r="D457">
        <v>2</v>
      </c>
      <c r="E457" t="s">
        <v>303</v>
      </c>
      <c r="F457" t="s">
        <v>8335</v>
      </c>
    </row>
    <row r="458" spans="1:6">
      <c r="A458" t="s">
        <v>8888</v>
      </c>
      <c r="B458" t="s">
        <v>1651</v>
      </c>
      <c r="C458">
        <v>30</v>
      </c>
      <c r="D458">
        <v>4</v>
      </c>
      <c r="E458" t="s">
        <v>303</v>
      </c>
      <c r="F458" t="s">
        <v>8335</v>
      </c>
    </row>
    <row r="459" spans="1:6">
      <c r="A459" t="s">
        <v>8889</v>
      </c>
      <c r="B459" t="s">
        <v>1652</v>
      </c>
      <c r="C459">
        <v>45</v>
      </c>
      <c r="D459">
        <v>5</v>
      </c>
      <c r="E459" t="s">
        <v>303</v>
      </c>
      <c r="F459" t="s">
        <v>8335</v>
      </c>
    </row>
    <row r="460" spans="1:6">
      <c r="A460" t="s">
        <v>8890</v>
      </c>
      <c r="B460" t="s">
        <v>1653</v>
      </c>
      <c r="C460">
        <v>55</v>
      </c>
      <c r="D460">
        <v>5</v>
      </c>
      <c r="E460" t="s">
        <v>303</v>
      </c>
      <c r="F460" t="s">
        <v>8335</v>
      </c>
    </row>
    <row r="461" spans="1:6">
      <c r="A461" t="s">
        <v>8891</v>
      </c>
      <c r="B461" t="s">
        <v>1654</v>
      </c>
      <c r="C461">
        <v>17</v>
      </c>
      <c r="D461">
        <v>0</v>
      </c>
      <c r="E461" t="s">
        <v>303</v>
      </c>
      <c r="F461" t="s">
        <v>8334</v>
      </c>
    </row>
    <row r="462" spans="1:6">
      <c r="A462" t="s">
        <v>8892</v>
      </c>
      <c r="B462" t="s">
        <v>1655</v>
      </c>
      <c r="C462">
        <v>117</v>
      </c>
      <c r="D462">
        <v>0</v>
      </c>
      <c r="E462" t="s">
        <v>303</v>
      </c>
      <c r="F462" t="s">
        <v>8334</v>
      </c>
    </row>
    <row r="463" spans="1:6">
      <c r="A463" t="s">
        <v>8893</v>
      </c>
      <c r="B463" t="s">
        <v>1656</v>
      </c>
      <c r="C463">
        <v>71</v>
      </c>
      <c r="D463">
        <v>14</v>
      </c>
      <c r="E463" t="s">
        <v>303</v>
      </c>
      <c r="F463" t="s">
        <v>8331</v>
      </c>
    </row>
    <row r="464" spans="1:6">
      <c r="A464" t="s">
        <v>8894</v>
      </c>
      <c r="B464" t="s">
        <v>1657</v>
      </c>
      <c r="C464">
        <v>285</v>
      </c>
      <c r="D464">
        <v>38</v>
      </c>
      <c r="E464" t="s">
        <v>303</v>
      </c>
      <c r="F464" t="s">
        <v>8334</v>
      </c>
    </row>
    <row r="465" spans="1:6">
      <c r="A465" t="s">
        <v>8895</v>
      </c>
      <c r="B465" t="s">
        <v>1658</v>
      </c>
      <c r="C465">
        <v>141</v>
      </c>
      <c r="D465">
        <v>19</v>
      </c>
      <c r="E465" t="s">
        <v>303</v>
      </c>
      <c r="F465" t="s">
        <v>8335</v>
      </c>
    </row>
    <row r="466" spans="1:6">
      <c r="A466" t="s">
        <v>8896</v>
      </c>
      <c r="B466" t="s">
        <v>1659</v>
      </c>
      <c r="C466">
        <v>12</v>
      </c>
      <c r="D466">
        <v>0</v>
      </c>
      <c r="E466" t="s">
        <v>303</v>
      </c>
      <c r="F466" t="s">
        <v>8331</v>
      </c>
    </row>
    <row r="467" spans="1:6">
      <c r="A467" t="s">
        <v>8897</v>
      </c>
      <c r="B467" t="s">
        <v>1660</v>
      </c>
      <c r="C467">
        <v>1</v>
      </c>
      <c r="D467">
        <v>0</v>
      </c>
      <c r="E467" t="s">
        <v>303</v>
      </c>
      <c r="F467" t="s">
        <v>8334</v>
      </c>
    </row>
    <row r="468" spans="1:6">
      <c r="A468" t="s">
        <v>8898</v>
      </c>
      <c r="B468" t="s">
        <v>1661</v>
      </c>
      <c r="C468">
        <v>11</v>
      </c>
      <c r="D468">
        <v>0</v>
      </c>
      <c r="E468" t="s">
        <v>304</v>
      </c>
      <c r="F468" t="s">
        <v>8334</v>
      </c>
    </row>
    <row r="469" spans="1:6">
      <c r="A469" t="s">
        <v>8899</v>
      </c>
      <c r="B469" t="s">
        <v>1662</v>
      </c>
      <c r="C469">
        <v>40</v>
      </c>
      <c r="D469">
        <v>23</v>
      </c>
      <c r="E469" t="s">
        <v>305</v>
      </c>
      <c r="F469" t="s">
        <v>8335</v>
      </c>
    </row>
    <row r="470" spans="1:6">
      <c r="A470" t="s">
        <v>8900</v>
      </c>
      <c r="B470" t="s">
        <v>1663</v>
      </c>
      <c r="C470">
        <v>15</v>
      </c>
      <c r="D470">
        <v>0</v>
      </c>
      <c r="E470" t="s">
        <v>305</v>
      </c>
      <c r="F470" t="s">
        <v>8335</v>
      </c>
    </row>
    <row r="471" spans="1:6">
      <c r="A471" t="s">
        <v>8901</v>
      </c>
      <c r="B471" t="s">
        <v>1664</v>
      </c>
      <c r="C471">
        <v>49</v>
      </c>
      <c r="D471">
        <v>6</v>
      </c>
      <c r="E471" t="s">
        <v>306</v>
      </c>
      <c r="F471" t="s">
        <v>8334</v>
      </c>
    </row>
    <row r="472" spans="1:6">
      <c r="A472" t="s">
        <v>8902</v>
      </c>
      <c r="B472" t="s">
        <v>1665</v>
      </c>
      <c r="C472">
        <v>9</v>
      </c>
      <c r="D472">
        <v>0</v>
      </c>
      <c r="E472" t="s">
        <v>306</v>
      </c>
      <c r="F472" t="s">
        <v>8334</v>
      </c>
    </row>
    <row r="473" spans="1:6">
      <c r="A473" t="s">
        <v>8903</v>
      </c>
      <c r="B473" t="s">
        <v>1666</v>
      </c>
      <c r="C473">
        <v>14</v>
      </c>
      <c r="D473">
        <v>0</v>
      </c>
      <c r="E473" t="s">
        <v>307</v>
      </c>
      <c r="F473" t="s">
        <v>8335</v>
      </c>
    </row>
    <row r="474" spans="1:6">
      <c r="A474" t="s">
        <v>8904</v>
      </c>
      <c r="B474" t="s">
        <v>1667</v>
      </c>
      <c r="C474">
        <v>10</v>
      </c>
      <c r="D474">
        <v>0</v>
      </c>
      <c r="E474" t="s">
        <v>307</v>
      </c>
      <c r="F474" t="s">
        <v>8335</v>
      </c>
    </row>
    <row r="475" spans="1:6">
      <c r="A475" t="s">
        <v>8905</v>
      </c>
      <c r="B475" t="s">
        <v>1668</v>
      </c>
      <c r="C475">
        <v>24</v>
      </c>
      <c r="D475">
        <v>0</v>
      </c>
      <c r="E475" t="s">
        <v>307</v>
      </c>
      <c r="F475" t="s">
        <v>8335</v>
      </c>
    </row>
    <row r="476" spans="1:6">
      <c r="A476" t="s">
        <v>8906</v>
      </c>
      <c r="B476" t="s">
        <v>1669</v>
      </c>
      <c r="C476">
        <v>97</v>
      </c>
      <c r="D476">
        <v>20</v>
      </c>
      <c r="E476" t="s">
        <v>307</v>
      </c>
      <c r="F476" t="s">
        <v>8335</v>
      </c>
    </row>
    <row r="477" spans="1:6">
      <c r="A477" t="s">
        <v>8907</v>
      </c>
      <c r="B477" t="s">
        <v>1670</v>
      </c>
      <c r="C477">
        <v>20</v>
      </c>
      <c r="D477">
        <v>0</v>
      </c>
      <c r="E477" t="s">
        <v>307</v>
      </c>
      <c r="F477" t="s">
        <v>8335</v>
      </c>
    </row>
    <row r="478" spans="1:6">
      <c r="A478" t="s">
        <v>8908</v>
      </c>
      <c r="B478" t="s">
        <v>1671</v>
      </c>
      <c r="C478">
        <v>20</v>
      </c>
      <c r="D478">
        <v>0</v>
      </c>
      <c r="E478" t="s">
        <v>308</v>
      </c>
      <c r="F478" t="s">
        <v>8331</v>
      </c>
    </row>
    <row r="479" spans="1:6">
      <c r="A479" t="s">
        <v>8909</v>
      </c>
      <c r="B479" t="s">
        <v>1672</v>
      </c>
      <c r="C479">
        <v>165</v>
      </c>
      <c r="D479">
        <v>22</v>
      </c>
      <c r="E479" t="s">
        <v>309</v>
      </c>
      <c r="F479" t="s">
        <v>8334</v>
      </c>
    </row>
    <row r="480" spans="1:6">
      <c r="A480" t="s">
        <v>8910</v>
      </c>
      <c r="B480" t="s">
        <v>1672</v>
      </c>
      <c r="C480">
        <v>74</v>
      </c>
      <c r="D480">
        <v>15</v>
      </c>
      <c r="E480" t="s">
        <v>309</v>
      </c>
      <c r="F480" t="s">
        <v>1196</v>
      </c>
    </row>
    <row r="481" spans="1:6">
      <c r="A481" t="s">
        <v>8911</v>
      </c>
      <c r="B481" t="s">
        <v>1673</v>
      </c>
      <c r="C481">
        <v>150</v>
      </c>
      <c r="D481">
        <v>18</v>
      </c>
      <c r="E481" t="s">
        <v>310</v>
      </c>
      <c r="F481" t="s">
        <v>8335</v>
      </c>
    </row>
    <row r="482" spans="1:6">
      <c r="A482" t="s">
        <v>8912</v>
      </c>
      <c r="B482" t="s">
        <v>1674</v>
      </c>
      <c r="C482">
        <v>230</v>
      </c>
      <c r="D482">
        <v>41</v>
      </c>
      <c r="E482" t="s">
        <v>311</v>
      </c>
      <c r="F482" t="s">
        <v>8331</v>
      </c>
    </row>
    <row r="483" spans="1:6">
      <c r="A483" t="s">
        <v>8913</v>
      </c>
      <c r="B483" t="s">
        <v>1675</v>
      </c>
      <c r="C483">
        <v>44</v>
      </c>
      <c r="D483">
        <v>4</v>
      </c>
      <c r="E483" t="s">
        <v>312</v>
      </c>
      <c r="F483" t="s">
        <v>8341</v>
      </c>
    </row>
    <row r="484" spans="1:6">
      <c r="A484" t="s">
        <v>8914</v>
      </c>
      <c r="B484" t="s">
        <v>1676</v>
      </c>
      <c r="C484">
        <v>30</v>
      </c>
      <c r="D484">
        <v>4</v>
      </c>
      <c r="E484" t="s">
        <v>312</v>
      </c>
      <c r="F484" t="s">
        <v>8341</v>
      </c>
    </row>
    <row r="485" spans="1:6">
      <c r="A485" t="s">
        <v>8915</v>
      </c>
      <c r="B485" t="s">
        <v>1677</v>
      </c>
      <c r="C485">
        <v>0</v>
      </c>
      <c r="D485">
        <v>0</v>
      </c>
      <c r="E485" t="s">
        <v>312</v>
      </c>
      <c r="F485" t="s">
        <v>1196</v>
      </c>
    </row>
    <row r="486" spans="1:6">
      <c r="A486" t="s">
        <v>8916</v>
      </c>
      <c r="B486" t="s">
        <v>1678</v>
      </c>
      <c r="C486">
        <v>80</v>
      </c>
      <c r="D486">
        <v>14</v>
      </c>
      <c r="E486" t="s">
        <v>312</v>
      </c>
      <c r="F486" t="s">
        <v>8341</v>
      </c>
    </row>
    <row r="487" spans="1:6">
      <c r="A487" t="s">
        <v>8917</v>
      </c>
      <c r="B487" t="s">
        <v>1679</v>
      </c>
      <c r="C487">
        <v>315</v>
      </c>
      <c r="D487">
        <v>38</v>
      </c>
      <c r="E487" t="s">
        <v>312</v>
      </c>
      <c r="F487" t="s">
        <v>8341</v>
      </c>
    </row>
    <row r="488" spans="1:6">
      <c r="A488" t="s">
        <v>8918</v>
      </c>
      <c r="B488" t="s">
        <v>1680</v>
      </c>
      <c r="C488">
        <v>102</v>
      </c>
      <c r="D488">
        <v>7</v>
      </c>
      <c r="E488" t="s">
        <v>312</v>
      </c>
      <c r="F488" t="s">
        <v>8341</v>
      </c>
    </row>
    <row r="489" spans="1:6">
      <c r="A489" t="s">
        <v>8919</v>
      </c>
      <c r="B489" t="s">
        <v>1681</v>
      </c>
      <c r="C489">
        <v>300</v>
      </c>
      <c r="D489">
        <v>27</v>
      </c>
      <c r="E489" t="s">
        <v>312</v>
      </c>
      <c r="F489" t="s">
        <v>8341</v>
      </c>
    </row>
    <row r="490" spans="1:6">
      <c r="A490" t="s">
        <v>8920</v>
      </c>
      <c r="B490" t="s">
        <v>1682</v>
      </c>
      <c r="C490">
        <v>55</v>
      </c>
      <c r="D490">
        <v>0</v>
      </c>
      <c r="E490" t="s">
        <v>312</v>
      </c>
      <c r="F490" t="s">
        <v>8341</v>
      </c>
    </row>
    <row r="491" spans="1:6">
      <c r="A491" t="s">
        <v>8921</v>
      </c>
      <c r="B491" t="s">
        <v>1683</v>
      </c>
      <c r="C491">
        <v>68</v>
      </c>
      <c r="D491">
        <v>0</v>
      </c>
      <c r="E491" t="s">
        <v>312</v>
      </c>
      <c r="F491" t="s">
        <v>8341</v>
      </c>
    </row>
    <row r="492" spans="1:6">
      <c r="A492" t="s">
        <v>8922</v>
      </c>
      <c r="B492" t="s">
        <v>1684</v>
      </c>
      <c r="C492">
        <v>450</v>
      </c>
      <c r="D492">
        <v>15</v>
      </c>
      <c r="E492" t="s">
        <v>312</v>
      </c>
      <c r="F492" t="s">
        <v>8341</v>
      </c>
    </row>
    <row r="493" spans="1:6">
      <c r="A493" t="s">
        <v>8923</v>
      </c>
      <c r="B493" t="s">
        <v>1685</v>
      </c>
      <c r="C493">
        <v>92</v>
      </c>
      <c r="D493">
        <v>16</v>
      </c>
      <c r="E493" t="s">
        <v>312</v>
      </c>
      <c r="F493" t="s">
        <v>8341</v>
      </c>
    </row>
    <row r="494" spans="1:6">
      <c r="A494" t="s">
        <v>8924</v>
      </c>
      <c r="B494" t="s">
        <v>1686</v>
      </c>
      <c r="C494">
        <v>200</v>
      </c>
      <c r="D494">
        <v>17</v>
      </c>
      <c r="E494" t="s">
        <v>312</v>
      </c>
      <c r="F494" t="s">
        <v>8341</v>
      </c>
    </row>
    <row r="495" spans="1:6">
      <c r="A495" t="s">
        <v>8925</v>
      </c>
      <c r="B495" t="s">
        <v>1687</v>
      </c>
      <c r="C495">
        <v>200</v>
      </c>
      <c r="D495">
        <v>17</v>
      </c>
      <c r="E495" t="s">
        <v>312</v>
      </c>
      <c r="F495" t="s">
        <v>8341</v>
      </c>
    </row>
    <row r="496" spans="1:6">
      <c r="A496" t="s">
        <v>8926</v>
      </c>
      <c r="B496" t="s">
        <v>1688</v>
      </c>
      <c r="C496">
        <v>15</v>
      </c>
      <c r="D496">
        <v>1</v>
      </c>
      <c r="E496" t="s">
        <v>312</v>
      </c>
      <c r="F496" t="s">
        <v>8341</v>
      </c>
    </row>
    <row r="497" spans="1:6">
      <c r="A497" t="s">
        <v>8927</v>
      </c>
      <c r="B497" t="s">
        <v>1689</v>
      </c>
      <c r="C497">
        <v>234</v>
      </c>
      <c r="D497">
        <v>77</v>
      </c>
      <c r="E497" t="s">
        <v>313</v>
      </c>
      <c r="F497" t="s">
        <v>8334</v>
      </c>
    </row>
    <row r="498" spans="1:6">
      <c r="A498" t="s">
        <v>8928</v>
      </c>
      <c r="B498" t="s">
        <v>1690</v>
      </c>
      <c r="C498">
        <v>95</v>
      </c>
      <c r="D498">
        <v>7</v>
      </c>
      <c r="E498" t="s">
        <v>313</v>
      </c>
      <c r="F498" t="s">
        <v>8334</v>
      </c>
    </row>
    <row r="499" spans="1:6">
      <c r="A499" t="s">
        <v>8929</v>
      </c>
      <c r="B499" t="s">
        <v>1691</v>
      </c>
      <c r="C499">
        <v>15</v>
      </c>
      <c r="D499">
        <v>0</v>
      </c>
      <c r="E499" t="s">
        <v>314</v>
      </c>
      <c r="F499" t="s">
        <v>8334</v>
      </c>
    </row>
    <row r="500" spans="1:6">
      <c r="A500" t="s">
        <v>8930</v>
      </c>
      <c r="B500" t="s">
        <v>1692</v>
      </c>
      <c r="C500">
        <v>55</v>
      </c>
      <c r="D500">
        <v>0</v>
      </c>
      <c r="E500" t="s">
        <v>315</v>
      </c>
      <c r="F500" t="s">
        <v>8335</v>
      </c>
    </row>
    <row r="501" spans="1:6">
      <c r="A501" t="s">
        <v>8931</v>
      </c>
      <c r="B501" t="s">
        <v>1693</v>
      </c>
      <c r="C501">
        <v>125</v>
      </c>
      <c r="D501">
        <v>27</v>
      </c>
      <c r="E501" t="s">
        <v>315</v>
      </c>
      <c r="F501" t="s">
        <v>8335</v>
      </c>
    </row>
    <row r="502" spans="1:6">
      <c r="A502" t="s">
        <v>8932</v>
      </c>
      <c r="B502" t="s">
        <v>1694</v>
      </c>
      <c r="C502">
        <v>42</v>
      </c>
      <c r="D502">
        <v>0</v>
      </c>
      <c r="E502" t="s">
        <v>315</v>
      </c>
      <c r="F502" t="s">
        <v>8331</v>
      </c>
    </row>
    <row r="503" spans="1:6">
      <c r="A503" t="s">
        <v>8933</v>
      </c>
      <c r="B503" t="s">
        <v>1695</v>
      </c>
      <c r="C503">
        <v>95</v>
      </c>
      <c r="D503">
        <v>11</v>
      </c>
      <c r="E503" t="s">
        <v>315</v>
      </c>
      <c r="F503" t="s">
        <v>8335</v>
      </c>
    </row>
    <row r="504" spans="1:6">
      <c r="A504" t="s">
        <v>8934</v>
      </c>
      <c r="B504" t="s">
        <v>1696</v>
      </c>
      <c r="C504">
        <v>20</v>
      </c>
      <c r="D504">
        <v>0</v>
      </c>
      <c r="E504" t="s">
        <v>315</v>
      </c>
      <c r="F504" t="s">
        <v>8331</v>
      </c>
    </row>
    <row r="505" spans="1:6">
      <c r="A505" t="s">
        <v>8935</v>
      </c>
      <c r="B505" t="s">
        <v>1697</v>
      </c>
      <c r="C505">
        <v>17</v>
      </c>
      <c r="D505">
        <v>0</v>
      </c>
      <c r="E505" t="s">
        <v>315</v>
      </c>
      <c r="F505" t="s">
        <v>8331</v>
      </c>
    </row>
    <row r="506" spans="1:6">
      <c r="A506" t="s">
        <v>8936</v>
      </c>
      <c r="B506" t="s">
        <v>1698</v>
      </c>
      <c r="C506">
        <v>10</v>
      </c>
      <c r="D506">
        <v>0</v>
      </c>
      <c r="E506" t="s">
        <v>315</v>
      </c>
      <c r="F506" t="s">
        <v>8331</v>
      </c>
    </row>
    <row r="507" spans="1:6">
      <c r="A507" t="s">
        <v>8937</v>
      </c>
      <c r="B507" t="s">
        <v>1699</v>
      </c>
      <c r="C507">
        <v>255</v>
      </c>
      <c r="D507">
        <v>35</v>
      </c>
      <c r="E507" t="s">
        <v>315</v>
      </c>
      <c r="F507" t="s">
        <v>8335</v>
      </c>
    </row>
    <row r="508" spans="1:6">
      <c r="A508" t="s">
        <v>8938</v>
      </c>
      <c r="B508" t="s">
        <v>1700</v>
      </c>
      <c r="C508">
        <v>192</v>
      </c>
      <c r="D508">
        <v>16</v>
      </c>
      <c r="E508" t="s">
        <v>315</v>
      </c>
      <c r="F508" t="s">
        <v>8335</v>
      </c>
    </row>
    <row r="509" spans="1:6">
      <c r="A509" t="s">
        <v>8939</v>
      </c>
      <c r="B509" t="s">
        <v>1701</v>
      </c>
      <c r="C509">
        <v>25</v>
      </c>
      <c r="D509">
        <v>6</v>
      </c>
      <c r="E509" t="s">
        <v>315</v>
      </c>
      <c r="F509" t="s">
        <v>8335</v>
      </c>
    </row>
    <row r="510" spans="1:6">
      <c r="A510" t="s">
        <v>8940</v>
      </c>
      <c r="B510" t="s">
        <v>1702</v>
      </c>
      <c r="C510">
        <v>75</v>
      </c>
      <c r="D510">
        <v>16</v>
      </c>
      <c r="E510" t="s">
        <v>315</v>
      </c>
      <c r="F510" t="s">
        <v>8335</v>
      </c>
    </row>
    <row r="511" spans="1:6">
      <c r="A511" t="s">
        <v>8941</v>
      </c>
      <c r="B511" t="s">
        <v>1703</v>
      </c>
      <c r="C511">
        <v>168</v>
      </c>
      <c r="D511">
        <v>0</v>
      </c>
      <c r="E511" t="s">
        <v>315</v>
      </c>
      <c r="F511" t="s">
        <v>8335</v>
      </c>
    </row>
    <row r="512" spans="1:6">
      <c r="A512" t="s">
        <v>8942</v>
      </c>
      <c r="B512" t="s">
        <v>1704</v>
      </c>
      <c r="C512">
        <v>180</v>
      </c>
      <c r="D512">
        <v>38</v>
      </c>
      <c r="E512" t="s">
        <v>315</v>
      </c>
      <c r="F512" t="s">
        <v>8335</v>
      </c>
    </row>
    <row r="513" spans="1:6">
      <c r="A513" t="s">
        <v>8943</v>
      </c>
      <c r="B513" t="s">
        <v>1705</v>
      </c>
      <c r="C513">
        <v>31</v>
      </c>
      <c r="D513">
        <v>3</v>
      </c>
      <c r="E513" t="s">
        <v>315</v>
      </c>
      <c r="F513" t="s">
        <v>8335</v>
      </c>
    </row>
    <row r="514" spans="1:6">
      <c r="A514" t="s">
        <v>8944</v>
      </c>
      <c r="B514" t="s">
        <v>1706</v>
      </c>
      <c r="C514">
        <v>225</v>
      </c>
      <c r="D514">
        <v>38</v>
      </c>
      <c r="E514" t="s">
        <v>315</v>
      </c>
      <c r="F514" t="s">
        <v>8335</v>
      </c>
    </row>
    <row r="515" spans="1:6">
      <c r="A515" t="s">
        <v>8945</v>
      </c>
      <c r="B515" t="s">
        <v>1707</v>
      </c>
      <c r="C515">
        <v>70</v>
      </c>
      <c r="D515">
        <v>9</v>
      </c>
      <c r="E515" t="s">
        <v>315</v>
      </c>
      <c r="F515" t="s">
        <v>8331</v>
      </c>
    </row>
    <row r="516" spans="1:6">
      <c r="A516" t="s">
        <v>8946</v>
      </c>
      <c r="B516" t="s">
        <v>1708</v>
      </c>
      <c r="C516">
        <v>30</v>
      </c>
      <c r="D516">
        <v>5</v>
      </c>
      <c r="E516" t="s">
        <v>315</v>
      </c>
      <c r="F516" t="s">
        <v>8335</v>
      </c>
    </row>
    <row r="517" spans="1:6">
      <c r="A517" t="s">
        <v>8947</v>
      </c>
      <c r="B517" t="s">
        <v>1709</v>
      </c>
      <c r="C517">
        <v>87</v>
      </c>
      <c r="D517">
        <v>10</v>
      </c>
      <c r="E517" t="s">
        <v>315</v>
      </c>
      <c r="F517" t="s">
        <v>8335</v>
      </c>
    </row>
    <row r="518" spans="1:6">
      <c r="A518" t="s">
        <v>8948</v>
      </c>
      <c r="B518" t="s">
        <v>1710</v>
      </c>
      <c r="C518">
        <v>25</v>
      </c>
      <c r="D518">
        <v>3</v>
      </c>
      <c r="E518" t="s">
        <v>315</v>
      </c>
      <c r="F518" t="s">
        <v>8331</v>
      </c>
    </row>
    <row r="519" spans="1:6">
      <c r="A519" t="s">
        <v>8949</v>
      </c>
      <c r="B519" t="s">
        <v>1711</v>
      </c>
      <c r="C519">
        <v>45</v>
      </c>
      <c r="D519">
        <v>6</v>
      </c>
      <c r="E519" t="s">
        <v>315</v>
      </c>
      <c r="F519" t="s">
        <v>8335</v>
      </c>
    </row>
    <row r="520" spans="1:6">
      <c r="A520" t="s">
        <v>8950</v>
      </c>
      <c r="B520" t="s">
        <v>1712</v>
      </c>
      <c r="C520">
        <v>125</v>
      </c>
      <c r="D520">
        <v>13</v>
      </c>
      <c r="E520" t="s">
        <v>315</v>
      </c>
      <c r="F520" t="s">
        <v>8331</v>
      </c>
    </row>
    <row r="521" spans="1:6">
      <c r="A521" t="s">
        <v>8951</v>
      </c>
      <c r="B521" t="s">
        <v>1713</v>
      </c>
      <c r="C521">
        <v>10</v>
      </c>
      <c r="D521">
        <v>1</v>
      </c>
      <c r="E521" t="s">
        <v>315</v>
      </c>
      <c r="F521" t="s">
        <v>8331</v>
      </c>
    </row>
    <row r="522" spans="1:6">
      <c r="A522" t="s">
        <v>8952</v>
      </c>
      <c r="B522" t="s">
        <v>1714</v>
      </c>
      <c r="C522">
        <v>3</v>
      </c>
      <c r="D522">
        <v>0</v>
      </c>
      <c r="E522" t="s">
        <v>315</v>
      </c>
      <c r="F522" t="s">
        <v>8335</v>
      </c>
    </row>
    <row r="523" spans="1:6">
      <c r="A523" t="s">
        <v>8953</v>
      </c>
      <c r="B523" t="s">
        <v>1715</v>
      </c>
      <c r="C523">
        <v>720</v>
      </c>
      <c r="D523">
        <v>161</v>
      </c>
      <c r="E523" t="s">
        <v>315</v>
      </c>
      <c r="F523" t="s">
        <v>8335</v>
      </c>
    </row>
    <row r="524" spans="1:6">
      <c r="A524" t="s">
        <v>8954</v>
      </c>
      <c r="B524" t="s">
        <v>1716</v>
      </c>
      <c r="C524">
        <v>0</v>
      </c>
      <c r="D524">
        <v>0</v>
      </c>
      <c r="E524" t="s">
        <v>315</v>
      </c>
      <c r="F524" t="s">
        <v>8335</v>
      </c>
    </row>
    <row r="525" spans="1:6">
      <c r="A525" t="s">
        <v>8955</v>
      </c>
      <c r="B525" t="s">
        <v>1717</v>
      </c>
      <c r="C525">
        <v>71</v>
      </c>
      <c r="D525">
        <v>0</v>
      </c>
      <c r="E525" t="s">
        <v>315</v>
      </c>
      <c r="F525" t="s">
        <v>8335</v>
      </c>
    </row>
    <row r="526" spans="1:6">
      <c r="A526" t="s">
        <v>8956</v>
      </c>
      <c r="B526" t="s">
        <v>1718</v>
      </c>
      <c r="C526">
        <v>38</v>
      </c>
      <c r="D526">
        <v>0</v>
      </c>
      <c r="E526" t="s">
        <v>315</v>
      </c>
      <c r="F526" t="s">
        <v>8335</v>
      </c>
    </row>
    <row r="527" spans="1:6">
      <c r="A527" t="s">
        <v>8957</v>
      </c>
      <c r="B527" t="s">
        <v>1719</v>
      </c>
      <c r="C527">
        <v>18</v>
      </c>
      <c r="D527">
        <v>0</v>
      </c>
      <c r="E527" t="s">
        <v>315</v>
      </c>
      <c r="F527" t="s">
        <v>8335</v>
      </c>
    </row>
    <row r="528" spans="1:6">
      <c r="A528" t="s">
        <v>8958</v>
      </c>
      <c r="B528" t="s">
        <v>1720</v>
      </c>
      <c r="C528">
        <v>24</v>
      </c>
      <c r="D528">
        <v>0</v>
      </c>
      <c r="E528" t="s">
        <v>315</v>
      </c>
      <c r="F528" t="s">
        <v>8335</v>
      </c>
    </row>
    <row r="529" spans="1:6">
      <c r="A529" t="s">
        <v>8959</v>
      </c>
      <c r="B529" t="s">
        <v>1721</v>
      </c>
      <c r="C529">
        <v>18</v>
      </c>
      <c r="D529">
        <v>2</v>
      </c>
      <c r="E529" t="s">
        <v>315</v>
      </c>
      <c r="F529" t="s">
        <v>8331</v>
      </c>
    </row>
    <row r="530" spans="1:6">
      <c r="A530" t="s">
        <v>8960</v>
      </c>
      <c r="B530" t="s">
        <v>1722</v>
      </c>
      <c r="C530">
        <v>60</v>
      </c>
      <c r="D530">
        <v>0</v>
      </c>
      <c r="E530" t="s">
        <v>315</v>
      </c>
      <c r="F530" t="s">
        <v>8335</v>
      </c>
    </row>
    <row r="531" spans="1:6">
      <c r="A531" t="s">
        <v>8961</v>
      </c>
      <c r="B531" t="s">
        <v>1723</v>
      </c>
      <c r="C531">
        <v>62</v>
      </c>
      <c r="D531">
        <v>5</v>
      </c>
      <c r="E531" t="s">
        <v>316</v>
      </c>
      <c r="F531" t="s">
        <v>8334</v>
      </c>
    </row>
    <row r="532" spans="1:6">
      <c r="A532" t="s">
        <v>8962</v>
      </c>
      <c r="B532" t="s">
        <v>1724</v>
      </c>
      <c r="C532">
        <v>431</v>
      </c>
      <c r="D532">
        <v>36</v>
      </c>
      <c r="E532" t="s">
        <v>316</v>
      </c>
      <c r="F532" t="s">
        <v>8334</v>
      </c>
    </row>
    <row r="533" spans="1:6">
      <c r="A533" t="s">
        <v>8963</v>
      </c>
      <c r="B533" t="s">
        <v>1725</v>
      </c>
      <c r="C533">
        <v>32</v>
      </c>
      <c r="D533">
        <v>0</v>
      </c>
      <c r="E533" t="s">
        <v>316</v>
      </c>
      <c r="F533" t="s">
        <v>8334</v>
      </c>
    </row>
    <row r="534" spans="1:6">
      <c r="A534" t="s">
        <v>8964</v>
      </c>
      <c r="B534" t="s">
        <v>1726</v>
      </c>
      <c r="C534">
        <v>0</v>
      </c>
      <c r="D534">
        <v>0</v>
      </c>
      <c r="E534" t="s">
        <v>316</v>
      </c>
      <c r="F534" t="s">
        <v>8334</v>
      </c>
    </row>
    <row r="535" spans="1:6">
      <c r="A535" t="s">
        <v>8965</v>
      </c>
      <c r="B535" t="s">
        <v>1727</v>
      </c>
      <c r="C535">
        <v>55</v>
      </c>
      <c r="D535">
        <v>8</v>
      </c>
      <c r="E535" t="s">
        <v>316</v>
      </c>
      <c r="F535" t="s">
        <v>8334</v>
      </c>
    </row>
    <row r="536" spans="1:6">
      <c r="A536" t="s">
        <v>8966</v>
      </c>
      <c r="B536" t="s">
        <v>1728</v>
      </c>
      <c r="C536">
        <v>30</v>
      </c>
      <c r="D536">
        <v>0</v>
      </c>
      <c r="E536" t="s">
        <v>317</v>
      </c>
      <c r="F536" t="s">
        <v>8331</v>
      </c>
    </row>
    <row r="537" spans="1:6">
      <c r="A537" t="s">
        <v>8967</v>
      </c>
      <c r="B537" t="s">
        <v>1729</v>
      </c>
      <c r="C537">
        <v>15</v>
      </c>
      <c r="D537">
        <v>2</v>
      </c>
      <c r="E537" t="s">
        <v>318</v>
      </c>
      <c r="F537" t="s">
        <v>1196</v>
      </c>
    </row>
    <row r="538" spans="1:6">
      <c r="A538" t="s">
        <v>8968</v>
      </c>
      <c r="B538" t="s">
        <v>1730</v>
      </c>
      <c r="C538">
        <v>69</v>
      </c>
      <c r="D538">
        <v>0</v>
      </c>
      <c r="E538" t="s">
        <v>319</v>
      </c>
      <c r="F538" t="s">
        <v>8335</v>
      </c>
    </row>
    <row r="539" spans="1:6">
      <c r="A539" t="s">
        <v>8969</v>
      </c>
      <c r="B539" t="s">
        <v>1731</v>
      </c>
      <c r="C539">
        <v>0</v>
      </c>
      <c r="D539">
        <v>0</v>
      </c>
      <c r="E539" t="s">
        <v>319</v>
      </c>
      <c r="F539" t="s">
        <v>8335</v>
      </c>
    </row>
    <row r="540" spans="1:6">
      <c r="A540" t="s">
        <v>8970</v>
      </c>
      <c r="B540" t="s">
        <v>1732</v>
      </c>
      <c r="C540">
        <v>522</v>
      </c>
      <c r="D540">
        <v>42</v>
      </c>
      <c r="E540" t="s">
        <v>319</v>
      </c>
      <c r="F540" t="s">
        <v>8335</v>
      </c>
    </row>
    <row r="541" spans="1:6">
      <c r="A541" t="s">
        <v>8971</v>
      </c>
      <c r="B541" t="s">
        <v>1733</v>
      </c>
      <c r="C541">
        <v>250</v>
      </c>
      <c r="D541">
        <v>23</v>
      </c>
      <c r="E541" t="s">
        <v>319</v>
      </c>
      <c r="F541" t="s">
        <v>8335</v>
      </c>
    </row>
    <row r="542" spans="1:6">
      <c r="A542" t="s">
        <v>8972</v>
      </c>
      <c r="B542" t="s">
        <v>1734</v>
      </c>
      <c r="C542">
        <v>160</v>
      </c>
      <c r="D542">
        <v>10</v>
      </c>
      <c r="E542" t="s">
        <v>319</v>
      </c>
      <c r="F542" t="s">
        <v>8335</v>
      </c>
    </row>
    <row r="543" spans="1:6">
      <c r="A543" t="s">
        <v>8973</v>
      </c>
      <c r="B543" t="s">
        <v>1735</v>
      </c>
      <c r="C543">
        <v>125</v>
      </c>
      <c r="D543">
        <v>13</v>
      </c>
      <c r="E543" t="s">
        <v>319</v>
      </c>
      <c r="F543" t="s">
        <v>8335</v>
      </c>
    </row>
    <row r="544" spans="1:6">
      <c r="A544" t="s">
        <v>8974</v>
      </c>
      <c r="B544" t="s">
        <v>1736</v>
      </c>
      <c r="C544">
        <v>781</v>
      </c>
      <c r="D544">
        <v>110</v>
      </c>
      <c r="E544" t="s">
        <v>319</v>
      </c>
      <c r="F544" t="s">
        <v>8335</v>
      </c>
    </row>
    <row r="545" spans="1:6">
      <c r="A545" t="s">
        <v>8975</v>
      </c>
      <c r="B545" t="s">
        <v>1737</v>
      </c>
      <c r="C545">
        <v>152</v>
      </c>
      <c r="D545">
        <v>25</v>
      </c>
      <c r="E545" t="s">
        <v>319</v>
      </c>
      <c r="F545" t="s">
        <v>8335</v>
      </c>
    </row>
    <row r="546" spans="1:6">
      <c r="A546" t="s">
        <v>8976</v>
      </c>
      <c r="B546" t="s">
        <v>1738</v>
      </c>
      <c r="C546">
        <v>130</v>
      </c>
      <c r="D546">
        <v>20</v>
      </c>
      <c r="E546" t="s">
        <v>319</v>
      </c>
      <c r="F546" t="s">
        <v>8335</v>
      </c>
    </row>
    <row r="547" spans="1:6">
      <c r="A547" t="s">
        <v>8977</v>
      </c>
      <c r="B547" t="s">
        <v>1739</v>
      </c>
      <c r="C547">
        <v>298</v>
      </c>
      <c r="D547">
        <v>19</v>
      </c>
      <c r="E547" t="s">
        <v>319</v>
      </c>
      <c r="F547" t="s">
        <v>8335</v>
      </c>
    </row>
    <row r="548" spans="1:6">
      <c r="A548" t="s">
        <v>8978</v>
      </c>
      <c r="B548" t="s">
        <v>1740</v>
      </c>
      <c r="C548">
        <v>3</v>
      </c>
      <c r="D548">
        <v>0</v>
      </c>
      <c r="E548" t="s">
        <v>320</v>
      </c>
      <c r="F548" t="s">
        <v>1196</v>
      </c>
    </row>
    <row r="549" spans="1:6">
      <c r="A549" t="s">
        <v>8979</v>
      </c>
      <c r="B549" t="s">
        <v>1741</v>
      </c>
      <c r="C549">
        <v>156</v>
      </c>
      <c r="D549">
        <v>16</v>
      </c>
      <c r="E549" t="s">
        <v>321</v>
      </c>
      <c r="F549" t="s">
        <v>8334</v>
      </c>
    </row>
    <row r="550" spans="1:6">
      <c r="A550" t="s">
        <v>8980</v>
      </c>
      <c r="B550" t="s">
        <v>1742</v>
      </c>
      <c r="C550">
        <v>0</v>
      </c>
      <c r="D550">
        <v>0</v>
      </c>
      <c r="E550" t="s">
        <v>321</v>
      </c>
      <c r="F550" t="s">
        <v>8334</v>
      </c>
    </row>
    <row r="551" spans="1:6">
      <c r="A551" t="s">
        <v>8981</v>
      </c>
      <c r="B551" t="s">
        <v>1743</v>
      </c>
      <c r="C551">
        <v>10</v>
      </c>
      <c r="D551">
        <v>0</v>
      </c>
      <c r="E551" t="s">
        <v>322</v>
      </c>
      <c r="F551" t="s">
        <v>1196</v>
      </c>
    </row>
    <row r="552" spans="1:6">
      <c r="A552" t="s">
        <v>8982</v>
      </c>
      <c r="B552" t="s">
        <v>1744</v>
      </c>
      <c r="C552">
        <v>100</v>
      </c>
      <c r="D552">
        <v>0</v>
      </c>
      <c r="E552" t="s">
        <v>322</v>
      </c>
      <c r="F552" t="s">
        <v>8335</v>
      </c>
    </row>
    <row r="553" spans="1:6">
      <c r="A553" t="s">
        <v>8983</v>
      </c>
      <c r="B553" t="s">
        <v>1745</v>
      </c>
      <c r="C553">
        <v>42</v>
      </c>
      <c r="D553">
        <v>5</v>
      </c>
      <c r="E553" t="s">
        <v>323</v>
      </c>
      <c r="F553" t="s">
        <v>8335</v>
      </c>
    </row>
    <row r="554" spans="1:6">
      <c r="A554" t="s">
        <v>8984</v>
      </c>
      <c r="B554" t="s">
        <v>1746</v>
      </c>
      <c r="C554">
        <v>0</v>
      </c>
      <c r="D554">
        <v>0</v>
      </c>
      <c r="E554" t="s">
        <v>324</v>
      </c>
      <c r="F554" t="s">
        <v>8335</v>
      </c>
    </row>
    <row r="555" spans="1:6">
      <c r="A555" t="s">
        <v>8985</v>
      </c>
      <c r="B555" t="s">
        <v>1747</v>
      </c>
      <c r="C555">
        <v>48</v>
      </c>
      <c r="D555">
        <v>5</v>
      </c>
      <c r="E555" t="s">
        <v>325</v>
      </c>
      <c r="F555" t="s">
        <v>8335</v>
      </c>
    </row>
    <row r="556" spans="1:6">
      <c r="A556" t="s">
        <v>8986</v>
      </c>
      <c r="B556" t="s">
        <v>1748</v>
      </c>
      <c r="C556">
        <v>13</v>
      </c>
      <c r="D556">
        <v>2</v>
      </c>
      <c r="E556" t="s">
        <v>326</v>
      </c>
      <c r="F556" t="s">
        <v>8334</v>
      </c>
    </row>
    <row r="557" spans="1:6">
      <c r="A557" t="s">
        <v>8987</v>
      </c>
      <c r="B557" t="s">
        <v>1749</v>
      </c>
      <c r="C557">
        <v>73</v>
      </c>
      <c r="D557">
        <v>7</v>
      </c>
      <c r="E557" t="s">
        <v>327</v>
      </c>
      <c r="F557" t="s">
        <v>8335</v>
      </c>
    </row>
    <row r="558" spans="1:6">
      <c r="A558" t="s">
        <v>8988</v>
      </c>
      <c r="B558" t="s">
        <v>1750</v>
      </c>
      <c r="C558">
        <v>30</v>
      </c>
      <c r="D558">
        <v>4</v>
      </c>
      <c r="E558" t="s">
        <v>327</v>
      </c>
      <c r="F558" t="s">
        <v>8335</v>
      </c>
    </row>
    <row r="559" spans="1:6">
      <c r="A559" t="s">
        <v>8989</v>
      </c>
      <c r="B559" t="s">
        <v>1751</v>
      </c>
      <c r="C559">
        <v>116</v>
      </c>
      <c r="D559">
        <v>11</v>
      </c>
      <c r="E559" t="s">
        <v>327</v>
      </c>
      <c r="F559" t="s">
        <v>8335</v>
      </c>
    </row>
    <row r="560" spans="1:6">
      <c r="A560" t="s">
        <v>8990</v>
      </c>
      <c r="B560" t="s">
        <v>1752</v>
      </c>
      <c r="C560">
        <v>266</v>
      </c>
      <c r="D560">
        <v>48</v>
      </c>
      <c r="E560" t="s">
        <v>327</v>
      </c>
      <c r="F560" t="s">
        <v>8335</v>
      </c>
    </row>
    <row r="561" spans="1:6">
      <c r="A561" t="s">
        <v>8991</v>
      </c>
      <c r="B561" t="s">
        <v>1753</v>
      </c>
      <c r="C561">
        <v>70</v>
      </c>
      <c r="D561">
        <v>4</v>
      </c>
      <c r="E561" t="s">
        <v>328</v>
      </c>
      <c r="F561" t="s">
        <v>1196</v>
      </c>
    </row>
    <row r="562" spans="1:6">
      <c r="A562" t="s">
        <v>8992</v>
      </c>
      <c r="B562" t="s">
        <v>1754</v>
      </c>
      <c r="C562">
        <v>360</v>
      </c>
      <c r="D562">
        <v>48</v>
      </c>
      <c r="E562" t="s">
        <v>329</v>
      </c>
      <c r="F562" t="s">
        <v>8342</v>
      </c>
    </row>
    <row r="563" spans="1:6">
      <c r="A563" t="s">
        <v>8993</v>
      </c>
      <c r="B563" t="s">
        <v>1755</v>
      </c>
      <c r="C563">
        <v>61</v>
      </c>
      <c r="D563">
        <v>0</v>
      </c>
      <c r="E563" t="s">
        <v>329</v>
      </c>
      <c r="F563" t="s">
        <v>8342</v>
      </c>
    </row>
    <row r="564" spans="1:6">
      <c r="A564" t="s">
        <v>8994</v>
      </c>
      <c r="B564" t="s">
        <v>1756</v>
      </c>
      <c r="C564">
        <v>10</v>
      </c>
      <c r="D564">
        <v>0</v>
      </c>
      <c r="E564" t="s">
        <v>330</v>
      </c>
      <c r="F564" t="s">
        <v>8334</v>
      </c>
    </row>
    <row r="565" spans="1:6">
      <c r="A565" t="s">
        <v>8995</v>
      </c>
      <c r="B565" t="s">
        <v>1757</v>
      </c>
      <c r="C565">
        <v>181</v>
      </c>
      <c r="D565">
        <v>28</v>
      </c>
      <c r="E565" t="s">
        <v>330</v>
      </c>
      <c r="F565" t="s">
        <v>8334</v>
      </c>
    </row>
    <row r="566" spans="1:6">
      <c r="A566" t="s">
        <v>8996</v>
      </c>
      <c r="B566" t="s">
        <v>1758</v>
      </c>
      <c r="C566">
        <v>10</v>
      </c>
      <c r="D566">
        <v>0</v>
      </c>
      <c r="E566" t="s">
        <v>330</v>
      </c>
      <c r="F566" t="s">
        <v>8334</v>
      </c>
    </row>
    <row r="567" spans="1:6">
      <c r="A567" t="s">
        <v>8997</v>
      </c>
      <c r="B567" t="s">
        <v>1759</v>
      </c>
      <c r="C567">
        <v>10</v>
      </c>
      <c r="D567">
        <v>2</v>
      </c>
      <c r="E567" t="s">
        <v>330</v>
      </c>
      <c r="F567" t="s">
        <v>8334</v>
      </c>
    </row>
    <row r="568" spans="1:6">
      <c r="A568" t="s">
        <v>8998</v>
      </c>
      <c r="B568" t="s">
        <v>1760</v>
      </c>
      <c r="C568">
        <v>2</v>
      </c>
      <c r="D568">
        <v>0</v>
      </c>
      <c r="E568" t="s">
        <v>330</v>
      </c>
      <c r="F568" t="s">
        <v>8334</v>
      </c>
    </row>
    <row r="569" spans="1:6">
      <c r="A569" t="s">
        <v>8999</v>
      </c>
      <c r="B569" t="s">
        <v>1761</v>
      </c>
      <c r="C569">
        <v>12</v>
      </c>
      <c r="D569">
        <v>0</v>
      </c>
      <c r="E569" t="s">
        <v>330</v>
      </c>
      <c r="F569" t="s">
        <v>8334</v>
      </c>
    </row>
    <row r="570" spans="1:6">
      <c r="A570" t="s">
        <v>9000</v>
      </c>
      <c r="B570" t="s">
        <v>1762</v>
      </c>
      <c r="C570">
        <v>3</v>
      </c>
      <c r="D570">
        <v>0</v>
      </c>
      <c r="E570" t="s">
        <v>330</v>
      </c>
      <c r="F570" t="s">
        <v>8334</v>
      </c>
    </row>
    <row r="571" spans="1:6">
      <c r="A571" t="s">
        <v>9001</v>
      </c>
      <c r="B571" t="s">
        <v>1763</v>
      </c>
      <c r="C571">
        <v>10</v>
      </c>
      <c r="D571">
        <v>0</v>
      </c>
      <c r="E571" t="s">
        <v>331</v>
      </c>
      <c r="F571" t="s">
        <v>8335</v>
      </c>
    </row>
    <row r="572" spans="1:6">
      <c r="A572" t="s">
        <v>9002</v>
      </c>
      <c r="B572" t="s">
        <v>1764</v>
      </c>
      <c r="C572">
        <v>93</v>
      </c>
      <c r="D572">
        <v>9</v>
      </c>
      <c r="E572" t="s">
        <v>332</v>
      </c>
      <c r="F572" t="s">
        <v>8335</v>
      </c>
    </row>
    <row r="573" spans="1:6">
      <c r="A573" t="s">
        <v>9003</v>
      </c>
      <c r="B573" t="s">
        <v>1765</v>
      </c>
      <c r="C573">
        <v>47</v>
      </c>
      <c r="D573">
        <v>5</v>
      </c>
      <c r="E573" t="s">
        <v>332</v>
      </c>
      <c r="F573" t="s">
        <v>8335</v>
      </c>
    </row>
    <row r="574" spans="1:6">
      <c r="A574" t="s">
        <v>9004</v>
      </c>
      <c r="B574" t="s">
        <v>1766</v>
      </c>
      <c r="C574">
        <v>170</v>
      </c>
      <c r="D574">
        <v>18</v>
      </c>
      <c r="E574" t="s">
        <v>332</v>
      </c>
      <c r="F574" t="s">
        <v>8335</v>
      </c>
    </row>
    <row r="575" spans="1:6">
      <c r="A575" t="s">
        <v>9005</v>
      </c>
      <c r="B575" t="s">
        <v>1767</v>
      </c>
      <c r="C575">
        <v>217</v>
      </c>
      <c r="D575">
        <v>26</v>
      </c>
      <c r="E575" t="s">
        <v>332</v>
      </c>
      <c r="F575" t="s">
        <v>8335</v>
      </c>
    </row>
    <row r="576" spans="1:6">
      <c r="A576" t="s">
        <v>9006</v>
      </c>
      <c r="B576" t="s">
        <v>1768</v>
      </c>
      <c r="C576">
        <v>94</v>
      </c>
      <c r="D576">
        <v>6</v>
      </c>
      <c r="E576" t="s">
        <v>332</v>
      </c>
      <c r="F576" t="s">
        <v>8335</v>
      </c>
    </row>
    <row r="577" spans="1:6">
      <c r="A577" t="s">
        <v>9007</v>
      </c>
      <c r="B577" t="s">
        <v>1769</v>
      </c>
      <c r="C577">
        <v>25</v>
      </c>
      <c r="D577">
        <v>0</v>
      </c>
      <c r="E577" t="s">
        <v>332</v>
      </c>
      <c r="F577" t="s">
        <v>8335</v>
      </c>
    </row>
    <row r="578" spans="1:6">
      <c r="A578" t="s">
        <v>9008</v>
      </c>
      <c r="B578" t="s">
        <v>1770</v>
      </c>
      <c r="C578">
        <v>0</v>
      </c>
      <c r="D578">
        <v>0</v>
      </c>
      <c r="E578" t="s">
        <v>332</v>
      </c>
      <c r="F578" t="s">
        <v>8335</v>
      </c>
    </row>
    <row r="579" spans="1:6">
      <c r="A579" t="s">
        <v>9009</v>
      </c>
      <c r="B579" t="s">
        <v>1771</v>
      </c>
      <c r="C579">
        <v>75</v>
      </c>
      <c r="D579">
        <v>5</v>
      </c>
      <c r="E579" t="s">
        <v>332</v>
      </c>
      <c r="F579" t="s">
        <v>8335</v>
      </c>
    </row>
    <row r="580" spans="1:6">
      <c r="A580" t="s">
        <v>9010</v>
      </c>
      <c r="B580" t="s">
        <v>1772</v>
      </c>
      <c r="C580">
        <v>2</v>
      </c>
      <c r="D580">
        <v>0</v>
      </c>
      <c r="E580" t="s">
        <v>332</v>
      </c>
      <c r="F580" t="s">
        <v>1196</v>
      </c>
    </row>
    <row r="581" spans="1:6">
      <c r="A581" t="s">
        <v>9011</v>
      </c>
      <c r="B581" t="s">
        <v>1773</v>
      </c>
      <c r="C581">
        <v>29</v>
      </c>
      <c r="D581">
        <v>0</v>
      </c>
      <c r="E581" t="s">
        <v>332</v>
      </c>
      <c r="F581" t="s">
        <v>8335</v>
      </c>
    </row>
    <row r="582" spans="1:6">
      <c r="A582" t="s">
        <v>9012</v>
      </c>
      <c r="B582" t="s">
        <v>1774</v>
      </c>
      <c r="C582">
        <v>15</v>
      </c>
      <c r="D582">
        <v>0</v>
      </c>
      <c r="E582" t="s">
        <v>332</v>
      </c>
      <c r="F582" t="s">
        <v>8335</v>
      </c>
    </row>
    <row r="583" spans="1:6">
      <c r="A583" t="s">
        <v>9013</v>
      </c>
      <c r="B583" t="s">
        <v>1775</v>
      </c>
      <c r="C583">
        <v>12</v>
      </c>
      <c r="D583">
        <v>0</v>
      </c>
      <c r="E583" t="s">
        <v>332</v>
      </c>
      <c r="F583" t="s">
        <v>8335</v>
      </c>
    </row>
    <row r="584" spans="1:6">
      <c r="A584" t="s">
        <v>9014</v>
      </c>
      <c r="B584" t="s">
        <v>1776</v>
      </c>
      <c r="C584">
        <v>20</v>
      </c>
      <c r="D584">
        <v>0</v>
      </c>
      <c r="E584" t="s">
        <v>332</v>
      </c>
      <c r="F584" t="s">
        <v>8335</v>
      </c>
    </row>
    <row r="585" spans="1:6">
      <c r="A585" t="s">
        <v>9015</v>
      </c>
      <c r="B585" t="s">
        <v>1777</v>
      </c>
      <c r="C585">
        <v>0</v>
      </c>
      <c r="D585">
        <v>0</v>
      </c>
      <c r="E585" t="s">
        <v>332</v>
      </c>
      <c r="F585" t="s">
        <v>8335</v>
      </c>
    </row>
    <row r="586" spans="1:6">
      <c r="A586" t="s">
        <v>9016</v>
      </c>
      <c r="B586" t="s">
        <v>1778</v>
      </c>
      <c r="C586">
        <v>8</v>
      </c>
      <c r="D586">
        <v>0</v>
      </c>
      <c r="E586" t="s">
        <v>332</v>
      </c>
      <c r="F586" t="s">
        <v>8335</v>
      </c>
    </row>
    <row r="587" spans="1:6">
      <c r="A587" t="s">
        <v>9017</v>
      </c>
      <c r="B587" t="s">
        <v>1779</v>
      </c>
      <c r="C587">
        <v>15</v>
      </c>
      <c r="D587">
        <v>0</v>
      </c>
      <c r="E587" t="s">
        <v>333</v>
      </c>
      <c r="F587" t="s">
        <v>8335</v>
      </c>
    </row>
    <row r="588" spans="1:6">
      <c r="A588" t="s">
        <v>9018</v>
      </c>
      <c r="B588" t="s">
        <v>1780</v>
      </c>
      <c r="C588">
        <v>184</v>
      </c>
      <c r="D588">
        <v>20</v>
      </c>
      <c r="E588" t="s">
        <v>333</v>
      </c>
      <c r="F588" t="s">
        <v>8335</v>
      </c>
    </row>
    <row r="589" spans="1:6">
      <c r="A589" t="s">
        <v>9019</v>
      </c>
      <c r="B589" t="s">
        <v>1781</v>
      </c>
      <c r="C589">
        <v>21</v>
      </c>
      <c r="D589">
        <v>4</v>
      </c>
      <c r="E589" t="s">
        <v>334</v>
      </c>
      <c r="F589" t="s">
        <v>8331</v>
      </c>
    </row>
    <row r="590" spans="1:6">
      <c r="A590" t="s">
        <v>9020</v>
      </c>
      <c r="B590" t="s">
        <v>1782</v>
      </c>
      <c r="C590">
        <v>2</v>
      </c>
      <c r="D590">
        <v>0</v>
      </c>
      <c r="E590" t="s">
        <v>334</v>
      </c>
      <c r="F590" t="s">
        <v>1196</v>
      </c>
    </row>
    <row r="591" spans="1:6">
      <c r="A591" t="s">
        <v>9021</v>
      </c>
      <c r="B591" t="s">
        <v>1783</v>
      </c>
      <c r="C591">
        <v>276</v>
      </c>
      <c r="D591">
        <v>39</v>
      </c>
      <c r="E591" t="s">
        <v>335</v>
      </c>
      <c r="F591" t="s">
        <v>8342</v>
      </c>
    </row>
    <row r="592" spans="1:6">
      <c r="A592" t="s">
        <v>9022</v>
      </c>
      <c r="B592" t="s">
        <v>1784</v>
      </c>
      <c r="C592">
        <v>100</v>
      </c>
      <c r="D592">
        <v>11</v>
      </c>
      <c r="E592" t="s">
        <v>336</v>
      </c>
      <c r="F592" t="s">
        <v>8334</v>
      </c>
    </row>
    <row r="593" spans="1:6">
      <c r="A593" t="s">
        <v>9023</v>
      </c>
      <c r="B593" t="s">
        <v>1785</v>
      </c>
      <c r="C593">
        <v>58</v>
      </c>
      <c r="D593">
        <v>6</v>
      </c>
      <c r="E593" t="s">
        <v>336</v>
      </c>
      <c r="F593" t="s">
        <v>8334</v>
      </c>
    </row>
    <row r="594" spans="1:6">
      <c r="A594" t="s">
        <v>9024</v>
      </c>
      <c r="B594" t="s">
        <v>1786</v>
      </c>
      <c r="C594">
        <v>43</v>
      </c>
      <c r="D594">
        <v>2</v>
      </c>
      <c r="E594" t="s">
        <v>336</v>
      </c>
      <c r="F594" t="s">
        <v>8334</v>
      </c>
    </row>
    <row r="595" spans="1:6">
      <c r="A595" t="s">
        <v>9025</v>
      </c>
      <c r="B595" t="s">
        <v>1787</v>
      </c>
      <c r="C595">
        <v>300</v>
      </c>
      <c r="D595">
        <v>57</v>
      </c>
      <c r="E595" t="s">
        <v>336</v>
      </c>
      <c r="F595" t="s">
        <v>8334</v>
      </c>
    </row>
    <row r="596" spans="1:6">
      <c r="A596" t="s">
        <v>9026</v>
      </c>
      <c r="B596" t="s">
        <v>1788</v>
      </c>
      <c r="C596">
        <v>260</v>
      </c>
      <c r="D596">
        <v>35</v>
      </c>
      <c r="E596" t="s">
        <v>336</v>
      </c>
      <c r="F596" t="s">
        <v>8334</v>
      </c>
    </row>
    <row r="597" spans="1:6">
      <c r="A597" t="s">
        <v>9027</v>
      </c>
      <c r="B597" t="s">
        <v>1789</v>
      </c>
      <c r="C597">
        <v>176</v>
      </c>
      <c r="D597">
        <v>16</v>
      </c>
      <c r="E597" t="s">
        <v>336</v>
      </c>
      <c r="F597" t="s">
        <v>8334</v>
      </c>
    </row>
    <row r="598" spans="1:6">
      <c r="A598" t="s">
        <v>9028</v>
      </c>
      <c r="B598" t="s">
        <v>1790</v>
      </c>
      <c r="C598">
        <v>24</v>
      </c>
      <c r="D598">
        <v>2</v>
      </c>
      <c r="E598" t="s">
        <v>336</v>
      </c>
      <c r="F598" t="s">
        <v>8334</v>
      </c>
    </row>
    <row r="599" spans="1:6">
      <c r="A599" t="s">
        <v>9029</v>
      </c>
      <c r="B599" t="s">
        <v>1791</v>
      </c>
      <c r="C599">
        <v>50</v>
      </c>
      <c r="D599">
        <v>6</v>
      </c>
      <c r="E599" t="s">
        <v>336</v>
      </c>
      <c r="F599" t="s">
        <v>8334</v>
      </c>
    </row>
    <row r="600" spans="1:6">
      <c r="A600" t="s">
        <v>9030</v>
      </c>
      <c r="B600" t="s">
        <v>1792</v>
      </c>
      <c r="C600">
        <v>70</v>
      </c>
      <c r="D600">
        <v>8</v>
      </c>
      <c r="E600" t="s">
        <v>336</v>
      </c>
      <c r="F600" t="s">
        <v>8334</v>
      </c>
    </row>
    <row r="601" spans="1:6">
      <c r="A601" t="s">
        <v>9031</v>
      </c>
      <c r="B601" t="s">
        <v>1793</v>
      </c>
      <c r="C601">
        <v>216</v>
      </c>
      <c r="D601">
        <v>22</v>
      </c>
      <c r="E601" t="s">
        <v>336</v>
      </c>
      <c r="F601" t="s">
        <v>8334</v>
      </c>
    </row>
    <row r="602" spans="1:6">
      <c r="A602" t="s">
        <v>9032</v>
      </c>
      <c r="B602" t="s">
        <v>1794</v>
      </c>
      <c r="C602">
        <v>439</v>
      </c>
      <c r="D602">
        <v>0</v>
      </c>
      <c r="E602" t="s">
        <v>337</v>
      </c>
      <c r="F602" t="s">
        <v>8335</v>
      </c>
    </row>
    <row r="603" spans="1:6">
      <c r="A603" t="s">
        <v>9033</v>
      </c>
      <c r="B603" t="s">
        <v>1795</v>
      </c>
      <c r="C603">
        <v>5</v>
      </c>
      <c r="D603">
        <v>0</v>
      </c>
      <c r="E603" t="s">
        <v>337</v>
      </c>
      <c r="F603" t="s">
        <v>8335</v>
      </c>
    </row>
    <row r="604" spans="1:6">
      <c r="A604" t="s">
        <v>9034</v>
      </c>
      <c r="B604" t="s">
        <v>1796</v>
      </c>
      <c r="C604">
        <v>400</v>
      </c>
      <c r="D604">
        <v>66</v>
      </c>
      <c r="E604" t="s">
        <v>338</v>
      </c>
      <c r="F604" t="s">
        <v>8331</v>
      </c>
    </row>
    <row r="605" spans="1:6">
      <c r="A605" t="s">
        <v>9035</v>
      </c>
      <c r="B605" t="s">
        <v>1797</v>
      </c>
      <c r="C605">
        <v>0</v>
      </c>
      <c r="D605">
        <v>0</v>
      </c>
      <c r="E605" t="s">
        <v>338</v>
      </c>
      <c r="F605" t="s">
        <v>1196</v>
      </c>
    </row>
    <row r="606" spans="1:6">
      <c r="A606" t="s">
        <v>9036</v>
      </c>
      <c r="B606" t="s">
        <v>1798</v>
      </c>
      <c r="C606">
        <v>42</v>
      </c>
      <c r="D606">
        <v>6</v>
      </c>
      <c r="E606" t="s">
        <v>339</v>
      </c>
      <c r="F606" t="s">
        <v>1196</v>
      </c>
    </row>
    <row r="607" spans="1:6">
      <c r="A607" t="s">
        <v>9037</v>
      </c>
      <c r="B607" t="s">
        <v>1799</v>
      </c>
      <c r="C607">
        <v>0</v>
      </c>
      <c r="D607">
        <v>0</v>
      </c>
      <c r="E607" t="s">
        <v>339</v>
      </c>
      <c r="F607" t="s">
        <v>8335</v>
      </c>
    </row>
    <row r="608" spans="1:6">
      <c r="A608" t="s">
        <v>9038</v>
      </c>
      <c r="B608" t="s">
        <v>1800</v>
      </c>
      <c r="C608">
        <v>147</v>
      </c>
      <c r="D608">
        <v>19</v>
      </c>
      <c r="E608" t="s">
        <v>339</v>
      </c>
      <c r="F608" t="s">
        <v>8335</v>
      </c>
    </row>
    <row r="609" spans="1:6">
      <c r="A609" t="s">
        <v>9039</v>
      </c>
      <c r="B609" t="s">
        <v>1801</v>
      </c>
      <c r="C609">
        <v>12</v>
      </c>
      <c r="D609">
        <v>0</v>
      </c>
      <c r="E609" t="s">
        <v>340</v>
      </c>
      <c r="F609" t="s">
        <v>8335</v>
      </c>
    </row>
    <row r="610" spans="1:6">
      <c r="A610" t="s">
        <v>9040</v>
      </c>
      <c r="B610" t="s">
        <v>1802</v>
      </c>
      <c r="C610">
        <v>69</v>
      </c>
      <c r="D610">
        <v>6</v>
      </c>
      <c r="E610" t="s">
        <v>341</v>
      </c>
      <c r="F610" t="s">
        <v>8335</v>
      </c>
    </row>
    <row r="611" spans="1:6">
      <c r="A611" t="s">
        <v>9041</v>
      </c>
      <c r="B611" t="s">
        <v>1803</v>
      </c>
      <c r="C611">
        <v>5</v>
      </c>
      <c r="D611">
        <v>0</v>
      </c>
      <c r="E611" t="s">
        <v>342</v>
      </c>
      <c r="F611" t="s">
        <v>8335</v>
      </c>
    </row>
    <row r="612" spans="1:6">
      <c r="A612" t="s">
        <v>9042</v>
      </c>
      <c r="B612" t="s">
        <v>1804</v>
      </c>
      <c r="C612">
        <v>155</v>
      </c>
      <c r="D612">
        <v>20</v>
      </c>
      <c r="E612" t="s">
        <v>343</v>
      </c>
      <c r="F612" t="s">
        <v>8335</v>
      </c>
    </row>
    <row r="613" spans="1:6">
      <c r="A613" t="s">
        <v>9043</v>
      </c>
      <c r="B613" t="s">
        <v>1805</v>
      </c>
      <c r="C613">
        <v>0</v>
      </c>
      <c r="D613">
        <v>0</v>
      </c>
      <c r="E613" t="s">
        <v>343</v>
      </c>
      <c r="F613" t="s">
        <v>1196</v>
      </c>
    </row>
    <row r="614" spans="1:6">
      <c r="A614" t="s">
        <v>9044</v>
      </c>
      <c r="B614" t="s">
        <v>1806</v>
      </c>
      <c r="C614">
        <v>14</v>
      </c>
      <c r="D614">
        <v>0</v>
      </c>
      <c r="E614" t="s">
        <v>343</v>
      </c>
      <c r="F614" t="s">
        <v>8335</v>
      </c>
    </row>
    <row r="615" spans="1:6">
      <c r="A615" t="s">
        <v>9045</v>
      </c>
      <c r="B615" t="s">
        <v>1807</v>
      </c>
      <c r="C615">
        <v>240</v>
      </c>
      <c r="D615">
        <v>36</v>
      </c>
      <c r="E615" t="s">
        <v>343</v>
      </c>
      <c r="F615" t="s">
        <v>8335</v>
      </c>
    </row>
    <row r="616" spans="1:6">
      <c r="A616" t="s">
        <v>9046</v>
      </c>
      <c r="B616" t="s">
        <v>1808</v>
      </c>
      <c r="C616">
        <v>20</v>
      </c>
      <c r="D616">
        <v>0</v>
      </c>
      <c r="E616" t="s">
        <v>343</v>
      </c>
      <c r="F616" t="s">
        <v>8335</v>
      </c>
    </row>
    <row r="617" spans="1:6">
      <c r="A617" t="s">
        <v>9047</v>
      </c>
      <c r="B617" t="s">
        <v>1809</v>
      </c>
      <c r="C617">
        <v>398</v>
      </c>
      <c r="D617">
        <v>37</v>
      </c>
      <c r="E617" t="s">
        <v>344</v>
      </c>
      <c r="F617" t="s">
        <v>1196</v>
      </c>
    </row>
    <row r="618" spans="1:6">
      <c r="A618" t="s">
        <v>9048</v>
      </c>
      <c r="B618" t="s">
        <v>1809</v>
      </c>
      <c r="C618">
        <v>0</v>
      </c>
      <c r="D618">
        <v>0</v>
      </c>
      <c r="E618" t="s">
        <v>344</v>
      </c>
      <c r="F618" t="s">
        <v>8334</v>
      </c>
    </row>
    <row r="619" spans="1:6">
      <c r="A619" t="s">
        <v>9049</v>
      </c>
      <c r="B619" t="s">
        <v>1810</v>
      </c>
      <c r="C619">
        <v>8</v>
      </c>
      <c r="D619">
        <v>0</v>
      </c>
      <c r="E619" t="s">
        <v>345</v>
      </c>
      <c r="F619" t="s">
        <v>8334</v>
      </c>
    </row>
    <row r="620" spans="1:6">
      <c r="A620" t="s">
        <v>9050</v>
      </c>
      <c r="B620" t="s">
        <v>1811</v>
      </c>
      <c r="C620">
        <v>101</v>
      </c>
      <c r="D620">
        <v>0</v>
      </c>
      <c r="E620" t="s">
        <v>346</v>
      </c>
      <c r="F620" t="s">
        <v>8332</v>
      </c>
    </row>
    <row r="621" spans="1:6">
      <c r="A621" t="s">
        <v>9051</v>
      </c>
      <c r="B621" t="s">
        <v>1812</v>
      </c>
      <c r="C621">
        <v>5</v>
      </c>
      <c r="D621">
        <v>0</v>
      </c>
      <c r="E621" t="s">
        <v>346</v>
      </c>
      <c r="F621" t="s">
        <v>8335</v>
      </c>
    </row>
    <row r="622" spans="1:6">
      <c r="A622" t="s">
        <v>9052</v>
      </c>
      <c r="B622" t="s">
        <v>1813</v>
      </c>
      <c r="C622">
        <v>15</v>
      </c>
      <c r="D622">
        <v>0</v>
      </c>
      <c r="E622" t="s">
        <v>347</v>
      </c>
      <c r="F622" t="s">
        <v>8334</v>
      </c>
    </row>
    <row r="623" spans="1:6">
      <c r="A623" t="s">
        <v>9053</v>
      </c>
      <c r="B623" t="s">
        <v>1814</v>
      </c>
      <c r="C623">
        <v>174</v>
      </c>
      <c r="D623">
        <v>22</v>
      </c>
      <c r="E623" t="s">
        <v>348</v>
      </c>
      <c r="F623" t="s">
        <v>8335</v>
      </c>
    </row>
    <row r="624" spans="1:6">
      <c r="A624" t="s">
        <v>9054</v>
      </c>
      <c r="B624" t="s">
        <v>1815</v>
      </c>
      <c r="C624">
        <v>190</v>
      </c>
      <c r="D624">
        <v>67</v>
      </c>
      <c r="E624" t="s">
        <v>349</v>
      </c>
      <c r="F624" t="s">
        <v>8334</v>
      </c>
    </row>
    <row r="625" spans="1:6">
      <c r="A625" t="s">
        <v>9055</v>
      </c>
      <c r="B625" t="s">
        <v>1816</v>
      </c>
      <c r="C625">
        <v>64</v>
      </c>
      <c r="D625">
        <v>3</v>
      </c>
      <c r="E625" t="s">
        <v>350</v>
      </c>
      <c r="F625" t="s">
        <v>8335</v>
      </c>
    </row>
    <row r="626" spans="1:6">
      <c r="A626" t="s">
        <v>9056</v>
      </c>
      <c r="B626" t="s">
        <v>1817</v>
      </c>
      <c r="C626">
        <v>80</v>
      </c>
      <c r="D626">
        <v>7</v>
      </c>
      <c r="E626" t="s">
        <v>351</v>
      </c>
      <c r="F626" t="s">
        <v>8335</v>
      </c>
    </row>
    <row r="627" spans="1:6">
      <c r="A627" t="s">
        <v>9057</v>
      </c>
      <c r="B627" t="s">
        <v>1818</v>
      </c>
      <c r="C627">
        <v>120</v>
      </c>
      <c r="D627">
        <v>11</v>
      </c>
      <c r="E627" t="s">
        <v>351</v>
      </c>
      <c r="F627" t="s">
        <v>8335</v>
      </c>
    </row>
    <row r="628" spans="1:6">
      <c r="A628" t="s">
        <v>9058</v>
      </c>
      <c r="B628" t="s">
        <v>1819</v>
      </c>
      <c r="C628">
        <v>30</v>
      </c>
      <c r="D628">
        <v>0</v>
      </c>
      <c r="E628" t="s">
        <v>351</v>
      </c>
      <c r="F628" t="s">
        <v>8335</v>
      </c>
    </row>
    <row r="629" spans="1:6">
      <c r="A629" t="s">
        <v>9059</v>
      </c>
      <c r="B629" t="s">
        <v>1820</v>
      </c>
      <c r="C629">
        <v>12</v>
      </c>
      <c r="D629">
        <v>0</v>
      </c>
      <c r="E629" t="s">
        <v>352</v>
      </c>
      <c r="F629" t="s">
        <v>8335</v>
      </c>
    </row>
    <row r="630" spans="1:6">
      <c r="A630" t="s">
        <v>9060</v>
      </c>
      <c r="B630" t="s">
        <v>1821</v>
      </c>
      <c r="C630">
        <v>30</v>
      </c>
      <c r="D630">
        <v>4</v>
      </c>
      <c r="E630" t="s">
        <v>353</v>
      </c>
      <c r="F630" t="s">
        <v>8335</v>
      </c>
    </row>
    <row r="631" spans="1:6">
      <c r="A631" t="s">
        <v>9061</v>
      </c>
      <c r="B631" t="s">
        <v>1822</v>
      </c>
      <c r="C631">
        <v>12</v>
      </c>
      <c r="D631">
        <v>2</v>
      </c>
      <c r="E631" t="s">
        <v>354</v>
      </c>
      <c r="F631" t="s">
        <v>8335</v>
      </c>
    </row>
    <row r="632" spans="1:6">
      <c r="A632" t="s">
        <v>9062</v>
      </c>
      <c r="B632" t="s">
        <v>1823</v>
      </c>
      <c r="C632">
        <v>29</v>
      </c>
      <c r="D632">
        <v>5</v>
      </c>
      <c r="E632" t="s">
        <v>355</v>
      </c>
      <c r="F632" t="s">
        <v>8335</v>
      </c>
    </row>
    <row r="633" spans="1:6">
      <c r="A633" t="s">
        <v>9063</v>
      </c>
      <c r="B633" t="s">
        <v>1824</v>
      </c>
      <c r="C633">
        <v>10</v>
      </c>
      <c r="D633">
        <v>0</v>
      </c>
      <c r="E633" t="s">
        <v>355</v>
      </c>
      <c r="F633" t="s">
        <v>8335</v>
      </c>
    </row>
    <row r="634" spans="1:6">
      <c r="A634" t="s">
        <v>9064</v>
      </c>
      <c r="B634" t="s">
        <v>1825</v>
      </c>
      <c r="C634">
        <v>53</v>
      </c>
      <c r="D634">
        <v>17</v>
      </c>
      <c r="E634" t="s">
        <v>355</v>
      </c>
      <c r="F634" t="s">
        <v>8335</v>
      </c>
    </row>
    <row r="635" spans="1:6">
      <c r="A635" t="s">
        <v>9065</v>
      </c>
      <c r="B635" t="s">
        <v>1826</v>
      </c>
      <c r="C635">
        <v>170</v>
      </c>
      <c r="D635">
        <v>17</v>
      </c>
      <c r="E635" t="s">
        <v>356</v>
      </c>
      <c r="F635" t="s">
        <v>8335</v>
      </c>
    </row>
    <row r="636" spans="1:6">
      <c r="A636" t="s">
        <v>9066</v>
      </c>
      <c r="B636" t="s">
        <v>1827</v>
      </c>
      <c r="C636">
        <v>65</v>
      </c>
      <c r="D636">
        <v>7</v>
      </c>
      <c r="E636" t="s">
        <v>356</v>
      </c>
      <c r="F636" t="s">
        <v>8335</v>
      </c>
    </row>
    <row r="637" spans="1:6">
      <c r="A637" t="s">
        <v>9067</v>
      </c>
      <c r="B637" t="s">
        <v>1828</v>
      </c>
      <c r="C637">
        <v>15</v>
      </c>
      <c r="D637">
        <v>2</v>
      </c>
      <c r="E637" t="s">
        <v>357</v>
      </c>
      <c r="F637" t="s">
        <v>8334</v>
      </c>
    </row>
    <row r="638" spans="1:6">
      <c r="A638" t="s">
        <v>9068</v>
      </c>
      <c r="B638" t="s">
        <v>1829</v>
      </c>
      <c r="C638">
        <v>6</v>
      </c>
      <c r="D638">
        <v>0</v>
      </c>
      <c r="E638" t="s">
        <v>357</v>
      </c>
      <c r="F638" t="s">
        <v>1196</v>
      </c>
    </row>
    <row r="639" spans="1:6">
      <c r="A639" t="s">
        <v>9069</v>
      </c>
      <c r="B639" t="s">
        <v>1830</v>
      </c>
      <c r="C639">
        <v>590</v>
      </c>
      <c r="D639">
        <v>105</v>
      </c>
      <c r="E639" t="s">
        <v>357</v>
      </c>
      <c r="F639" t="s">
        <v>8334</v>
      </c>
    </row>
    <row r="640" spans="1:6">
      <c r="A640" t="s">
        <v>9070</v>
      </c>
      <c r="B640" t="s">
        <v>1831</v>
      </c>
      <c r="C640">
        <v>65</v>
      </c>
      <c r="D640">
        <v>8</v>
      </c>
      <c r="E640" t="s">
        <v>357</v>
      </c>
      <c r="F640" t="s">
        <v>8334</v>
      </c>
    </row>
    <row r="641" spans="1:6">
      <c r="A641" t="s">
        <v>9071</v>
      </c>
      <c r="B641" t="s">
        <v>1832</v>
      </c>
      <c r="C641">
        <v>100</v>
      </c>
      <c r="D641">
        <v>10</v>
      </c>
      <c r="E641" t="s">
        <v>358</v>
      </c>
      <c r="F641" t="s">
        <v>8335</v>
      </c>
    </row>
    <row r="642" spans="1:6">
      <c r="A642" t="s">
        <v>9072</v>
      </c>
      <c r="B642" t="s">
        <v>1833</v>
      </c>
      <c r="C642">
        <v>150</v>
      </c>
      <c r="D642">
        <v>48</v>
      </c>
      <c r="E642" t="s">
        <v>358</v>
      </c>
      <c r="F642" t="s">
        <v>8335</v>
      </c>
    </row>
    <row r="643" spans="1:6">
      <c r="A643" t="s">
        <v>9073</v>
      </c>
      <c r="B643" t="s">
        <v>1834</v>
      </c>
      <c r="C643">
        <v>200</v>
      </c>
      <c r="D643">
        <v>19</v>
      </c>
      <c r="E643" t="s">
        <v>359</v>
      </c>
      <c r="F643" t="s">
        <v>8334</v>
      </c>
    </row>
    <row r="644" spans="1:6">
      <c r="A644" t="s">
        <v>9074</v>
      </c>
      <c r="B644" t="s">
        <v>1835</v>
      </c>
      <c r="C644">
        <v>117</v>
      </c>
      <c r="D644">
        <v>0</v>
      </c>
      <c r="E644" t="s">
        <v>360</v>
      </c>
      <c r="F644" t="s">
        <v>8335</v>
      </c>
    </row>
    <row r="645" spans="1:6">
      <c r="A645" t="s">
        <v>9075</v>
      </c>
      <c r="B645" t="s">
        <v>1836</v>
      </c>
      <c r="C645">
        <v>250</v>
      </c>
      <c r="D645">
        <v>12</v>
      </c>
      <c r="E645" t="s">
        <v>360</v>
      </c>
      <c r="F645" t="s">
        <v>8335</v>
      </c>
    </row>
    <row r="646" spans="1:6">
      <c r="A646" t="s">
        <v>9076</v>
      </c>
      <c r="B646" t="s">
        <v>1837</v>
      </c>
      <c r="C646">
        <v>100</v>
      </c>
      <c r="D646">
        <v>0</v>
      </c>
      <c r="E646" t="s">
        <v>360</v>
      </c>
      <c r="F646" t="s">
        <v>8335</v>
      </c>
    </row>
    <row r="647" spans="1:6">
      <c r="A647" t="s">
        <v>9077</v>
      </c>
      <c r="B647" t="s">
        <v>1838</v>
      </c>
      <c r="C647">
        <v>20</v>
      </c>
      <c r="D647">
        <v>0</v>
      </c>
      <c r="E647" t="s">
        <v>361</v>
      </c>
      <c r="F647" t="s">
        <v>8334</v>
      </c>
    </row>
    <row r="648" spans="1:6">
      <c r="A648" t="s">
        <v>9078</v>
      </c>
      <c r="B648" t="s">
        <v>1839</v>
      </c>
      <c r="C648">
        <v>24</v>
      </c>
      <c r="D648">
        <v>0</v>
      </c>
      <c r="E648" t="s">
        <v>361</v>
      </c>
      <c r="F648" t="s">
        <v>8334</v>
      </c>
    </row>
    <row r="649" spans="1:6">
      <c r="A649" t="s">
        <v>9079</v>
      </c>
      <c r="B649" t="s">
        <v>1840</v>
      </c>
      <c r="C649">
        <v>112</v>
      </c>
      <c r="D649">
        <v>11</v>
      </c>
      <c r="E649" t="s">
        <v>362</v>
      </c>
      <c r="F649" t="s">
        <v>8343</v>
      </c>
    </row>
    <row r="650" spans="1:6">
      <c r="A650" t="s">
        <v>9080</v>
      </c>
      <c r="B650" t="s">
        <v>1841</v>
      </c>
      <c r="C650">
        <v>300</v>
      </c>
      <c r="D650">
        <v>28</v>
      </c>
      <c r="E650" t="s">
        <v>362</v>
      </c>
      <c r="F650" t="s">
        <v>8344</v>
      </c>
    </row>
    <row r="651" spans="1:6">
      <c r="A651" t="s">
        <v>9081</v>
      </c>
      <c r="B651" t="s">
        <v>1842</v>
      </c>
      <c r="C651">
        <v>199</v>
      </c>
      <c r="D651">
        <v>26</v>
      </c>
      <c r="E651" t="s">
        <v>362</v>
      </c>
      <c r="F651" t="s">
        <v>8345</v>
      </c>
    </row>
    <row r="652" spans="1:6">
      <c r="A652" t="s">
        <v>9082</v>
      </c>
      <c r="B652" t="s">
        <v>1843</v>
      </c>
      <c r="C652">
        <v>7</v>
      </c>
      <c r="D652">
        <v>0</v>
      </c>
      <c r="E652" t="s">
        <v>363</v>
      </c>
      <c r="F652" t="s">
        <v>8334</v>
      </c>
    </row>
    <row r="653" spans="1:6">
      <c r="A653" t="s">
        <v>9083</v>
      </c>
      <c r="B653" t="s">
        <v>1844</v>
      </c>
      <c r="C653">
        <v>20</v>
      </c>
      <c r="D653">
        <v>2</v>
      </c>
      <c r="E653" t="s">
        <v>363</v>
      </c>
      <c r="F653" t="s">
        <v>8334</v>
      </c>
    </row>
    <row r="654" spans="1:6">
      <c r="A654" t="s">
        <v>9084</v>
      </c>
      <c r="B654" t="s">
        <v>1845</v>
      </c>
      <c r="C654">
        <v>18</v>
      </c>
      <c r="D654">
        <v>0</v>
      </c>
      <c r="E654" t="s">
        <v>363</v>
      </c>
      <c r="F654" t="s">
        <v>8334</v>
      </c>
    </row>
    <row r="655" spans="1:6">
      <c r="A655" t="s">
        <v>9085</v>
      </c>
      <c r="B655" t="s">
        <v>1846</v>
      </c>
      <c r="C655">
        <v>0</v>
      </c>
      <c r="D655">
        <v>0</v>
      </c>
      <c r="E655" t="s">
        <v>363</v>
      </c>
      <c r="F655" t="s">
        <v>8334</v>
      </c>
    </row>
    <row r="656" spans="1:6">
      <c r="A656" t="s">
        <v>9086</v>
      </c>
      <c r="B656" t="s">
        <v>1847</v>
      </c>
      <c r="C656">
        <v>80</v>
      </c>
      <c r="D656">
        <v>9</v>
      </c>
      <c r="E656" t="s">
        <v>363</v>
      </c>
      <c r="F656" t="s">
        <v>8334</v>
      </c>
    </row>
    <row r="657" spans="1:6">
      <c r="A657" t="s">
        <v>9087</v>
      </c>
      <c r="B657" t="s">
        <v>1848</v>
      </c>
      <c r="C657">
        <v>132</v>
      </c>
      <c r="D657">
        <v>33</v>
      </c>
      <c r="E657" t="s">
        <v>363</v>
      </c>
      <c r="F657" t="s">
        <v>8334</v>
      </c>
    </row>
    <row r="658" spans="1:6">
      <c r="A658" t="s">
        <v>9088</v>
      </c>
      <c r="B658" t="s">
        <v>1849</v>
      </c>
      <c r="C658">
        <v>462</v>
      </c>
      <c r="D658">
        <v>116</v>
      </c>
      <c r="E658" t="s">
        <v>363</v>
      </c>
      <c r="F658" t="s">
        <v>8334</v>
      </c>
    </row>
    <row r="659" spans="1:6">
      <c r="A659" t="s">
        <v>9089</v>
      </c>
      <c r="B659" t="s">
        <v>1850</v>
      </c>
      <c r="C659">
        <v>17</v>
      </c>
      <c r="D659">
        <v>0</v>
      </c>
      <c r="E659" t="s">
        <v>363</v>
      </c>
      <c r="F659" t="s">
        <v>8334</v>
      </c>
    </row>
    <row r="660" spans="1:6">
      <c r="A660" t="s">
        <v>9090</v>
      </c>
      <c r="B660" t="s">
        <v>1851</v>
      </c>
      <c r="C660">
        <v>11</v>
      </c>
      <c r="D660">
        <v>0</v>
      </c>
      <c r="E660" t="s">
        <v>363</v>
      </c>
      <c r="F660" t="s">
        <v>8334</v>
      </c>
    </row>
    <row r="661" spans="1:6">
      <c r="A661" t="s">
        <v>9091</v>
      </c>
      <c r="B661" t="s">
        <v>1852</v>
      </c>
      <c r="C661">
        <v>215</v>
      </c>
      <c r="D661">
        <v>56</v>
      </c>
      <c r="E661" t="s">
        <v>364</v>
      </c>
      <c r="F661" t="s">
        <v>8335</v>
      </c>
    </row>
    <row r="662" spans="1:6">
      <c r="A662" t="s">
        <v>9092</v>
      </c>
      <c r="B662" t="s">
        <v>1853</v>
      </c>
      <c r="C662">
        <v>18</v>
      </c>
      <c r="D662">
        <v>2</v>
      </c>
      <c r="E662" t="s">
        <v>365</v>
      </c>
      <c r="F662" t="s">
        <v>8334</v>
      </c>
    </row>
    <row r="663" spans="1:6">
      <c r="A663" t="s">
        <v>9093</v>
      </c>
      <c r="B663" t="s">
        <v>1854</v>
      </c>
      <c r="C663">
        <v>31</v>
      </c>
      <c r="D663">
        <v>0</v>
      </c>
      <c r="E663" t="s">
        <v>365</v>
      </c>
      <c r="F663" t="s">
        <v>8334</v>
      </c>
    </row>
    <row r="664" spans="1:6">
      <c r="A664" t="s">
        <v>9094</v>
      </c>
      <c r="B664" t="s">
        <v>1855</v>
      </c>
      <c r="C664">
        <v>135</v>
      </c>
      <c r="D664">
        <v>14</v>
      </c>
      <c r="E664" t="s">
        <v>365</v>
      </c>
      <c r="F664" t="s">
        <v>8334</v>
      </c>
    </row>
    <row r="665" spans="1:6">
      <c r="A665" t="s">
        <v>9095</v>
      </c>
      <c r="B665" t="s">
        <v>1856</v>
      </c>
      <c r="C665">
        <v>45</v>
      </c>
      <c r="D665">
        <v>0</v>
      </c>
      <c r="E665" t="s">
        <v>365</v>
      </c>
      <c r="F665" t="s">
        <v>8331</v>
      </c>
    </row>
    <row r="666" spans="1:6">
      <c r="A666" t="s">
        <v>9096</v>
      </c>
      <c r="B666" t="s">
        <v>1857</v>
      </c>
      <c r="C666">
        <v>23</v>
      </c>
      <c r="D666">
        <v>0</v>
      </c>
      <c r="E666" t="s">
        <v>365</v>
      </c>
      <c r="F666" t="s">
        <v>1196</v>
      </c>
    </row>
    <row r="667" spans="1:6">
      <c r="A667" t="s">
        <v>9097</v>
      </c>
      <c r="B667" t="s">
        <v>1858</v>
      </c>
      <c r="C667">
        <v>3</v>
      </c>
      <c r="D667">
        <v>0</v>
      </c>
      <c r="E667" t="s">
        <v>365</v>
      </c>
      <c r="F667" t="s">
        <v>8334</v>
      </c>
    </row>
    <row r="668" spans="1:6">
      <c r="A668" t="s">
        <v>9098</v>
      </c>
      <c r="B668" t="s">
        <v>1859</v>
      </c>
      <c r="C668">
        <v>68</v>
      </c>
      <c r="D668">
        <v>14</v>
      </c>
      <c r="E668" t="s">
        <v>365</v>
      </c>
      <c r="F668" t="s">
        <v>8334</v>
      </c>
    </row>
    <row r="669" spans="1:6">
      <c r="A669" t="s">
        <v>9099</v>
      </c>
      <c r="B669" t="s">
        <v>1860</v>
      </c>
      <c r="C669">
        <v>50</v>
      </c>
      <c r="D669">
        <v>6</v>
      </c>
      <c r="E669" t="s">
        <v>365</v>
      </c>
      <c r="F669" t="s">
        <v>8334</v>
      </c>
    </row>
    <row r="670" spans="1:6">
      <c r="A670" t="s">
        <v>9100</v>
      </c>
      <c r="B670" t="s">
        <v>1861</v>
      </c>
      <c r="C670">
        <v>53</v>
      </c>
      <c r="D670">
        <v>7</v>
      </c>
      <c r="E670" t="s">
        <v>365</v>
      </c>
      <c r="F670" t="s">
        <v>8334</v>
      </c>
    </row>
    <row r="671" spans="1:6">
      <c r="A671" t="s">
        <v>9101</v>
      </c>
      <c r="B671" t="s">
        <v>1862</v>
      </c>
      <c r="C671">
        <v>95</v>
      </c>
      <c r="D671">
        <v>13</v>
      </c>
      <c r="E671" t="s">
        <v>365</v>
      </c>
      <c r="F671" t="s">
        <v>8334</v>
      </c>
    </row>
    <row r="672" spans="1:6">
      <c r="A672" t="s">
        <v>9102</v>
      </c>
      <c r="B672" t="s">
        <v>1863</v>
      </c>
      <c r="C672">
        <v>110</v>
      </c>
      <c r="D672">
        <v>8</v>
      </c>
      <c r="E672" t="s">
        <v>365</v>
      </c>
      <c r="F672" t="s">
        <v>8334</v>
      </c>
    </row>
    <row r="673" spans="1:6">
      <c r="A673" t="s">
        <v>9103</v>
      </c>
      <c r="B673" t="s">
        <v>1864</v>
      </c>
      <c r="C673">
        <v>140</v>
      </c>
      <c r="D673">
        <v>0</v>
      </c>
      <c r="E673" t="s">
        <v>365</v>
      </c>
      <c r="F673" t="s">
        <v>8334</v>
      </c>
    </row>
    <row r="674" spans="1:6">
      <c r="A674" t="s">
        <v>9104</v>
      </c>
      <c r="B674" t="s">
        <v>1865</v>
      </c>
      <c r="C674">
        <v>327</v>
      </c>
      <c r="D674">
        <v>39</v>
      </c>
      <c r="E674" t="s">
        <v>365</v>
      </c>
      <c r="F674" t="s">
        <v>8334</v>
      </c>
    </row>
    <row r="675" spans="1:6">
      <c r="A675" t="s">
        <v>9105</v>
      </c>
      <c r="B675" t="s">
        <v>1866</v>
      </c>
      <c r="C675">
        <v>0</v>
      </c>
      <c r="D675">
        <v>0</v>
      </c>
      <c r="E675" t="s">
        <v>365</v>
      </c>
      <c r="F675" t="s">
        <v>8334</v>
      </c>
    </row>
    <row r="676" spans="1:6">
      <c r="A676" t="s">
        <v>9106</v>
      </c>
      <c r="B676" t="s">
        <v>1867</v>
      </c>
      <c r="C676">
        <v>72</v>
      </c>
      <c r="D676">
        <v>7</v>
      </c>
      <c r="E676" t="s">
        <v>365</v>
      </c>
      <c r="F676" t="s">
        <v>8334</v>
      </c>
    </row>
    <row r="677" spans="1:6">
      <c r="A677" t="s">
        <v>9107</v>
      </c>
      <c r="B677" t="s">
        <v>1868</v>
      </c>
      <c r="C677">
        <v>0</v>
      </c>
      <c r="D677">
        <v>0</v>
      </c>
      <c r="E677" t="s">
        <v>365</v>
      </c>
      <c r="F677" t="s">
        <v>1196</v>
      </c>
    </row>
    <row r="678" spans="1:6">
      <c r="A678" t="s">
        <v>9108</v>
      </c>
      <c r="B678" t="s">
        <v>1869</v>
      </c>
      <c r="C678">
        <v>70</v>
      </c>
      <c r="D678">
        <v>5</v>
      </c>
      <c r="E678" t="s">
        <v>365</v>
      </c>
      <c r="F678" t="s">
        <v>8334</v>
      </c>
    </row>
    <row r="679" spans="1:6">
      <c r="A679" t="s">
        <v>9109</v>
      </c>
      <c r="B679" t="s">
        <v>1870</v>
      </c>
      <c r="C679">
        <v>20</v>
      </c>
      <c r="D679">
        <v>2</v>
      </c>
      <c r="E679" t="s">
        <v>365</v>
      </c>
      <c r="F679" t="s">
        <v>8331</v>
      </c>
    </row>
    <row r="680" spans="1:6">
      <c r="A680" t="s">
        <v>9110</v>
      </c>
      <c r="B680" t="s">
        <v>1871</v>
      </c>
      <c r="C680">
        <v>13</v>
      </c>
      <c r="D680">
        <v>2</v>
      </c>
      <c r="E680" t="s">
        <v>365</v>
      </c>
      <c r="F680" t="s">
        <v>8334</v>
      </c>
    </row>
    <row r="681" spans="1:6">
      <c r="A681" t="s">
        <v>9111</v>
      </c>
      <c r="B681" t="s">
        <v>1872</v>
      </c>
      <c r="C681">
        <v>130</v>
      </c>
      <c r="D681">
        <v>0</v>
      </c>
      <c r="E681" t="s">
        <v>365</v>
      </c>
      <c r="F681" t="s">
        <v>8334</v>
      </c>
    </row>
    <row r="682" spans="1:6">
      <c r="A682" t="s">
        <v>9112</v>
      </c>
      <c r="B682" t="s">
        <v>1873</v>
      </c>
      <c r="C682">
        <v>3</v>
      </c>
      <c r="D682">
        <v>0</v>
      </c>
      <c r="E682" t="s">
        <v>365</v>
      </c>
      <c r="F682" t="s">
        <v>8334</v>
      </c>
    </row>
    <row r="683" spans="1:6">
      <c r="A683" t="s">
        <v>9113</v>
      </c>
      <c r="B683" t="s">
        <v>1874</v>
      </c>
      <c r="C683">
        <v>51</v>
      </c>
      <c r="D683">
        <v>5</v>
      </c>
      <c r="E683" t="s">
        <v>365</v>
      </c>
      <c r="F683" t="s">
        <v>8334</v>
      </c>
    </row>
    <row r="684" spans="1:6">
      <c r="A684" t="s">
        <v>9114</v>
      </c>
      <c r="B684" t="s">
        <v>1875</v>
      </c>
      <c r="C684">
        <v>22</v>
      </c>
      <c r="D684">
        <v>0</v>
      </c>
      <c r="E684" t="s">
        <v>365</v>
      </c>
      <c r="F684" t="s">
        <v>8334</v>
      </c>
    </row>
    <row r="685" spans="1:6">
      <c r="A685" t="s">
        <v>9115</v>
      </c>
      <c r="B685" t="s">
        <v>1876</v>
      </c>
      <c r="C685">
        <v>125</v>
      </c>
      <c r="D685">
        <v>7</v>
      </c>
      <c r="E685" t="s">
        <v>365</v>
      </c>
      <c r="F685" t="s">
        <v>8334</v>
      </c>
    </row>
    <row r="686" spans="1:6">
      <c r="A686" t="s">
        <v>9116</v>
      </c>
      <c r="B686" t="s">
        <v>1877</v>
      </c>
      <c r="C686">
        <v>20</v>
      </c>
      <c r="D686">
        <v>2</v>
      </c>
      <c r="E686" t="s">
        <v>365</v>
      </c>
      <c r="F686" t="s">
        <v>8334</v>
      </c>
    </row>
    <row r="687" spans="1:6">
      <c r="A687" t="s">
        <v>9117</v>
      </c>
      <c r="B687" t="s">
        <v>1878</v>
      </c>
      <c r="C687">
        <v>41</v>
      </c>
      <c r="D687">
        <v>10</v>
      </c>
      <c r="E687" t="s">
        <v>365</v>
      </c>
      <c r="F687" t="s">
        <v>8334</v>
      </c>
    </row>
    <row r="688" spans="1:6">
      <c r="A688" t="s">
        <v>9118</v>
      </c>
      <c r="B688" t="s">
        <v>1879</v>
      </c>
      <c r="C688">
        <v>85</v>
      </c>
      <c r="D688">
        <v>7</v>
      </c>
      <c r="E688" t="s">
        <v>365</v>
      </c>
      <c r="F688" t="s">
        <v>8334</v>
      </c>
    </row>
    <row r="689" spans="1:6">
      <c r="A689" t="s">
        <v>9119</v>
      </c>
      <c r="B689" t="s">
        <v>1880</v>
      </c>
      <c r="C689">
        <v>90</v>
      </c>
      <c r="D689">
        <v>9</v>
      </c>
      <c r="E689" t="s">
        <v>365</v>
      </c>
      <c r="F689" t="s">
        <v>8334</v>
      </c>
    </row>
    <row r="690" spans="1:6">
      <c r="A690" t="s">
        <v>9120</v>
      </c>
      <c r="B690" t="s">
        <v>1881</v>
      </c>
      <c r="C690">
        <v>19</v>
      </c>
      <c r="D690">
        <v>0</v>
      </c>
      <c r="E690" t="s">
        <v>366</v>
      </c>
      <c r="F690" t="s">
        <v>8331</v>
      </c>
    </row>
    <row r="691" spans="1:6">
      <c r="A691" t="s">
        <v>9121</v>
      </c>
      <c r="B691" t="s">
        <v>1882</v>
      </c>
      <c r="C691">
        <v>95</v>
      </c>
      <c r="D691">
        <v>13</v>
      </c>
      <c r="E691" t="s">
        <v>366</v>
      </c>
      <c r="F691" t="s">
        <v>8331</v>
      </c>
    </row>
    <row r="692" spans="1:6">
      <c r="A692" t="s">
        <v>9122</v>
      </c>
      <c r="B692" t="s">
        <v>1883</v>
      </c>
      <c r="C692">
        <v>8</v>
      </c>
      <c r="D692">
        <v>0</v>
      </c>
      <c r="E692" t="s">
        <v>366</v>
      </c>
      <c r="F692" t="s">
        <v>8332</v>
      </c>
    </row>
    <row r="693" spans="1:6">
      <c r="A693" t="s">
        <v>9123</v>
      </c>
      <c r="B693" t="s">
        <v>1884</v>
      </c>
      <c r="C693">
        <v>75</v>
      </c>
      <c r="D693">
        <v>6</v>
      </c>
      <c r="E693" t="s">
        <v>367</v>
      </c>
      <c r="F693" t="s">
        <v>8334</v>
      </c>
    </row>
    <row r="694" spans="1:6">
      <c r="A694" t="s">
        <v>9124</v>
      </c>
      <c r="B694" t="s">
        <v>1885</v>
      </c>
      <c r="C694">
        <v>20</v>
      </c>
      <c r="D694">
        <v>2</v>
      </c>
      <c r="E694" t="s">
        <v>368</v>
      </c>
      <c r="F694" t="s">
        <v>8334</v>
      </c>
    </row>
    <row r="695" spans="1:6">
      <c r="A695" t="s">
        <v>9125</v>
      </c>
      <c r="B695" t="s">
        <v>1886</v>
      </c>
      <c r="C695">
        <v>20</v>
      </c>
      <c r="D695">
        <v>3</v>
      </c>
      <c r="E695" t="s">
        <v>369</v>
      </c>
      <c r="F695" t="s">
        <v>8335</v>
      </c>
    </row>
    <row r="696" spans="1:6">
      <c r="A696" t="s">
        <v>9126</v>
      </c>
      <c r="B696" t="s">
        <v>1887</v>
      </c>
      <c r="C696">
        <v>3</v>
      </c>
      <c r="D696">
        <v>0</v>
      </c>
      <c r="E696" t="s">
        <v>370</v>
      </c>
      <c r="F696" t="s">
        <v>8331</v>
      </c>
    </row>
    <row r="697" spans="1:6">
      <c r="A697" t="s">
        <v>9127</v>
      </c>
      <c r="B697" t="s">
        <v>1888</v>
      </c>
      <c r="C697">
        <v>5</v>
      </c>
      <c r="D697">
        <v>0</v>
      </c>
      <c r="E697" t="s">
        <v>370</v>
      </c>
      <c r="F697" t="s">
        <v>8331</v>
      </c>
    </row>
    <row r="698" spans="1:6">
      <c r="A698" t="s">
        <v>9128</v>
      </c>
      <c r="B698" t="s">
        <v>1889</v>
      </c>
      <c r="C698">
        <v>42</v>
      </c>
      <c r="D698">
        <v>13</v>
      </c>
      <c r="E698" t="s">
        <v>370</v>
      </c>
      <c r="F698" t="s">
        <v>8331</v>
      </c>
    </row>
    <row r="699" spans="1:6">
      <c r="A699" t="s">
        <v>9129</v>
      </c>
      <c r="B699" t="s">
        <v>1890</v>
      </c>
      <c r="C699">
        <v>9</v>
      </c>
      <c r="D699">
        <v>0</v>
      </c>
      <c r="E699" t="s">
        <v>370</v>
      </c>
      <c r="F699" t="s">
        <v>1196</v>
      </c>
    </row>
    <row r="700" spans="1:6">
      <c r="A700" t="s">
        <v>9130</v>
      </c>
      <c r="B700" t="s">
        <v>1891</v>
      </c>
      <c r="C700">
        <v>3</v>
      </c>
      <c r="D700">
        <v>0</v>
      </c>
      <c r="E700" t="s">
        <v>370</v>
      </c>
      <c r="F700" t="s">
        <v>8334</v>
      </c>
    </row>
    <row r="701" spans="1:6">
      <c r="A701" t="s">
        <v>9131</v>
      </c>
      <c r="B701" t="s">
        <v>1892</v>
      </c>
      <c r="C701">
        <v>40</v>
      </c>
      <c r="D701">
        <v>9</v>
      </c>
      <c r="E701" t="s">
        <v>370</v>
      </c>
      <c r="F701" t="s">
        <v>8331</v>
      </c>
    </row>
    <row r="702" spans="1:6">
      <c r="A702" t="s">
        <v>9132</v>
      </c>
      <c r="B702" t="s">
        <v>1893</v>
      </c>
      <c r="C702">
        <v>135</v>
      </c>
      <c r="D702">
        <v>10</v>
      </c>
      <c r="E702" t="s">
        <v>370</v>
      </c>
      <c r="F702" t="s">
        <v>8331</v>
      </c>
    </row>
    <row r="703" spans="1:6">
      <c r="A703" t="s">
        <v>9133</v>
      </c>
      <c r="B703" t="s">
        <v>1894</v>
      </c>
      <c r="C703">
        <v>0</v>
      </c>
      <c r="D703">
        <v>0</v>
      </c>
      <c r="E703" t="s">
        <v>370</v>
      </c>
      <c r="F703" t="s">
        <v>8331</v>
      </c>
    </row>
    <row r="704" spans="1:6">
      <c r="A704" t="s">
        <v>9134</v>
      </c>
      <c r="B704" t="s">
        <v>1895</v>
      </c>
      <c r="C704">
        <v>230</v>
      </c>
      <c r="D704">
        <v>56</v>
      </c>
      <c r="E704" t="s">
        <v>370</v>
      </c>
      <c r="F704" t="s">
        <v>8331</v>
      </c>
    </row>
    <row r="705" spans="1:6">
      <c r="A705" t="s">
        <v>9135</v>
      </c>
      <c r="B705" t="s">
        <v>1896</v>
      </c>
      <c r="C705">
        <v>230</v>
      </c>
      <c r="D705">
        <v>34</v>
      </c>
      <c r="E705" t="s">
        <v>370</v>
      </c>
      <c r="F705" t="s">
        <v>8331</v>
      </c>
    </row>
    <row r="706" spans="1:6">
      <c r="A706" t="s">
        <v>9136</v>
      </c>
      <c r="B706" t="s">
        <v>1897</v>
      </c>
      <c r="C706">
        <v>10</v>
      </c>
      <c r="D706">
        <v>0</v>
      </c>
      <c r="E706" t="s">
        <v>370</v>
      </c>
      <c r="F706" t="s">
        <v>8331</v>
      </c>
    </row>
    <row r="707" spans="1:6">
      <c r="A707" t="s">
        <v>9137</v>
      </c>
      <c r="B707" t="s">
        <v>1898</v>
      </c>
      <c r="C707">
        <v>115</v>
      </c>
      <c r="D707">
        <v>13</v>
      </c>
      <c r="E707" t="s">
        <v>370</v>
      </c>
      <c r="F707" t="s">
        <v>8331</v>
      </c>
    </row>
    <row r="708" spans="1:6">
      <c r="A708" t="s">
        <v>9138</v>
      </c>
      <c r="B708" t="s">
        <v>1899</v>
      </c>
      <c r="C708">
        <v>65</v>
      </c>
      <c r="D708">
        <v>20</v>
      </c>
      <c r="E708" t="s">
        <v>370</v>
      </c>
      <c r="F708" t="s">
        <v>8331</v>
      </c>
    </row>
    <row r="709" spans="1:6">
      <c r="A709" t="s">
        <v>9139</v>
      </c>
      <c r="B709" t="s">
        <v>1900</v>
      </c>
      <c r="C709">
        <v>10</v>
      </c>
      <c r="D709">
        <v>0</v>
      </c>
      <c r="E709" t="s">
        <v>370</v>
      </c>
      <c r="F709" t="s">
        <v>8331</v>
      </c>
    </row>
    <row r="710" spans="1:6">
      <c r="A710" t="s">
        <v>9140</v>
      </c>
      <c r="B710" t="s">
        <v>1901</v>
      </c>
      <c r="C710">
        <v>4</v>
      </c>
      <c r="D710">
        <v>0</v>
      </c>
      <c r="E710" t="s">
        <v>370</v>
      </c>
      <c r="F710" t="s">
        <v>8331</v>
      </c>
    </row>
    <row r="711" spans="1:6">
      <c r="A711" t="s">
        <v>9141</v>
      </c>
      <c r="B711" t="s">
        <v>1902</v>
      </c>
      <c r="C711">
        <v>200</v>
      </c>
      <c r="D711">
        <v>43</v>
      </c>
      <c r="E711" t="s">
        <v>370</v>
      </c>
      <c r="F711" t="s">
        <v>8331</v>
      </c>
    </row>
    <row r="712" spans="1:6">
      <c r="A712" t="s">
        <v>9142</v>
      </c>
      <c r="B712" t="s">
        <v>1903</v>
      </c>
      <c r="C712">
        <v>78</v>
      </c>
      <c r="D712">
        <v>8</v>
      </c>
      <c r="E712" t="s">
        <v>370</v>
      </c>
      <c r="F712" t="s">
        <v>8331</v>
      </c>
    </row>
    <row r="713" spans="1:6">
      <c r="A713" t="s">
        <v>9143</v>
      </c>
      <c r="B713" t="s">
        <v>1904</v>
      </c>
      <c r="C713">
        <v>14</v>
      </c>
      <c r="D713">
        <v>0</v>
      </c>
      <c r="E713" t="s">
        <v>370</v>
      </c>
      <c r="F713" t="s">
        <v>8331</v>
      </c>
    </row>
    <row r="714" spans="1:6">
      <c r="A714" t="s">
        <v>9144</v>
      </c>
      <c r="B714" t="s">
        <v>1905</v>
      </c>
      <c r="C714">
        <v>6</v>
      </c>
      <c r="D714">
        <v>0</v>
      </c>
      <c r="E714" t="s">
        <v>370</v>
      </c>
      <c r="F714" t="s">
        <v>8331</v>
      </c>
    </row>
    <row r="715" spans="1:6">
      <c r="A715" t="s">
        <v>9145</v>
      </c>
      <c r="B715" t="s">
        <v>1906</v>
      </c>
      <c r="C715">
        <v>15</v>
      </c>
      <c r="D715">
        <v>0</v>
      </c>
      <c r="E715" t="s">
        <v>370</v>
      </c>
      <c r="F715" t="s">
        <v>8331</v>
      </c>
    </row>
    <row r="716" spans="1:6">
      <c r="A716" t="s">
        <v>9146</v>
      </c>
      <c r="B716" t="s">
        <v>1907</v>
      </c>
      <c r="C716">
        <v>10</v>
      </c>
      <c r="D716">
        <v>0</v>
      </c>
      <c r="E716" t="s">
        <v>370</v>
      </c>
      <c r="F716" t="s">
        <v>8331</v>
      </c>
    </row>
    <row r="717" spans="1:6">
      <c r="A717" t="s">
        <v>9147</v>
      </c>
      <c r="B717" t="s">
        <v>1908</v>
      </c>
      <c r="C717">
        <v>35</v>
      </c>
      <c r="D717">
        <v>0</v>
      </c>
      <c r="E717" t="s">
        <v>370</v>
      </c>
      <c r="F717" t="s">
        <v>8331</v>
      </c>
    </row>
    <row r="718" spans="1:6">
      <c r="A718" t="s">
        <v>9148</v>
      </c>
      <c r="B718" t="s">
        <v>1909</v>
      </c>
      <c r="C718">
        <v>5</v>
      </c>
      <c r="D718">
        <v>0</v>
      </c>
      <c r="E718" t="s">
        <v>370</v>
      </c>
      <c r="F718" t="s">
        <v>8331</v>
      </c>
    </row>
    <row r="719" spans="1:6">
      <c r="A719" t="s">
        <v>9149</v>
      </c>
      <c r="B719" t="s">
        <v>1910</v>
      </c>
      <c r="C719">
        <v>15</v>
      </c>
      <c r="D719">
        <v>0</v>
      </c>
      <c r="E719" t="s">
        <v>370</v>
      </c>
      <c r="F719" t="s">
        <v>8331</v>
      </c>
    </row>
    <row r="720" spans="1:6">
      <c r="A720" t="s">
        <v>9150</v>
      </c>
      <c r="B720" t="s">
        <v>1911</v>
      </c>
      <c r="C720">
        <v>15</v>
      </c>
      <c r="D720">
        <v>3</v>
      </c>
      <c r="E720" t="s">
        <v>370</v>
      </c>
      <c r="F720" t="s">
        <v>8331</v>
      </c>
    </row>
    <row r="721" spans="1:6">
      <c r="A721" t="s">
        <v>9151</v>
      </c>
      <c r="B721" t="s">
        <v>1912</v>
      </c>
      <c r="C721">
        <v>8</v>
      </c>
      <c r="D721">
        <v>0</v>
      </c>
      <c r="E721" t="s">
        <v>370</v>
      </c>
      <c r="F721" t="s">
        <v>8331</v>
      </c>
    </row>
    <row r="722" spans="1:6">
      <c r="A722" t="s">
        <v>9152</v>
      </c>
      <c r="B722" t="s">
        <v>1913</v>
      </c>
      <c r="C722">
        <v>493</v>
      </c>
      <c r="D722">
        <v>123</v>
      </c>
      <c r="E722" t="s">
        <v>370</v>
      </c>
      <c r="F722" t="s">
        <v>8331</v>
      </c>
    </row>
    <row r="723" spans="1:6">
      <c r="A723" t="s">
        <v>9153</v>
      </c>
      <c r="B723" t="s">
        <v>1914</v>
      </c>
      <c r="C723">
        <v>160</v>
      </c>
      <c r="D723">
        <v>23</v>
      </c>
      <c r="E723" t="s">
        <v>370</v>
      </c>
      <c r="F723" t="s">
        <v>8331</v>
      </c>
    </row>
    <row r="724" spans="1:6">
      <c r="A724" t="s">
        <v>9154</v>
      </c>
      <c r="B724" t="s">
        <v>1915</v>
      </c>
      <c r="C724">
        <v>75</v>
      </c>
      <c r="D724">
        <v>7</v>
      </c>
      <c r="E724" t="s">
        <v>370</v>
      </c>
      <c r="F724" t="s">
        <v>8331</v>
      </c>
    </row>
    <row r="725" spans="1:6">
      <c r="A725" t="s">
        <v>9155</v>
      </c>
      <c r="B725" t="s">
        <v>1916</v>
      </c>
      <c r="C725">
        <v>8</v>
      </c>
      <c r="D725">
        <v>0</v>
      </c>
      <c r="E725" t="s">
        <v>370</v>
      </c>
      <c r="F725" t="s">
        <v>8331</v>
      </c>
    </row>
    <row r="726" spans="1:6">
      <c r="A726" t="s">
        <v>9156</v>
      </c>
      <c r="B726" t="s">
        <v>1917</v>
      </c>
      <c r="C726">
        <v>0</v>
      </c>
      <c r="D726">
        <v>0</v>
      </c>
      <c r="E726" t="s">
        <v>370</v>
      </c>
      <c r="F726" t="s">
        <v>1196</v>
      </c>
    </row>
    <row r="727" spans="1:6">
      <c r="A727" t="s">
        <v>9157</v>
      </c>
      <c r="B727" t="s">
        <v>1918</v>
      </c>
      <c r="C727">
        <v>250</v>
      </c>
      <c r="D727">
        <v>29</v>
      </c>
      <c r="E727" t="s">
        <v>370</v>
      </c>
      <c r="F727" t="s">
        <v>8331</v>
      </c>
    </row>
    <row r="728" spans="1:6">
      <c r="A728" t="s">
        <v>9158</v>
      </c>
      <c r="B728" t="s">
        <v>1919</v>
      </c>
      <c r="C728">
        <v>12</v>
      </c>
      <c r="D728">
        <v>0</v>
      </c>
      <c r="E728" t="s">
        <v>370</v>
      </c>
      <c r="F728" t="s">
        <v>8331</v>
      </c>
    </row>
    <row r="729" spans="1:6">
      <c r="A729" t="s">
        <v>9159</v>
      </c>
      <c r="B729" t="s">
        <v>1920</v>
      </c>
      <c r="C729">
        <v>45</v>
      </c>
      <c r="D729">
        <v>7</v>
      </c>
      <c r="E729" t="s">
        <v>370</v>
      </c>
      <c r="F729" t="s">
        <v>8331</v>
      </c>
    </row>
    <row r="730" spans="1:6">
      <c r="A730" t="s">
        <v>9160</v>
      </c>
      <c r="B730" t="s">
        <v>1921</v>
      </c>
      <c r="C730">
        <v>5</v>
      </c>
      <c r="D730">
        <v>0</v>
      </c>
      <c r="E730" t="s">
        <v>370</v>
      </c>
      <c r="F730" t="s">
        <v>8331</v>
      </c>
    </row>
    <row r="731" spans="1:6">
      <c r="A731" t="s">
        <v>9161</v>
      </c>
      <c r="B731" t="s">
        <v>1922</v>
      </c>
      <c r="C731">
        <v>32</v>
      </c>
      <c r="D731">
        <v>4</v>
      </c>
      <c r="E731" t="s">
        <v>370</v>
      </c>
      <c r="F731" t="s">
        <v>8331</v>
      </c>
    </row>
    <row r="732" spans="1:6">
      <c r="A732" t="s">
        <v>9162</v>
      </c>
      <c r="B732" t="s">
        <v>1923</v>
      </c>
      <c r="C732">
        <v>40</v>
      </c>
      <c r="D732">
        <v>0</v>
      </c>
      <c r="E732" t="s">
        <v>370</v>
      </c>
      <c r="F732" t="s">
        <v>8331</v>
      </c>
    </row>
    <row r="733" spans="1:6">
      <c r="A733" t="s">
        <v>9163</v>
      </c>
      <c r="B733" t="s">
        <v>1924</v>
      </c>
      <c r="C733">
        <v>35</v>
      </c>
      <c r="D733">
        <v>3</v>
      </c>
      <c r="E733" t="s">
        <v>370</v>
      </c>
      <c r="F733" t="s">
        <v>8331</v>
      </c>
    </row>
    <row r="734" spans="1:6">
      <c r="A734" t="s">
        <v>9164</v>
      </c>
      <c r="B734" t="s">
        <v>1925</v>
      </c>
      <c r="C734">
        <v>8</v>
      </c>
      <c r="D734">
        <v>0</v>
      </c>
      <c r="E734" t="s">
        <v>370</v>
      </c>
      <c r="F734" t="s">
        <v>8346</v>
      </c>
    </row>
    <row r="735" spans="1:6">
      <c r="A735" t="s">
        <v>9165</v>
      </c>
      <c r="B735" t="s">
        <v>1926</v>
      </c>
      <c r="C735">
        <v>7</v>
      </c>
      <c r="D735">
        <v>0</v>
      </c>
      <c r="E735" t="s">
        <v>370</v>
      </c>
      <c r="F735" t="s">
        <v>8331</v>
      </c>
    </row>
    <row r="736" spans="1:6">
      <c r="A736" t="s">
        <v>9166</v>
      </c>
      <c r="B736" t="s">
        <v>1927</v>
      </c>
      <c r="C736">
        <v>14</v>
      </c>
      <c r="D736">
        <v>0</v>
      </c>
      <c r="E736" t="s">
        <v>370</v>
      </c>
      <c r="F736" t="s">
        <v>8331</v>
      </c>
    </row>
    <row r="737" spans="1:6">
      <c r="A737" t="s">
        <v>9167</v>
      </c>
      <c r="B737" t="s">
        <v>1928</v>
      </c>
      <c r="C737">
        <v>125</v>
      </c>
      <c r="D737">
        <v>10</v>
      </c>
      <c r="E737" t="s">
        <v>370</v>
      </c>
      <c r="F737" t="s">
        <v>1196</v>
      </c>
    </row>
    <row r="738" spans="1:6">
      <c r="A738" t="s">
        <v>9168</v>
      </c>
      <c r="B738" t="s">
        <v>1929</v>
      </c>
      <c r="C738">
        <v>150</v>
      </c>
      <c r="D738">
        <v>12</v>
      </c>
      <c r="E738" t="s">
        <v>370</v>
      </c>
      <c r="F738" t="s">
        <v>8331</v>
      </c>
    </row>
    <row r="739" spans="1:6">
      <c r="A739" t="s">
        <v>9169</v>
      </c>
      <c r="B739" t="s">
        <v>1930</v>
      </c>
      <c r="C739">
        <v>150</v>
      </c>
      <c r="D739">
        <v>40</v>
      </c>
      <c r="E739" t="s">
        <v>370</v>
      </c>
      <c r="F739" t="s">
        <v>8331</v>
      </c>
    </row>
    <row r="740" spans="1:6">
      <c r="A740" t="s">
        <v>9170</v>
      </c>
      <c r="B740" t="s">
        <v>1931</v>
      </c>
      <c r="C740">
        <v>300</v>
      </c>
      <c r="D740">
        <v>37</v>
      </c>
      <c r="E740" t="s">
        <v>370</v>
      </c>
      <c r="F740" t="s">
        <v>8331</v>
      </c>
    </row>
    <row r="741" spans="1:6">
      <c r="A741" t="s">
        <v>9171</v>
      </c>
      <c r="B741" t="s">
        <v>1932</v>
      </c>
      <c r="C741">
        <v>0</v>
      </c>
      <c r="D741">
        <v>0</v>
      </c>
      <c r="E741" t="s">
        <v>370</v>
      </c>
      <c r="F741" t="s">
        <v>1196</v>
      </c>
    </row>
    <row r="742" spans="1:6">
      <c r="A742" t="s">
        <v>9172</v>
      </c>
      <c r="B742" t="s">
        <v>1933</v>
      </c>
      <c r="C742">
        <v>25</v>
      </c>
      <c r="D742">
        <v>3</v>
      </c>
      <c r="E742" t="s">
        <v>370</v>
      </c>
      <c r="F742" t="s">
        <v>8331</v>
      </c>
    </row>
    <row r="743" spans="1:6">
      <c r="A743" t="s">
        <v>9173</v>
      </c>
      <c r="B743" t="s">
        <v>1934</v>
      </c>
      <c r="C743">
        <v>1</v>
      </c>
      <c r="D743">
        <v>0</v>
      </c>
      <c r="E743" t="s">
        <v>370</v>
      </c>
      <c r="F743" t="s">
        <v>8331</v>
      </c>
    </row>
    <row r="744" spans="1:6">
      <c r="A744" t="s">
        <v>9174</v>
      </c>
      <c r="B744" t="s">
        <v>1935</v>
      </c>
      <c r="C744">
        <v>1</v>
      </c>
      <c r="D744">
        <v>0</v>
      </c>
      <c r="E744" t="s">
        <v>370</v>
      </c>
      <c r="F744" t="s">
        <v>8331</v>
      </c>
    </row>
    <row r="745" spans="1:6">
      <c r="A745" t="s">
        <v>9175</v>
      </c>
      <c r="B745" t="s">
        <v>1936</v>
      </c>
      <c r="C745">
        <v>160</v>
      </c>
      <c r="D745">
        <v>33</v>
      </c>
      <c r="E745" t="s">
        <v>370</v>
      </c>
      <c r="F745" t="s">
        <v>8331</v>
      </c>
    </row>
    <row r="746" spans="1:6">
      <c r="A746" t="s">
        <v>9176</v>
      </c>
      <c r="B746" t="s">
        <v>1937</v>
      </c>
      <c r="C746">
        <v>102</v>
      </c>
      <c r="D746">
        <v>17</v>
      </c>
      <c r="E746" t="s">
        <v>370</v>
      </c>
      <c r="F746" t="s">
        <v>8331</v>
      </c>
    </row>
    <row r="747" spans="1:6">
      <c r="A747" t="s">
        <v>9177</v>
      </c>
      <c r="B747" t="s">
        <v>1938</v>
      </c>
      <c r="C747">
        <v>8</v>
      </c>
      <c r="D747">
        <v>0</v>
      </c>
      <c r="E747" t="s">
        <v>370</v>
      </c>
      <c r="F747" t="s">
        <v>8331</v>
      </c>
    </row>
    <row r="748" spans="1:6">
      <c r="A748" t="s">
        <v>9178</v>
      </c>
      <c r="B748" t="s">
        <v>1939</v>
      </c>
      <c r="C748">
        <v>10</v>
      </c>
      <c r="D748">
        <v>0</v>
      </c>
      <c r="E748" t="s">
        <v>370</v>
      </c>
      <c r="F748" t="s">
        <v>8334</v>
      </c>
    </row>
    <row r="749" spans="1:6">
      <c r="A749" t="s">
        <v>9179</v>
      </c>
      <c r="B749" t="s">
        <v>1940</v>
      </c>
      <c r="C749">
        <v>248</v>
      </c>
      <c r="D749">
        <v>38</v>
      </c>
      <c r="E749" t="s">
        <v>370</v>
      </c>
      <c r="F749" t="s">
        <v>8331</v>
      </c>
    </row>
    <row r="750" spans="1:6">
      <c r="A750" t="s">
        <v>9180</v>
      </c>
      <c r="B750" t="s">
        <v>1941</v>
      </c>
      <c r="C750">
        <v>53</v>
      </c>
      <c r="D750">
        <v>9</v>
      </c>
      <c r="E750" t="s">
        <v>370</v>
      </c>
      <c r="F750" t="s">
        <v>8331</v>
      </c>
    </row>
    <row r="751" spans="1:6">
      <c r="A751" t="s">
        <v>9181</v>
      </c>
      <c r="B751" t="s">
        <v>1942</v>
      </c>
      <c r="C751">
        <v>24</v>
      </c>
      <c r="D751">
        <v>0</v>
      </c>
      <c r="E751" t="s">
        <v>370</v>
      </c>
      <c r="F751" t="s">
        <v>8331</v>
      </c>
    </row>
    <row r="752" spans="1:6">
      <c r="A752" t="s">
        <v>9182</v>
      </c>
      <c r="B752" t="s">
        <v>1943</v>
      </c>
      <c r="C752">
        <v>23</v>
      </c>
      <c r="D752">
        <v>0</v>
      </c>
      <c r="E752" t="s">
        <v>370</v>
      </c>
      <c r="F752" t="s">
        <v>8331</v>
      </c>
    </row>
    <row r="753" spans="1:6">
      <c r="A753" t="s">
        <v>9183</v>
      </c>
      <c r="B753" t="s">
        <v>1944</v>
      </c>
      <c r="C753">
        <v>12</v>
      </c>
      <c r="D753">
        <v>1</v>
      </c>
      <c r="E753" t="s">
        <v>370</v>
      </c>
      <c r="F753" t="s">
        <v>8331</v>
      </c>
    </row>
    <row r="754" spans="1:6">
      <c r="A754" t="s">
        <v>9184</v>
      </c>
      <c r="B754" t="s">
        <v>1945</v>
      </c>
      <c r="C754">
        <v>36</v>
      </c>
      <c r="D754">
        <v>8</v>
      </c>
      <c r="E754" t="s">
        <v>370</v>
      </c>
      <c r="F754" t="s">
        <v>8331</v>
      </c>
    </row>
    <row r="755" spans="1:6">
      <c r="A755" t="s">
        <v>9185</v>
      </c>
      <c r="B755" t="s">
        <v>1946</v>
      </c>
      <c r="C755">
        <v>135</v>
      </c>
      <c r="D755">
        <v>31</v>
      </c>
      <c r="E755" t="s">
        <v>370</v>
      </c>
      <c r="F755" t="s">
        <v>8331</v>
      </c>
    </row>
    <row r="756" spans="1:6">
      <c r="A756" t="s">
        <v>9186</v>
      </c>
      <c r="B756" t="s">
        <v>1947</v>
      </c>
      <c r="C756">
        <v>10</v>
      </c>
      <c r="D756">
        <v>0</v>
      </c>
      <c r="E756" t="s">
        <v>370</v>
      </c>
      <c r="F756" t="s">
        <v>8331</v>
      </c>
    </row>
    <row r="757" spans="1:6">
      <c r="A757" t="s">
        <v>9187</v>
      </c>
      <c r="B757" t="s">
        <v>1948</v>
      </c>
      <c r="C757">
        <v>10</v>
      </c>
      <c r="D757">
        <v>2</v>
      </c>
      <c r="E757" t="s">
        <v>370</v>
      </c>
      <c r="F757" t="s">
        <v>8331</v>
      </c>
    </row>
    <row r="758" spans="1:6">
      <c r="A758" t="s">
        <v>9188</v>
      </c>
      <c r="B758" t="s">
        <v>1949</v>
      </c>
      <c r="C758">
        <v>9</v>
      </c>
      <c r="D758">
        <v>0</v>
      </c>
      <c r="E758" t="s">
        <v>370</v>
      </c>
      <c r="F758" t="s">
        <v>8331</v>
      </c>
    </row>
    <row r="759" spans="1:6">
      <c r="A759" t="s">
        <v>9189</v>
      </c>
      <c r="B759" t="s">
        <v>1950</v>
      </c>
      <c r="C759">
        <v>14</v>
      </c>
      <c r="D759">
        <v>0</v>
      </c>
      <c r="E759" t="s">
        <v>370</v>
      </c>
      <c r="F759" t="s">
        <v>8335</v>
      </c>
    </row>
    <row r="760" spans="1:6">
      <c r="A760" t="s">
        <v>9190</v>
      </c>
      <c r="B760" t="s">
        <v>1951</v>
      </c>
      <c r="C760">
        <v>10</v>
      </c>
      <c r="D760">
        <v>0</v>
      </c>
      <c r="E760" t="s">
        <v>370</v>
      </c>
      <c r="F760" t="s">
        <v>8331</v>
      </c>
    </row>
    <row r="761" spans="1:6">
      <c r="A761" t="s">
        <v>9191</v>
      </c>
      <c r="B761" t="s">
        <v>1952</v>
      </c>
      <c r="C761">
        <v>9</v>
      </c>
      <c r="D761">
        <v>0</v>
      </c>
      <c r="E761" t="s">
        <v>370</v>
      </c>
      <c r="F761" t="s">
        <v>8331</v>
      </c>
    </row>
    <row r="762" spans="1:6">
      <c r="A762" t="s">
        <v>9192</v>
      </c>
      <c r="B762" t="s">
        <v>1953</v>
      </c>
      <c r="C762">
        <v>60</v>
      </c>
      <c r="D762">
        <v>10</v>
      </c>
      <c r="E762" t="s">
        <v>370</v>
      </c>
      <c r="F762" t="s">
        <v>8331</v>
      </c>
    </row>
    <row r="763" spans="1:6">
      <c r="A763" t="s">
        <v>9193</v>
      </c>
      <c r="B763" t="s">
        <v>1954</v>
      </c>
      <c r="C763">
        <v>248</v>
      </c>
      <c r="D763">
        <v>45</v>
      </c>
      <c r="E763" t="s">
        <v>370</v>
      </c>
      <c r="F763" t="s">
        <v>8331</v>
      </c>
    </row>
    <row r="764" spans="1:6">
      <c r="A764" t="s">
        <v>9194</v>
      </c>
      <c r="B764" t="s">
        <v>1955</v>
      </c>
      <c r="C764">
        <v>214</v>
      </c>
      <c r="D764">
        <v>43</v>
      </c>
      <c r="E764" t="s">
        <v>370</v>
      </c>
      <c r="F764" t="s">
        <v>8331</v>
      </c>
    </row>
    <row r="765" spans="1:6">
      <c r="A765" t="s">
        <v>9195</v>
      </c>
      <c r="B765" t="s">
        <v>1956</v>
      </c>
      <c r="C765">
        <v>24</v>
      </c>
      <c r="D765">
        <v>0</v>
      </c>
      <c r="E765" t="s">
        <v>370</v>
      </c>
      <c r="F765" t="s">
        <v>8331</v>
      </c>
    </row>
    <row r="766" spans="1:6">
      <c r="A766" t="s">
        <v>9196</v>
      </c>
      <c r="B766" t="s">
        <v>1957</v>
      </c>
      <c r="C766">
        <v>10</v>
      </c>
      <c r="D766">
        <v>0</v>
      </c>
      <c r="E766" t="s">
        <v>370</v>
      </c>
      <c r="F766" t="s">
        <v>8331</v>
      </c>
    </row>
    <row r="767" spans="1:6">
      <c r="A767" t="s">
        <v>9197</v>
      </c>
      <c r="B767" t="s">
        <v>1958</v>
      </c>
      <c r="C767">
        <v>18</v>
      </c>
      <c r="D767">
        <v>0</v>
      </c>
      <c r="E767" t="s">
        <v>370</v>
      </c>
      <c r="F767" t="s">
        <v>8346</v>
      </c>
    </row>
    <row r="768" spans="1:6">
      <c r="A768" t="s">
        <v>9198</v>
      </c>
      <c r="B768" t="s">
        <v>1959</v>
      </c>
      <c r="C768">
        <v>50</v>
      </c>
      <c r="D768">
        <v>10</v>
      </c>
      <c r="E768" t="s">
        <v>370</v>
      </c>
      <c r="F768" t="s">
        <v>8331</v>
      </c>
    </row>
    <row r="769" spans="1:6">
      <c r="A769" t="s">
        <v>9199</v>
      </c>
      <c r="B769" t="s">
        <v>1960</v>
      </c>
      <c r="C769">
        <v>164</v>
      </c>
      <c r="D769">
        <v>44</v>
      </c>
      <c r="E769" t="s">
        <v>370</v>
      </c>
      <c r="F769" t="s">
        <v>8331</v>
      </c>
    </row>
    <row r="770" spans="1:6">
      <c r="A770" t="s">
        <v>9200</v>
      </c>
      <c r="B770" t="s">
        <v>1961</v>
      </c>
      <c r="C770">
        <v>46</v>
      </c>
      <c r="D770">
        <v>12</v>
      </c>
      <c r="E770" t="s">
        <v>370</v>
      </c>
      <c r="F770" t="s">
        <v>8331</v>
      </c>
    </row>
    <row r="771" spans="1:6">
      <c r="A771" t="s">
        <v>9201</v>
      </c>
      <c r="B771" t="s">
        <v>1962</v>
      </c>
      <c r="C771">
        <v>25</v>
      </c>
      <c r="D771">
        <v>6</v>
      </c>
      <c r="E771" t="s">
        <v>370</v>
      </c>
      <c r="F771" t="s">
        <v>8331</v>
      </c>
    </row>
    <row r="772" spans="1:6">
      <c r="A772" t="s">
        <v>9202</v>
      </c>
      <c r="B772" t="s">
        <v>1963</v>
      </c>
      <c r="C772">
        <v>70</v>
      </c>
      <c r="D772">
        <v>7</v>
      </c>
      <c r="E772" t="s">
        <v>370</v>
      </c>
      <c r="F772" t="s">
        <v>8331</v>
      </c>
    </row>
    <row r="773" spans="1:6">
      <c r="A773" t="s">
        <v>9203</v>
      </c>
      <c r="B773" t="s">
        <v>1964</v>
      </c>
      <c r="C773">
        <v>72</v>
      </c>
      <c r="D773">
        <v>21</v>
      </c>
      <c r="E773" t="s">
        <v>370</v>
      </c>
      <c r="F773" t="s">
        <v>8331</v>
      </c>
    </row>
    <row r="774" spans="1:6">
      <c r="A774" t="s">
        <v>9204</v>
      </c>
      <c r="B774" t="s">
        <v>1965</v>
      </c>
      <c r="C774">
        <v>10</v>
      </c>
      <c r="D774">
        <v>0</v>
      </c>
      <c r="E774" t="s">
        <v>370</v>
      </c>
      <c r="F774" t="s">
        <v>8331</v>
      </c>
    </row>
    <row r="775" spans="1:6">
      <c r="A775" t="s">
        <v>9205</v>
      </c>
      <c r="B775" t="s">
        <v>1966</v>
      </c>
      <c r="C775">
        <v>100</v>
      </c>
      <c r="D775">
        <v>11</v>
      </c>
      <c r="E775" t="s">
        <v>370</v>
      </c>
      <c r="F775" t="s">
        <v>8331</v>
      </c>
    </row>
    <row r="776" spans="1:6">
      <c r="A776" t="s">
        <v>9206</v>
      </c>
      <c r="B776" t="s">
        <v>1967</v>
      </c>
      <c r="C776">
        <v>4</v>
      </c>
      <c r="D776">
        <v>0</v>
      </c>
      <c r="E776" t="s">
        <v>370</v>
      </c>
      <c r="F776" t="s">
        <v>8331</v>
      </c>
    </row>
    <row r="777" spans="1:6">
      <c r="A777" t="s">
        <v>9207</v>
      </c>
      <c r="B777" t="s">
        <v>1968</v>
      </c>
      <c r="C777">
        <v>72</v>
      </c>
      <c r="D777">
        <v>12</v>
      </c>
      <c r="E777" t="s">
        <v>370</v>
      </c>
      <c r="F777" t="s">
        <v>8331</v>
      </c>
    </row>
    <row r="778" spans="1:6">
      <c r="A778" t="s">
        <v>9208</v>
      </c>
      <c r="B778" t="s">
        <v>1969</v>
      </c>
      <c r="C778">
        <v>10</v>
      </c>
      <c r="D778">
        <v>0</v>
      </c>
      <c r="E778" t="s">
        <v>370</v>
      </c>
      <c r="F778" t="s">
        <v>8331</v>
      </c>
    </row>
    <row r="779" spans="1:6">
      <c r="A779" t="s">
        <v>9209</v>
      </c>
      <c r="B779" t="s">
        <v>1970</v>
      </c>
      <c r="C779">
        <v>15</v>
      </c>
      <c r="D779">
        <v>2</v>
      </c>
      <c r="E779" t="s">
        <v>370</v>
      </c>
      <c r="F779" t="s">
        <v>8331</v>
      </c>
    </row>
    <row r="780" spans="1:6">
      <c r="A780" t="s">
        <v>9210</v>
      </c>
      <c r="B780" t="s">
        <v>1971</v>
      </c>
      <c r="C780">
        <v>100</v>
      </c>
      <c r="D780">
        <v>7</v>
      </c>
      <c r="E780" t="s">
        <v>370</v>
      </c>
      <c r="F780" t="s">
        <v>8331</v>
      </c>
    </row>
    <row r="781" spans="1:6">
      <c r="A781" t="s">
        <v>9211</v>
      </c>
      <c r="B781" t="s">
        <v>1972</v>
      </c>
      <c r="C781">
        <v>190</v>
      </c>
      <c r="D781">
        <v>35</v>
      </c>
      <c r="E781" t="s">
        <v>370</v>
      </c>
      <c r="F781" t="s">
        <v>8331</v>
      </c>
    </row>
    <row r="782" spans="1:6">
      <c r="A782" t="s">
        <v>9212</v>
      </c>
      <c r="B782" t="s">
        <v>1973</v>
      </c>
      <c r="C782">
        <v>88</v>
      </c>
      <c r="D782">
        <v>12</v>
      </c>
      <c r="E782" t="s">
        <v>370</v>
      </c>
      <c r="F782" t="s">
        <v>8331</v>
      </c>
    </row>
    <row r="783" spans="1:6">
      <c r="A783" t="s">
        <v>9213</v>
      </c>
      <c r="B783" t="s">
        <v>1974</v>
      </c>
      <c r="C783">
        <v>20</v>
      </c>
      <c r="D783">
        <v>0</v>
      </c>
      <c r="E783" t="s">
        <v>370</v>
      </c>
      <c r="F783" t="s">
        <v>8331</v>
      </c>
    </row>
    <row r="784" spans="1:6">
      <c r="A784" t="s">
        <v>9214</v>
      </c>
      <c r="B784" t="s">
        <v>1975</v>
      </c>
      <c r="C784">
        <v>308</v>
      </c>
      <c r="D784">
        <v>69</v>
      </c>
      <c r="E784" t="s">
        <v>370</v>
      </c>
      <c r="F784" t="s">
        <v>8331</v>
      </c>
    </row>
    <row r="785" spans="1:6">
      <c r="A785" t="s">
        <v>9215</v>
      </c>
      <c r="B785" t="s">
        <v>1976</v>
      </c>
      <c r="C785">
        <v>36</v>
      </c>
      <c r="D785">
        <v>4</v>
      </c>
      <c r="E785" t="s">
        <v>370</v>
      </c>
      <c r="F785" t="s">
        <v>8331</v>
      </c>
    </row>
    <row r="786" spans="1:6">
      <c r="A786" t="s">
        <v>9216</v>
      </c>
      <c r="B786" t="s">
        <v>1977</v>
      </c>
      <c r="C786">
        <v>0</v>
      </c>
      <c r="D786">
        <v>0</v>
      </c>
      <c r="E786" t="s">
        <v>370</v>
      </c>
      <c r="F786" t="s">
        <v>1196</v>
      </c>
    </row>
    <row r="787" spans="1:6">
      <c r="A787" t="s">
        <v>9217</v>
      </c>
      <c r="B787" t="s">
        <v>1978</v>
      </c>
      <c r="C787">
        <v>12</v>
      </c>
      <c r="D787">
        <v>2</v>
      </c>
      <c r="E787" t="s">
        <v>370</v>
      </c>
      <c r="F787" t="s">
        <v>8331</v>
      </c>
    </row>
    <row r="788" spans="1:6">
      <c r="A788" t="s">
        <v>9218</v>
      </c>
      <c r="B788" t="s">
        <v>1979</v>
      </c>
      <c r="C788">
        <v>75</v>
      </c>
      <c r="D788">
        <v>14</v>
      </c>
      <c r="E788" t="s">
        <v>370</v>
      </c>
      <c r="F788" t="s">
        <v>8331</v>
      </c>
    </row>
    <row r="789" spans="1:6">
      <c r="A789" t="s">
        <v>9219</v>
      </c>
      <c r="B789" t="s">
        <v>1980</v>
      </c>
      <c r="C789">
        <v>21</v>
      </c>
      <c r="D789">
        <v>0</v>
      </c>
      <c r="E789" t="s">
        <v>370</v>
      </c>
      <c r="F789" t="s">
        <v>8331</v>
      </c>
    </row>
    <row r="790" spans="1:6">
      <c r="A790" t="s">
        <v>9220</v>
      </c>
      <c r="B790" t="s">
        <v>1981</v>
      </c>
      <c r="C790">
        <v>40</v>
      </c>
      <c r="D790">
        <v>5</v>
      </c>
      <c r="E790" t="s">
        <v>370</v>
      </c>
      <c r="F790" t="s">
        <v>8331</v>
      </c>
    </row>
    <row r="791" spans="1:6">
      <c r="A791" t="s">
        <v>9221</v>
      </c>
      <c r="B791" t="s">
        <v>1982</v>
      </c>
      <c r="C791">
        <v>65</v>
      </c>
      <c r="D791">
        <v>14</v>
      </c>
      <c r="E791" t="s">
        <v>370</v>
      </c>
      <c r="F791" t="s">
        <v>8331</v>
      </c>
    </row>
    <row r="792" spans="1:6">
      <c r="A792" t="s">
        <v>9222</v>
      </c>
      <c r="B792" t="s">
        <v>1983</v>
      </c>
      <c r="C792">
        <v>100</v>
      </c>
      <c r="D792">
        <v>25</v>
      </c>
      <c r="E792" t="s">
        <v>370</v>
      </c>
      <c r="F792" t="s">
        <v>8331</v>
      </c>
    </row>
    <row r="793" spans="1:6">
      <c r="A793" t="s">
        <v>9223</v>
      </c>
      <c r="B793" t="s">
        <v>1984</v>
      </c>
      <c r="C793">
        <v>191</v>
      </c>
      <c r="D793">
        <v>30</v>
      </c>
      <c r="E793" t="s">
        <v>370</v>
      </c>
      <c r="F793" t="s">
        <v>8331</v>
      </c>
    </row>
    <row r="794" spans="1:6">
      <c r="A794" t="s">
        <v>9224</v>
      </c>
      <c r="B794" t="s">
        <v>1985</v>
      </c>
      <c r="C794">
        <v>4</v>
      </c>
      <c r="D794">
        <v>1</v>
      </c>
      <c r="E794" t="s">
        <v>370</v>
      </c>
      <c r="F794" t="s">
        <v>8331</v>
      </c>
    </row>
    <row r="795" spans="1:6">
      <c r="A795" t="s">
        <v>9225</v>
      </c>
      <c r="B795" t="s">
        <v>1986</v>
      </c>
      <c r="C795">
        <v>200</v>
      </c>
      <c r="D795">
        <v>0</v>
      </c>
      <c r="E795" t="s">
        <v>370</v>
      </c>
      <c r="F795" t="s">
        <v>8331</v>
      </c>
    </row>
    <row r="796" spans="1:6">
      <c r="A796" t="s">
        <v>9226</v>
      </c>
      <c r="B796" t="s">
        <v>1987</v>
      </c>
      <c r="C796">
        <v>0</v>
      </c>
      <c r="D796">
        <v>0</v>
      </c>
      <c r="E796" t="s">
        <v>370</v>
      </c>
      <c r="F796" t="s">
        <v>8335</v>
      </c>
    </row>
    <row r="797" spans="1:6">
      <c r="A797" t="s">
        <v>9227</v>
      </c>
      <c r="B797" t="s">
        <v>1988</v>
      </c>
      <c r="C797">
        <v>40</v>
      </c>
      <c r="D797">
        <v>4</v>
      </c>
      <c r="E797" t="s">
        <v>370</v>
      </c>
      <c r="F797" t="s">
        <v>8331</v>
      </c>
    </row>
    <row r="798" spans="1:6">
      <c r="A798" t="s">
        <v>9228</v>
      </c>
      <c r="B798" t="s">
        <v>1989</v>
      </c>
      <c r="C798">
        <v>100</v>
      </c>
      <c r="D798">
        <v>24</v>
      </c>
      <c r="E798" t="s">
        <v>370</v>
      </c>
      <c r="F798" t="s">
        <v>8331</v>
      </c>
    </row>
    <row r="799" spans="1:6">
      <c r="A799" t="s">
        <v>9229</v>
      </c>
      <c r="B799" t="s">
        <v>1990</v>
      </c>
      <c r="C799">
        <v>12</v>
      </c>
      <c r="D799">
        <v>0</v>
      </c>
      <c r="E799" t="s">
        <v>370</v>
      </c>
      <c r="F799" t="s">
        <v>8331</v>
      </c>
    </row>
    <row r="800" spans="1:6">
      <c r="A800" t="s">
        <v>9230</v>
      </c>
      <c r="B800" t="s">
        <v>1991</v>
      </c>
      <c r="C800">
        <v>25</v>
      </c>
      <c r="D800">
        <v>6</v>
      </c>
      <c r="E800" t="s">
        <v>370</v>
      </c>
      <c r="F800" t="s">
        <v>8331</v>
      </c>
    </row>
    <row r="801" spans="1:6">
      <c r="A801" t="s">
        <v>9231</v>
      </c>
      <c r="B801" t="s">
        <v>1992</v>
      </c>
      <c r="C801">
        <v>12</v>
      </c>
      <c r="D801">
        <v>0</v>
      </c>
      <c r="E801" t="s">
        <v>370</v>
      </c>
      <c r="F801" t="s">
        <v>8331</v>
      </c>
    </row>
    <row r="802" spans="1:6">
      <c r="A802" t="s">
        <v>9232</v>
      </c>
      <c r="B802" t="s">
        <v>1993</v>
      </c>
      <c r="C802">
        <v>230</v>
      </c>
      <c r="D802">
        <v>26</v>
      </c>
      <c r="E802" t="s">
        <v>371</v>
      </c>
      <c r="F802" t="s">
        <v>8335</v>
      </c>
    </row>
    <row r="803" spans="1:6">
      <c r="A803" t="s">
        <v>9233</v>
      </c>
      <c r="B803" t="s">
        <v>1994</v>
      </c>
      <c r="C803">
        <v>354</v>
      </c>
      <c r="D803">
        <v>39</v>
      </c>
      <c r="E803" t="s">
        <v>371</v>
      </c>
      <c r="F803" t="s">
        <v>8335</v>
      </c>
    </row>
    <row r="804" spans="1:6">
      <c r="A804" t="s">
        <v>9234</v>
      </c>
      <c r="B804" t="s">
        <v>1995</v>
      </c>
      <c r="C804">
        <v>180</v>
      </c>
      <c r="D804">
        <v>17</v>
      </c>
      <c r="E804" t="s">
        <v>371</v>
      </c>
      <c r="F804" t="s">
        <v>8335</v>
      </c>
    </row>
    <row r="805" spans="1:6">
      <c r="A805" t="s">
        <v>9235</v>
      </c>
      <c r="B805" t="s">
        <v>1996</v>
      </c>
      <c r="C805">
        <v>210</v>
      </c>
      <c r="D805">
        <v>20</v>
      </c>
      <c r="E805" t="s">
        <v>371</v>
      </c>
      <c r="F805" t="s">
        <v>8335</v>
      </c>
    </row>
    <row r="806" spans="1:6">
      <c r="A806" t="s">
        <v>9236</v>
      </c>
      <c r="B806" t="s">
        <v>1997</v>
      </c>
      <c r="C806">
        <v>212</v>
      </c>
      <c r="D806">
        <v>43</v>
      </c>
      <c r="E806" t="s">
        <v>371</v>
      </c>
      <c r="F806" t="s">
        <v>8335</v>
      </c>
    </row>
    <row r="807" spans="1:6">
      <c r="A807" t="s">
        <v>9237</v>
      </c>
      <c r="B807" t="s">
        <v>1998</v>
      </c>
      <c r="C807">
        <v>0</v>
      </c>
      <c r="D807">
        <v>0</v>
      </c>
      <c r="E807" t="s">
        <v>371</v>
      </c>
      <c r="F807" t="s">
        <v>1196</v>
      </c>
    </row>
    <row r="808" spans="1:6">
      <c r="A808" t="s">
        <v>9238</v>
      </c>
      <c r="B808" t="s">
        <v>1999</v>
      </c>
      <c r="C808">
        <v>97</v>
      </c>
      <c r="D808">
        <v>14</v>
      </c>
      <c r="E808" t="s">
        <v>371</v>
      </c>
      <c r="F808" t="s">
        <v>8335</v>
      </c>
    </row>
    <row r="809" spans="1:6">
      <c r="A809" t="s">
        <v>9239</v>
      </c>
      <c r="B809" t="s">
        <v>2000</v>
      </c>
      <c r="C809">
        <v>122</v>
      </c>
      <c r="D809">
        <v>14</v>
      </c>
      <c r="E809" t="s">
        <v>372</v>
      </c>
      <c r="F809" t="s">
        <v>8335</v>
      </c>
    </row>
    <row r="810" spans="1:6">
      <c r="A810" t="s">
        <v>9240</v>
      </c>
      <c r="B810" t="s">
        <v>2001</v>
      </c>
      <c r="C810">
        <v>3</v>
      </c>
      <c r="D810">
        <v>1</v>
      </c>
      <c r="E810" t="s">
        <v>372</v>
      </c>
      <c r="F810" t="s">
        <v>8334</v>
      </c>
    </row>
    <row r="811" spans="1:6">
      <c r="A811" t="s">
        <v>9241</v>
      </c>
      <c r="B811" t="s">
        <v>2002</v>
      </c>
      <c r="C811">
        <v>0</v>
      </c>
      <c r="D811">
        <v>0</v>
      </c>
      <c r="E811" t="s">
        <v>373</v>
      </c>
      <c r="F811" t="s">
        <v>1196</v>
      </c>
    </row>
    <row r="812" spans="1:6">
      <c r="A812" t="s">
        <v>9242</v>
      </c>
      <c r="B812" t="s">
        <v>2003</v>
      </c>
      <c r="C812">
        <v>896</v>
      </c>
      <c r="D812">
        <v>0</v>
      </c>
      <c r="E812" t="s">
        <v>373</v>
      </c>
      <c r="F812" t="s">
        <v>8335</v>
      </c>
    </row>
    <row r="813" spans="1:6">
      <c r="A813" t="s">
        <v>9243</v>
      </c>
      <c r="B813" t="s">
        <v>2004</v>
      </c>
      <c r="C813">
        <v>50</v>
      </c>
      <c r="D813">
        <v>6</v>
      </c>
      <c r="E813" t="s">
        <v>373</v>
      </c>
      <c r="F813" t="s">
        <v>1196</v>
      </c>
    </row>
    <row r="814" spans="1:6">
      <c r="A814" t="s">
        <v>9244</v>
      </c>
      <c r="B814" t="s">
        <v>2005</v>
      </c>
      <c r="C814">
        <v>110</v>
      </c>
      <c r="D814">
        <v>10</v>
      </c>
      <c r="E814" t="s">
        <v>374</v>
      </c>
      <c r="F814" t="s">
        <v>8335</v>
      </c>
    </row>
    <row r="815" spans="1:6">
      <c r="A815" t="s">
        <v>9245</v>
      </c>
      <c r="B815" t="s">
        <v>2006</v>
      </c>
      <c r="C815">
        <v>70</v>
      </c>
      <c r="D815">
        <v>8</v>
      </c>
      <c r="E815" t="s">
        <v>374</v>
      </c>
      <c r="F815" t="s">
        <v>8335</v>
      </c>
    </row>
    <row r="816" spans="1:6">
      <c r="A816" t="s">
        <v>9246</v>
      </c>
      <c r="B816" t="s">
        <v>2007</v>
      </c>
      <c r="C816">
        <v>96</v>
      </c>
      <c r="D816">
        <v>0</v>
      </c>
      <c r="E816" t="s">
        <v>374</v>
      </c>
      <c r="F816" t="s">
        <v>8335</v>
      </c>
    </row>
    <row r="817" spans="1:6">
      <c r="A817" t="s">
        <v>9247</v>
      </c>
      <c r="B817" t="s">
        <v>2008</v>
      </c>
      <c r="C817">
        <v>8</v>
      </c>
      <c r="D817">
        <v>1</v>
      </c>
      <c r="E817" t="s">
        <v>375</v>
      </c>
      <c r="F817" t="s">
        <v>8335</v>
      </c>
    </row>
    <row r="818" spans="1:6">
      <c r="A818" t="s">
        <v>9248</v>
      </c>
      <c r="B818" t="s">
        <v>2009</v>
      </c>
      <c r="C818">
        <v>63</v>
      </c>
      <c r="D818">
        <v>4</v>
      </c>
      <c r="E818" t="s">
        <v>375</v>
      </c>
      <c r="F818" t="s">
        <v>8335</v>
      </c>
    </row>
    <row r="819" spans="1:6">
      <c r="A819" t="s">
        <v>9249</v>
      </c>
      <c r="B819" t="s">
        <v>2010</v>
      </c>
      <c r="C819">
        <v>135</v>
      </c>
      <c r="D819">
        <v>0</v>
      </c>
      <c r="E819" t="s">
        <v>375</v>
      </c>
      <c r="F819" t="s">
        <v>8335</v>
      </c>
    </row>
    <row r="820" spans="1:6">
      <c r="A820" t="s">
        <v>9250</v>
      </c>
      <c r="B820" t="s">
        <v>2011</v>
      </c>
      <c r="C820">
        <v>2</v>
      </c>
      <c r="D820">
        <v>0</v>
      </c>
      <c r="E820" t="s">
        <v>376</v>
      </c>
      <c r="F820" t="s">
        <v>8335</v>
      </c>
    </row>
    <row r="821" spans="1:6">
      <c r="A821" t="s">
        <v>9251</v>
      </c>
      <c r="B821" t="s">
        <v>2012</v>
      </c>
      <c r="C821">
        <v>0</v>
      </c>
      <c r="D821">
        <v>0</v>
      </c>
      <c r="E821" t="s">
        <v>376</v>
      </c>
      <c r="F821" t="s">
        <v>8335</v>
      </c>
    </row>
    <row r="822" spans="1:6">
      <c r="A822" t="s">
        <v>9252</v>
      </c>
      <c r="B822" t="s">
        <v>2013</v>
      </c>
      <c r="C822">
        <v>3</v>
      </c>
      <c r="D822">
        <v>0</v>
      </c>
      <c r="E822" t="s">
        <v>376</v>
      </c>
      <c r="F822" t="s">
        <v>8335</v>
      </c>
    </row>
    <row r="823" spans="1:6">
      <c r="A823" t="s">
        <v>9253</v>
      </c>
      <c r="B823" t="s">
        <v>2014</v>
      </c>
      <c r="C823">
        <v>2</v>
      </c>
      <c r="D823">
        <v>0</v>
      </c>
      <c r="E823" t="s">
        <v>376</v>
      </c>
      <c r="F823" t="s">
        <v>8335</v>
      </c>
    </row>
    <row r="824" spans="1:6">
      <c r="A824" t="s">
        <v>9254</v>
      </c>
      <c r="B824" t="s">
        <v>2015</v>
      </c>
      <c r="C824">
        <v>3</v>
      </c>
      <c r="D824">
        <v>0</v>
      </c>
      <c r="E824" t="s">
        <v>376</v>
      </c>
      <c r="F824" t="s">
        <v>8335</v>
      </c>
    </row>
    <row r="825" spans="1:6">
      <c r="A825" t="s">
        <v>9255</v>
      </c>
      <c r="B825" t="s">
        <v>2016</v>
      </c>
      <c r="C825">
        <v>3</v>
      </c>
      <c r="D825">
        <v>0</v>
      </c>
      <c r="E825" t="s">
        <v>376</v>
      </c>
      <c r="F825" t="s">
        <v>8335</v>
      </c>
    </row>
    <row r="826" spans="1:6">
      <c r="A826" t="s">
        <v>9256</v>
      </c>
      <c r="B826" t="s">
        <v>2017</v>
      </c>
      <c r="C826">
        <v>290</v>
      </c>
      <c r="D826">
        <v>43</v>
      </c>
      <c r="E826" t="s">
        <v>377</v>
      </c>
      <c r="F826" t="s">
        <v>8347</v>
      </c>
    </row>
    <row r="827" spans="1:6">
      <c r="A827" t="s">
        <v>9257</v>
      </c>
      <c r="B827" t="s">
        <v>2018</v>
      </c>
      <c r="C827">
        <v>190</v>
      </c>
      <c r="D827">
        <v>38</v>
      </c>
      <c r="E827" t="s">
        <v>377</v>
      </c>
      <c r="F827" t="s">
        <v>8347</v>
      </c>
    </row>
    <row r="828" spans="1:6">
      <c r="A828" t="s">
        <v>9258</v>
      </c>
      <c r="B828" t="s">
        <v>2019</v>
      </c>
      <c r="C828">
        <v>17</v>
      </c>
      <c r="D828">
        <v>3</v>
      </c>
      <c r="E828" t="s">
        <v>378</v>
      </c>
      <c r="F828" t="s">
        <v>8334</v>
      </c>
    </row>
    <row r="829" spans="1:6">
      <c r="A829" t="s">
        <v>9259</v>
      </c>
      <c r="B829" t="s">
        <v>2020</v>
      </c>
      <c r="C829">
        <v>115</v>
      </c>
      <c r="D829">
        <v>26</v>
      </c>
      <c r="E829" t="s">
        <v>378</v>
      </c>
      <c r="F829" t="s">
        <v>8334</v>
      </c>
    </row>
    <row r="830" spans="1:6">
      <c r="A830" t="s">
        <v>9260</v>
      </c>
      <c r="B830" t="s">
        <v>2021</v>
      </c>
      <c r="C830">
        <v>15</v>
      </c>
      <c r="D830">
        <v>1</v>
      </c>
      <c r="E830" t="s">
        <v>378</v>
      </c>
      <c r="F830" t="s">
        <v>8334</v>
      </c>
    </row>
    <row r="831" spans="1:6">
      <c r="A831" t="s">
        <v>9261</v>
      </c>
      <c r="B831" t="s">
        <v>2022</v>
      </c>
      <c r="C831">
        <v>12</v>
      </c>
      <c r="D831">
        <v>2</v>
      </c>
      <c r="E831" t="s">
        <v>379</v>
      </c>
      <c r="F831" t="s">
        <v>8332</v>
      </c>
    </row>
    <row r="832" spans="1:6">
      <c r="A832" t="s">
        <v>9262</v>
      </c>
      <c r="B832" t="s">
        <v>2023</v>
      </c>
      <c r="C832">
        <v>200</v>
      </c>
      <c r="D832">
        <v>21</v>
      </c>
      <c r="E832" t="s">
        <v>380</v>
      </c>
      <c r="F832" t="s">
        <v>8331</v>
      </c>
    </row>
    <row r="833" spans="1:6">
      <c r="A833" t="s">
        <v>9263</v>
      </c>
      <c r="B833" t="s">
        <v>2024</v>
      </c>
      <c r="C833">
        <v>50</v>
      </c>
      <c r="D833">
        <v>4</v>
      </c>
      <c r="E833" t="s">
        <v>381</v>
      </c>
      <c r="F833" t="s">
        <v>8334</v>
      </c>
    </row>
    <row r="834" spans="1:6">
      <c r="A834" t="s">
        <v>9264</v>
      </c>
      <c r="B834" t="s">
        <v>2025</v>
      </c>
      <c r="C834">
        <v>78</v>
      </c>
      <c r="D834">
        <v>9</v>
      </c>
      <c r="E834" t="s">
        <v>382</v>
      </c>
      <c r="F834" t="s">
        <v>8335</v>
      </c>
    </row>
    <row r="835" spans="1:6">
      <c r="A835" t="s">
        <v>9265</v>
      </c>
      <c r="B835" t="s">
        <v>2026</v>
      </c>
      <c r="C835">
        <v>10</v>
      </c>
      <c r="D835">
        <v>0</v>
      </c>
      <c r="E835" t="s">
        <v>383</v>
      </c>
      <c r="F835" t="s">
        <v>8335</v>
      </c>
    </row>
    <row r="836" spans="1:6">
      <c r="A836" t="s">
        <v>9266</v>
      </c>
      <c r="B836" t="s">
        <v>2027</v>
      </c>
      <c r="C836">
        <v>36</v>
      </c>
      <c r="D836">
        <v>0</v>
      </c>
      <c r="E836" t="s">
        <v>383</v>
      </c>
      <c r="F836" t="s">
        <v>8335</v>
      </c>
    </row>
    <row r="837" spans="1:6">
      <c r="A837" t="s">
        <v>9267</v>
      </c>
      <c r="B837" t="s">
        <v>2028</v>
      </c>
      <c r="C837">
        <v>0</v>
      </c>
      <c r="D837">
        <v>0</v>
      </c>
      <c r="E837" t="s">
        <v>383</v>
      </c>
      <c r="F837" t="s">
        <v>8335</v>
      </c>
    </row>
    <row r="838" spans="1:6">
      <c r="A838" t="s">
        <v>9268</v>
      </c>
      <c r="B838" t="s">
        <v>2029</v>
      </c>
      <c r="C838">
        <v>6</v>
      </c>
      <c r="D838">
        <v>0</v>
      </c>
      <c r="E838" t="s">
        <v>384</v>
      </c>
      <c r="F838" t="s">
        <v>8331</v>
      </c>
    </row>
    <row r="839" spans="1:6">
      <c r="A839" t="s">
        <v>9269</v>
      </c>
      <c r="B839" t="s">
        <v>2030</v>
      </c>
      <c r="C839">
        <v>22</v>
      </c>
      <c r="D839">
        <v>0</v>
      </c>
      <c r="E839" t="s">
        <v>384</v>
      </c>
      <c r="F839" t="s">
        <v>8331</v>
      </c>
    </row>
    <row r="840" spans="1:6">
      <c r="A840" t="s">
        <v>9270</v>
      </c>
      <c r="B840" t="s">
        <v>2031</v>
      </c>
      <c r="C840">
        <v>24</v>
      </c>
      <c r="D840">
        <v>0</v>
      </c>
      <c r="E840" t="s">
        <v>384</v>
      </c>
      <c r="F840" t="s">
        <v>8331</v>
      </c>
    </row>
    <row r="841" spans="1:6">
      <c r="A841" t="s">
        <v>9271</v>
      </c>
      <c r="B841" t="s">
        <v>2032</v>
      </c>
      <c r="C841">
        <v>250</v>
      </c>
      <c r="D841">
        <v>14</v>
      </c>
      <c r="E841" t="s">
        <v>384</v>
      </c>
      <c r="F841" t="s">
        <v>8331</v>
      </c>
    </row>
    <row r="842" spans="1:6">
      <c r="A842" t="s">
        <v>9272</v>
      </c>
      <c r="B842" t="s">
        <v>2033</v>
      </c>
      <c r="C842">
        <v>2</v>
      </c>
      <c r="D842">
        <v>0</v>
      </c>
      <c r="E842" t="s">
        <v>384</v>
      </c>
      <c r="F842" t="s">
        <v>8331</v>
      </c>
    </row>
    <row r="843" spans="1:6">
      <c r="A843" t="s">
        <v>9273</v>
      </c>
      <c r="B843" t="s">
        <v>2034</v>
      </c>
      <c r="C843">
        <v>3</v>
      </c>
      <c r="D843">
        <v>0</v>
      </c>
      <c r="E843" t="s">
        <v>384</v>
      </c>
      <c r="F843" t="s">
        <v>8331</v>
      </c>
    </row>
    <row r="844" spans="1:6">
      <c r="A844" t="s">
        <v>9274</v>
      </c>
      <c r="B844" t="s">
        <v>2035</v>
      </c>
      <c r="C844">
        <v>133</v>
      </c>
      <c r="D844">
        <v>21</v>
      </c>
      <c r="E844" t="s">
        <v>384</v>
      </c>
      <c r="F844" t="s">
        <v>8331</v>
      </c>
    </row>
    <row r="845" spans="1:6">
      <c r="A845" t="s">
        <v>9275</v>
      </c>
      <c r="B845" t="s">
        <v>2036</v>
      </c>
      <c r="C845">
        <v>8</v>
      </c>
      <c r="D845">
        <v>0</v>
      </c>
      <c r="E845" t="s">
        <v>384</v>
      </c>
      <c r="F845" t="s">
        <v>8331</v>
      </c>
    </row>
    <row r="846" spans="1:6">
      <c r="A846" t="s">
        <v>9276</v>
      </c>
      <c r="B846" t="s">
        <v>2037</v>
      </c>
      <c r="C846">
        <v>2</v>
      </c>
      <c r="D846">
        <v>0</v>
      </c>
      <c r="E846" t="s">
        <v>384</v>
      </c>
      <c r="F846" t="s">
        <v>8331</v>
      </c>
    </row>
    <row r="847" spans="1:6">
      <c r="A847" t="s">
        <v>9277</v>
      </c>
      <c r="B847" t="s">
        <v>2038</v>
      </c>
      <c r="C847">
        <v>93</v>
      </c>
      <c r="D847">
        <v>15</v>
      </c>
      <c r="E847" t="s">
        <v>384</v>
      </c>
      <c r="F847" t="s">
        <v>8331</v>
      </c>
    </row>
    <row r="848" spans="1:6">
      <c r="A848" t="s">
        <v>9278</v>
      </c>
      <c r="B848" t="s">
        <v>2039</v>
      </c>
      <c r="C848">
        <v>321</v>
      </c>
      <c r="D848">
        <v>33</v>
      </c>
      <c r="E848" t="s">
        <v>384</v>
      </c>
      <c r="F848" t="s">
        <v>8331</v>
      </c>
    </row>
    <row r="849" spans="1:6">
      <c r="A849" t="s">
        <v>9279</v>
      </c>
      <c r="B849" t="s">
        <v>2040</v>
      </c>
      <c r="C849">
        <v>0</v>
      </c>
      <c r="D849">
        <v>0</v>
      </c>
      <c r="E849" t="s">
        <v>384</v>
      </c>
      <c r="F849" t="s">
        <v>8331</v>
      </c>
    </row>
    <row r="850" spans="1:6">
      <c r="A850" t="s">
        <v>9280</v>
      </c>
      <c r="B850" t="s">
        <v>2041</v>
      </c>
      <c r="C850">
        <v>20</v>
      </c>
      <c r="D850">
        <v>0</v>
      </c>
      <c r="E850" t="s">
        <v>384</v>
      </c>
      <c r="F850" t="s">
        <v>8331</v>
      </c>
    </row>
    <row r="851" spans="1:6">
      <c r="A851" t="s">
        <v>9281</v>
      </c>
      <c r="B851" t="s">
        <v>2042</v>
      </c>
      <c r="C851">
        <v>105</v>
      </c>
      <c r="D851">
        <v>17</v>
      </c>
      <c r="E851" t="s">
        <v>384</v>
      </c>
      <c r="F851" t="s">
        <v>8331</v>
      </c>
    </row>
    <row r="852" spans="1:6">
      <c r="A852" t="s">
        <v>9282</v>
      </c>
      <c r="B852" t="s">
        <v>2043</v>
      </c>
      <c r="C852">
        <v>0</v>
      </c>
      <c r="D852">
        <v>0</v>
      </c>
      <c r="E852" t="s">
        <v>384</v>
      </c>
      <c r="F852" t="s">
        <v>8331</v>
      </c>
    </row>
    <row r="853" spans="1:6">
      <c r="A853" t="s">
        <v>9283</v>
      </c>
      <c r="B853" t="s">
        <v>2044</v>
      </c>
      <c r="C853">
        <v>529</v>
      </c>
      <c r="D853">
        <v>90</v>
      </c>
      <c r="E853" t="s">
        <v>384</v>
      </c>
      <c r="F853" t="s">
        <v>8331</v>
      </c>
    </row>
    <row r="854" spans="1:6">
      <c r="A854" t="s">
        <v>9284</v>
      </c>
      <c r="B854" t="s">
        <v>2045</v>
      </c>
      <c r="C854">
        <v>4</v>
      </c>
      <c r="D854">
        <v>0</v>
      </c>
      <c r="E854" t="s">
        <v>384</v>
      </c>
      <c r="F854" t="s">
        <v>8331</v>
      </c>
    </row>
    <row r="855" spans="1:6">
      <c r="A855" t="s">
        <v>9285</v>
      </c>
      <c r="B855" t="s">
        <v>2046</v>
      </c>
      <c r="C855">
        <v>185</v>
      </c>
      <c r="D855">
        <v>28</v>
      </c>
      <c r="E855" t="s">
        <v>384</v>
      </c>
      <c r="F855" t="s">
        <v>8331</v>
      </c>
    </row>
    <row r="856" spans="1:6">
      <c r="A856" t="s">
        <v>9286</v>
      </c>
      <c r="B856" t="s">
        <v>2047</v>
      </c>
      <c r="C856">
        <v>120</v>
      </c>
      <c r="D856">
        <v>13</v>
      </c>
      <c r="E856" t="s">
        <v>384</v>
      </c>
      <c r="F856" t="s">
        <v>8331</v>
      </c>
    </row>
    <row r="857" spans="1:6">
      <c r="A857" t="s">
        <v>9287</v>
      </c>
      <c r="B857" t="s">
        <v>2048</v>
      </c>
      <c r="C857">
        <v>9</v>
      </c>
      <c r="D857">
        <v>0</v>
      </c>
      <c r="E857" t="s">
        <v>384</v>
      </c>
      <c r="F857" t="s">
        <v>8331</v>
      </c>
    </row>
    <row r="858" spans="1:6">
      <c r="A858" t="s">
        <v>9288</v>
      </c>
      <c r="B858" t="s">
        <v>2049</v>
      </c>
      <c r="C858">
        <v>144</v>
      </c>
      <c r="D858">
        <v>0</v>
      </c>
      <c r="E858" t="s">
        <v>384</v>
      </c>
      <c r="F858" t="s">
        <v>8331</v>
      </c>
    </row>
    <row r="859" spans="1:6">
      <c r="A859" t="s">
        <v>9289</v>
      </c>
      <c r="B859" t="s">
        <v>2050</v>
      </c>
      <c r="C859">
        <v>3</v>
      </c>
      <c r="D859">
        <v>0</v>
      </c>
      <c r="E859" t="s">
        <v>384</v>
      </c>
      <c r="F859" t="s">
        <v>8331</v>
      </c>
    </row>
    <row r="860" spans="1:6">
      <c r="A860" t="s">
        <v>9290</v>
      </c>
      <c r="B860" t="s">
        <v>2051</v>
      </c>
      <c r="C860">
        <v>91</v>
      </c>
      <c r="D860">
        <v>5</v>
      </c>
      <c r="E860" t="s">
        <v>384</v>
      </c>
      <c r="F860" t="s">
        <v>8331</v>
      </c>
    </row>
    <row r="861" spans="1:6">
      <c r="A861" t="s">
        <v>9291</v>
      </c>
      <c r="B861" t="s">
        <v>2052</v>
      </c>
      <c r="C861">
        <v>20</v>
      </c>
      <c r="D861">
        <v>0</v>
      </c>
      <c r="E861" t="s">
        <v>384</v>
      </c>
      <c r="F861" t="s">
        <v>1196</v>
      </c>
    </row>
    <row r="862" spans="1:6">
      <c r="A862" t="s">
        <v>9292</v>
      </c>
      <c r="B862" t="s">
        <v>2053</v>
      </c>
      <c r="C862">
        <v>3</v>
      </c>
      <c r="D862">
        <v>0</v>
      </c>
      <c r="E862" t="s">
        <v>384</v>
      </c>
      <c r="F862" t="s">
        <v>8331</v>
      </c>
    </row>
    <row r="863" spans="1:6">
      <c r="A863" t="s">
        <v>9293</v>
      </c>
      <c r="B863" t="s">
        <v>2054</v>
      </c>
      <c r="C863">
        <v>153</v>
      </c>
      <c r="D863">
        <v>15</v>
      </c>
      <c r="E863" t="s">
        <v>384</v>
      </c>
      <c r="F863" t="s">
        <v>8331</v>
      </c>
    </row>
    <row r="864" spans="1:6">
      <c r="A864" t="s">
        <v>9294</v>
      </c>
      <c r="B864" t="s">
        <v>2055</v>
      </c>
      <c r="C864">
        <v>110</v>
      </c>
      <c r="D864">
        <v>17</v>
      </c>
      <c r="E864" t="s">
        <v>384</v>
      </c>
      <c r="F864" t="s">
        <v>8331</v>
      </c>
    </row>
    <row r="865" spans="1:6">
      <c r="A865" t="s">
        <v>9295</v>
      </c>
      <c r="B865" t="s">
        <v>2056</v>
      </c>
      <c r="C865">
        <v>0</v>
      </c>
      <c r="D865">
        <v>0</v>
      </c>
      <c r="E865" t="s">
        <v>384</v>
      </c>
      <c r="F865" t="s">
        <v>8331</v>
      </c>
    </row>
    <row r="866" spans="1:6">
      <c r="A866" t="s">
        <v>9296</v>
      </c>
      <c r="B866" t="s">
        <v>2057</v>
      </c>
      <c r="C866">
        <v>340</v>
      </c>
      <c r="D866">
        <v>80</v>
      </c>
      <c r="E866" t="s">
        <v>384</v>
      </c>
      <c r="F866" t="s">
        <v>8331</v>
      </c>
    </row>
    <row r="867" spans="1:6">
      <c r="A867" t="s">
        <v>9297</v>
      </c>
      <c r="B867" t="s">
        <v>2058</v>
      </c>
      <c r="C867">
        <v>30</v>
      </c>
      <c r="D867">
        <v>0</v>
      </c>
      <c r="E867" t="s">
        <v>384</v>
      </c>
      <c r="F867" t="s">
        <v>8331</v>
      </c>
    </row>
    <row r="868" spans="1:6">
      <c r="A868" t="s">
        <v>9298</v>
      </c>
      <c r="B868" t="s">
        <v>2059</v>
      </c>
      <c r="C868">
        <v>200</v>
      </c>
      <c r="D868">
        <v>39</v>
      </c>
      <c r="E868" t="s">
        <v>384</v>
      </c>
      <c r="F868" t="s">
        <v>8331</v>
      </c>
    </row>
    <row r="869" spans="1:6">
      <c r="A869" t="s">
        <v>9299</v>
      </c>
      <c r="B869" t="s">
        <v>2060</v>
      </c>
      <c r="C869">
        <v>380</v>
      </c>
      <c r="D869">
        <v>90</v>
      </c>
      <c r="E869" t="s">
        <v>384</v>
      </c>
      <c r="F869" t="s">
        <v>8331</v>
      </c>
    </row>
    <row r="870" spans="1:6">
      <c r="A870" t="s">
        <v>9300</v>
      </c>
      <c r="B870" t="s">
        <v>2061</v>
      </c>
      <c r="C870">
        <v>14</v>
      </c>
      <c r="D870">
        <v>1</v>
      </c>
      <c r="E870" t="s">
        <v>384</v>
      </c>
      <c r="F870" t="s">
        <v>8331</v>
      </c>
    </row>
    <row r="871" spans="1:6">
      <c r="A871" t="s">
        <v>9301</v>
      </c>
      <c r="B871" t="s">
        <v>2062</v>
      </c>
      <c r="C871">
        <v>17</v>
      </c>
      <c r="D871">
        <v>4</v>
      </c>
      <c r="E871" t="s">
        <v>384</v>
      </c>
      <c r="F871" t="s">
        <v>8331</v>
      </c>
    </row>
    <row r="872" spans="1:6">
      <c r="A872" t="s">
        <v>9302</v>
      </c>
      <c r="B872" t="s">
        <v>2063</v>
      </c>
      <c r="C872">
        <v>158</v>
      </c>
      <c r="D872">
        <v>23</v>
      </c>
      <c r="E872" t="s">
        <v>384</v>
      </c>
      <c r="F872" t="s">
        <v>8331</v>
      </c>
    </row>
    <row r="873" spans="1:6">
      <c r="A873" t="s">
        <v>9303</v>
      </c>
      <c r="B873" t="s">
        <v>2064</v>
      </c>
      <c r="C873">
        <v>5</v>
      </c>
      <c r="D873">
        <v>0</v>
      </c>
      <c r="E873" t="s">
        <v>384</v>
      </c>
      <c r="F873" t="s">
        <v>8331</v>
      </c>
    </row>
    <row r="874" spans="1:6">
      <c r="A874" t="s">
        <v>9304</v>
      </c>
      <c r="B874" t="s">
        <v>2065</v>
      </c>
      <c r="C874">
        <v>25</v>
      </c>
      <c r="D874">
        <v>3</v>
      </c>
      <c r="E874" t="s">
        <v>384</v>
      </c>
      <c r="F874" t="s">
        <v>8331</v>
      </c>
    </row>
    <row r="875" spans="1:6">
      <c r="A875" t="s">
        <v>9305</v>
      </c>
      <c r="B875" t="s">
        <v>2066</v>
      </c>
      <c r="C875">
        <v>10</v>
      </c>
      <c r="D875">
        <v>0</v>
      </c>
      <c r="E875" t="s">
        <v>384</v>
      </c>
      <c r="F875" t="s">
        <v>8331</v>
      </c>
    </row>
    <row r="876" spans="1:6">
      <c r="A876" t="s">
        <v>9306</v>
      </c>
      <c r="B876" t="s">
        <v>2067</v>
      </c>
      <c r="C876">
        <v>6</v>
      </c>
      <c r="D876">
        <v>0</v>
      </c>
      <c r="E876" t="s">
        <v>384</v>
      </c>
      <c r="F876" t="s">
        <v>8331</v>
      </c>
    </row>
    <row r="877" spans="1:6">
      <c r="A877" t="s">
        <v>9307</v>
      </c>
      <c r="B877" t="s">
        <v>2068</v>
      </c>
      <c r="C877">
        <v>10</v>
      </c>
      <c r="D877">
        <v>0</v>
      </c>
      <c r="E877" t="s">
        <v>384</v>
      </c>
      <c r="F877" t="s">
        <v>8331</v>
      </c>
    </row>
    <row r="878" spans="1:6">
      <c r="A878" t="s">
        <v>9308</v>
      </c>
      <c r="B878" t="s">
        <v>2069</v>
      </c>
      <c r="C878">
        <v>307</v>
      </c>
      <c r="D878">
        <v>32</v>
      </c>
      <c r="E878" t="s">
        <v>384</v>
      </c>
      <c r="F878" t="s">
        <v>8331</v>
      </c>
    </row>
    <row r="879" spans="1:6">
      <c r="A879" t="s">
        <v>9309</v>
      </c>
      <c r="B879" t="s">
        <v>2070</v>
      </c>
      <c r="C879">
        <v>100</v>
      </c>
      <c r="D879">
        <v>18</v>
      </c>
      <c r="E879" t="s">
        <v>384</v>
      </c>
      <c r="F879" t="s">
        <v>8331</v>
      </c>
    </row>
    <row r="880" spans="1:6">
      <c r="A880" t="s">
        <v>9310</v>
      </c>
      <c r="B880" t="s">
        <v>2071</v>
      </c>
      <c r="C880">
        <v>15</v>
      </c>
      <c r="D880">
        <v>1</v>
      </c>
      <c r="E880" t="s">
        <v>384</v>
      </c>
      <c r="F880" t="s">
        <v>8331</v>
      </c>
    </row>
    <row r="881" spans="1:6">
      <c r="A881" t="s">
        <v>9311</v>
      </c>
      <c r="B881" t="s">
        <v>2072</v>
      </c>
      <c r="C881">
        <v>40</v>
      </c>
      <c r="D881">
        <v>7</v>
      </c>
      <c r="E881" t="s">
        <v>384</v>
      </c>
      <c r="F881" t="s">
        <v>8331</v>
      </c>
    </row>
    <row r="882" spans="1:6">
      <c r="A882" t="s">
        <v>9312</v>
      </c>
      <c r="B882" t="s">
        <v>2073</v>
      </c>
      <c r="C882">
        <v>100</v>
      </c>
      <c r="D882">
        <v>15</v>
      </c>
      <c r="E882" t="s">
        <v>384</v>
      </c>
      <c r="F882" t="s">
        <v>8331</v>
      </c>
    </row>
    <row r="883" spans="1:6">
      <c r="A883" t="s">
        <v>9313</v>
      </c>
      <c r="B883" t="s">
        <v>2074</v>
      </c>
      <c r="C883">
        <v>143</v>
      </c>
      <c r="D883">
        <v>24</v>
      </c>
      <c r="E883" t="s">
        <v>384</v>
      </c>
      <c r="F883" t="s">
        <v>8331</v>
      </c>
    </row>
    <row r="884" spans="1:6">
      <c r="A884" t="s">
        <v>9314</v>
      </c>
      <c r="B884" t="s">
        <v>2075</v>
      </c>
      <c r="C884">
        <v>476</v>
      </c>
      <c r="D884">
        <v>48</v>
      </c>
      <c r="E884" t="s">
        <v>384</v>
      </c>
      <c r="F884" t="s">
        <v>8331</v>
      </c>
    </row>
    <row r="885" spans="1:6">
      <c r="A885" t="s">
        <v>9315</v>
      </c>
      <c r="B885" t="s">
        <v>2076</v>
      </c>
      <c r="C885">
        <v>95</v>
      </c>
      <c r="D885">
        <v>6</v>
      </c>
      <c r="E885" t="s">
        <v>384</v>
      </c>
      <c r="F885" t="s">
        <v>8331</v>
      </c>
    </row>
    <row r="886" spans="1:6">
      <c r="A886" t="s">
        <v>9316</v>
      </c>
      <c r="B886" t="s">
        <v>2077</v>
      </c>
      <c r="C886">
        <v>32</v>
      </c>
      <c r="D886">
        <v>6</v>
      </c>
      <c r="E886" t="s">
        <v>384</v>
      </c>
      <c r="F886" t="s">
        <v>8331</v>
      </c>
    </row>
    <row r="887" spans="1:6">
      <c r="A887" t="s">
        <v>9317</v>
      </c>
      <c r="B887" t="s">
        <v>2078</v>
      </c>
      <c r="C887">
        <v>180</v>
      </c>
      <c r="D887">
        <v>20</v>
      </c>
      <c r="E887" t="s">
        <v>384</v>
      </c>
      <c r="F887" t="s">
        <v>8331</v>
      </c>
    </row>
    <row r="888" spans="1:6">
      <c r="A888" t="s">
        <v>9318</v>
      </c>
      <c r="B888" t="s">
        <v>2079</v>
      </c>
      <c r="C888">
        <v>36</v>
      </c>
      <c r="D888">
        <v>5</v>
      </c>
      <c r="E888" t="s">
        <v>384</v>
      </c>
      <c r="F888" t="s">
        <v>8331</v>
      </c>
    </row>
    <row r="889" spans="1:6">
      <c r="A889" t="s">
        <v>9319</v>
      </c>
      <c r="B889" t="s">
        <v>2080</v>
      </c>
      <c r="C889">
        <v>340</v>
      </c>
      <c r="D889">
        <v>36</v>
      </c>
      <c r="E889" t="s">
        <v>384</v>
      </c>
      <c r="F889" t="s">
        <v>8331</v>
      </c>
    </row>
    <row r="890" spans="1:6">
      <c r="A890" t="s">
        <v>9320</v>
      </c>
      <c r="B890" t="s">
        <v>2081</v>
      </c>
      <c r="C890">
        <v>225</v>
      </c>
      <c r="D890">
        <v>14</v>
      </c>
      <c r="E890" t="s">
        <v>384</v>
      </c>
      <c r="F890" t="s">
        <v>8331</v>
      </c>
    </row>
    <row r="891" spans="1:6">
      <c r="A891" t="s">
        <v>9321</v>
      </c>
      <c r="B891" t="s">
        <v>2082</v>
      </c>
      <c r="C891">
        <v>145</v>
      </c>
      <c r="D891">
        <v>11</v>
      </c>
      <c r="E891" t="s">
        <v>384</v>
      </c>
      <c r="F891" t="s">
        <v>8331</v>
      </c>
    </row>
    <row r="892" spans="1:6">
      <c r="A892" t="s">
        <v>9322</v>
      </c>
      <c r="B892" t="s">
        <v>2083</v>
      </c>
      <c r="C892">
        <v>42</v>
      </c>
      <c r="D892">
        <v>0</v>
      </c>
      <c r="E892" t="s">
        <v>384</v>
      </c>
      <c r="F892" t="s">
        <v>8331</v>
      </c>
    </row>
    <row r="893" spans="1:6">
      <c r="A893" t="s">
        <v>9323</v>
      </c>
      <c r="B893" t="s">
        <v>2084</v>
      </c>
      <c r="C893">
        <v>15</v>
      </c>
      <c r="D893">
        <v>0</v>
      </c>
      <c r="E893" t="s">
        <v>385</v>
      </c>
      <c r="F893" t="s">
        <v>8334</v>
      </c>
    </row>
    <row r="894" spans="1:6">
      <c r="A894" t="s">
        <v>9324</v>
      </c>
      <c r="B894" t="s">
        <v>2085</v>
      </c>
      <c r="C894">
        <v>91</v>
      </c>
      <c r="D894">
        <v>8</v>
      </c>
      <c r="E894" t="s">
        <v>386</v>
      </c>
      <c r="F894" t="s">
        <v>8335</v>
      </c>
    </row>
    <row r="895" spans="1:6">
      <c r="A895" t="s">
        <v>9325</v>
      </c>
      <c r="B895" t="s">
        <v>2086</v>
      </c>
      <c r="C895">
        <v>60</v>
      </c>
      <c r="D895">
        <v>8</v>
      </c>
      <c r="E895" t="s">
        <v>387</v>
      </c>
      <c r="F895" t="s">
        <v>8335</v>
      </c>
    </row>
    <row r="896" spans="1:6">
      <c r="A896" t="s">
        <v>9326</v>
      </c>
      <c r="B896" t="s">
        <v>2087</v>
      </c>
      <c r="C896">
        <v>385</v>
      </c>
      <c r="D896">
        <v>108</v>
      </c>
      <c r="E896" t="s">
        <v>387</v>
      </c>
      <c r="F896" t="s">
        <v>8335</v>
      </c>
    </row>
    <row r="897" spans="1:6">
      <c r="A897" t="s">
        <v>9327</v>
      </c>
      <c r="B897" t="s">
        <v>2088</v>
      </c>
      <c r="C897">
        <v>20</v>
      </c>
      <c r="D897">
        <v>0</v>
      </c>
      <c r="E897" t="s">
        <v>387</v>
      </c>
      <c r="F897" t="s">
        <v>8335</v>
      </c>
    </row>
    <row r="898" spans="1:6">
      <c r="A898" t="s">
        <v>9328</v>
      </c>
      <c r="B898" t="s">
        <v>2089</v>
      </c>
      <c r="C898">
        <v>13</v>
      </c>
      <c r="D898">
        <v>2</v>
      </c>
      <c r="E898" t="s">
        <v>388</v>
      </c>
      <c r="F898" t="s">
        <v>8335</v>
      </c>
    </row>
    <row r="899" spans="1:6">
      <c r="A899" t="s">
        <v>9329</v>
      </c>
      <c r="B899" t="s">
        <v>2090</v>
      </c>
      <c r="C899">
        <v>0</v>
      </c>
      <c r="D899">
        <v>0</v>
      </c>
      <c r="E899" t="s">
        <v>389</v>
      </c>
      <c r="F899" t="s">
        <v>1196</v>
      </c>
    </row>
    <row r="900" spans="1:6">
      <c r="A900" t="s">
        <v>9330</v>
      </c>
      <c r="B900" t="s">
        <v>2091</v>
      </c>
      <c r="C900">
        <v>310</v>
      </c>
      <c r="D900">
        <v>104</v>
      </c>
      <c r="E900" t="s">
        <v>390</v>
      </c>
      <c r="F900" t="s">
        <v>8335</v>
      </c>
    </row>
    <row r="901" spans="1:6">
      <c r="A901" t="s">
        <v>9331</v>
      </c>
      <c r="B901" t="s">
        <v>2092</v>
      </c>
      <c r="C901">
        <v>253</v>
      </c>
      <c r="D901">
        <v>0</v>
      </c>
      <c r="E901" t="s">
        <v>391</v>
      </c>
      <c r="F901" t="s">
        <v>8334</v>
      </c>
    </row>
    <row r="902" spans="1:6">
      <c r="A902" t="s">
        <v>9332</v>
      </c>
      <c r="B902" t="s">
        <v>2093</v>
      </c>
      <c r="C902">
        <v>27</v>
      </c>
      <c r="D902">
        <v>15</v>
      </c>
      <c r="E902" t="s">
        <v>392</v>
      </c>
      <c r="F902" t="s">
        <v>8335</v>
      </c>
    </row>
    <row r="903" spans="1:6">
      <c r="A903" t="s">
        <v>9333</v>
      </c>
      <c r="B903" t="s">
        <v>2094</v>
      </c>
      <c r="C903">
        <v>0</v>
      </c>
      <c r="D903">
        <v>0</v>
      </c>
      <c r="E903" t="s">
        <v>392</v>
      </c>
      <c r="F903" t="s">
        <v>8335</v>
      </c>
    </row>
    <row r="904" spans="1:6">
      <c r="A904" t="s">
        <v>9334</v>
      </c>
      <c r="B904" t="s">
        <v>2095</v>
      </c>
      <c r="C904">
        <v>0</v>
      </c>
      <c r="D904">
        <v>0</v>
      </c>
      <c r="E904" t="s">
        <v>393</v>
      </c>
      <c r="F904" t="s">
        <v>1196</v>
      </c>
    </row>
    <row r="905" spans="1:6">
      <c r="A905" t="s">
        <v>9335</v>
      </c>
      <c r="B905" t="s">
        <v>2096</v>
      </c>
      <c r="C905">
        <v>192</v>
      </c>
      <c r="D905">
        <v>81</v>
      </c>
      <c r="E905" t="s">
        <v>393</v>
      </c>
      <c r="F905" t="s">
        <v>8335</v>
      </c>
    </row>
    <row r="906" spans="1:6">
      <c r="A906" t="s">
        <v>9336</v>
      </c>
      <c r="B906" t="s">
        <v>2097</v>
      </c>
      <c r="C906">
        <v>145</v>
      </c>
      <c r="D906">
        <v>22</v>
      </c>
      <c r="E906" t="s">
        <v>394</v>
      </c>
      <c r="F906" t="s">
        <v>8335</v>
      </c>
    </row>
    <row r="907" spans="1:6">
      <c r="A907" t="s">
        <v>9337</v>
      </c>
      <c r="B907" t="s">
        <v>2098</v>
      </c>
      <c r="C907">
        <v>124</v>
      </c>
      <c r="D907">
        <v>12</v>
      </c>
      <c r="E907" t="s">
        <v>395</v>
      </c>
      <c r="F907" t="s">
        <v>8335</v>
      </c>
    </row>
    <row r="908" spans="1:6">
      <c r="A908" t="s">
        <v>9338</v>
      </c>
      <c r="B908" t="s">
        <v>2099</v>
      </c>
      <c r="C908">
        <v>21</v>
      </c>
      <c r="D908">
        <v>0</v>
      </c>
      <c r="E908" t="s">
        <v>395</v>
      </c>
      <c r="F908" t="s">
        <v>8335</v>
      </c>
    </row>
    <row r="909" spans="1:6">
      <c r="A909" t="s">
        <v>9339</v>
      </c>
      <c r="B909" t="s">
        <v>2100</v>
      </c>
      <c r="C909">
        <v>14</v>
      </c>
      <c r="D909">
        <v>0</v>
      </c>
      <c r="E909" t="s">
        <v>395</v>
      </c>
      <c r="F909" t="s">
        <v>8335</v>
      </c>
    </row>
    <row r="910" spans="1:6">
      <c r="A910" t="s">
        <v>9340</v>
      </c>
      <c r="B910" t="s">
        <v>2101</v>
      </c>
      <c r="C910">
        <v>19</v>
      </c>
      <c r="D910">
        <v>0</v>
      </c>
      <c r="E910" t="s">
        <v>395</v>
      </c>
      <c r="F910" t="s">
        <v>8335</v>
      </c>
    </row>
    <row r="911" spans="1:6">
      <c r="A911" t="s">
        <v>9341</v>
      </c>
      <c r="B911" t="s">
        <v>2102</v>
      </c>
      <c r="C911">
        <v>11</v>
      </c>
      <c r="D911">
        <v>0</v>
      </c>
      <c r="E911" t="s">
        <v>395</v>
      </c>
      <c r="F911" t="s">
        <v>8335</v>
      </c>
    </row>
    <row r="912" spans="1:6">
      <c r="A912" t="s">
        <v>9342</v>
      </c>
      <c r="B912" t="s">
        <v>2103</v>
      </c>
      <c r="C912">
        <v>200</v>
      </c>
      <c r="D912">
        <v>19</v>
      </c>
      <c r="E912" t="s">
        <v>395</v>
      </c>
      <c r="F912" t="s">
        <v>8331</v>
      </c>
    </row>
    <row r="913" spans="1:6">
      <c r="A913" t="s">
        <v>9343</v>
      </c>
      <c r="B913" t="s">
        <v>2104</v>
      </c>
      <c r="C913">
        <v>24</v>
      </c>
      <c r="D913">
        <v>0</v>
      </c>
      <c r="E913" t="s">
        <v>395</v>
      </c>
      <c r="F913" t="s">
        <v>8331</v>
      </c>
    </row>
    <row r="914" spans="1:6">
      <c r="A914" t="s">
        <v>9344</v>
      </c>
      <c r="B914" t="s">
        <v>2105</v>
      </c>
      <c r="C914">
        <v>346</v>
      </c>
      <c r="D914">
        <v>41</v>
      </c>
      <c r="E914" t="s">
        <v>395</v>
      </c>
      <c r="F914" t="s">
        <v>8331</v>
      </c>
    </row>
    <row r="915" spans="1:6">
      <c r="A915" t="s">
        <v>9345</v>
      </c>
      <c r="B915" t="s">
        <v>2106</v>
      </c>
      <c r="C915">
        <v>70</v>
      </c>
      <c r="D915">
        <v>0</v>
      </c>
      <c r="E915" t="s">
        <v>395</v>
      </c>
      <c r="F915" t="s">
        <v>8331</v>
      </c>
    </row>
    <row r="916" spans="1:6">
      <c r="A916" t="s">
        <v>9346</v>
      </c>
      <c r="B916" t="s">
        <v>2107</v>
      </c>
      <c r="C916">
        <v>32</v>
      </c>
      <c r="D916">
        <v>5</v>
      </c>
      <c r="E916" t="s">
        <v>395</v>
      </c>
      <c r="F916" t="s">
        <v>8331</v>
      </c>
    </row>
    <row r="917" spans="1:6">
      <c r="A917" t="s">
        <v>9347</v>
      </c>
      <c r="B917" t="s">
        <v>2108</v>
      </c>
      <c r="C917">
        <v>38</v>
      </c>
      <c r="D917">
        <v>10</v>
      </c>
      <c r="E917" t="s">
        <v>395</v>
      </c>
      <c r="F917" t="s">
        <v>8331</v>
      </c>
    </row>
    <row r="918" spans="1:6">
      <c r="A918" t="s">
        <v>9348</v>
      </c>
      <c r="B918" t="s">
        <v>2109</v>
      </c>
      <c r="C918">
        <v>15</v>
      </c>
      <c r="D918">
        <v>0</v>
      </c>
      <c r="E918" t="s">
        <v>395</v>
      </c>
      <c r="F918" t="s">
        <v>8348</v>
      </c>
    </row>
    <row r="919" spans="1:6">
      <c r="A919" t="s">
        <v>9349</v>
      </c>
      <c r="B919" t="s">
        <v>2110</v>
      </c>
      <c r="C919">
        <v>180</v>
      </c>
      <c r="D919">
        <v>28</v>
      </c>
      <c r="E919" t="s">
        <v>395</v>
      </c>
      <c r="F919" t="s">
        <v>8331</v>
      </c>
    </row>
    <row r="920" spans="1:6">
      <c r="A920" t="s">
        <v>9350</v>
      </c>
      <c r="B920" t="s">
        <v>2111</v>
      </c>
      <c r="C920">
        <v>35</v>
      </c>
      <c r="D920">
        <v>10</v>
      </c>
      <c r="E920" t="s">
        <v>395</v>
      </c>
      <c r="F920" t="s">
        <v>8331</v>
      </c>
    </row>
    <row r="921" spans="1:6">
      <c r="A921" t="s">
        <v>9351</v>
      </c>
      <c r="B921" t="s">
        <v>2112</v>
      </c>
      <c r="C921">
        <v>140</v>
      </c>
      <c r="D921">
        <v>24</v>
      </c>
      <c r="E921" t="s">
        <v>395</v>
      </c>
      <c r="F921" t="s">
        <v>8335</v>
      </c>
    </row>
    <row r="922" spans="1:6">
      <c r="A922" t="s">
        <v>9352</v>
      </c>
      <c r="B922" t="s">
        <v>2113</v>
      </c>
      <c r="C922">
        <v>8</v>
      </c>
      <c r="D922">
        <v>0</v>
      </c>
      <c r="E922" t="s">
        <v>395</v>
      </c>
      <c r="F922" t="s">
        <v>8331</v>
      </c>
    </row>
    <row r="923" spans="1:6">
      <c r="A923" t="s">
        <v>9353</v>
      </c>
      <c r="B923" t="s">
        <v>2114</v>
      </c>
      <c r="C923">
        <v>160</v>
      </c>
      <c r="D923">
        <v>15</v>
      </c>
      <c r="E923" t="s">
        <v>395</v>
      </c>
      <c r="F923" t="s">
        <v>8331</v>
      </c>
    </row>
    <row r="924" spans="1:6">
      <c r="A924" t="s">
        <v>9354</v>
      </c>
      <c r="B924" t="s">
        <v>2115</v>
      </c>
      <c r="C924">
        <v>5</v>
      </c>
      <c r="D924">
        <v>0</v>
      </c>
      <c r="E924" t="s">
        <v>395</v>
      </c>
      <c r="F924" t="s">
        <v>8331</v>
      </c>
    </row>
    <row r="925" spans="1:6">
      <c r="A925" t="s">
        <v>9355</v>
      </c>
      <c r="B925" t="s">
        <v>2116</v>
      </c>
      <c r="C925">
        <v>90</v>
      </c>
      <c r="D925">
        <v>0</v>
      </c>
      <c r="E925" t="s">
        <v>395</v>
      </c>
      <c r="F925" t="s">
        <v>8331</v>
      </c>
    </row>
    <row r="926" spans="1:6">
      <c r="A926" t="s">
        <v>9356</v>
      </c>
      <c r="B926" t="s">
        <v>2117</v>
      </c>
      <c r="C926">
        <v>35</v>
      </c>
      <c r="D926">
        <v>5</v>
      </c>
      <c r="E926" t="s">
        <v>395</v>
      </c>
      <c r="F926" t="s">
        <v>8331</v>
      </c>
    </row>
    <row r="927" spans="1:6">
      <c r="A927" t="s">
        <v>9357</v>
      </c>
      <c r="B927" t="s">
        <v>2118</v>
      </c>
      <c r="C927">
        <v>67</v>
      </c>
      <c r="D927">
        <v>7</v>
      </c>
      <c r="E927" t="s">
        <v>395</v>
      </c>
      <c r="F927" t="s">
        <v>8331</v>
      </c>
    </row>
    <row r="928" spans="1:6">
      <c r="A928" t="s">
        <v>9358</v>
      </c>
      <c r="B928" t="s">
        <v>2119</v>
      </c>
      <c r="C928">
        <v>50</v>
      </c>
      <c r="D928">
        <v>6</v>
      </c>
      <c r="E928" t="s">
        <v>395</v>
      </c>
      <c r="F928" t="s">
        <v>8331</v>
      </c>
    </row>
    <row r="929" spans="1:6">
      <c r="A929" t="s">
        <v>9359</v>
      </c>
      <c r="B929" t="s">
        <v>2120</v>
      </c>
      <c r="C929">
        <v>324</v>
      </c>
      <c r="D929">
        <v>64</v>
      </c>
      <c r="E929" t="s">
        <v>395</v>
      </c>
      <c r="F929" t="s">
        <v>8331</v>
      </c>
    </row>
    <row r="930" spans="1:6">
      <c r="A930" t="s">
        <v>9360</v>
      </c>
      <c r="B930" t="s">
        <v>2121</v>
      </c>
      <c r="C930">
        <v>131</v>
      </c>
      <c r="D930">
        <v>26</v>
      </c>
      <c r="E930" t="s">
        <v>395</v>
      </c>
      <c r="F930" t="s">
        <v>8331</v>
      </c>
    </row>
    <row r="931" spans="1:6">
      <c r="A931" t="s">
        <v>9361</v>
      </c>
      <c r="B931" t="s">
        <v>2122</v>
      </c>
      <c r="C931">
        <v>45</v>
      </c>
      <c r="D931">
        <v>9</v>
      </c>
      <c r="E931" t="s">
        <v>395</v>
      </c>
      <c r="F931" t="s">
        <v>8331</v>
      </c>
    </row>
    <row r="932" spans="1:6">
      <c r="A932" t="s">
        <v>9362</v>
      </c>
      <c r="B932" t="s">
        <v>2123</v>
      </c>
      <c r="C932">
        <v>315</v>
      </c>
      <c r="D932">
        <v>77</v>
      </c>
      <c r="E932" t="s">
        <v>395</v>
      </c>
      <c r="F932" t="s">
        <v>8348</v>
      </c>
    </row>
    <row r="933" spans="1:6">
      <c r="A933" t="s">
        <v>9363</v>
      </c>
      <c r="B933" t="s">
        <v>2124</v>
      </c>
      <c r="C933">
        <v>10</v>
      </c>
      <c r="D933">
        <v>1</v>
      </c>
      <c r="E933" t="s">
        <v>395</v>
      </c>
      <c r="F933" t="s">
        <v>8348</v>
      </c>
    </row>
    <row r="934" spans="1:6">
      <c r="A934" t="s">
        <v>9364</v>
      </c>
      <c r="B934" t="s">
        <v>2125</v>
      </c>
      <c r="C934">
        <v>20</v>
      </c>
      <c r="D934">
        <v>0</v>
      </c>
      <c r="E934" t="s">
        <v>395</v>
      </c>
      <c r="F934" t="s">
        <v>8335</v>
      </c>
    </row>
    <row r="935" spans="1:6">
      <c r="A935" t="s">
        <v>9365</v>
      </c>
      <c r="B935" t="s">
        <v>2126</v>
      </c>
      <c r="C935">
        <v>30</v>
      </c>
      <c r="D935">
        <v>0</v>
      </c>
      <c r="E935" t="s">
        <v>395</v>
      </c>
      <c r="F935" t="s">
        <v>8335</v>
      </c>
    </row>
    <row r="936" spans="1:6">
      <c r="A936" t="s">
        <v>9366</v>
      </c>
      <c r="B936" t="s">
        <v>2127</v>
      </c>
      <c r="C936">
        <v>330</v>
      </c>
      <c r="D936">
        <v>63</v>
      </c>
      <c r="E936" t="s">
        <v>395</v>
      </c>
      <c r="F936" t="s">
        <v>8331</v>
      </c>
    </row>
    <row r="937" spans="1:6">
      <c r="A937" t="s">
        <v>9367</v>
      </c>
      <c r="B937" t="s">
        <v>2128</v>
      </c>
      <c r="C937">
        <v>75</v>
      </c>
      <c r="D937">
        <v>6</v>
      </c>
      <c r="E937" t="s">
        <v>395</v>
      </c>
      <c r="F937" t="s">
        <v>8331</v>
      </c>
    </row>
    <row r="938" spans="1:6">
      <c r="A938" t="s">
        <v>9368</v>
      </c>
      <c r="B938" t="s">
        <v>2129</v>
      </c>
      <c r="C938">
        <v>25</v>
      </c>
      <c r="D938">
        <v>2</v>
      </c>
      <c r="E938" t="s">
        <v>395</v>
      </c>
      <c r="F938" t="s">
        <v>8331</v>
      </c>
    </row>
    <row r="939" spans="1:6">
      <c r="A939" t="s">
        <v>9369</v>
      </c>
      <c r="B939" t="s">
        <v>2130</v>
      </c>
      <c r="C939">
        <v>12</v>
      </c>
      <c r="D939">
        <v>0</v>
      </c>
      <c r="E939" t="s">
        <v>395</v>
      </c>
      <c r="F939" t="s">
        <v>8349</v>
      </c>
    </row>
    <row r="940" spans="1:6">
      <c r="A940" t="s">
        <v>9370</v>
      </c>
      <c r="B940" t="s">
        <v>2131</v>
      </c>
      <c r="C940">
        <v>22</v>
      </c>
      <c r="D940">
        <v>0</v>
      </c>
      <c r="E940" t="s">
        <v>395</v>
      </c>
      <c r="F940" t="s">
        <v>8335</v>
      </c>
    </row>
    <row r="941" spans="1:6">
      <c r="A941" t="s">
        <v>9371</v>
      </c>
      <c r="B941" t="s">
        <v>2132</v>
      </c>
      <c r="C941">
        <v>40</v>
      </c>
      <c r="D941">
        <v>0</v>
      </c>
      <c r="E941" t="s">
        <v>396</v>
      </c>
      <c r="F941" t="s">
        <v>8335</v>
      </c>
    </row>
    <row r="942" spans="1:6">
      <c r="A942" t="s">
        <v>9372</v>
      </c>
      <c r="B942" t="s">
        <v>2133</v>
      </c>
      <c r="C942">
        <v>10</v>
      </c>
      <c r="D942">
        <v>0</v>
      </c>
      <c r="E942" t="s">
        <v>397</v>
      </c>
      <c r="F942" t="s">
        <v>8335</v>
      </c>
    </row>
    <row r="943" spans="1:6">
      <c r="A943" t="s">
        <v>9373</v>
      </c>
      <c r="B943" t="s">
        <v>2134</v>
      </c>
      <c r="C943">
        <v>58</v>
      </c>
      <c r="D943">
        <v>9</v>
      </c>
      <c r="E943" t="s">
        <v>398</v>
      </c>
      <c r="F943" t="s">
        <v>8335</v>
      </c>
    </row>
    <row r="944" spans="1:6">
      <c r="A944" t="s">
        <v>9374</v>
      </c>
      <c r="B944" t="s">
        <v>2135</v>
      </c>
      <c r="C944">
        <v>121</v>
      </c>
      <c r="D944">
        <v>10</v>
      </c>
      <c r="E944" t="s">
        <v>399</v>
      </c>
      <c r="F944" t="s">
        <v>8335</v>
      </c>
    </row>
    <row r="945" spans="1:6">
      <c r="A945" t="s">
        <v>9375</v>
      </c>
      <c r="B945" t="s">
        <v>2136</v>
      </c>
      <c r="C945">
        <v>70</v>
      </c>
      <c r="D945">
        <v>12</v>
      </c>
      <c r="E945" t="s">
        <v>399</v>
      </c>
      <c r="F945" t="s">
        <v>8335</v>
      </c>
    </row>
    <row r="946" spans="1:6">
      <c r="A946" t="s">
        <v>9376</v>
      </c>
      <c r="B946" t="s">
        <v>2137</v>
      </c>
      <c r="C946">
        <v>115</v>
      </c>
      <c r="D946">
        <v>10</v>
      </c>
      <c r="E946" t="s">
        <v>400</v>
      </c>
      <c r="F946" t="s">
        <v>8335</v>
      </c>
    </row>
    <row r="947" spans="1:6">
      <c r="A947" t="s">
        <v>9377</v>
      </c>
      <c r="B947" t="s">
        <v>2138</v>
      </c>
      <c r="C947">
        <v>15</v>
      </c>
      <c r="D947">
        <v>0</v>
      </c>
      <c r="E947" t="s">
        <v>401</v>
      </c>
      <c r="F947" t="s">
        <v>8332</v>
      </c>
    </row>
    <row r="948" spans="1:6">
      <c r="A948" t="s">
        <v>9378</v>
      </c>
      <c r="B948" t="s">
        <v>2139</v>
      </c>
      <c r="C948">
        <v>50</v>
      </c>
      <c r="D948">
        <v>12</v>
      </c>
      <c r="E948" t="s">
        <v>402</v>
      </c>
      <c r="F948" t="s">
        <v>8335</v>
      </c>
    </row>
    <row r="949" spans="1:6">
      <c r="A949" t="s">
        <v>9379</v>
      </c>
      <c r="B949" t="s">
        <v>2140</v>
      </c>
      <c r="C949">
        <v>85</v>
      </c>
      <c r="D949">
        <v>10</v>
      </c>
      <c r="E949" t="s">
        <v>403</v>
      </c>
      <c r="F949" t="s">
        <v>8335</v>
      </c>
    </row>
    <row r="950" spans="1:6">
      <c r="A950" t="s">
        <v>9380</v>
      </c>
      <c r="B950" t="s">
        <v>2141</v>
      </c>
      <c r="C950">
        <v>0</v>
      </c>
      <c r="D950">
        <v>0</v>
      </c>
      <c r="E950" t="s">
        <v>404</v>
      </c>
      <c r="F950" t="s">
        <v>8335</v>
      </c>
    </row>
    <row r="951" spans="1:6">
      <c r="A951" t="s">
        <v>9381</v>
      </c>
      <c r="B951" t="s">
        <v>2142</v>
      </c>
      <c r="C951">
        <v>73</v>
      </c>
      <c r="D951">
        <v>6</v>
      </c>
      <c r="E951" t="s">
        <v>404</v>
      </c>
      <c r="F951" t="s">
        <v>8335</v>
      </c>
    </row>
    <row r="952" spans="1:6">
      <c r="A952" t="s">
        <v>9382</v>
      </c>
      <c r="B952" t="s">
        <v>2143</v>
      </c>
      <c r="C952">
        <v>387</v>
      </c>
      <c r="D952">
        <v>73</v>
      </c>
      <c r="E952" t="s">
        <v>404</v>
      </c>
      <c r="F952" t="s">
        <v>8335</v>
      </c>
    </row>
    <row r="953" spans="1:6">
      <c r="A953" t="s">
        <v>9383</v>
      </c>
      <c r="B953" t="s">
        <v>2144</v>
      </c>
      <c r="C953">
        <v>0</v>
      </c>
      <c r="D953">
        <v>0</v>
      </c>
      <c r="E953" t="s">
        <v>404</v>
      </c>
      <c r="F953" t="s">
        <v>8335</v>
      </c>
    </row>
    <row r="954" spans="1:6">
      <c r="A954" t="s">
        <v>9384</v>
      </c>
      <c r="B954" t="s">
        <v>2145</v>
      </c>
      <c r="C954">
        <v>85</v>
      </c>
      <c r="D954">
        <v>0</v>
      </c>
      <c r="E954" t="s">
        <v>404</v>
      </c>
      <c r="F954" t="s">
        <v>8335</v>
      </c>
    </row>
    <row r="955" spans="1:6">
      <c r="A955" t="s">
        <v>9385</v>
      </c>
      <c r="B955" t="s">
        <v>2146</v>
      </c>
      <c r="C955">
        <v>25</v>
      </c>
      <c r="D955">
        <v>0</v>
      </c>
      <c r="E955" t="s">
        <v>404</v>
      </c>
      <c r="F955" t="s">
        <v>8335</v>
      </c>
    </row>
    <row r="956" spans="1:6">
      <c r="A956" t="s">
        <v>9386</v>
      </c>
      <c r="B956" t="s">
        <v>2147</v>
      </c>
      <c r="C956">
        <v>0</v>
      </c>
      <c r="D956">
        <v>0</v>
      </c>
      <c r="E956" t="s">
        <v>404</v>
      </c>
      <c r="F956" t="s">
        <v>8335</v>
      </c>
    </row>
    <row r="957" spans="1:6">
      <c r="A957" t="s">
        <v>9387</v>
      </c>
      <c r="B957" t="s">
        <v>2148</v>
      </c>
      <c r="C957">
        <v>125</v>
      </c>
      <c r="D957">
        <v>18</v>
      </c>
      <c r="E957" t="s">
        <v>404</v>
      </c>
      <c r="F957" t="s">
        <v>8335</v>
      </c>
    </row>
    <row r="958" spans="1:6">
      <c r="A958" t="s">
        <v>9388</v>
      </c>
      <c r="B958" t="s">
        <v>2149</v>
      </c>
      <c r="C958">
        <v>0</v>
      </c>
      <c r="D958">
        <v>0</v>
      </c>
      <c r="E958" t="s">
        <v>404</v>
      </c>
      <c r="F958" t="s">
        <v>8335</v>
      </c>
    </row>
    <row r="959" spans="1:6">
      <c r="A959" t="s">
        <v>9389</v>
      </c>
      <c r="B959" t="s">
        <v>2150</v>
      </c>
      <c r="C959">
        <v>0</v>
      </c>
      <c r="D959">
        <v>0</v>
      </c>
      <c r="E959" t="s">
        <v>404</v>
      </c>
      <c r="F959" t="s">
        <v>8335</v>
      </c>
    </row>
    <row r="960" spans="1:6">
      <c r="A960" t="s">
        <v>9390</v>
      </c>
      <c r="B960" t="s">
        <v>2151</v>
      </c>
      <c r="C960">
        <v>0</v>
      </c>
      <c r="D960">
        <v>0</v>
      </c>
      <c r="E960" t="s">
        <v>404</v>
      </c>
      <c r="F960" t="s">
        <v>8335</v>
      </c>
    </row>
    <row r="961" spans="1:6">
      <c r="A961" t="s">
        <v>9391</v>
      </c>
      <c r="B961" t="s">
        <v>2152</v>
      </c>
      <c r="C961">
        <v>0</v>
      </c>
      <c r="D961">
        <v>0</v>
      </c>
      <c r="E961" t="s">
        <v>404</v>
      </c>
      <c r="F961" t="s">
        <v>8335</v>
      </c>
    </row>
    <row r="962" spans="1:6">
      <c r="A962" t="s">
        <v>9392</v>
      </c>
      <c r="B962" t="s">
        <v>2153</v>
      </c>
      <c r="C962">
        <v>0</v>
      </c>
      <c r="D962">
        <v>0</v>
      </c>
      <c r="E962" t="s">
        <v>404</v>
      </c>
      <c r="F962" t="s">
        <v>8335</v>
      </c>
    </row>
    <row r="963" spans="1:6">
      <c r="A963" t="s">
        <v>9393</v>
      </c>
      <c r="B963" t="s">
        <v>2154</v>
      </c>
      <c r="C963">
        <v>0</v>
      </c>
      <c r="D963">
        <v>0</v>
      </c>
      <c r="E963" t="s">
        <v>404</v>
      </c>
      <c r="F963" t="s">
        <v>8335</v>
      </c>
    </row>
    <row r="964" spans="1:6">
      <c r="A964" t="s">
        <v>9394</v>
      </c>
      <c r="B964" t="s">
        <v>2155</v>
      </c>
      <c r="C964">
        <v>0</v>
      </c>
      <c r="D964">
        <v>0</v>
      </c>
      <c r="E964" t="s">
        <v>404</v>
      </c>
      <c r="F964" t="s">
        <v>8335</v>
      </c>
    </row>
    <row r="965" spans="1:6">
      <c r="A965" t="s">
        <v>9395</v>
      </c>
      <c r="B965" t="s">
        <v>2156</v>
      </c>
      <c r="C965">
        <v>143</v>
      </c>
      <c r="D965">
        <v>14</v>
      </c>
      <c r="E965" t="s">
        <v>404</v>
      </c>
      <c r="F965" t="s">
        <v>8335</v>
      </c>
    </row>
    <row r="966" spans="1:6">
      <c r="A966" t="s">
        <v>9396</v>
      </c>
      <c r="B966" t="s">
        <v>2157</v>
      </c>
      <c r="C966">
        <v>0</v>
      </c>
      <c r="D966">
        <v>0</v>
      </c>
      <c r="E966" t="s">
        <v>404</v>
      </c>
      <c r="F966" t="s">
        <v>8335</v>
      </c>
    </row>
    <row r="967" spans="1:6">
      <c r="A967" t="s">
        <v>9397</v>
      </c>
      <c r="B967" t="s">
        <v>2158</v>
      </c>
      <c r="C967">
        <v>318</v>
      </c>
      <c r="D967">
        <v>33</v>
      </c>
      <c r="E967" t="s">
        <v>404</v>
      </c>
      <c r="F967" t="s">
        <v>8335</v>
      </c>
    </row>
    <row r="968" spans="1:6">
      <c r="A968" t="s">
        <v>9398</v>
      </c>
      <c r="B968" t="s">
        <v>2159</v>
      </c>
      <c r="C968">
        <v>17</v>
      </c>
      <c r="D968">
        <v>0</v>
      </c>
      <c r="E968" t="s">
        <v>404</v>
      </c>
      <c r="F968" t="s">
        <v>8335</v>
      </c>
    </row>
    <row r="969" spans="1:6">
      <c r="A969" t="s">
        <v>9399</v>
      </c>
      <c r="B969" t="s">
        <v>2160</v>
      </c>
      <c r="C969">
        <v>425</v>
      </c>
      <c r="D969">
        <v>48</v>
      </c>
      <c r="E969" t="s">
        <v>404</v>
      </c>
      <c r="F969" t="s">
        <v>8335</v>
      </c>
    </row>
    <row r="970" spans="1:6">
      <c r="A970" t="s">
        <v>9400</v>
      </c>
      <c r="B970" t="s">
        <v>2161</v>
      </c>
      <c r="C970">
        <v>8</v>
      </c>
      <c r="D970">
        <v>0</v>
      </c>
      <c r="E970" t="s">
        <v>404</v>
      </c>
      <c r="F970" t="s">
        <v>8335</v>
      </c>
    </row>
    <row r="971" spans="1:6">
      <c r="A971" t="s">
        <v>9401</v>
      </c>
      <c r="B971" t="s">
        <v>2162</v>
      </c>
      <c r="C971">
        <v>120</v>
      </c>
      <c r="D971">
        <v>10</v>
      </c>
      <c r="E971" t="s">
        <v>404</v>
      </c>
      <c r="F971" t="s">
        <v>8335</v>
      </c>
    </row>
    <row r="972" spans="1:6">
      <c r="A972" t="s">
        <v>9402</v>
      </c>
      <c r="B972" t="s">
        <v>2163</v>
      </c>
      <c r="C972">
        <v>185</v>
      </c>
      <c r="D972">
        <v>30</v>
      </c>
      <c r="E972" t="s">
        <v>404</v>
      </c>
      <c r="F972" t="s">
        <v>8335</v>
      </c>
    </row>
    <row r="973" spans="1:6">
      <c r="A973" t="s">
        <v>9403</v>
      </c>
      <c r="B973" t="s">
        <v>2164</v>
      </c>
      <c r="C973">
        <v>100</v>
      </c>
      <c r="D973">
        <v>8</v>
      </c>
      <c r="E973" t="s">
        <v>404</v>
      </c>
      <c r="F973" t="s">
        <v>8335</v>
      </c>
    </row>
    <row r="974" spans="1:6">
      <c r="A974" t="s">
        <v>9404</v>
      </c>
      <c r="B974" t="s">
        <v>2165</v>
      </c>
      <c r="C974">
        <v>0</v>
      </c>
      <c r="D974">
        <v>0</v>
      </c>
      <c r="E974" t="s">
        <v>404</v>
      </c>
      <c r="F974" t="s">
        <v>8335</v>
      </c>
    </row>
    <row r="975" spans="1:6">
      <c r="A975" t="s">
        <v>9405</v>
      </c>
      <c r="B975" t="s">
        <v>2166</v>
      </c>
      <c r="C975">
        <v>167</v>
      </c>
      <c r="D975">
        <v>26</v>
      </c>
      <c r="E975" t="s">
        <v>404</v>
      </c>
      <c r="F975" t="s">
        <v>8335</v>
      </c>
    </row>
    <row r="976" spans="1:6">
      <c r="A976" t="s">
        <v>9406</v>
      </c>
      <c r="B976" t="s">
        <v>2167</v>
      </c>
      <c r="C976">
        <v>1091</v>
      </c>
      <c r="D976">
        <v>196</v>
      </c>
      <c r="E976" t="s">
        <v>404</v>
      </c>
      <c r="F976" t="s">
        <v>8335</v>
      </c>
    </row>
    <row r="977" spans="1:6">
      <c r="A977" t="s">
        <v>9407</v>
      </c>
      <c r="B977" t="s">
        <v>2167</v>
      </c>
      <c r="C977">
        <v>0</v>
      </c>
      <c r="D977">
        <v>0</v>
      </c>
      <c r="E977" t="s">
        <v>404</v>
      </c>
      <c r="F977" t="s">
        <v>8335</v>
      </c>
    </row>
    <row r="978" spans="1:6">
      <c r="A978" t="s">
        <v>9408</v>
      </c>
      <c r="B978" t="s">
        <v>2168</v>
      </c>
      <c r="C978">
        <v>21</v>
      </c>
      <c r="D978">
        <v>0</v>
      </c>
      <c r="E978" t="s">
        <v>405</v>
      </c>
      <c r="F978" t="s">
        <v>8334</v>
      </c>
    </row>
    <row r="979" spans="1:6">
      <c r="A979" t="s">
        <v>9409</v>
      </c>
      <c r="B979" t="s">
        <v>2169</v>
      </c>
      <c r="C979">
        <v>61</v>
      </c>
      <c r="D979">
        <v>6</v>
      </c>
      <c r="E979" t="s">
        <v>405</v>
      </c>
      <c r="F979" t="s">
        <v>8331</v>
      </c>
    </row>
    <row r="980" spans="1:6">
      <c r="A980" t="s">
        <v>9410</v>
      </c>
      <c r="B980" t="s">
        <v>2170</v>
      </c>
      <c r="C980">
        <v>138</v>
      </c>
      <c r="D980">
        <v>13</v>
      </c>
      <c r="E980" t="s">
        <v>405</v>
      </c>
      <c r="F980" t="s">
        <v>8334</v>
      </c>
    </row>
    <row r="981" spans="1:6">
      <c r="A981" t="s">
        <v>9411</v>
      </c>
      <c r="B981" t="s">
        <v>2171</v>
      </c>
      <c r="C981">
        <v>7</v>
      </c>
      <c r="D981">
        <v>0</v>
      </c>
      <c r="E981" t="s">
        <v>406</v>
      </c>
      <c r="F981" t="s">
        <v>8335</v>
      </c>
    </row>
    <row r="982" spans="1:6">
      <c r="A982" t="s">
        <v>9412</v>
      </c>
      <c r="B982" t="s">
        <v>2172</v>
      </c>
      <c r="C982">
        <v>9</v>
      </c>
      <c r="D982">
        <v>1</v>
      </c>
      <c r="E982" t="s">
        <v>407</v>
      </c>
      <c r="F982" t="s">
        <v>8334</v>
      </c>
    </row>
    <row r="983" spans="1:6">
      <c r="A983" t="s">
        <v>9413</v>
      </c>
      <c r="B983" t="s">
        <v>2173</v>
      </c>
      <c r="C983">
        <v>45</v>
      </c>
      <c r="D983">
        <v>5</v>
      </c>
      <c r="E983" t="s">
        <v>408</v>
      </c>
      <c r="F983" t="s">
        <v>8331</v>
      </c>
    </row>
    <row r="984" spans="1:6">
      <c r="A984" t="s">
        <v>9414</v>
      </c>
      <c r="B984" t="s">
        <v>2174</v>
      </c>
      <c r="C984">
        <v>109</v>
      </c>
      <c r="D984">
        <v>10</v>
      </c>
      <c r="E984" t="s">
        <v>409</v>
      </c>
      <c r="F984" t="s">
        <v>8334</v>
      </c>
    </row>
    <row r="985" spans="1:6">
      <c r="A985" t="s">
        <v>9415</v>
      </c>
      <c r="B985" t="s">
        <v>2175</v>
      </c>
      <c r="C985">
        <v>18</v>
      </c>
      <c r="D985">
        <v>0</v>
      </c>
      <c r="E985" t="s">
        <v>410</v>
      </c>
      <c r="F985" t="s">
        <v>8334</v>
      </c>
    </row>
    <row r="986" spans="1:6">
      <c r="A986" t="s">
        <v>9416</v>
      </c>
      <c r="B986" t="s">
        <v>2176</v>
      </c>
      <c r="C986">
        <v>35</v>
      </c>
      <c r="D986">
        <v>4</v>
      </c>
      <c r="E986" t="s">
        <v>411</v>
      </c>
      <c r="F986" t="s">
        <v>8335</v>
      </c>
    </row>
    <row r="987" spans="1:6">
      <c r="A987" t="s">
        <v>9417</v>
      </c>
      <c r="B987" t="s">
        <v>2177</v>
      </c>
      <c r="C987">
        <v>110</v>
      </c>
      <c r="D987">
        <v>13</v>
      </c>
      <c r="E987" t="s">
        <v>412</v>
      </c>
      <c r="F987" t="s">
        <v>8335</v>
      </c>
    </row>
    <row r="988" spans="1:6">
      <c r="A988" t="s">
        <v>9418</v>
      </c>
      <c r="B988" t="s">
        <v>2178</v>
      </c>
      <c r="C988">
        <v>22</v>
      </c>
      <c r="D988">
        <v>0</v>
      </c>
      <c r="E988" t="s">
        <v>413</v>
      </c>
      <c r="F988" t="s">
        <v>8331</v>
      </c>
    </row>
    <row r="989" spans="1:6">
      <c r="A989" t="s">
        <v>9419</v>
      </c>
      <c r="B989" t="s">
        <v>2179</v>
      </c>
      <c r="C989">
        <v>88</v>
      </c>
      <c r="D989">
        <v>10</v>
      </c>
      <c r="E989" t="s">
        <v>413</v>
      </c>
      <c r="F989" t="s">
        <v>8331</v>
      </c>
    </row>
    <row r="990" spans="1:6">
      <c r="A990" t="s">
        <v>9420</v>
      </c>
      <c r="B990" t="s">
        <v>2180</v>
      </c>
      <c r="C990">
        <v>160</v>
      </c>
      <c r="D990">
        <v>44</v>
      </c>
      <c r="E990" t="s">
        <v>414</v>
      </c>
      <c r="F990" t="s">
        <v>8335</v>
      </c>
    </row>
    <row r="991" spans="1:6">
      <c r="A991" t="s">
        <v>9421</v>
      </c>
      <c r="B991" t="s">
        <v>2181</v>
      </c>
      <c r="C991">
        <v>20</v>
      </c>
      <c r="D991">
        <v>0</v>
      </c>
      <c r="E991" t="s">
        <v>415</v>
      </c>
      <c r="F991" t="s">
        <v>8334</v>
      </c>
    </row>
    <row r="992" spans="1:6">
      <c r="A992" t="s">
        <v>9422</v>
      </c>
      <c r="B992" t="s">
        <v>2182</v>
      </c>
      <c r="C992">
        <v>32</v>
      </c>
      <c r="D992">
        <v>0</v>
      </c>
      <c r="E992" t="s">
        <v>415</v>
      </c>
      <c r="F992" t="s">
        <v>1196</v>
      </c>
    </row>
    <row r="993" spans="1:6">
      <c r="A993" t="s">
        <v>9423</v>
      </c>
      <c r="B993" t="s">
        <v>2183</v>
      </c>
      <c r="C993">
        <v>8</v>
      </c>
      <c r="D993">
        <v>0</v>
      </c>
      <c r="E993" t="s">
        <v>415</v>
      </c>
      <c r="F993" t="s">
        <v>8334</v>
      </c>
    </row>
    <row r="994" spans="1:6">
      <c r="A994" t="s">
        <v>9424</v>
      </c>
      <c r="B994" t="s">
        <v>2184</v>
      </c>
      <c r="C994">
        <v>23</v>
      </c>
      <c r="D994">
        <v>0</v>
      </c>
      <c r="E994" t="s">
        <v>415</v>
      </c>
      <c r="F994" t="s">
        <v>8334</v>
      </c>
    </row>
    <row r="995" spans="1:6">
      <c r="A995" t="s">
        <v>9425</v>
      </c>
      <c r="B995" t="s">
        <v>2185</v>
      </c>
      <c r="C995">
        <v>4</v>
      </c>
      <c r="D995">
        <v>0</v>
      </c>
      <c r="E995" t="s">
        <v>415</v>
      </c>
      <c r="F995" t="s">
        <v>8334</v>
      </c>
    </row>
    <row r="996" spans="1:6">
      <c r="A996" t="s">
        <v>9426</v>
      </c>
      <c r="B996" t="s">
        <v>2186</v>
      </c>
      <c r="C996">
        <v>25</v>
      </c>
      <c r="D996">
        <v>0</v>
      </c>
      <c r="E996" t="s">
        <v>416</v>
      </c>
      <c r="F996" t="s">
        <v>8350</v>
      </c>
    </row>
    <row r="997" spans="1:6">
      <c r="A997" t="s">
        <v>9427</v>
      </c>
      <c r="B997" t="s">
        <v>2187</v>
      </c>
      <c r="C997">
        <v>138</v>
      </c>
      <c r="D997">
        <v>13</v>
      </c>
      <c r="E997" t="s">
        <v>417</v>
      </c>
      <c r="F997" t="s">
        <v>8332</v>
      </c>
    </row>
    <row r="998" spans="1:6">
      <c r="A998" t="s">
        <v>9428</v>
      </c>
      <c r="B998" t="s">
        <v>2188</v>
      </c>
      <c r="C998">
        <v>140</v>
      </c>
      <c r="D998">
        <v>16</v>
      </c>
      <c r="E998" t="s">
        <v>417</v>
      </c>
      <c r="F998" t="s">
        <v>8332</v>
      </c>
    </row>
    <row r="999" spans="1:6">
      <c r="A999" t="s">
        <v>9429</v>
      </c>
      <c r="B999" t="s">
        <v>2189</v>
      </c>
      <c r="C999">
        <v>50</v>
      </c>
      <c r="D999">
        <v>4</v>
      </c>
      <c r="E999" t="s">
        <v>418</v>
      </c>
      <c r="F999" t="s">
        <v>8335</v>
      </c>
    </row>
    <row r="1000" spans="1:6">
      <c r="A1000" t="s">
        <v>9430</v>
      </c>
      <c r="B1000" t="s">
        <v>2190</v>
      </c>
      <c r="C1000">
        <v>212</v>
      </c>
      <c r="D1000">
        <v>34</v>
      </c>
      <c r="E1000" t="s">
        <v>418</v>
      </c>
      <c r="F1000" t="s">
        <v>8335</v>
      </c>
    </row>
    <row r="1001" spans="1:6">
      <c r="A1001" t="s">
        <v>9431</v>
      </c>
      <c r="B1001" t="s">
        <v>2191</v>
      </c>
      <c r="C1001">
        <v>100</v>
      </c>
      <c r="D1001">
        <v>7</v>
      </c>
      <c r="E1001" t="s">
        <v>418</v>
      </c>
      <c r="F1001" t="s">
        <v>8335</v>
      </c>
    </row>
    <row r="1002" spans="1:6">
      <c r="A1002" t="s">
        <v>9432</v>
      </c>
      <c r="B1002" t="s">
        <v>2192</v>
      </c>
      <c r="C1002">
        <v>131</v>
      </c>
      <c r="D1002">
        <v>9</v>
      </c>
      <c r="E1002" t="s">
        <v>418</v>
      </c>
      <c r="F1002" t="s">
        <v>8335</v>
      </c>
    </row>
    <row r="1003" spans="1:6">
      <c r="A1003" t="s">
        <v>9433</v>
      </c>
      <c r="B1003" t="s">
        <v>2193</v>
      </c>
      <c r="C1003">
        <v>0</v>
      </c>
      <c r="D1003">
        <v>0</v>
      </c>
      <c r="E1003" t="s">
        <v>418</v>
      </c>
      <c r="F1003" t="s">
        <v>1196</v>
      </c>
    </row>
    <row r="1004" spans="1:6">
      <c r="A1004" t="s">
        <v>9434</v>
      </c>
      <c r="B1004" t="s">
        <v>2194</v>
      </c>
      <c r="C1004">
        <v>0</v>
      </c>
      <c r="D1004">
        <v>0</v>
      </c>
      <c r="E1004" t="s">
        <v>418</v>
      </c>
      <c r="F1004" t="s">
        <v>1196</v>
      </c>
    </row>
    <row r="1005" spans="1:6">
      <c r="A1005" t="s">
        <v>9435</v>
      </c>
      <c r="B1005" t="s">
        <v>2195</v>
      </c>
      <c r="C1005">
        <v>0</v>
      </c>
      <c r="D1005">
        <v>0</v>
      </c>
      <c r="E1005" t="s">
        <v>418</v>
      </c>
      <c r="F1005" t="s">
        <v>1196</v>
      </c>
    </row>
    <row r="1006" spans="1:6">
      <c r="A1006" t="s">
        <v>9436</v>
      </c>
      <c r="B1006" t="s">
        <v>2196</v>
      </c>
      <c r="C1006">
        <v>25</v>
      </c>
      <c r="D1006">
        <v>2</v>
      </c>
      <c r="E1006" t="s">
        <v>419</v>
      </c>
      <c r="F1006" t="s">
        <v>8331</v>
      </c>
    </row>
    <row r="1007" spans="1:6">
      <c r="A1007" t="s">
        <v>9437</v>
      </c>
      <c r="B1007" t="s">
        <v>2197</v>
      </c>
      <c r="C1007">
        <v>215</v>
      </c>
      <c r="D1007">
        <v>23</v>
      </c>
      <c r="E1007" t="s">
        <v>419</v>
      </c>
      <c r="F1007" t="s">
        <v>8331</v>
      </c>
    </row>
    <row r="1008" spans="1:6">
      <c r="A1008" t="s">
        <v>9438</v>
      </c>
      <c r="B1008" t="s">
        <v>2198</v>
      </c>
      <c r="C1008">
        <v>12</v>
      </c>
      <c r="D1008">
        <v>0</v>
      </c>
      <c r="E1008" t="s">
        <v>419</v>
      </c>
      <c r="F1008" t="s">
        <v>8331</v>
      </c>
    </row>
    <row r="1009" spans="1:6">
      <c r="A1009" t="s">
        <v>9439</v>
      </c>
      <c r="B1009" t="s">
        <v>2199</v>
      </c>
      <c r="C1009">
        <v>69</v>
      </c>
      <c r="D1009">
        <v>4</v>
      </c>
      <c r="E1009" t="s">
        <v>419</v>
      </c>
      <c r="F1009" t="s">
        <v>8331</v>
      </c>
    </row>
    <row r="1010" spans="1:6">
      <c r="A1010" t="s">
        <v>9440</v>
      </c>
      <c r="B1010" t="s">
        <v>2200</v>
      </c>
      <c r="C1010">
        <v>20</v>
      </c>
      <c r="D1010">
        <v>0</v>
      </c>
      <c r="E1010" t="s">
        <v>419</v>
      </c>
      <c r="F1010" t="s">
        <v>8331</v>
      </c>
    </row>
    <row r="1011" spans="1:6">
      <c r="A1011" t="s">
        <v>9441</v>
      </c>
      <c r="B1011" t="s">
        <v>2201</v>
      </c>
      <c r="C1011">
        <v>32</v>
      </c>
      <c r="D1011">
        <v>5</v>
      </c>
      <c r="E1011" t="s">
        <v>419</v>
      </c>
      <c r="F1011" t="s">
        <v>8331</v>
      </c>
    </row>
    <row r="1012" spans="1:6">
      <c r="A1012" t="s">
        <v>9442</v>
      </c>
      <c r="B1012" t="s">
        <v>2202</v>
      </c>
      <c r="C1012">
        <v>101</v>
      </c>
      <c r="D1012">
        <v>20</v>
      </c>
      <c r="E1012" t="s">
        <v>419</v>
      </c>
      <c r="F1012" t="s">
        <v>8331</v>
      </c>
    </row>
    <row r="1013" spans="1:6">
      <c r="A1013" t="s">
        <v>9443</v>
      </c>
      <c r="B1013" t="s">
        <v>2203</v>
      </c>
      <c r="C1013">
        <v>50</v>
      </c>
      <c r="D1013">
        <v>10</v>
      </c>
      <c r="E1013" t="s">
        <v>419</v>
      </c>
      <c r="F1013" t="s">
        <v>8331</v>
      </c>
    </row>
    <row r="1014" spans="1:6">
      <c r="A1014" t="s">
        <v>9444</v>
      </c>
      <c r="B1014" t="s">
        <v>2204</v>
      </c>
      <c r="C1014">
        <v>70</v>
      </c>
      <c r="D1014">
        <v>9</v>
      </c>
      <c r="E1014" t="s">
        <v>419</v>
      </c>
      <c r="F1014" t="s">
        <v>8331</v>
      </c>
    </row>
    <row r="1015" spans="1:6">
      <c r="A1015" t="s">
        <v>9445</v>
      </c>
      <c r="B1015" t="s">
        <v>2205</v>
      </c>
      <c r="C1015">
        <v>60</v>
      </c>
      <c r="D1015">
        <v>6</v>
      </c>
      <c r="E1015" t="s">
        <v>419</v>
      </c>
      <c r="F1015" t="s">
        <v>8331</v>
      </c>
    </row>
    <row r="1016" spans="1:6">
      <c r="A1016" t="s">
        <v>9446</v>
      </c>
      <c r="B1016" t="s">
        <v>2206</v>
      </c>
      <c r="C1016">
        <v>125</v>
      </c>
      <c r="D1016">
        <v>10</v>
      </c>
      <c r="E1016" t="s">
        <v>419</v>
      </c>
      <c r="F1016" t="s">
        <v>8331</v>
      </c>
    </row>
    <row r="1017" spans="1:6">
      <c r="A1017" t="s">
        <v>9447</v>
      </c>
      <c r="B1017" t="s">
        <v>2207</v>
      </c>
      <c r="C1017">
        <v>56</v>
      </c>
      <c r="D1017">
        <v>6</v>
      </c>
      <c r="E1017" t="s">
        <v>419</v>
      </c>
      <c r="F1017" t="s">
        <v>8331</v>
      </c>
    </row>
    <row r="1018" spans="1:6">
      <c r="A1018" t="s">
        <v>9448</v>
      </c>
      <c r="B1018" t="s">
        <v>2208</v>
      </c>
      <c r="C1018">
        <v>10</v>
      </c>
      <c r="D1018">
        <v>1</v>
      </c>
      <c r="E1018" t="s">
        <v>419</v>
      </c>
      <c r="F1018" t="s">
        <v>8331</v>
      </c>
    </row>
    <row r="1019" spans="1:6">
      <c r="A1019" t="s">
        <v>9449</v>
      </c>
      <c r="B1019" t="s">
        <v>2209</v>
      </c>
      <c r="C1019">
        <v>65</v>
      </c>
      <c r="D1019">
        <v>12</v>
      </c>
      <c r="E1019" t="s">
        <v>419</v>
      </c>
      <c r="F1019" t="s">
        <v>8331</v>
      </c>
    </row>
    <row r="1020" spans="1:6">
      <c r="A1020" t="s">
        <v>9450</v>
      </c>
      <c r="B1020" t="s">
        <v>2210</v>
      </c>
      <c r="C1020">
        <v>29</v>
      </c>
      <c r="D1020">
        <v>3</v>
      </c>
      <c r="E1020" t="s">
        <v>419</v>
      </c>
      <c r="F1020" t="s">
        <v>8331</v>
      </c>
    </row>
    <row r="1021" spans="1:6">
      <c r="A1021" t="s">
        <v>9451</v>
      </c>
      <c r="B1021" t="s">
        <v>2211</v>
      </c>
      <c r="C1021">
        <v>82</v>
      </c>
      <c r="D1021">
        <v>12</v>
      </c>
      <c r="E1021" t="s">
        <v>419</v>
      </c>
      <c r="F1021" t="s">
        <v>8331</v>
      </c>
    </row>
    <row r="1022" spans="1:6">
      <c r="A1022" t="s">
        <v>9452</v>
      </c>
      <c r="B1022" t="s">
        <v>2212</v>
      </c>
      <c r="C1022">
        <v>40</v>
      </c>
      <c r="D1022">
        <v>5</v>
      </c>
      <c r="E1022" t="s">
        <v>419</v>
      </c>
      <c r="F1022" t="s">
        <v>8331</v>
      </c>
    </row>
    <row r="1023" spans="1:6">
      <c r="A1023" t="s">
        <v>9453</v>
      </c>
      <c r="B1023" t="s">
        <v>2213</v>
      </c>
      <c r="C1023">
        <v>36</v>
      </c>
      <c r="D1023">
        <v>4</v>
      </c>
      <c r="E1023" t="s">
        <v>419</v>
      </c>
      <c r="F1023" t="s">
        <v>8331</v>
      </c>
    </row>
    <row r="1024" spans="1:6">
      <c r="A1024" t="s">
        <v>9454</v>
      </c>
      <c r="B1024" t="s">
        <v>2214</v>
      </c>
      <c r="C1024">
        <v>70</v>
      </c>
      <c r="D1024">
        <v>15</v>
      </c>
      <c r="E1024" t="s">
        <v>419</v>
      </c>
      <c r="F1024" t="s">
        <v>8331</v>
      </c>
    </row>
    <row r="1025" spans="1:6">
      <c r="A1025" t="s">
        <v>9455</v>
      </c>
      <c r="B1025" t="s">
        <v>2215</v>
      </c>
      <c r="C1025">
        <v>5</v>
      </c>
      <c r="D1025">
        <v>1</v>
      </c>
      <c r="E1025" t="s">
        <v>419</v>
      </c>
      <c r="F1025" t="s">
        <v>8331</v>
      </c>
    </row>
    <row r="1026" spans="1:6">
      <c r="A1026" t="s">
        <v>9456</v>
      </c>
      <c r="B1026" t="s">
        <v>2216</v>
      </c>
      <c r="C1026">
        <v>149</v>
      </c>
      <c r="D1026">
        <v>17</v>
      </c>
      <c r="E1026" t="s">
        <v>419</v>
      </c>
      <c r="F1026" t="s">
        <v>8331</v>
      </c>
    </row>
    <row r="1027" spans="1:6">
      <c r="A1027" t="s">
        <v>9457</v>
      </c>
      <c r="B1027" t="s">
        <v>2217</v>
      </c>
      <c r="C1027">
        <v>135</v>
      </c>
      <c r="D1027">
        <v>14</v>
      </c>
      <c r="E1027" t="s">
        <v>419</v>
      </c>
      <c r="F1027" t="s">
        <v>8331</v>
      </c>
    </row>
    <row r="1028" spans="1:6">
      <c r="A1028" t="s">
        <v>9458</v>
      </c>
      <c r="B1028" t="s">
        <v>2218</v>
      </c>
      <c r="C1028">
        <v>49</v>
      </c>
      <c r="D1028">
        <v>10</v>
      </c>
      <c r="E1028" t="s">
        <v>419</v>
      </c>
      <c r="F1028" t="s">
        <v>8331</v>
      </c>
    </row>
    <row r="1029" spans="1:6">
      <c r="A1029" t="s">
        <v>9459</v>
      </c>
      <c r="B1029" t="s">
        <v>2219</v>
      </c>
      <c r="C1029">
        <v>16</v>
      </c>
      <c r="D1029">
        <v>0</v>
      </c>
      <c r="E1029" t="s">
        <v>419</v>
      </c>
      <c r="F1029" t="s">
        <v>1196</v>
      </c>
    </row>
    <row r="1030" spans="1:6">
      <c r="A1030" t="s">
        <v>9460</v>
      </c>
      <c r="B1030" t="s">
        <v>2220</v>
      </c>
      <c r="C1030">
        <v>12</v>
      </c>
      <c r="D1030">
        <v>0</v>
      </c>
      <c r="E1030" t="s">
        <v>419</v>
      </c>
      <c r="F1030" t="s">
        <v>8335</v>
      </c>
    </row>
    <row r="1031" spans="1:6">
      <c r="A1031" t="s">
        <v>9461</v>
      </c>
      <c r="B1031" t="s">
        <v>2221</v>
      </c>
      <c r="C1031">
        <v>120</v>
      </c>
      <c r="D1031">
        <v>19</v>
      </c>
      <c r="E1031" t="s">
        <v>419</v>
      </c>
      <c r="F1031" t="s">
        <v>8331</v>
      </c>
    </row>
    <row r="1032" spans="1:6">
      <c r="A1032" t="s">
        <v>9462</v>
      </c>
      <c r="B1032" t="s">
        <v>2222</v>
      </c>
      <c r="C1032">
        <v>14</v>
      </c>
      <c r="D1032">
        <v>2</v>
      </c>
      <c r="E1032" t="s">
        <v>419</v>
      </c>
      <c r="F1032" t="s">
        <v>8331</v>
      </c>
    </row>
    <row r="1033" spans="1:6">
      <c r="A1033" t="s">
        <v>9463</v>
      </c>
      <c r="B1033" t="s">
        <v>2223</v>
      </c>
      <c r="C1033">
        <v>50</v>
      </c>
      <c r="D1033">
        <v>5</v>
      </c>
      <c r="E1033" t="s">
        <v>419</v>
      </c>
      <c r="F1033" t="s">
        <v>8331</v>
      </c>
    </row>
    <row r="1034" spans="1:6">
      <c r="A1034" t="s">
        <v>9464</v>
      </c>
      <c r="B1034" t="s">
        <v>2224</v>
      </c>
      <c r="C1034">
        <v>100</v>
      </c>
      <c r="D1034">
        <v>16</v>
      </c>
      <c r="E1034" t="s">
        <v>419</v>
      </c>
      <c r="F1034" t="s">
        <v>8331</v>
      </c>
    </row>
    <row r="1035" spans="1:6">
      <c r="A1035" t="s">
        <v>9465</v>
      </c>
      <c r="B1035" t="s">
        <v>2225</v>
      </c>
      <c r="C1035">
        <v>210</v>
      </c>
      <c r="D1035">
        <v>23</v>
      </c>
      <c r="E1035" t="s">
        <v>419</v>
      </c>
      <c r="F1035" t="s">
        <v>8331</v>
      </c>
    </row>
    <row r="1036" spans="1:6">
      <c r="A1036" t="s">
        <v>9466</v>
      </c>
      <c r="B1036" t="s">
        <v>2226</v>
      </c>
      <c r="C1036">
        <v>54</v>
      </c>
      <c r="D1036">
        <v>7</v>
      </c>
      <c r="E1036" t="s">
        <v>419</v>
      </c>
      <c r="F1036" t="s">
        <v>8331</v>
      </c>
    </row>
    <row r="1037" spans="1:6">
      <c r="A1037" t="s">
        <v>9467</v>
      </c>
      <c r="B1037" t="s">
        <v>2227</v>
      </c>
      <c r="C1037">
        <v>210</v>
      </c>
      <c r="D1037">
        <v>35</v>
      </c>
      <c r="E1037" t="s">
        <v>419</v>
      </c>
      <c r="F1037" t="s">
        <v>8331</v>
      </c>
    </row>
    <row r="1038" spans="1:6">
      <c r="A1038" t="s">
        <v>9468</v>
      </c>
      <c r="B1038" t="s">
        <v>2228</v>
      </c>
      <c r="C1038">
        <v>55</v>
      </c>
      <c r="D1038">
        <v>5</v>
      </c>
      <c r="E1038" t="s">
        <v>419</v>
      </c>
      <c r="F1038" t="s">
        <v>8331</v>
      </c>
    </row>
    <row r="1039" spans="1:6">
      <c r="A1039" t="s">
        <v>9469</v>
      </c>
      <c r="B1039" t="s">
        <v>2229</v>
      </c>
      <c r="C1039">
        <v>21</v>
      </c>
      <c r="D1039">
        <v>3</v>
      </c>
      <c r="E1039" t="s">
        <v>419</v>
      </c>
      <c r="F1039" t="s">
        <v>8331</v>
      </c>
    </row>
    <row r="1040" spans="1:6">
      <c r="A1040" t="s">
        <v>9470</v>
      </c>
      <c r="B1040" t="s">
        <v>2230</v>
      </c>
      <c r="C1040">
        <v>350</v>
      </c>
      <c r="D1040">
        <v>84</v>
      </c>
      <c r="E1040" t="s">
        <v>419</v>
      </c>
      <c r="F1040" t="s">
        <v>8331</v>
      </c>
    </row>
    <row r="1041" spans="1:6">
      <c r="A1041" t="s">
        <v>9471</v>
      </c>
      <c r="B1041" t="s">
        <v>2231</v>
      </c>
      <c r="C1041">
        <v>67</v>
      </c>
      <c r="D1041">
        <v>7</v>
      </c>
      <c r="E1041" t="s">
        <v>419</v>
      </c>
      <c r="F1041" t="s">
        <v>8331</v>
      </c>
    </row>
    <row r="1042" spans="1:6">
      <c r="A1042" t="s">
        <v>9472</v>
      </c>
      <c r="B1042" t="s">
        <v>2232</v>
      </c>
      <c r="C1042">
        <v>152</v>
      </c>
      <c r="D1042">
        <v>12</v>
      </c>
      <c r="E1042" t="s">
        <v>419</v>
      </c>
      <c r="F1042" t="s">
        <v>8331</v>
      </c>
    </row>
    <row r="1043" spans="1:6">
      <c r="A1043" t="s">
        <v>9473</v>
      </c>
      <c r="B1043" t="s">
        <v>2233</v>
      </c>
      <c r="C1043">
        <v>7</v>
      </c>
      <c r="D1043">
        <v>0</v>
      </c>
      <c r="E1043" t="s">
        <v>419</v>
      </c>
      <c r="F1043" t="s">
        <v>1196</v>
      </c>
    </row>
    <row r="1044" spans="1:6">
      <c r="A1044" t="s">
        <v>9474</v>
      </c>
      <c r="B1044" t="s">
        <v>2234</v>
      </c>
      <c r="C1044">
        <v>115</v>
      </c>
      <c r="D1044">
        <v>17</v>
      </c>
      <c r="E1044" t="s">
        <v>419</v>
      </c>
      <c r="F1044" t="s">
        <v>8331</v>
      </c>
    </row>
    <row r="1045" spans="1:6">
      <c r="A1045" t="s">
        <v>9475</v>
      </c>
      <c r="B1045" t="s">
        <v>2235</v>
      </c>
      <c r="C1045">
        <v>12</v>
      </c>
      <c r="D1045">
        <v>1</v>
      </c>
      <c r="E1045" t="s">
        <v>419</v>
      </c>
      <c r="F1045" t="s">
        <v>8331</v>
      </c>
    </row>
    <row r="1046" spans="1:6">
      <c r="A1046" t="s">
        <v>9476</v>
      </c>
      <c r="B1046" t="s">
        <v>2236</v>
      </c>
      <c r="C1046">
        <v>27</v>
      </c>
      <c r="D1046">
        <v>2</v>
      </c>
      <c r="E1046" t="s">
        <v>419</v>
      </c>
      <c r="F1046" t="s">
        <v>8331</v>
      </c>
    </row>
    <row r="1047" spans="1:6">
      <c r="A1047" t="s">
        <v>9477</v>
      </c>
      <c r="B1047" t="s">
        <v>2237</v>
      </c>
      <c r="C1047">
        <v>40</v>
      </c>
      <c r="D1047">
        <v>6</v>
      </c>
      <c r="E1047" t="s">
        <v>419</v>
      </c>
      <c r="F1047" t="s">
        <v>8331</v>
      </c>
    </row>
    <row r="1048" spans="1:6">
      <c r="A1048" t="s">
        <v>9478</v>
      </c>
      <c r="B1048" t="s">
        <v>2238</v>
      </c>
      <c r="C1048">
        <v>62</v>
      </c>
      <c r="D1048">
        <v>11</v>
      </c>
      <c r="E1048" t="s">
        <v>419</v>
      </c>
      <c r="F1048" t="s">
        <v>8331</v>
      </c>
    </row>
    <row r="1049" spans="1:6">
      <c r="A1049" t="s">
        <v>9479</v>
      </c>
      <c r="B1049" t="s">
        <v>2239</v>
      </c>
      <c r="C1049">
        <v>60</v>
      </c>
      <c r="D1049">
        <v>8</v>
      </c>
      <c r="E1049" t="s">
        <v>419</v>
      </c>
      <c r="F1049" t="s">
        <v>8331</v>
      </c>
    </row>
    <row r="1050" spans="1:6">
      <c r="A1050" t="s">
        <v>9480</v>
      </c>
      <c r="B1050" t="s">
        <v>2240</v>
      </c>
      <c r="C1050">
        <v>35</v>
      </c>
      <c r="D1050">
        <v>7</v>
      </c>
      <c r="E1050" t="s">
        <v>419</v>
      </c>
      <c r="F1050" t="s">
        <v>8331</v>
      </c>
    </row>
    <row r="1051" spans="1:6">
      <c r="A1051" t="s">
        <v>9481</v>
      </c>
      <c r="B1051" t="s">
        <v>2241</v>
      </c>
      <c r="C1051">
        <v>37</v>
      </c>
      <c r="D1051">
        <v>4</v>
      </c>
      <c r="E1051" t="s">
        <v>419</v>
      </c>
      <c r="F1051" t="s">
        <v>8331</v>
      </c>
    </row>
    <row r="1052" spans="1:6">
      <c r="A1052" t="s">
        <v>9482</v>
      </c>
      <c r="B1052" t="s">
        <v>2242</v>
      </c>
      <c r="C1052">
        <v>65</v>
      </c>
      <c r="D1052">
        <v>4</v>
      </c>
      <c r="E1052" t="s">
        <v>419</v>
      </c>
      <c r="F1052" t="s">
        <v>8331</v>
      </c>
    </row>
    <row r="1053" spans="1:6">
      <c r="A1053" t="s">
        <v>9483</v>
      </c>
      <c r="B1053" t="s">
        <v>2243</v>
      </c>
      <c r="C1053">
        <v>50</v>
      </c>
      <c r="D1053">
        <v>4</v>
      </c>
      <c r="E1053" t="s">
        <v>419</v>
      </c>
      <c r="F1053" t="s">
        <v>8331</v>
      </c>
    </row>
    <row r="1054" spans="1:6">
      <c r="A1054" t="s">
        <v>9484</v>
      </c>
      <c r="B1054" t="s">
        <v>2244</v>
      </c>
      <c r="C1054">
        <v>90</v>
      </c>
      <c r="D1054">
        <v>14</v>
      </c>
      <c r="E1054" t="s">
        <v>419</v>
      </c>
      <c r="F1054" t="s">
        <v>8331</v>
      </c>
    </row>
    <row r="1055" spans="1:6">
      <c r="A1055" t="s">
        <v>9485</v>
      </c>
      <c r="B1055" t="s">
        <v>2245</v>
      </c>
      <c r="C1055">
        <v>59</v>
      </c>
      <c r="D1055">
        <v>3</v>
      </c>
      <c r="E1055" t="s">
        <v>419</v>
      </c>
      <c r="F1055" t="s">
        <v>8331</v>
      </c>
    </row>
    <row r="1056" spans="1:6">
      <c r="A1056" t="s">
        <v>9486</v>
      </c>
      <c r="B1056" t="s">
        <v>2246</v>
      </c>
      <c r="C1056">
        <v>89</v>
      </c>
      <c r="D1056">
        <v>19</v>
      </c>
      <c r="E1056" t="s">
        <v>419</v>
      </c>
      <c r="F1056" t="s">
        <v>8331</v>
      </c>
    </row>
    <row r="1057" spans="1:6">
      <c r="A1057" t="s">
        <v>9487</v>
      </c>
      <c r="B1057" t="s">
        <v>2247</v>
      </c>
      <c r="C1057">
        <v>65</v>
      </c>
      <c r="D1057">
        <v>6</v>
      </c>
      <c r="E1057" t="s">
        <v>419</v>
      </c>
      <c r="F1057" t="s">
        <v>8331</v>
      </c>
    </row>
    <row r="1058" spans="1:6">
      <c r="A1058" t="s">
        <v>9488</v>
      </c>
      <c r="B1058" t="s">
        <v>2248</v>
      </c>
      <c r="C1058">
        <v>13</v>
      </c>
      <c r="D1058">
        <v>0</v>
      </c>
      <c r="E1058" t="s">
        <v>419</v>
      </c>
      <c r="F1058" t="s">
        <v>8331</v>
      </c>
    </row>
    <row r="1059" spans="1:6">
      <c r="A1059" t="s">
        <v>9489</v>
      </c>
      <c r="B1059" t="s">
        <v>2249</v>
      </c>
      <c r="C1059">
        <v>44</v>
      </c>
      <c r="D1059">
        <v>0</v>
      </c>
      <c r="E1059" t="s">
        <v>419</v>
      </c>
      <c r="F1059" t="s">
        <v>8331</v>
      </c>
    </row>
    <row r="1060" spans="1:6">
      <c r="A1060" t="s">
        <v>9490</v>
      </c>
      <c r="B1060" t="s">
        <v>2250</v>
      </c>
      <c r="C1060">
        <v>55</v>
      </c>
      <c r="D1060">
        <v>10</v>
      </c>
      <c r="E1060" t="s">
        <v>419</v>
      </c>
      <c r="F1060" t="s">
        <v>8331</v>
      </c>
    </row>
    <row r="1061" spans="1:6">
      <c r="A1061" t="s">
        <v>9491</v>
      </c>
      <c r="B1061" t="s">
        <v>2251</v>
      </c>
      <c r="C1061">
        <v>90</v>
      </c>
      <c r="D1061">
        <v>15</v>
      </c>
      <c r="E1061" t="s">
        <v>419</v>
      </c>
      <c r="F1061" t="s">
        <v>8331</v>
      </c>
    </row>
    <row r="1062" spans="1:6">
      <c r="A1062" t="s">
        <v>9492</v>
      </c>
      <c r="B1062" t="s">
        <v>2252</v>
      </c>
      <c r="C1062">
        <v>140</v>
      </c>
      <c r="D1062">
        <v>15</v>
      </c>
      <c r="E1062" t="s">
        <v>419</v>
      </c>
      <c r="F1062" t="s">
        <v>8331</v>
      </c>
    </row>
    <row r="1063" spans="1:6">
      <c r="A1063" t="s">
        <v>9493</v>
      </c>
      <c r="B1063" t="s">
        <v>2253</v>
      </c>
      <c r="C1063">
        <v>282</v>
      </c>
      <c r="D1063">
        <v>49</v>
      </c>
      <c r="E1063" t="s">
        <v>419</v>
      </c>
      <c r="F1063" t="s">
        <v>8331</v>
      </c>
    </row>
    <row r="1064" spans="1:6">
      <c r="A1064" t="s">
        <v>9494</v>
      </c>
      <c r="B1064" t="s">
        <v>2254</v>
      </c>
      <c r="C1064">
        <v>47</v>
      </c>
      <c r="D1064">
        <v>5</v>
      </c>
      <c r="E1064" t="s">
        <v>419</v>
      </c>
      <c r="F1064" t="s">
        <v>8331</v>
      </c>
    </row>
    <row r="1065" spans="1:6">
      <c r="A1065" t="s">
        <v>9495</v>
      </c>
      <c r="B1065" t="s">
        <v>2255</v>
      </c>
      <c r="C1065">
        <v>57</v>
      </c>
      <c r="D1065">
        <v>6</v>
      </c>
      <c r="E1065" t="s">
        <v>419</v>
      </c>
      <c r="F1065" t="s">
        <v>8331</v>
      </c>
    </row>
    <row r="1066" spans="1:6">
      <c r="A1066" t="s">
        <v>9496</v>
      </c>
      <c r="B1066" t="s">
        <v>2256</v>
      </c>
      <c r="C1066">
        <v>125</v>
      </c>
      <c r="D1066">
        <v>7</v>
      </c>
      <c r="E1066" t="s">
        <v>419</v>
      </c>
      <c r="F1066" t="s">
        <v>8331</v>
      </c>
    </row>
    <row r="1067" spans="1:6">
      <c r="A1067" t="s">
        <v>9497</v>
      </c>
      <c r="B1067" t="s">
        <v>2257</v>
      </c>
      <c r="C1067">
        <v>61</v>
      </c>
      <c r="D1067">
        <v>4</v>
      </c>
      <c r="E1067" t="s">
        <v>419</v>
      </c>
      <c r="F1067" t="s">
        <v>8331</v>
      </c>
    </row>
    <row r="1068" spans="1:6">
      <c r="A1068" t="s">
        <v>9498</v>
      </c>
      <c r="B1068" t="s">
        <v>2258</v>
      </c>
      <c r="C1068">
        <v>90</v>
      </c>
      <c r="D1068">
        <v>17</v>
      </c>
      <c r="E1068" t="s">
        <v>419</v>
      </c>
      <c r="F1068" t="s">
        <v>8331</v>
      </c>
    </row>
    <row r="1069" spans="1:6">
      <c r="A1069" t="s">
        <v>9499</v>
      </c>
      <c r="B1069" t="s">
        <v>2259</v>
      </c>
      <c r="C1069">
        <v>121</v>
      </c>
      <c r="D1069">
        <v>14</v>
      </c>
      <c r="E1069" t="s">
        <v>419</v>
      </c>
      <c r="F1069" t="s">
        <v>8331</v>
      </c>
    </row>
    <row r="1070" spans="1:6">
      <c r="A1070" t="s">
        <v>9500</v>
      </c>
      <c r="B1070" t="s">
        <v>2260</v>
      </c>
      <c r="C1070">
        <v>61</v>
      </c>
      <c r="D1070">
        <v>30</v>
      </c>
      <c r="E1070" t="s">
        <v>419</v>
      </c>
      <c r="F1070" t="s">
        <v>8331</v>
      </c>
    </row>
    <row r="1071" spans="1:6">
      <c r="A1071" t="s">
        <v>9501</v>
      </c>
      <c r="B1071" t="s">
        <v>2261</v>
      </c>
      <c r="C1071">
        <v>60</v>
      </c>
      <c r="D1071">
        <v>10</v>
      </c>
      <c r="E1071" t="s">
        <v>419</v>
      </c>
      <c r="F1071" t="s">
        <v>8331</v>
      </c>
    </row>
    <row r="1072" spans="1:6">
      <c r="A1072" t="s">
        <v>9502</v>
      </c>
      <c r="B1072" t="s">
        <v>2262</v>
      </c>
      <c r="C1072">
        <v>85</v>
      </c>
      <c r="D1072">
        <v>8</v>
      </c>
      <c r="E1072" t="s">
        <v>419</v>
      </c>
      <c r="F1072" t="s">
        <v>8331</v>
      </c>
    </row>
    <row r="1073" spans="1:6">
      <c r="A1073" t="s">
        <v>9503</v>
      </c>
      <c r="B1073" t="s">
        <v>2263</v>
      </c>
      <c r="C1073">
        <v>35</v>
      </c>
      <c r="D1073">
        <v>3</v>
      </c>
      <c r="E1073" t="s">
        <v>419</v>
      </c>
      <c r="F1073" t="s">
        <v>8331</v>
      </c>
    </row>
    <row r="1074" spans="1:6">
      <c r="A1074" t="s">
        <v>9504</v>
      </c>
      <c r="B1074" t="s">
        <v>2264</v>
      </c>
      <c r="C1074">
        <v>40</v>
      </c>
      <c r="D1074">
        <v>5</v>
      </c>
      <c r="E1074" t="s">
        <v>419</v>
      </c>
      <c r="F1074" t="s">
        <v>8331</v>
      </c>
    </row>
    <row r="1075" spans="1:6">
      <c r="A1075" t="s">
        <v>9505</v>
      </c>
      <c r="B1075" t="s">
        <v>2265</v>
      </c>
      <c r="C1075">
        <v>80</v>
      </c>
      <c r="D1075">
        <v>15</v>
      </c>
      <c r="E1075" t="s">
        <v>419</v>
      </c>
      <c r="F1075" t="s">
        <v>8331</v>
      </c>
    </row>
    <row r="1076" spans="1:6">
      <c r="A1076" t="s">
        <v>9506</v>
      </c>
      <c r="B1076" t="s">
        <v>2266</v>
      </c>
      <c r="C1076">
        <v>8</v>
      </c>
      <c r="D1076">
        <v>1</v>
      </c>
      <c r="E1076" t="s">
        <v>419</v>
      </c>
      <c r="F1076" t="s">
        <v>8331</v>
      </c>
    </row>
    <row r="1077" spans="1:6">
      <c r="A1077" t="s">
        <v>9507</v>
      </c>
      <c r="B1077" t="s">
        <v>2267</v>
      </c>
      <c r="C1077">
        <v>50</v>
      </c>
      <c r="D1077">
        <v>1</v>
      </c>
      <c r="E1077" t="s">
        <v>419</v>
      </c>
      <c r="F1077" t="s">
        <v>8331</v>
      </c>
    </row>
    <row r="1078" spans="1:6">
      <c r="A1078" t="s">
        <v>9508</v>
      </c>
      <c r="B1078" t="s">
        <v>2268</v>
      </c>
      <c r="C1078">
        <v>62</v>
      </c>
      <c r="D1078">
        <v>9</v>
      </c>
      <c r="E1078" t="s">
        <v>419</v>
      </c>
      <c r="F1078" t="s">
        <v>8331</v>
      </c>
    </row>
    <row r="1079" spans="1:6">
      <c r="A1079" t="s">
        <v>9509</v>
      </c>
      <c r="B1079" t="s">
        <v>2269</v>
      </c>
      <c r="C1079">
        <v>69</v>
      </c>
      <c r="D1079">
        <v>13</v>
      </c>
      <c r="E1079" t="s">
        <v>419</v>
      </c>
      <c r="F1079" t="s">
        <v>8331</v>
      </c>
    </row>
    <row r="1080" spans="1:6">
      <c r="A1080" t="s">
        <v>9510</v>
      </c>
      <c r="B1080" t="s">
        <v>2270</v>
      </c>
      <c r="C1080">
        <v>40</v>
      </c>
      <c r="D1080">
        <v>0</v>
      </c>
      <c r="E1080" t="s">
        <v>419</v>
      </c>
      <c r="F1080" t="s">
        <v>8331</v>
      </c>
    </row>
    <row r="1081" spans="1:6">
      <c r="A1081" t="s">
        <v>9511</v>
      </c>
      <c r="B1081" t="s">
        <v>2271</v>
      </c>
      <c r="C1081">
        <v>21</v>
      </c>
      <c r="D1081">
        <v>0</v>
      </c>
      <c r="E1081" t="s">
        <v>419</v>
      </c>
      <c r="F1081" t="s">
        <v>8331</v>
      </c>
    </row>
    <row r="1082" spans="1:6">
      <c r="A1082" t="s">
        <v>9512</v>
      </c>
      <c r="B1082" t="s">
        <v>2272</v>
      </c>
      <c r="C1082">
        <v>80</v>
      </c>
      <c r="D1082">
        <v>0</v>
      </c>
      <c r="E1082" t="s">
        <v>419</v>
      </c>
      <c r="F1082" t="s">
        <v>8331</v>
      </c>
    </row>
    <row r="1083" spans="1:6">
      <c r="A1083" t="s">
        <v>9513</v>
      </c>
      <c r="B1083" t="s">
        <v>2273</v>
      </c>
      <c r="C1083">
        <v>100</v>
      </c>
      <c r="D1083">
        <v>8</v>
      </c>
      <c r="E1083" t="s">
        <v>419</v>
      </c>
      <c r="F1083" t="s">
        <v>8331</v>
      </c>
    </row>
    <row r="1084" spans="1:6">
      <c r="A1084" t="s">
        <v>9514</v>
      </c>
      <c r="B1084" t="s">
        <v>2274</v>
      </c>
      <c r="C1084">
        <v>52</v>
      </c>
      <c r="D1084">
        <v>17</v>
      </c>
      <c r="E1084" t="s">
        <v>419</v>
      </c>
      <c r="F1084" t="s">
        <v>8331</v>
      </c>
    </row>
    <row r="1085" spans="1:6">
      <c r="A1085" t="s">
        <v>9515</v>
      </c>
      <c r="B1085" t="s">
        <v>2275</v>
      </c>
      <c r="C1085">
        <v>75</v>
      </c>
      <c r="D1085">
        <v>17</v>
      </c>
      <c r="E1085" t="s">
        <v>419</v>
      </c>
      <c r="F1085" t="s">
        <v>8331</v>
      </c>
    </row>
    <row r="1086" spans="1:6">
      <c r="A1086" t="s">
        <v>9516</v>
      </c>
      <c r="B1086" t="s">
        <v>2276</v>
      </c>
      <c r="C1086">
        <v>50</v>
      </c>
      <c r="D1086">
        <v>0</v>
      </c>
      <c r="E1086" t="s">
        <v>419</v>
      </c>
      <c r="F1086" t="s">
        <v>8331</v>
      </c>
    </row>
    <row r="1087" spans="1:6">
      <c r="A1087" t="s">
        <v>9517</v>
      </c>
      <c r="B1087" t="s">
        <v>2277</v>
      </c>
      <c r="C1087">
        <v>57</v>
      </c>
      <c r="D1087">
        <v>7</v>
      </c>
      <c r="E1087" t="s">
        <v>419</v>
      </c>
      <c r="F1087" t="s">
        <v>8331</v>
      </c>
    </row>
    <row r="1088" spans="1:6">
      <c r="A1088" t="s">
        <v>9518</v>
      </c>
      <c r="B1088" t="s">
        <v>2278</v>
      </c>
      <c r="C1088">
        <v>25</v>
      </c>
      <c r="D1088">
        <v>3</v>
      </c>
      <c r="E1088" t="s">
        <v>419</v>
      </c>
      <c r="F1088" t="s">
        <v>8331</v>
      </c>
    </row>
    <row r="1089" spans="1:6">
      <c r="A1089" t="s">
        <v>9519</v>
      </c>
      <c r="B1089" t="s">
        <v>2279</v>
      </c>
      <c r="C1089">
        <v>120</v>
      </c>
      <c r="D1089">
        <v>8</v>
      </c>
      <c r="E1089" t="s">
        <v>419</v>
      </c>
      <c r="F1089" t="s">
        <v>8331</v>
      </c>
    </row>
    <row r="1090" spans="1:6">
      <c r="A1090" t="s">
        <v>9520</v>
      </c>
      <c r="B1090" t="s">
        <v>2280</v>
      </c>
      <c r="C1090">
        <v>7</v>
      </c>
      <c r="D1090">
        <v>1</v>
      </c>
      <c r="E1090" t="s">
        <v>419</v>
      </c>
      <c r="F1090" t="s">
        <v>8331</v>
      </c>
    </row>
    <row r="1091" spans="1:6">
      <c r="A1091" t="s">
        <v>9521</v>
      </c>
      <c r="B1091" t="s">
        <v>2281</v>
      </c>
      <c r="C1091">
        <v>125</v>
      </c>
      <c r="D1091">
        <v>19</v>
      </c>
      <c r="E1091" t="s">
        <v>419</v>
      </c>
      <c r="F1091" t="s">
        <v>8331</v>
      </c>
    </row>
    <row r="1092" spans="1:6">
      <c r="A1092" t="s">
        <v>9522</v>
      </c>
      <c r="B1092" t="s">
        <v>2282</v>
      </c>
      <c r="C1092">
        <v>90</v>
      </c>
      <c r="D1092">
        <v>5</v>
      </c>
      <c r="E1092" t="s">
        <v>419</v>
      </c>
      <c r="F1092" t="s">
        <v>8331</v>
      </c>
    </row>
    <row r="1093" spans="1:6">
      <c r="A1093" t="s">
        <v>9523</v>
      </c>
      <c r="B1093" t="s">
        <v>2283</v>
      </c>
      <c r="C1093">
        <v>180</v>
      </c>
      <c r="D1093">
        <v>23</v>
      </c>
      <c r="E1093" t="s">
        <v>419</v>
      </c>
      <c r="F1093" t="s">
        <v>8331</v>
      </c>
    </row>
    <row r="1094" spans="1:6">
      <c r="A1094" t="s">
        <v>9524</v>
      </c>
      <c r="B1094" t="s">
        <v>2284</v>
      </c>
      <c r="C1094">
        <v>261</v>
      </c>
      <c r="D1094">
        <v>0</v>
      </c>
      <c r="E1094" t="s">
        <v>419</v>
      </c>
      <c r="F1094" t="s">
        <v>8331</v>
      </c>
    </row>
    <row r="1095" spans="1:6">
      <c r="A1095" t="s">
        <v>9525</v>
      </c>
      <c r="B1095" t="s">
        <v>2285</v>
      </c>
      <c r="C1095">
        <v>70</v>
      </c>
      <c r="D1095">
        <v>9</v>
      </c>
      <c r="E1095" t="s">
        <v>419</v>
      </c>
      <c r="F1095" t="s">
        <v>8331</v>
      </c>
    </row>
    <row r="1096" spans="1:6">
      <c r="A1096" t="s">
        <v>9526</v>
      </c>
      <c r="B1096" t="s">
        <v>2286</v>
      </c>
      <c r="C1096">
        <v>81</v>
      </c>
      <c r="D1096">
        <v>8</v>
      </c>
      <c r="E1096" t="s">
        <v>419</v>
      </c>
      <c r="F1096" t="s">
        <v>8331</v>
      </c>
    </row>
    <row r="1097" spans="1:6">
      <c r="A1097" t="s">
        <v>9527</v>
      </c>
      <c r="B1097" t="s">
        <v>2287</v>
      </c>
      <c r="C1097">
        <v>85</v>
      </c>
      <c r="D1097">
        <v>11</v>
      </c>
      <c r="E1097" t="s">
        <v>419</v>
      </c>
      <c r="F1097" t="s">
        <v>8331</v>
      </c>
    </row>
    <row r="1098" spans="1:6">
      <c r="A1098" t="s">
        <v>9528</v>
      </c>
      <c r="B1098" t="s">
        <v>2288</v>
      </c>
      <c r="C1098">
        <v>60</v>
      </c>
      <c r="D1098">
        <v>4</v>
      </c>
      <c r="E1098" t="s">
        <v>419</v>
      </c>
      <c r="F1098" t="s">
        <v>8331</v>
      </c>
    </row>
    <row r="1099" spans="1:6">
      <c r="A1099" t="s">
        <v>9529</v>
      </c>
      <c r="B1099" t="s">
        <v>2289</v>
      </c>
      <c r="C1099">
        <v>76</v>
      </c>
      <c r="D1099">
        <v>10</v>
      </c>
      <c r="E1099" t="s">
        <v>419</v>
      </c>
      <c r="F1099" t="s">
        <v>8331</v>
      </c>
    </row>
    <row r="1100" spans="1:6">
      <c r="A1100" t="s">
        <v>9530</v>
      </c>
      <c r="B1100" t="s">
        <v>2290</v>
      </c>
      <c r="C1100">
        <v>63</v>
      </c>
      <c r="D1100">
        <v>6</v>
      </c>
      <c r="E1100" t="s">
        <v>419</v>
      </c>
      <c r="F1100" t="s">
        <v>8331</v>
      </c>
    </row>
    <row r="1101" spans="1:6">
      <c r="A1101" t="s">
        <v>9531</v>
      </c>
      <c r="B1101" t="s">
        <v>2291</v>
      </c>
      <c r="C1101">
        <v>15</v>
      </c>
      <c r="D1101">
        <v>0</v>
      </c>
      <c r="E1101" t="s">
        <v>419</v>
      </c>
      <c r="F1101" t="s">
        <v>8331</v>
      </c>
    </row>
    <row r="1102" spans="1:6">
      <c r="A1102" t="s">
        <v>9532</v>
      </c>
      <c r="B1102" t="s">
        <v>2292</v>
      </c>
      <c r="C1102">
        <v>22</v>
      </c>
      <c r="D1102">
        <v>3</v>
      </c>
      <c r="E1102" t="s">
        <v>419</v>
      </c>
      <c r="F1102" t="s">
        <v>8331</v>
      </c>
    </row>
    <row r="1103" spans="1:6">
      <c r="A1103" t="s">
        <v>9533</v>
      </c>
      <c r="B1103" t="s">
        <v>2293</v>
      </c>
      <c r="C1103">
        <v>55</v>
      </c>
      <c r="D1103">
        <v>15</v>
      </c>
      <c r="E1103" t="s">
        <v>419</v>
      </c>
      <c r="F1103" t="s">
        <v>8331</v>
      </c>
    </row>
    <row r="1104" spans="1:6">
      <c r="A1104" t="s">
        <v>9534</v>
      </c>
      <c r="B1104" t="s">
        <v>2294</v>
      </c>
      <c r="C1104">
        <v>45</v>
      </c>
      <c r="D1104">
        <v>4</v>
      </c>
      <c r="E1104" t="s">
        <v>419</v>
      </c>
      <c r="F1104" t="s">
        <v>8331</v>
      </c>
    </row>
    <row r="1105" spans="1:6">
      <c r="A1105" t="s">
        <v>9535</v>
      </c>
      <c r="B1105" t="s">
        <v>2295</v>
      </c>
      <c r="C1105">
        <v>211</v>
      </c>
      <c r="D1105">
        <v>20</v>
      </c>
      <c r="E1105" t="s">
        <v>419</v>
      </c>
      <c r="F1105" t="s">
        <v>8331</v>
      </c>
    </row>
    <row r="1106" spans="1:6">
      <c r="A1106" t="s">
        <v>9536</v>
      </c>
      <c r="B1106" t="s">
        <v>2296</v>
      </c>
      <c r="C1106">
        <v>42</v>
      </c>
      <c r="D1106">
        <v>1</v>
      </c>
      <c r="E1106" t="s">
        <v>419</v>
      </c>
      <c r="F1106" t="s">
        <v>8331</v>
      </c>
    </row>
    <row r="1107" spans="1:6">
      <c r="A1107" t="s">
        <v>9537</v>
      </c>
      <c r="B1107" t="s">
        <v>2297</v>
      </c>
      <c r="C1107">
        <v>265</v>
      </c>
      <c r="D1107">
        <v>32</v>
      </c>
      <c r="E1107" t="s">
        <v>419</v>
      </c>
      <c r="F1107" t="s">
        <v>8331</v>
      </c>
    </row>
    <row r="1108" spans="1:6">
      <c r="A1108" t="s">
        <v>9538</v>
      </c>
      <c r="B1108" t="s">
        <v>2298</v>
      </c>
      <c r="C1108">
        <v>74</v>
      </c>
      <c r="D1108">
        <v>9</v>
      </c>
      <c r="E1108" t="s">
        <v>419</v>
      </c>
      <c r="F1108" t="s">
        <v>8331</v>
      </c>
    </row>
    <row r="1109" spans="1:6">
      <c r="A1109" t="s">
        <v>9539</v>
      </c>
      <c r="B1109" t="s">
        <v>2299</v>
      </c>
      <c r="C1109">
        <v>62</v>
      </c>
      <c r="D1109">
        <v>5</v>
      </c>
      <c r="E1109" t="s">
        <v>419</v>
      </c>
      <c r="F1109" t="s">
        <v>8331</v>
      </c>
    </row>
    <row r="1110" spans="1:6">
      <c r="A1110" t="s">
        <v>9540</v>
      </c>
      <c r="B1110" t="s">
        <v>2300</v>
      </c>
      <c r="C1110">
        <v>95</v>
      </c>
      <c r="D1110">
        <v>12</v>
      </c>
      <c r="E1110" t="s">
        <v>419</v>
      </c>
      <c r="F1110" t="s">
        <v>8331</v>
      </c>
    </row>
    <row r="1111" spans="1:6">
      <c r="A1111" t="s">
        <v>9541</v>
      </c>
      <c r="B1111" t="s">
        <v>2301</v>
      </c>
      <c r="C1111">
        <v>119</v>
      </c>
      <c r="D1111">
        <v>15</v>
      </c>
      <c r="E1111" t="s">
        <v>419</v>
      </c>
      <c r="F1111" t="s">
        <v>8331</v>
      </c>
    </row>
    <row r="1112" spans="1:6">
      <c r="A1112" t="s">
        <v>9542</v>
      </c>
      <c r="B1112" t="s">
        <v>2302</v>
      </c>
      <c r="C1112">
        <v>95</v>
      </c>
      <c r="D1112">
        <v>0</v>
      </c>
      <c r="E1112" t="s">
        <v>419</v>
      </c>
      <c r="F1112" t="s">
        <v>8331</v>
      </c>
    </row>
    <row r="1113" spans="1:6">
      <c r="A1113" t="s">
        <v>9543</v>
      </c>
      <c r="B1113" t="s">
        <v>2303</v>
      </c>
      <c r="C1113">
        <v>35</v>
      </c>
      <c r="D1113">
        <v>0</v>
      </c>
      <c r="E1113" t="s">
        <v>419</v>
      </c>
      <c r="F1113" t="s">
        <v>8331</v>
      </c>
    </row>
    <row r="1114" spans="1:6">
      <c r="A1114" t="s">
        <v>9544</v>
      </c>
      <c r="B1114" t="s">
        <v>2304</v>
      </c>
      <c r="C1114">
        <v>162</v>
      </c>
      <c r="D1114">
        <v>11</v>
      </c>
      <c r="E1114" t="s">
        <v>419</v>
      </c>
      <c r="F1114" t="s">
        <v>8331</v>
      </c>
    </row>
    <row r="1115" spans="1:6">
      <c r="A1115" t="s">
        <v>9545</v>
      </c>
      <c r="B1115" t="s">
        <v>2305</v>
      </c>
      <c r="C1115">
        <v>95</v>
      </c>
      <c r="D1115">
        <v>13</v>
      </c>
      <c r="E1115" t="s">
        <v>419</v>
      </c>
      <c r="F1115" t="s">
        <v>8331</v>
      </c>
    </row>
    <row r="1116" spans="1:6">
      <c r="A1116" t="s">
        <v>9546</v>
      </c>
      <c r="B1116" t="s">
        <v>2306</v>
      </c>
      <c r="C1116">
        <v>35</v>
      </c>
      <c r="D1116">
        <v>6</v>
      </c>
      <c r="E1116" t="s">
        <v>419</v>
      </c>
      <c r="F1116" t="s">
        <v>8331</v>
      </c>
    </row>
    <row r="1117" spans="1:6">
      <c r="A1117" t="s">
        <v>9547</v>
      </c>
      <c r="B1117" t="s">
        <v>2307</v>
      </c>
      <c r="C1117">
        <v>12</v>
      </c>
      <c r="D1117">
        <v>2</v>
      </c>
      <c r="E1117" t="s">
        <v>419</v>
      </c>
      <c r="F1117" t="s">
        <v>8331</v>
      </c>
    </row>
    <row r="1118" spans="1:6">
      <c r="A1118" t="s">
        <v>9548</v>
      </c>
      <c r="B1118" t="s">
        <v>2308</v>
      </c>
      <c r="C1118">
        <v>50</v>
      </c>
      <c r="D1118">
        <v>5</v>
      </c>
      <c r="E1118" t="s">
        <v>419</v>
      </c>
      <c r="F1118" t="s">
        <v>8331</v>
      </c>
    </row>
    <row r="1119" spans="1:6">
      <c r="A1119" t="s">
        <v>9549</v>
      </c>
      <c r="B1119" t="s">
        <v>2309</v>
      </c>
      <c r="C1119">
        <v>70</v>
      </c>
      <c r="D1119">
        <v>10</v>
      </c>
      <c r="E1119" t="s">
        <v>419</v>
      </c>
      <c r="F1119" t="s">
        <v>8331</v>
      </c>
    </row>
    <row r="1120" spans="1:6">
      <c r="A1120" t="s">
        <v>9550</v>
      </c>
      <c r="B1120" t="s">
        <v>2310</v>
      </c>
      <c r="C1120">
        <v>60</v>
      </c>
      <c r="D1120">
        <v>0</v>
      </c>
      <c r="E1120" t="s">
        <v>419</v>
      </c>
      <c r="F1120" t="s">
        <v>8331</v>
      </c>
    </row>
    <row r="1121" spans="1:6">
      <c r="A1121" t="s">
        <v>9551</v>
      </c>
      <c r="B1121" t="s">
        <v>2311</v>
      </c>
      <c r="C1121">
        <v>55</v>
      </c>
      <c r="D1121">
        <v>3</v>
      </c>
      <c r="E1121" t="s">
        <v>419</v>
      </c>
      <c r="F1121" t="s">
        <v>8331</v>
      </c>
    </row>
    <row r="1122" spans="1:6">
      <c r="A1122" t="s">
        <v>9552</v>
      </c>
      <c r="B1122" t="s">
        <v>2312</v>
      </c>
      <c r="C1122">
        <v>25</v>
      </c>
      <c r="D1122">
        <v>4</v>
      </c>
      <c r="E1122" t="s">
        <v>419</v>
      </c>
      <c r="F1122" t="s">
        <v>8331</v>
      </c>
    </row>
    <row r="1123" spans="1:6">
      <c r="A1123" t="s">
        <v>9553</v>
      </c>
      <c r="B1123" t="s">
        <v>2313</v>
      </c>
      <c r="C1123">
        <v>160</v>
      </c>
      <c r="D1123">
        <v>22</v>
      </c>
      <c r="E1123" t="s">
        <v>419</v>
      </c>
      <c r="F1123" t="s">
        <v>8331</v>
      </c>
    </row>
    <row r="1124" spans="1:6">
      <c r="A1124" t="s">
        <v>9554</v>
      </c>
      <c r="B1124" t="s">
        <v>2314</v>
      </c>
      <c r="C1124">
        <v>86</v>
      </c>
      <c r="D1124">
        <v>9</v>
      </c>
      <c r="E1124" t="s">
        <v>419</v>
      </c>
      <c r="F1124" t="s">
        <v>8331</v>
      </c>
    </row>
    <row r="1125" spans="1:6">
      <c r="A1125" t="s">
        <v>9555</v>
      </c>
      <c r="B1125" t="s">
        <v>2314</v>
      </c>
      <c r="C1125">
        <v>20</v>
      </c>
      <c r="D1125">
        <v>0</v>
      </c>
      <c r="E1125" t="s">
        <v>419</v>
      </c>
      <c r="F1125" t="s">
        <v>8331</v>
      </c>
    </row>
    <row r="1126" spans="1:6">
      <c r="A1126" t="s">
        <v>9556</v>
      </c>
      <c r="B1126" t="s">
        <v>2315</v>
      </c>
      <c r="C1126">
        <v>80</v>
      </c>
      <c r="D1126">
        <v>18</v>
      </c>
      <c r="E1126" t="s">
        <v>419</v>
      </c>
      <c r="F1126" t="s">
        <v>8331</v>
      </c>
    </row>
    <row r="1127" spans="1:6">
      <c r="A1127" t="s">
        <v>9557</v>
      </c>
      <c r="B1127" t="s">
        <v>2316</v>
      </c>
      <c r="C1127">
        <v>249</v>
      </c>
      <c r="D1127">
        <v>18</v>
      </c>
      <c r="E1127" t="s">
        <v>419</v>
      </c>
      <c r="F1127" t="s">
        <v>8331</v>
      </c>
    </row>
    <row r="1128" spans="1:6">
      <c r="A1128" t="s">
        <v>9558</v>
      </c>
      <c r="B1128" t="s">
        <v>2317</v>
      </c>
      <c r="C1128">
        <v>48</v>
      </c>
      <c r="D1128">
        <v>4</v>
      </c>
      <c r="E1128" t="s">
        <v>419</v>
      </c>
      <c r="F1128" t="s">
        <v>8331</v>
      </c>
    </row>
    <row r="1129" spans="1:6">
      <c r="A1129" t="s">
        <v>9559</v>
      </c>
      <c r="B1129" t="s">
        <v>2318</v>
      </c>
      <c r="C1129">
        <v>88</v>
      </c>
      <c r="D1129">
        <v>14</v>
      </c>
      <c r="E1129" t="s">
        <v>419</v>
      </c>
      <c r="F1129" t="s">
        <v>8331</v>
      </c>
    </row>
    <row r="1130" spans="1:6">
      <c r="A1130" t="s">
        <v>9560</v>
      </c>
      <c r="B1130" t="s">
        <v>2319</v>
      </c>
      <c r="C1130">
        <v>277</v>
      </c>
      <c r="D1130">
        <v>33</v>
      </c>
      <c r="E1130" t="s">
        <v>420</v>
      </c>
      <c r="F1130" t="s">
        <v>8331</v>
      </c>
    </row>
    <row r="1131" spans="1:6">
      <c r="A1131" t="s">
        <v>9561</v>
      </c>
      <c r="B1131" t="s">
        <v>2320</v>
      </c>
      <c r="C1131">
        <v>15</v>
      </c>
      <c r="D1131">
        <v>0</v>
      </c>
      <c r="E1131" t="s">
        <v>420</v>
      </c>
      <c r="F1131" t="s">
        <v>8331</v>
      </c>
    </row>
    <row r="1132" spans="1:6">
      <c r="A1132" t="s">
        <v>9562</v>
      </c>
      <c r="B1132" t="s">
        <v>2321</v>
      </c>
      <c r="C1132">
        <v>15</v>
      </c>
      <c r="D1132">
        <v>0</v>
      </c>
      <c r="E1132" t="s">
        <v>420</v>
      </c>
      <c r="F1132" t="s">
        <v>8331</v>
      </c>
    </row>
    <row r="1133" spans="1:6">
      <c r="A1133" t="s">
        <v>9563</v>
      </c>
      <c r="B1133" t="s">
        <v>2322</v>
      </c>
      <c r="C1133">
        <v>25</v>
      </c>
      <c r="D1133">
        <v>0</v>
      </c>
      <c r="E1133" t="s">
        <v>420</v>
      </c>
      <c r="F1133" t="s">
        <v>8331</v>
      </c>
    </row>
    <row r="1134" spans="1:6">
      <c r="A1134" t="s">
        <v>9564</v>
      </c>
      <c r="B1134" t="s">
        <v>2323</v>
      </c>
      <c r="C1134">
        <v>21</v>
      </c>
      <c r="D1134">
        <v>0</v>
      </c>
      <c r="E1134" t="s">
        <v>420</v>
      </c>
      <c r="F1134" t="s">
        <v>8331</v>
      </c>
    </row>
    <row r="1135" spans="1:6">
      <c r="A1135" t="s">
        <v>9565</v>
      </c>
      <c r="B1135" t="s">
        <v>2324</v>
      </c>
      <c r="C1135">
        <v>38</v>
      </c>
      <c r="D1135">
        <v>7</v>
      </c>
      <c r="E1135" t="s">
        <v>420</v>
      </c>
      <c r="F1135" t="s">
        <v>8331</v>
      </c>
    </row>
    <row r="1136" spans="1:6">
      <c r="A1136" t="s">
        <v>9566</v>
      </c>
      <c r="B1136" t="s">
        <v>2325</v>
      </c>
      <c r="C1136">
        <v>20</v>
      </c>
      <c r="D1136">
        <v>2</v>
      </c>
      <c r="E1136" t="s">
        <v>420</v>
      </c>
      <c r="F1136" t="s">
        <v>8331</v>
      </c>
    </row>
    <row r="1137" spans="1:6">
      <c r="A1137" t="s">
        <v>9567</v>
      </c>
      <c r="B1137" t="s">
        <v>2326</v>
      </c>
      <c r="C1137">
        <v>15</v>
      </c>
      <c r="D1137">
        <v>0</v>
      </c>
      <c r="E1137" t="s">
        <v>420</v>
      </c>
      <c r="F1137" t="s">
        <v>8335</v>
      </c>
    </row>
    <row r="1138" spans="1:6">
      <c r="A1138" t="s">
        <v>9568</v>
      </c>
      <c r="B1138" t="s">
        <v>2327</v>
      </c>
      <c r="C1138">
        <v>101</v>
      </c>
      <c r="D1138">
        <v>14</v>
      </c>
      <c r="E1138" t="s">
        <v>420</v>
      </c>
      <c r="F1138" t="s">
        <v>8331</v>
      </c>
    </row>
    <row r="1139" spans="1:6">
      <c r="A1139" t="s">
        <v>9569</v>
      </c>
      <c r="B1139" t="s">
        <v>2328</v>
      </c>
      <c r="C1139">
        <v>20</v>
      </c>
      <c r="D1139">
        <v>0</v>
      </c>
      <c r="E1139" t="s">
        <v>420</v>
      </c>
      <c r="F1139" t="s">
        <v>8331</v>
      </c>
    </row>
    <row r="1140" spans="1:6">
      <c r="A1140" t="s">
        <v>9570</v>
      </c>
      <c r="B1140" t="s">
        <v>2329</v>
      </c>
      <c r="C1140">
        <v>20</v>
      </c>
      <c r="D1140">
        <v>3</v>
      </c>
      <c r="E1140" t="s">
        <v>420</v>
      </c>
      <c r="F1140" t="s">
        <v>8331</v>
      </c>
    </row>
    <row r="1141" spans="1:6">
      <c r="A1141" t="s">
        <v>9571</v>
      </c>
      <c r="B1141" t="s">
        <v>2330</v>
      </c>
      <c r="C1141">
        <v>50</v>
      </c>
      <c r="D1141">
        <v>0</v>
      </c>
      <c r="E1141" t="s">
        <v>420</v>
      </c>
      <c r="F1141" t="s">
        <v>8331</v>
      </c>
    </row>
    <row r="1142" spans="1:6">
      <c r="A1142" t="s">
        <v>9572</v>
      </c>
      <c r="B1142" t="s">
        <v>2331</v>
      </c>
      <c r="C1142">
        <v>14</v>
      </c>
      <c r="D1142">
        <v>0</v>
      </c>
      <c r="E1142" t="s">
        <v>420</v>
      </c>
      <c r="F1142" t="s">
        <v>8331</v>
      </c>
    </row>
    <row r="1143" spans="1:6">
      <c r="A1143" t="s">
        <v>9573</v>
      </c>
      <c r="B1143" t="s">
        <v>2332</v>
      </c>
      <c r="C1143">
        <v>15</v>
      </c>
      <c r="D1143">
        <v>2</v>
      </c>
      <c r="E1143" t="s">
        <v>420</v>
      </c>
      <c r="F1143" t="s">
        <v>8331</v>
      </c>
    </row>
    <row r="1144" spans="1:6">
      <c r="A1144" t="s">
        <v>9574</v>
      </c>
      <c r="B1144" t="s">
        <v>2333</v>
      </c>
      <c r="C1144">
        <v>45</v>
      </c>
      <c r="D1144">
        <v>4</v>
      </c>
      <c r="E1144" t="s">
        <v>421</v>
      </c>
      <c r="F1144" t="s">
        <v>8335</v>
      </c>
    </row>
    <row r="1145" spans="1:6">
      <c r="A1145" t="s">
        <v>9575</v>
      </c>
      <c r="B1145" t="s">
        <v>2334</v>
      </c>
      <c r="C1145">
        <v>150</v>
      </c>
      <c r="D1145">
        <v>15</v>
      </c>
      <c r="E1145" t="s">
        <v>422</v>
      </c>
      <c r="F1145" t="s">
        <v>8335</v>
      </c>
    </row>
    <row r="1146" spans="1:6">
      <c r="A1146" t="s">
        <v>9576</v>
      </c>
      <c r="B1146" t="s">
        <v>2335</v>
      </c>
      <c r="C1146">
        <v>26</v>
      </c>
      <c r="D1146">
        <v>3</v>
      </c>
      <c r="E1146" t="s">
        <v>422</v>
      </c>
      <c r="F1146" t="s">
        <v>8335</v>
      </c>
    </row>
    <row r="1147" spans="1:6">
      <c r="A1147" t="s">
        <v>9577</v>
      </c>
      <c r="B1147" t="s">
        <v>2336</v>
      </c>
      <c r="C1147">
        <v>18</v>
      </c>
      <c r="D1147">
        <v>0</v>
      </c>
      <c r="E1147" t="s">
        <v>423</v>
      </c>
      <c r="F1147" t="s">
        <v>8334</v>
      </c>
    </row>
    <row r="1148" spans="1:6">
      <c r="A1148" t="s">
        <v>9578</v>
      </c>
      <c r="B1148" t="s">
        <v>2337</v>
      </c>
      <c r="C1148">
        <v>64</v>
      </c>
      <c r="D1148">
        <v>7</v>
      </c>
      <c r="E1148" t="s">
        <v>424</v>
      </c>
      <c r="F1148" t="s">
        <v>8334</v>
      </c>
    </row>
    <row r="1149" spans="1:6">
      <c r="A1149" t="s">
        <v>9579</v>
      </c>
      <c r="B1149" t="s">
        <v>2338</v>
      </c>
      <c r="C1149">
        <v>4</v>
      </c>
      <c r="D1149">
        <v>1</v>
      </c>
      <c r="E1149" t="s">
        <v>425</v>
      </c>
      <c r="F1149" t="s">
        <v>8334</v>
      </c>
    </row>
    <row r="1150" spans="1:6">
      <c r="A1150" t="s">
        <v>9580</v>
      </c>
      <c r="B1150" t="s">
        <v>2339</v>
      </c>
      <c r="C1150">
        <v>25</v>
      </c>
      <c r="D1150">
        <v>0</v>
      </c>
      <c r="E1150" t="s">
        <v>425</v>
      </c>
      <c r="F1150" t="s">
        <v>8335</v>
      </c>
    </row>
    <row r="1151" spans="1:6">
      <c r="A1151" t="s">
        <v>9581</v>
      </c>
      <c r="B1151" t="s">
        <v>2340</v>
      </c>
      <c r="C1151">
        <v>64</v>
      </c>
      <c r="D1151">
        <v>12</v>
      </c>
      <c r="E1151" t="s">
        <v>425</v>
      </c>
      <c r="F1151" t="s">
        <v>8335</v>
      </c>
    </row>
    <row r="1152" spans="1:6">
      <c r="A1152" t="s">
        <v>9582</v>
      </c>
      <c r="B1152" t="s">
        <v>2341</v>
      </c>
      <c r="C1152">
        <v>14</v>
      </c>
      <c r="D1152">
        <v>0</v>
      </c>
      <c r="E1152" t="s">
        <v>426</v>
      </c>
      <c r="F1152" t="s">
        <v>8334</v>
      </c>
    </row>
    <row r="1153" spans="1:6">
      <c r="A1153" t="s">
        <v>9583</v>
      </c>
      <c r="B1153" t="s">
        <v>2342</v>
      </c>
      <c r="C1153">
        <v>201</v>
      </c>
      <c r="D1153">
        <v>35</v>
      </c>
      <c r="E1153" t="s">
        <v>427</v>
      </c>
      <c r="F1153" t="s">
        <v>8334</v>
      </c>
    </row>
    <row r="1154" spans="1:6">
      <c r="A1154" t="s">
        <v>9584</v>
      </c>
      <c r="B1154" t="s">
        <v>2343</v>
      </c>
      <c r="C1154">
        <v>7</v>
      </c>
      <c r="D1154">
        <v>0</v>
      </c>
      <c r="E1154" t="s">
        <v>428</v>
      </c>
      <c r="F1154" t="s">
        <v>1196</v>
      </c>
    </row>
    <row r="1155" spans="1:6">
      <c r="A1155" t="s">
        <v>9585</v>
      </c>
      <c r="B1155" t="s">
        <v>2344</v>
      </c>
      <c r="C1155">
        <v>92</v>
      </c>
      <c r="D1155">
        <v>11</v>
      </c>
      <c r="E1155" t="s">
        <v>429</v>
      </c>
      <c r="F1155" t="s">
        <v>8332</v>
      </c>
    </row>
    <row r="1156" spans="1:6">
      <c r="A1156" t="s">
        <v>9586</v>
      </c>
      <c r="B1156" t="s">
        <v>2345</v>
      </c>
      <c r="C1156">
        <v>0</v>
      </c>
      <c r="D1156">
        <v>0</v>
      </c>
      <c r="E1156" t="s">
        <v>429</v>
      </c>
      <c r="F1156" t="s">
        <v>8332</v>
      </c>
    </row>
    <row r="1157" spans="1:6">
      <c r="A1157" t="s">
        <v>9587</v>
      </c>
      <c r="B1157" t="s">
        <v>2346</v>
      </c>
      <c r="C1157">
        <v>0</v>
      </c>
      <c r="D1157">
        <v>0</v>
      </c>
      <c r="E1157" t="s">
        <v>429</v>
      </c>
      <c r="F1157" t="s">
        <v>8332</v>
      </c>
    </row>
    <row r="1158" spans="1:6">
      <c r="A1158" t="s">
        <v>9588</v>
      </c>
      <c r="B1158" t="s">
        <v>2347</v>
      </c>
      <c r="C1158">
        <v>11</v>
      </c>
      <c r="D1158">
        <v>0</v>
      </c>
      <c r="E1158" t="s">
        <v>429</v>
      </c>
      <c r="F1158" t="s">
        <v>8332</v>
      </c>
    </row>
    <row r="1159" spans="1:6">
      <c r="A1159" t="s">
        <v>9589</v>
      </c>
      <c r="B1159" t="s">
        <v>2348</v>
      </c>
      <c r="C1159">
        <v>138</v>
      </c>
      <c r="D1159">
        <v>8</v>
      </c>
      <c r="E1159" t="s">
        <v>430</v>
      </c>
      <c r="F1159" t="s">
        <v>8335</v>
      </c>
    </row>
    <row r="1160" spans="1:6">
      <c r="A1160" t="s">
        <v>9590</v>
      </c>
      <c r="B1160" t="s">
        <v>2349</v>
      </c>
      <c r="C1160">
        <v>81</v>
      </c>
      <c r="D1160">
        <v>10</v>
      </c>
      <c r="E1160" t="s">
        <v>431</v>
      </c>
      <c r="F1160" t="s">
        <v>8334</v>
      </c>
    </row>
    <row r="1161" spans="1:6">
      <c r="A1161" t="s">
        <v>9591</v>
      </c>
      <c r="B1161" t="s">
        <v>2350</v>
      </c>
      <c r="C1161">
        <v>90</v>
      </c>
      <c r="D1161">
        <v>11</v>
      </c>
      <c r="E1161" t="s">
        <v>432</v>
      </c>
      <c r="F1161" t="s">
        <v>8331</v>
      </c>
    </row>
    <row r="1162" spans="1:6">
      <c r="A1162" t="s">
        <v>9592</v>
      </c>
      <c r="B1162" t="s">
        <v>2351</v>
      </c>
      <c r="C1162">
        <v>3</v>
      </c>
      <c r="D1162">
        <v>0</v>
      </c>
      <c r="E1162" t="s">
        <v>433</v>
      </c>
      <c r="F1162" t="s">
        <v>8334</v>
      </c>
    </row>
    <row r="1163" spans="1:6">
      <c r="A1163" t="s">
        <v>9593</v>
      </c>
      <c r="B1163" t="s">
        <v>2352</v>
      </c>
      <c r="C1163">
        <v>0</v>
      </c>
      <c r="D1163">
        <v>0</v>
      </c>
      <c r="E1163" t="s">
        <v>433</v>
      </c>
      <c r="F1163" t="s">
        <v>1196</v>
      </c>
    </row>
    <row r="1164" spans="1:6">
      <c r="A1164" t="s">
        <v>9594</v>
      </c>
      <c r="B1164" t="s">
        <v>2353</v>
      </c>
      <c r="C1164">
        <v>0</v>
      </c>
      <c r="D1164">
        <v>0</v>
      </c>
      <c r="E1164" t="s">
        <v>434</v>
      </c>
      <c r="F1164" t="s">
        <v>8335</v>
      </c>
    </row>
    <row r="1165" spans="1:6">
      <c r="A1165" t="s">
        <v>9595</v>
      </c>
      <c r="B1165" t="s">
        <v>2354</v>
      </c>
      <c r="C1165">
        <v>0</v>
      </c>
      <c r="D1165">
        <v>0</v>
      </c>
      <c r="E1165" t="s">
        <v>434</v>
      </c>
      <c r="F1165" t="s">
        <v>8335</v>
      </c>
    </row>
    <row r="1166" spans="1:6">
      <c r="A1166" t="s">
        <v>9596</v>
      </c>
      <c r="B1166" t="s">
        <v>2355</v>
      </c>
      <c r="C1166">
        <v>75</v>
      </c>
      <c r="D1166">
        <v>0</v>
      </c>
      <c r="E1166" t="s">
        <v>434</v>
      </c>
      <c r="F1166" t="s">
        <v>8335</v>
      </c>
    </row>
    <row r="1167" spans="1:6">
      <c r="A1167" t="s">
        <v>9597</v>
      </c>
      <c r="B1167" t="s">
        <v>2356</v>
      </c>
      <c r="C1167">
        <v>204</v>
      </c>
      <c r="D1167">
        <v>35</v>
      </c>
      <c r="E1167" t="s">
        <v>435</v>
      </c>
      <c r="F1167" t="s">
        <v>8335</v>
      </c>
    </row>
    <row r="1168" spans="1:6">
      <c r="A1168" t="s">
        <v>9598</v>
      </c>
      <c r="B1168" t="s">
        <v>2357</v>
      </c>
      <c r="C1168">
        <v>59</v>
      </c>
      <c r="D1168">
        <v>6</v>
      </c>
      <c r="E1168" t="s">
        <v>436</v>
      </c>
      <c r="F1168" t="s">
        <v>8347</v>
      </c>
    </row>
    <row r="1169" spans="1:6">
      <c r="A1169" t="s">
        <v>9599</v>
      </c>
      <c r="B1169" t="s">
        <v>2358</v>
      </c>
      <c r="C1169">
        <v>6</v>
      </c>
      <c r="D1169">
        <v>0</v>
      </c>
      <c r="E1169" t="s">
        <v>437</v>
      </c>
      <c r="F1169" t="s">
        <v>8335</v>
      </c>
    </row>
    <row r="1170" spans="1:6">
      <c r="A1170" t="s">
        <v>9600</v>
      </c>
      <c r="B1170" t="s">
        <v>2359</v>
      </c>
      <c r="C1170">
        <v>17</v>
      </c>
      <c r="D1170">
        <v>0</v>
      </c>
      <c r="E1170" t="s">
        <v>437</v>
      </c>
      <c r="F1170" t="s">
        <v>8335</v>
      </c>
    </row>
    <row r="1171" spans="1:6">
      <c r="A1171" t="s">
        <v>9601</v>
      </c>
      <c r="B1171" t="s">
        <v>2360</v>
      </c>
      <c r="C1171">
        <v>75</v>
      </c>
      <c r="D1171">
        <v>12</v>
      </c>
      <c r="E1171" t="s">
        <v>438</v>
      </c>
      <c r="F1171" t="s">
        <v>8335</v>
      </c>
    </row>
    <row r="1172" spans="1:6">
      <c r="A1172" t="s">
        <v>9602</v>
      </c>
      <c r="B1172" t="s">
        <v>2361</v>
      </c>
      <c r="C1172">
        <v>28</v>
      </c>
      <c r="D1172">
        <v>0</v>
      </c>
      <c r="E1172" t="s">
        <v>438</v>
      </c>
      <c r="F1172" t="s">
        <v>8335</v>
      </c>
    </row>
    <row r="1173" spans="1:6">
      <c r="A1173" t="s">
        <v>9603</v>
      </c>
      <c r="B1173" t="s">
        <v>2362</v>
      </c>
      <c r="C1173">
        <v>27</v>
      </c>
      <c r="D1173">
        <v>12</v>
      </c>
      <c r="E1173" t="s">
        <v>438</v>
      </c>
      <c r="F1173" t="s">
        <v>8335</v>
      </c>
    </row>
    <row r="1174" spans="1:6">
      <c r="A1174" t="s">
        <v>9604</v>
      </c>
      <c r="B1174" t="s">
        <v>2363</v>
      </c>
      <c r="C1174">
        <v>52</v>
      </c>
      <c r="D1174">
        <v>2</v>
      </c>
      <c r="E1174" t="s">
        <v>438</v>
      </c>
      <c r="F1174" t="s">
        <v>8335</v>
      </c>
    </row>
    <row r="1175" spans="1:6">
      <c r="A1175" t="s">
        <v>9605</v>
      </c>
      <c r="B1175" t="s">
        <v>2364</v>
      </c>
      <c r="C1175">
        <v>45</v>
      </c>
      <c r="D1175">
        <v>0</v>
      </c>
      <c r="E1175" t="s">
        <v>438</v>
      </c>
      <c r="F1175" t="s">
        <v>8335</v>
      </c>
    </row>
    <row r="1176" spans="1:6">
      <c r="A1176" t="s">
        <v>9606</v>
      </c>
      <c r="B1176" t="s">
        <v>2365</v>
      </c>
      <c r="C1176">
        <v>54</v>
      </c>
      <c r="D1176">
        <v>10</v>
      </c>
      <c r="E1176" t="s">
        <v>438</v>
      </c>
      <c r="F1176" t="s">
        <v>8335</v>
      </c>
    </row>
    <row r="1177" spans="1:6">
      <c r="A1177" t="s">
        <v>9607</v>
      </c>
      <c r="B1177" t="s">
        <v>2366</v>
      </c>
      <c r="C1177">
        <v>20</v>
      </c>
      <c r="D1177">
        <v>0</v>
      </c>
      <c r="E1177" t="s">
        <v>438</v>
      </c>
      <c r="F1177" t="s">
        <v>8335</v>
      </c>
    </row>
    <row r="1178" spans="1:6">
      <c r="A1178" t="s">
        <v>9608</v>
      </c>
      <c r="B1178" t="s">
        <v>2367</v>
      </c>
      <c r="C1178">
        <v>40</v>
      </c>
      <c r="D1178">
        <v>0</v>
      </c>
      <c r="E1178" t="s">
        <v>438</v>
      </c>
      <c r="F1178" t="s">
        <v>8335</v>
      </c>
    </row>
    <row r="1179" spans="1:6">
      <c r="A1179" t="s">
        <v>9609</v>
      </c>
      <c r="B1179" t="s">
        <v>2368</v>
      </c>
      <c r="C1179">
        <v>26</v>
      </c>
      <c r="D1179">
        <v>0</v>
      </c>
      <c r="E1179" t="s">
        <v>438</v>
      </c>
      <c r="F1179" t="s">
        <v>8335</v>
      </c>
    </row>
    <row r="1180" spans="1:6">
      <c r="A1180" t="s">
        <v>9610</v>
      </c>
      <c r="B1180" t="s">
        <v>2369</v>
      </c>
      <c r="C1180">
        <v>40</v>
      </c>
      <c r="D1180">
        <v>0</v>
      </c>
      <c r="E1180" t="s">
        <v>438</v>
      </c>
      <c r="F1180" t="s">
        <v>8335</v>
      </c>
    </row>
    <row r="1181" spans="1:6">
      <c r="A1181" t="s">
        <v>9611</v>
      </c>
      <c r="B1181" t="s">
        <v>2370</v>
      </c>
      <c r="C1181">
        <v>22</v>
      </c>
      <c r="D1181">
        <v>0</v>
      </c>
      <c r="E1181" t="s">
        <v>438</v>
      </c>
      <c r="F1181" t="s">
        <v>8335</v>
      </c>
    </row>
    <row r="1182" spans="1:6">
      <c r="A1182" t="s">
        <v>9612</v>
      </c>
      <c r="B1182" t="s">
        <v>2371</v>
      </c>
      <c r="C1182">
        <v>32</v>
      </c>
      <c r="D1182">
        <v>0</v>
      </c>
      <c r="E1182" t="s">
        <v>438</v>
      </c>
      <c r="F1182" t="s">
        <v>8335</v>
      </c>
    </row>
    <row r="1183" spans="1:6">
      <c r="A1183" t="s">
        <v>9613</v>
      </c>
      <c r="B1183" t="s">
        <v>2372</v>
      </c>
      <c r="C1183">
        <v>27</v>
      </c>
      <c r="D1183">
        <v>0</v>
      </c>
      <c r="E1183" t="s">
        <v>438</v>
      </c>
      <c r="F1183" t="s">
        <v>1196</v>
      </c>
    </row>
    <row r="1184" spans="1:6">
      <c r="A1184" t="s">
        <v>9614</v>
      </c>
      <c r="B1184" t="s">
        <v>2373</v>
      </c>
      <c r="C1184">
        <v>40</v>
      </c>
      <c r="D1184">
        <v>0</v>
      </c>
      <c r="E1184" t="s">
        <v>438</v>
      </c>
      <c r="F1184" t="s">
        <v>8335</v>
      </c>
    </row>
    <row r="1185" spans="1:6">
      <c r="A1185" t="s">
        <v>9615</v>
      </c>
      <c r="B1185" t="s">
        <v>2374</v>
      </c>
      <c r="C1185">
        <v>38</v>
      </c>
      <c r="D1185">
        <v>0</v>
      </c>
      <c r="E1185" t="s">
        <v>438</v>
      </c>
      <c r="F1185" t="s">
        <v>8331</v>
      </c>
    </row>
    <row r="1186" spans="1:6">
      <c r="A1186" t="s">
        <v>9616</v>
      </c>
      <c r="B1186" t="s">
        <v>2375</v>
      </c>
      <c r="C1186">
        <v>33</v>
      </c>
      <c r="D1186">
        <v>0</v>
      </c>
      <c r="E1186" t="s">
        <v>438</v>
      </c>
      <c r="F1186" t="s">
        <v>8335</v>
      </c>
    </row>
    <row r="1187" spans="1:6">
      <c r="A1187" t="s">
        <v>9617</v>
      </c>
      <c r="B1187" t="s">
        <v>2376</v>
      </c>
      <c r="C1187">
        <v>55</v>
      </c>
      <c r="D1187">
        <v>0</v>
      </c>
      <c r="E1187" t="s">
        <v>438</v>
      </c>
      <c r="F1187" t="s">
        <v>8335</v>
      </c>
    </row>
    <row r="1188" spans="1:6">
      <c r="A1188" t="s">
        <v>9618</v>
      </c>
      <c r="B1188" t="s">
        <v>2377</v>
      </c>
      <c r="C1188">
        <v>24</v>
      </c>
      <c r="D1188">
        <v>0</v>
      </c>
      <c r="E1188" t="s">
        <v>438</v>
      </c>
      <c r="F1188" t="s">
        <v>8335</v>
      </c>
    </row>
    <row r="1189" spans="1:6">
      <c r="A1189" t="s">
        <v>9619</v>
      </c>
      <c r="B1189" t="s">
        <v>2378</v>
      </c>
      <c r="C1189">
        <v>20</v>
      </c>
      <c r="D1189">
        <v>0</v>
      </c>
      <c r="E1189" t="s">
        <v>438</v>
      </c>
      <c r="F1189" t="s">
        <v>8335</v>
      </c>
    </row>
    <row r="1190" spans="1:6">
      <c r="A1190" t="s">
        <v>9620</v>
      </c>
      <c r="B1190" t="s">
        <v>2379</v>
      </c>
      <c r="C1190">
        <v>25</v>
      </c>
      <c r="D1190">
        <v>0</v>
      </c>
      <c r="E1190" t="s">
        <v>438</v>
      </c>
      <c r="F1190" t="s">
        <v>8335</v>
      </c>
    </row>
    <row r="1191" spans="1:6">
      <c r="A1191" t="s">
        <v>9621</v>
      </c>
      <c r="B1191" t="s">
        <v>2380</v>
      </c>
      <c r="C1191">
        <v>107</v>
      </c>
      <c r="D1191">
        <v>12</v>
      </c>
      <c r="E1191" t="s">
        <v>439</v>
      </c>
      <c r="F1191" t="s">
        <v>8334</v>
      </c>
    </row>
    <row r="1192" spans="1:6">
      <c r="A1192" t="s">
        <v>9622</v>
      </c>
      <c r="B1192" t="s">
        <v>2381</v>
      </c>
      <c r="C1192">
        <v>12</v>
      </c>
      <c r="D1192">
        <v>2</v>
      </c>
      <c r="E1192" t="s">
        <v>440</v>
      </c>
      <c r="F1192" t="s">
        <v>8351</v>
      </c>
    </row>
    <row r="1193" spans="1:6">
      <c r="A1193" t="s">
        <v>9623</v>
      </c>
      <c r="B1193" t="s">
        <v>2382</v>
      </c>
      <c r="C1193">
        <v>95</v>
      </c>
      <c r="D1193">
        <v>27</v>
      </c>
      <c r="E1193" t="s">
        <v>441</v>
      </c>
      <c r="F1193" t="s">
        <v>8335</v>
      </c>
    </row>
    <row r="1194" spans="1:6">
      <c r="A1194" t="s">
        <v>9624</v>
      </c>
      <c r="B1194" t="s">
        <v>2383</v>
      </c>
      <c r="C1194">
        <v>320</v>
      </c>
      <c r="D1194">
        <v>40</v>
      </c>
      <c r="E1194" t="s">
        <v>441</v>
      </c>
      <c r="F1194" t="s">
        <v>8335</v>
      </c>
    </row>
    <row r="1195" spans="1:6">
      <c r="A1195" t="s">
        <v>9625</v>
      </c>
      <c r="B1195" t="s">
        <v>2384</v>
      </c>
      <c r="C1195">
        <v>3</v>
      </c>
      <c r="D1195">
        <v>0</v>
      </c>
      <c r="E1195" t="s">
        <v>441</v>
      </c>
      <c r="F1195" t="s">
        <v>8335</v>
      </c>
    </row>
    <row r="1196" spans="1:6">
      <c r="A1196" t="s">
        <v>9626</v>
      </c>
      <c r="B1196" t="s">
        <v>2385</v>
      </c>
      <c r="C1196">
        <v>12</v>
      </c>
      <c r="D1196">
        <v>0</v>
      </c>
      <c r="E1196" t="s">
        <v>442</v>
      </c>
      <c r="F1196" t="s">
        <v>8335</v>
      </c>
    </row>
    <row r="1197" spans="1:6">
      <c r="A1197" t="s">
        <v>9627</v>
      </c>
      <c r="B1197" t="s">
        <v>2386</v>
      </c>
      <c r="C1197">
        <v>32</v>
      </c>
      <c r="D1197">
        <v>4</v>
      </c>
      <c r="E1197" t="s">
        <v>443</v>
      </c>
      <c r="F1197" t="s">
        <v>8335</v>
      </c>
    </row>
    <row r="1198" spans="1:6">
      <c r="A1198" t="s">
        <v>9628</v>
      </c>
      <c r="B1198" t="s">
        <v>2387</v>
      </c>
      <c r="C1198">
        <v>80</v>
      </c>
      <c r="D1198">
        <v>13</v>
      </c>
      <c r="E1198" t="s">
        <v>443</v>
      </c>
      <c r="F1198" t="s">
        <v>8334</v>
      </c>
    </row>
    <row r="1199" spans="1:6">
      <c r="A1199" t="s">
        <v>9629</v>
      </c>
      <c r="B1199" t="s">
        <v>2388</v>
      </c>
      <c r="C1199">
        <v>30</v>
      </c>
      <c r="D1199">
        <v>5</v>
      </c>
      <c r="E1199" t="s">
        <v>443</v>
      </c>
      <c r="F1199" t="s">
        <v>8335</v>
      </c>
    </row>
    <row r="1200" spans="1:6">
      <c r="A1200" t="s">
        <v>9630</v>
      </c>
      <c r="B1200" t="s">
        <v>2389</v>
      </c>
      <c r="C1200">
        <v>27</v>
      </c>
      <c r="D1200">
        <v>8</v>
      </c>
      <c r="E1200" t="s">
        <v>443</v>
      </c>
      <c r="F1200" t="s">
        <v>8335</v>
      </c>
    </row>
    <row r="1201" spans="1:6">
      <c r="A1201" t="s">
        <v>9631</v>
      </c>
      <c r="B1201" t="s">
        <v>2390</v>
      </c>
      <c r="C1201">
        <v>112</v>
      </c>
      <c r="D1201">
        <v>20</v>
      </c>
      <c r="E1201" t="s">
        <v>443</v>
      </c>
      <c r="F1201" t="s">
        <v>8335</v>
      </c>
    </row>
    <row r="1202" spans="1:6">
      <c r="A1202" t="s">
        <v>9632</v>
      </c>
      <c r="B1202" t="s">
        <v>2391</v>
      </c>
      <c r="C1202">
        <v>40</v>
      </c>
      <c r="D1202">
        <v>5</v>
      </c>
      <c r="E1202" t="s">
        <v>443</v>
      </c>
      <c r="F1202" t="s">
        <v>8335</v>
      </c>
    </row>
    <row r="1203" spans="1:6">
      <c r="A1203" t="s">
        <v>9633</v>
      </c>
      <c r="B1203" t="s">
        <v>2392</v>
      </c>
      <c r="C1203">
        <v>74</v>
      </c>
      <c r="D1203">
        <v>5</v>
      </c>
      <c r="E1203" t="s">
        <v>444</v>
      </c>
      <c r="F1203" t="s">
        <v>8334</v>
      </c>
    </row>
    <row r="1204" spans="1:6">
      <c r="A1204" t="s">
        <v>9634</v>
      </c>
      <c r="B1204" t="s">
        <v>2393</v>
      </c>
      <c r="C1204">
        <v>82</v>
      </c>
      <c r="D1204">
        <v>7</v>
      </c>
      <c r="E1204" t="s">
        <v>444</v>
      </c>
      <c r="F1204" t="s">
        <v>8334</v>
      </c>
    </row>
    <row r="1205" spans="1:6">
      <c r="A1205" t="s">
        <v>9635</v>
      </c>
      <c r="B1205" t="s">
        <v>2394</v>
      </c>
      <c r="C1205">
        <v>250</v>
      </c>
      <c r="D1205">
        <v>0</v>
      </c>
      <c r="E1205" t="s">
        <v>445</v>
      </c>
      <c r="F1205" t="s">
        <v>8335</v>
      </c>
    </row>
    <row r="1206" spans="1:6">
      <c r="A1206" t="s">
        <v>9636</v>
      </c>
      <c r="B1206" t="s">
        <v>2395</v>
      </c>
      <c r="C1206">
        <v>209</v>
      </c>
      <c r="D1206">
        <v>12</v>
      </c>
      <c r="E1206" t="s">
        <v>446</v>
      </c>
      <c r="F1206" t="s">
        <v>8335</v>
      </c>
    </row>
    <row r="1207" spans="1:6">
      <c r="A1207" t="s">
        <v>9637</v>
      </c>
      <c r="B1207" t="s">
        <v>2396</v>
      </c>
      <c r="C1207">
        <v>18</v>
      </c>
      <c r="D1207">
        <v>3</v>
      </c>
      <c r="E1207" t="s">
        <v>447</v>
      </c>
      <c r="F1207" t="s">
        <v>1196</v>
      </c>
    </row>
    <row r="1208" spans="1:6">
      <c r="A1208" t="s">
        <v>9638</v>
      </c>
      <c r="B1208" t="s">
        <v>2397</v>
      </c>
      <c r="C1208">
        <v>0</v>
      </c>
      <c r="D1208">
        <v>0</v>
      </c>
      <c r="E1208" t="s">
        <v>447</v>
      </c>
      <c r="F1208" t="s">
        <v>8335</v>
      </c>
    </row>
    <row r="1209" spans="1:6">
      <c r="A1209" t="s">
        <v>9639</v>
      </c>
      <c r="B1209" t="s">
        <v>2398</v>
      </c>
      <c r="C1209">
        <v>15</v>
      </c>
      <c r="D1209">
        <v>0</v>
      </c>
      <c r="E1209" t="s">
        <v>447</v>
      </c>
      <c r="F1209" t="s">
        <v>8335</v>
      </c>
    </row>
    <row r="1210" spans="1:6">
      <c r="A1210" t="s">
        <v>9640</v>
      </c>
      <c r="B1210" t="s">
        <v>2399</v>
      </c>
      <c r="C1210">
        <v>81</v>
      </c>
      <c r="D1210">
        <v>11</v>
      </c>
      <c r="E1210" t="s">
        <v>447</v>
      </c>
      <c r="F1210" t="s">
        <v>8335</v>
      </c>
    </row>
    <row r="1211" spans="1:6">
      <c r="A1211" t="s">
        <v>9641</v>
      </c>
      <c r="B1211" t="s">
        <v>2400</v>
      </c>
      <c r="C1211">
        <v>12</v>
      </c>
      <c r="D1211">
        <v>3</v>
      </c>
      <c r="E1211" t="s">
        <v>448</v>
      </c>
      <c r="F1211" t="s">
        <v>8335</v>
      </c>
    </row>
    <row r="1212" spans="1:6">
      <c r="A1212" t="s">
        <v>9642</v>
      </c>
      <c r="B1212" t="s">
        <v>2401</v>
      </c>
      <c r="C1212">
        <v>25</v>
      </c>
      <c r="D1212">
        <v>3</v>
      </c>
      <c r="E1212" t="s">
        <v>449</v>
      </c>
      <c r="F1212" t="s">
        <v>8331</v>
      </c>
    </row>
    <row r="1213" spans="1:6">
      <c r="A1213" t="s">
        <v>9643</v>
      </c>
      <c r="B1213" t="s">
        <v>2402</v>
      </c>
      <c r="C1213">
        <v>52</v>
      </c>
      <c r="D1213">
        <v>0</v>
      </c>
      <c r="E1213" t="s">
        <v>450</v>
      </c>
      <c r="F1213" t="s">
        <v>8334</v>
      </c>
    </row>
    <row r="1214" spans="1:6">
      <c r="A1214" t="s">
        <v>9644</v>
      </c>
      <c r="B1214" t="s">
        <v>2403</v>
      </c>
      <c r="C1214">
        <v>32</v>
      </c>
      <c r="D1214">
        <v>3</v>
      </c>
      <c r="E1214" t="s">
        <v>451</v>
      </c>
      <c r="F1214" t="s">
        <v>8331</v>
      </c>
    </row>
    <row r="1215" spans="1:6">
      <c r="A1215" t="s">
        <v>9645</v>
      </c>
      <c r="B1215" t="s">
        <v>2404</v>
      </c>
      <c r="C1215">
        <v>60</v>
      </c>
      <c r="D1215">
        <v>6</v>
      </c>
      <c r="E1215" t="s">
        <v>451</v>
      </c>
      <c r="F1215" t="s">
        <v>8331</v>
      </c>
    </row>
    <row r="1216" spans="1:6">
      <c r="A1216" t="s">
        <v>9646</v>
      </c>
      <c r="B1216" t="s">
        <v>2405</v>
      </c>
      <c r="C1216">
        <v>42</v>
      </c>
      <c r="D1216">
        <v>3</v>
      </c>
      <c r="E1216" t="s">
        <v>451</v>
      </c>
      <c r="F1216" t="s">
        <v>8331</v>
      </c>
    </row>
    <row r="1217" spans="1:6">
      <c r="A1217" t="s">
        <v>9647</v>
      </c>
      <c r="B1217" t="s">
        <v>2406</v>
      </c>
      <c r="C1217">
        <v>52</v>
      </c>
      <c r="D1217">
        <v>3</v>
      </c>
      <c r="E1217" t="s">
        <v>451</v>
      </c>
      <c r="F1217" t="s">
        <v>8331</v>
      </c>
    </row>
    <row r="1218" spans="1:6">
      <c r="A1218" t="s">
        <v>9648</v>
      </c>
      <c r="B1218" t="s">
        <v>2407</v>
      </c>
      <c r="C1218">
        <v>45</v>
      </c>
      <c r="D1218">
        <v>4</v>
      </c>
      <c r="E1218" t="s">
        <v>451</v>
      </c>
      <c r="F1218" t="s">
        <v>8331</v>
      </c>
    </row>
    <row r="1219" spans="1:6">
      <c r="A1219" t="s">
        <v>9649</v>
      </c>
      <c r="B1219" t="s">
        <v>2408</v>
      </c>
      <c r="C1219">
        <v>8</v>
      </c>
      <c r="D1219">
        <v>0</v>
      </c>
      <c r="E1219" t="s">
        <v>452</v>
      </c>
      <c r="F1219" t="s">
        <v>8331</v>
      </c>
    </row>
    <row r="1220" spans="1:6">
      <c r="A1220" t="s">
        <v>9650</v>
      </c>
      <c r="B1220" t="s">
        <v>2409</v>
      </c>
      <c r="C1220">
        <v>15</v>
      </c>
      <c r="D1220">
        <v>0</v>
      </c>
      <c r="E1220" t="s">
        <v>453</v>
      </c>
      <c r="F1220" t="s">
        <v>8335</v>
      </c>
    </row>
    <row r="1221" spans="1:6">
      <c r="A1221" t="s">
        <v>9651</v>
      </c>
      <c r="B1221" t="s">
        <v>2410</v>
      </c>
      <c r="C1221">
        <v>20</v>
      </c>
      <c r="D1221">
        <v>2</v>
      </c>
      <c r="E1221" t="s">
        <v>453</v>
      </c>
      <c r="F1221" t="s">
        <v>8335</v>
      </c>
    </row>
    <row r="1222" spans="1:6">
      <c r="A1222" t="s">
        <v>9652</v>
      </c>
      <c r="B1222" t="s">
        <v>2411</v>
      </c>
      <c r="C1222">
        <v>0</v>
      </c>
      <c r="D1222">
        <v>0</v>
      </c>
      <c r="E1222" t="s">
        <v>453</v>
      </c>
      <c r="F1222" t="s">
        <v>1196</v>
      </c>
    </row>
    <row r="1223" spans="1:6">
      <c r="A1223" t="s">
        <v>9653</v>
      </c>
      <c r="B1223" t="s">
        <v>2412</v>
      </c>
      <c r="C1223">
        <v>0</v>
      </c>
      <c r="D1223">
        <v>0</v>
      </c>
      <c r="E1223" t="s">
        <v>453</v>
      </c>
      <c r="F1223" t="s">
        <v>8335</v>
      </c>
    </row>
    <row r="1224" spans="1:6">
      <c r="A1224" t="s">
        <v>9654</v>
      </c>
      <c r="B1224" t="s">
        <v>2413</v>
      </c>
      <c r="C1224">
        <v>270</v>
      </c>
      <c r="D1224">
        <v>43</v>
      </c>
      <c r="E1224" t="s">
        <v>453</v>
      </c>
      <c r="F1224" t="s">
        <v>8335</v>
      </c>
    </row>
    <row r="1225" spans="1:6">
      <c r="A1225" t="s">
        <v>9655</v>
      </c>
      <c r="B1225" t="s">
        <v>2414</v>
      </c>
      <c r="C1225">
        <v>28</v>
      </c>
      <c r="D1225">
        <v>0</v>
      </c>
      <c r="E1225" t="s">
        <v>453</v>
      </c>
      <c r="F1225" t="s">
        <v>8335</v>
      </c>
    </row>
    <row r="1226" spans="1:6">
      <c r="A1226" t="s">
        <v>9656</v>
      </c>
      <c r="B1226" t="s">
        <v>2415</v>
      </c>
      <c r="C1226">
        <v>6</v>
      </c>
      <c r="D1226">
        <v>0</v>
      </c>
      <c r="E1226" t="s">
        <v>453</v>
      </c>
      <c r="F1226" t="s">
        <v>8335</v>
      </c>
    </row>
    <row r="1227" spans="1:6">
      <c r="A1227" t="s">
        <v>9657</v>
      </c>
      <c r="B1227" t="s">
        <v>2416</v>
      </c>
      <c r="C1227">
        <v>20</v>
      </c>
      <c r="D1227">
        <v>3</v>
      </c>
      <c r="E1227" t="s">
        <v>453</v>
      </c>
      <c r="F1227" t="s">
        <v>8335</v>
      </c>
    </row>
    <row r="1228" spans="1:6">
      <c r="A1228" t="s">
        <v>9658</v>
      </c>
      <c r="B1228" t="s">
        <v>2417</v>
      </c>
      <c r="C1228">
        <v>70</v>
      </c>
      <c r="D1228">
        <v>21</v>
      </c>
      <c r="E1228" t="s">
        <v>453</v>
      </c>
      <c r="F1228" t="s">
        <v>8335</v>
      </c>
    </row>
    <row r="1229" spans="1:6">
      <c r="A1229" t="s">
        <v>9659</v>
      </c>
      <c r="B1229" t="s">
        <v>2418</v>
      </c>
      <c r="C1229">
        <v>20</v>
      </c>
      <c r="D1229">
        <v>0</v>
      </c>
      <c r="E1229" t="s">
        <v>453</v>
      </c>
      <c r="F1229" t="s">
        <v>8335</v>
      </c>
    </row>
    <row r="1230" spans="1:6">
      <c r="A1230" t="s">
        <v>9660</v>
      </c>
      <c r="B1230" t="s">
        <v>2419</v>
      </c>
      <c r="C1230">
        <v>1</v>
      </c>
      <c r="D1230">
        <v>0</v>
      </c>
      <c r="E1230" t="s">
        <v>454</v>
      </c>
      <c r="F1230" t="s">
        <v>8334</v>
      </c>
    </row>
    <row r="1231" spans="1:6">
      <c r="A1231" t="s">
        <v>9661</v>
      </c>
      <c r="B1231" t="s">
        <v>2420</v>
      </c>
      <c r="C1231">
        <v>40</v>
      </c>
      <c r="D1231">
        <v>0</v>
      </c>
      <c r="E1231" t="s">
        <v>454</v>
      </c>
      <c r="F1231" t="s">
        <v>8334</v>
      </c>
    </row>
    <row r="1232" spans="1:6">
      <c r="A1232" t="s">
        <v>9662</v>
      </c>
      <c r="B1232" t="s">
        <v>2421</v>
      </c>
      <c r="C1232">
        <v>52</v>
      </c>
      <c r="D1232">
        <v>4</v>
      </c>
      <c r="E1232" t="s">
        <v>455</v>
      </c>
      <c r="F1232" t="s">
        <v>8335</v>
      </c>
    </row>
    <row r="1233" spans="1:6">
      <c r="A1233" t="s">
        <v>9663</v>
      </c>
      <c r="B1233" t="s">
        <v>2422</v>
      </c>
      <c r="C1233">
        <v>0</v>
      </c>
      <c r="D1233">
        <v>0</v>
      </c>
      <c r="E1233" t="s">
        <v>456</v>
      </c>
      <c r="F1233" t="s">
        <v>8335</v>
      </c>
    </row>
    <row r="1234" spans="1:6">
      <c r="A1234" t="s">
        <v>9664</v>
      </c>
      <c r="B1234" t="s">
        <v>2423</v>
      </c>
      <c r="C1234">
        <v>428</v>
      </c>
      <c r="D1234">
        <v>92</v>
      </c>
      <c r="E1234" t="s">
        <v>457</v>
      </c>
      <c r="F1234" t="s">
        <v>8335</v>
      </c>
    </row>
    <row r="1235" spans="1:6">
      <c r="A1235" t="s">
        <v>9665</v>
      </c>
      <c r="B1235" t="s">
        <v>2424</v>
      </c>
      <c r="C1235">
        <v>3</v>
      </c>
      <c r="D1235">
        <v>0</v>
      </c>
      <c r="E1235" t="s">
        <v>457</v>
      </c>
      <c r="F1235" t="s">
        <v>8335</v>
      </c>
    </row>
    <row r="1236" spans="1:6">
      <c r="A1236" t="s">
        <v>9666</v>
      </c>
      <c r="B1236" t="s">
        <v>2425</v>
      </c>
      <c r="C1236">
        <v>0</v>
      </c>
      <c r="D1236">
        <v>0</v>
      </c>
      <c r="E1236" t="s">
        <v>458</v>
      </c>
      <c r="F1236" t="s">
        <v>8335</v>
      </c>
    </row>
    <row r="1237" spans="1:6">
      <c r="A1237" t="s">
        <v>9667</v>
      </c>
      <c r="B1237" t="s">
        <v>2426</v>
      </c>
      <c r="C1237">
        <v>100</v>
      </c>
      <c r="D1237">
        <v>0</v>
      </c>
      <c r="E1237" t="s">
        <v>458</v>
      </c>
      <c r="F1237" t="s">
        <v>8335</v>
      </c>
    </row>
    <row r="1238" spans="1:6">
      <c r="A1238" t="s">
        <v>9668</v>
      </c>
      <c r="B1238" t="s">
        <v>2427</v>
      </c>
      <c r="C1238">
        <v>20</v>
      </c>
      <c r="D1238">
        <v>0</v>
      </c>
      <c r="E1238" t="s">
        <v>458</v>
      </c>
      <c r="F1238" t="s">
        <v>8335</v>
      </c>
    </row>
    <row r="1239" spans="1:6">
      <c r="A1239" t="s">
        <v>9669</v>
      </c>
      <c r="B1239" t="s">
        <v>2428</v>
      </c>
      <c r="C1239">
        <v>20</v>
      </c>
      <c r="D1239">
        <v>3</v>
      </c>
      <c r="E1239" t="s">
        <v>459</v>
      </c>
      <c r="F1239" t="s">
        <v>8335</v>
      </c>
    </row>
    <row r="1240" spans="1:6">
      <c r="A1240" t="s">
        <v>9670</v>
      </c>
      <c r="B1240" t="s">
        <v>2429</v>
      </c>
      <c r="C1240">
        <v>325</v>
      </c>
      <c r="D1240">
        <v>27</v>
      </c>
      <c r="E1240" t="s">
        <v>460</v>
      </c>
      <c r="F1240" t="s">
        <v>8335</v>
      </c>
    </row>
    <row r="1241" spans="1:6">
      <c r="A1241" t="s">
        <v>9671</v>
      </c>
      <c r="B1241" t="s">
        <v>2430</v>
      </c>
      <c r="C1241">
        <v>55</v>
      </c>
      <c r="D1241">
        <v>5</v>
      </c>
      <c r="E1241" t="s">
        <v>460</v>
      </c>
      <c r="F1241" t="s">
        <v>8335</v>
      </c>
    </row>
    <row r="1242" spans="1:6">
      <c r="A1242" t="s">
        <v>9672</v>
      </c>
      <c r="B1242" t="s">
        <v>2431</v>
      </c>
      <c r="C1242">
        <v>44</v>
      </c>
      <c r="D1242">
        <v>7</v>
      </c>
      <c r="E1242" t="s">
        <v>460</v>
      </c>
      <c r="F1242" t="s">
        <v>8335</v>
      </c>
    </row>
    <row r="1243" spans="1:6">
      <c r="A1243" t="s">
        <v>9673</v>
      </c>
      <c r="B1243" t="s">
        <v>2432</v>
      </c>
      <c r="C1243">
        <v>121</v>
      </c>
      <c r="D1243">
        <v>15</v>
      </c>
      <c r="E1243" t="s">
        <v>461</v>
      </c>
      <c r="F1243" t="s">
        <v>8335</v>
      </c>
    </row>
    <row r="1244" spans="1:6">
      <c r="A1244" t="s">
        <v>9674</v>
      </c>
      <c r="B1244" t="s">
        <v>2433</v>
      </c>
      <c r="C1244">
        <v>322</v>
      </c>
      <c r="D1244">
        <v>50</v>
      </c>
      <c r="E1244" t="s">
        <v>462</v>
      </c>
      <c r="F1244" t="s">
        <v>8335</v>
      </c>
    </row>
    <row r="1245" spans="1:6">
      <c r="A1245" t="s">
        <v>9675</v>
      </c>
      <c r="B1245" t="s">
        <v>2434</v>
      </c>
      <c r="C1245">
        <v>41</v>
      </c>
      <c r="D1245">
        <v>6</v>
      </c>
      <c r="E1245" t="s">
        <v>463</v>
      </c>
      <c r="F1245" t="s">
        <v>8352</v>
      </c>
    </row>
    <row r="1246" spans="1:6">
      <c r="A1246" t="s">
        <v>9676</v>
      </c>
      <c r="B1246" t="s">
        <v>2435</v>
      </c>
      <c r="C1246">
        <v>243</v>
      </c>
      <c r="D1246">
        <v>24</v>
      </c>
      <c r="E1246" t="s">
        <v>463</v>
      </c>
      <c r="F1246" t="s">
        <v>8352</v>
      </c>
    </row>
    <row r="1247" spans="1:6">
      <c r="A1247" t="s">
        <v>9677</v>
      </c>
      <c r="B1247" t="s">
        <v>2436</v>
      </c>
      <c r="C1247">
        <v>32</v>
      </c>
      <c r="D1247">
        <v>0</v>
      </c>
      <c r="E1247" t="s">
        <v>463</v>
      </c>
      <c r="F1247" t="s">
        <v>1196</v>
      </c>
    </row>
    <row r="1248" spans="1:6">
      <c r="A1248" t="s">
        <v>9678</v>
      </c>
      <c r="B1248" t="s">
        <v>2437</v>
      </c>
      <c r="C1248">
        <v>145</v>
      </c>
      <c r="D1248">
        <v>16</v>
      </c>
      <c r="E1248" t="s">
        <v>463</v>
      </c>
      <c r="F1248" t="s">
        <v>8352</v>
      </c>
    </row>
    <row r="1249" spans="1:6">
      <c r="A1249" t="s">
        <v>9679</v>
      </c>
      <c r="B1249" t="s">
        <v>2438</v>
      </c>
      <c r="C1249">
        <v>32</v>
      </c>
      <c r="D1249">
        <v>3</v>
      </c>
      <c r="E1249" t="s">
        <v>463</v>
      </c>
      <c r="F1249" t="s">
        <v>8352</v>
      </c>
    </row>
    <row r="1250" spans="1:6">
      <c r="A1250" t="s">
        <v>9680</v>
      </c>
      <c r="B1250" t="s">
        <v>2439</v>
      </c>
      <c r="C1250">
        <v>266</v>
      </c>
      <c r="D1250">
        <v>28</v>
      </c>
      <c r="E1250" t="s">
        <v>463</v>
      </c>
      <c r="F1250" t="s">
        <v>8352</v>
      </c>
    </row>
    <row r="1251" spans="1:6">
      <c r="A1251" t="s">
        <v>9681</v>
      </c>
      <c r="B1251" t="s">
        <v>2440</v>
      </c>
      <c r="C1251">
        <v>0</v>
      </c>
      <c r="D1251">
        <v>0</v>
      </c>
      <c r="E1251" t="s">
        <v>463</v>
      </c>
      <c r="F1251" t="s">
        <v>8352</v>
      </c>
    </row>
    <row r="1252" spans="1:6">
      <c r="A1252" t="s">
        <v>9682</v>
      </c>
      <c r="B1252" t="s">
        <v>2441</v>
      </c>
      <c r="C1252">
        <v>0</v>
      </c>
      <c r="D1252">
        <v>0</v>
      </c>
      <c r="E1252" t="s">
        <v>463</v>
      </c>
      <c r="F1252" t="s">
        <v>1196</v>
      </c>
    </row>
    <row r="1253" spans="1:6">
      <c r="A1253" t="s">
        <v>9683</v>
      </c>
      <c r="B1253" t="s">
        <v>2442</v>
      </c>
      <c r="C1253">
        <v>0</v>
      </c>
      <c r="D1253">
        <v>0</v>
      </c>
      <c r="E1253" t="s">
        <v>463</v>
      </c>
      <c r="F1253" t="s">
        <v>1196</v>
      </c>
    </row>
    <row r="1254" spans="1:6">
      <c r="A1254" t="s">
        <v>9684</v>
      </c>
      <c r="B1254" t="s">
        <v>2443</v>
      </c>
      <c r="C1254">
        <v>0</v>
      </c>
      <c r="D1254">
        <v>0</v>
      </c>
      <c r="E1254" t="s">
        <v>463</v>
      </c>
      <c r="F1254" t="s">
        <v>1196</v>
      </c>
    </row>
    <row r="1255" spans="1:6">
      <c r="A1255" t="s">
        <v>9685</v>
      </c>
      <c r="B1255" t="s">
        <v>2444</v>
      </c>
      <c r="C1255">
        <v>0</v>
      </c>
      <c r="D1255">
        <v>0</v>
      </c>
      <c r="E1255" t="s">
        <v>463</v>
      </c>
      <c r="F1255" t="s">
        <v>1196</v>
      </c>
    </row>
    <row r="1256" spans="1:6">
      <c r="A1256" t="s">
        <v>9686</v>
      </c>
      <c r="B1256" t="s">
        <v>2445</v>
      </c>
      <c r="C1256">
        <v>0</v>
      </c>
      <c r="D1256">
        <v>0</v>
      </c>
      <c r="E1256" t="s">
        <v>463</v>
      </c>
      <c r="F1256" t="s">
        <v>1196</v>
      </c>
    </row>
    <row r="1257" spans="1:6">
      <c r="A1257" t="s">
        <v>9687</v>
      </c>
      <c r="B1257" t="s">
        <v>2446</v>
      </c>
      <c r="C1257">
        <v>283</v>
      </c>
      <c r="D1257">
        <v>22</v>
      </c>
      <c r="E1257" t="s">
        <v>463</v>
      </c>
      <c r="F1257" t="s">
        <v>8352</v>
      </c>
    </row>
    <row r="1258" spans="1:6">
      <c r="A1258" t="s">
        <v>9688</v>
      </c>
      <c r="B1258" t="s">
        <v>2447</v>
      </c>
      <c r="C1258">
        <v>55</v>
      </c>
      <c r="D1258">
        <v>6</v>
      </c>
      <c r="E1258" t="s">
        <v>463</v>
      </c>
      <c r="F1258" t="s">
        <v>8352</v>
      </c>
    </row>
    <row r="1259" spans="1:6">
      <c r="A1259" t="s">
        <v>9689</v>
      </c>
      <c r="B1259" t="s">
        <v>2448</v>
      </c>
      <c r="C1259">
        <v>200</v>
      </c>
      <c r="D1259">
        <v>18</v>
      </c>
      <c r="E1259" t="s">
        <v>463</v>
      </c>
      <c r="F1259" t="s">
        <v>8352</v>
      </c>
    </row>
    <row r="1260" spans="1:6">
      <c r="A1260" t="s">
        <v>9690</v>
      </c>
      <c r="B1260" t="s">
        <v>2449</v>
      </c>
      <c r="C1260">
        <v>143</v>
      </c>
      <c r="D1260">
        <v>14</v>
      </c>
      <c r="E1260" t="s">
        <v>463</v>
      </c>
      <c r="F1260" t="s">
        <v>8352</v>
      </c>
    </row>
    <row r="1261" spans="1:6">
      <c r="A1261" t="s">
        <v>9691</v>
      </c>
      <c r="B1261" t="s">
        <v>2450</v>
      </c>
      <c r="C1261">
        <v>9</v>
      </c>
      <c r="D1261">
        <v>2</v>
      </c>
      <c r="E1261" t="s">
        <v>463</v>
      </c>
      <c r="F1261" t="s">
        <v>8352</v>
      </c>
    </row>
    <row r="1262" spans="1:6">
      <c r="A1262" t="s">
        <v>9692</v>
      </c>
      <c r="B1262" t="s">
        <v>2451</v>
      </c>
      <c r="C1262">
        <v>17</v>
      </c>
      <c r="D1262">
        <v>0</v>
      </c>
      <c r="E1262" t="s">
        <v>463</v>
      </c>
      <c r="F1262" t="s">
        <v>8352</v>
      </c>
    </row>
    <row r="1263" spans="1:6">
      <c r="A1263" t="s">
        <v>9693</v>
      </c>
      <c r="B1263" t="s">
        <v>2452</v>
      </c>
      <c r="C1263">
        <v>232</v>
      </c>
      <c r="D1263">
        <v>34</v>
      </c>
      <c r="E1263" t="s">
        <v>463</v>
      </c>
      <c r="F1263" t="s">
        <v>8352</v>
      </c>
    </row>
    <row r="1264" spans="1:6">
      <c r="A1264" t="s">
        <v>9694</v>
      </c>
      <c r="B1264" t="s">
        <v>2453</v>
      </c>
      <c r="C1264">
        <v>149</v>
      </c>
      <c r="D1264">
        <v>17</v>
      </c>
      <c r="E1264" t="s">
        <v>463</v>
      </c>
      <c r="F1264" t="s">
        <v>8352</v>
      </c>
    </row>
    <row r="1265" spans="1:6">
      <c r="A1265" t="s">
        <v>9695</v>
      </c>
      <c r="B1265" t="s">
        <v>2454</v>
      </c>
      <c r="C1265">
        <v>49</v>
      </c>
      <c r="D1265">
        <v>4</v>
      </c>
      <c r="E1265" t="s">
        <v>463</v>
      </c>
      <c r="F1265" t="s">
        <v>8352</v>
      </c>
    </row>
    <row r="1266" spans="1:6">
      <c r="A1266" t="s">
        <v>9696</v>
      </c>
      <c r="B1266" t="s">
        <v>2455</v>
      </c>
      <c r="C1266">
        <v>155</v>
      </c>
      <c r="D1266">
        <v>26</v>
      </c>
      <c r="E1266" t="s">
        <v>463</v>
      </c>
      <c r="F1266" t="s">
        <v>8352</v>
      </c>
    </row>
    <row r="1267" spans="1:6">
      <c r="A1267" t="s">
        <v>9697</v>
      </c>
      <c r="B1267" t="s">
        <v>2456</v>
      </c>
      <c r="C1267">
        <v>127</v>
      </c>
      <c r="D1267">
        <v>15</v>
      </c>
      <c r="E1267" t="s">
        <v>463</v>
      </c>
      <c r="F1267" t="s">
        <v>8352</v>
      </c>
    </row>
    <row r="1268" spans="1:6">
      <c r="A1268" t="s">
        <v>9698</v>
      </c>
      <c r="B1268" t="s">
        <v>2457</v>
      </c>
      <c r="C1268">
        <v>12</v>
      </c>
      <c r="D1268">
        <v>2</v>
      </c>
      <c r="E1268" t="s">
        <v>463</v>
      </c>
      <c r="F1268" t="s">
        <v>8352</v>
      </c>
    </row>
    <row r="1269" spans="1:6">
      <c r="A1269" t="s">
        <v>9699</v>
      </c>
      <c r="B1269" t="s">
        <v>2458</v>
      </c>
      <c r="C1269">
        <v>170</v>
      </c>
      <c r="D1269">
        <v>28</v>
      </c>
      <c r="E1269" t="s">
        <v>463</v>
      </c>
      <c r="F1269" t="s">
        <v>8352</v>
      </c>
    </row>
    <row r="1270" spans="1:6">
      <c r="A1270" t="s">
        <v>9700</v>
      </c>
      <c r="B1270" t="s">
        <v>2459</v>
      </c>
      <c r="C1270">
        <v>0</v>
      </c>
      <c r="D1270">
        <v>0</v>
      </c>
      <c r="E1270" t="s">
        <v>463</v>
      </c>
      <c r="F1270" t="s">
        <v>8352</v>
      </c>
    </row>
    <row r="1271" spans="1:6">
      <c r="A1271" t="s">
        <v>9701</v>
      </c>
      <c r="B1271" t="s">
        <v>2460</v>
      </c>
      <c r="C1271">
        <v>335</v>
      </c>
      <c r="D1271">
        <v>51</v>
      </c>
      <c r="E1271" t="s">
        <v>463</v>
      </c>
      <c r="F1271" t="s">
        <v>8352</v>
      </c>
    </row>
    <row r="1272" spans="1:6">
      <c r="A1272" t="s">
        <v>9702</v>
      </c>
      <c r="B1272" t="s">
        <v>2461</v>
      </c>
      <c r="C1272">
        <v>45</v>
      </c>
      <c r="D1272">
        <v>7</v>
      </c>
      <c r="E1272" t="s">
        <v>463</v>
      </c>
      <c r="F1272" t="s">
        <v>8352</v>
      </c>
    </row>
    <row r="1273" spans="1:6">
      <c r="A1273" t="s">
        <v>9703</v>
      </c>
      <c r="B1273" t="s">
        <v>2462</v>
      </c>
      <c r="C1273">
        <v>58</v>
      </c>
      <c r="D1273">
        <v>8</v>
      </c>
      <c r="E1273" t="s">
        <v>463</v>
      </c>
      <c r="F1273" t="s">
        <v>8352</v>
      </c>
    </row>
    <row r="1274" spans="1:6">
      <c r="A1274" t="s">
        <v>9704</v>
      </c>
      <c r="B1274" t="s">
        <v>2463</v>
      </c>
      <c r="C1274">
        <v>125</v>
      </c>
      <c r="D1274">
        <v>24</v>
      </c>
      <c r="E1274" t="s">
        <v>463</v>
      </c>
      <c r="F1274" t="s">
        <v>8352</v>
      </c>
    </row>
    <row r="1275" spans="1:6">
      <c r="A1275" t="s">
        <v>9705</v>
      </c>
      <c r="B1275" t="s">
        <v>2464</v>
      </c>
      <c r="C1275">
        <v>63</v>
      </c>
      <c r="D1275">
        <v>6</v>
      </c>
      <c r="E1275" t="s">
        <v>463</v>
      </c>
      <c r="F1275" t="s">
        <v>8352</v>
      </c>
    </row>
    <row r="1276" spans="1:6">
      <c r="A1276" t="s">
        <v>9706</v>
      </c>
      <c r="B1276" t="s">
        <v>2465</v>
      </c>
      <c r="C1276">
        <v>210</v>
      </c>
      <c r="D1276">
        <v>31</v>
      </c>
      <c r="E1276" t="s">
        <v>463</v>
      </c>
      <c r="F1276" t="s">
        <v>8352</v>
      </c>
    </row>
    <row r="1277" spans="1:6">
      <c r="A1277" t="s">
        <v>9707</v>
      </c>
      <c r="B1277" t="s">
        <v>2466</v>
      </c>
      <c r="C1277">
        <v>270</v>
      </c>
      <c r="D1277">
        <v>22</v>
      </c>
      <c r="E1277" t="s">
        <v>463</v>
      </c>
      <c r="F1277" t="s">
        <v>8352</v>
      </c>
    </row>
    <row r="1278" spans="1:6">
      <c r="A1278" t="s">
        <v>9708</v>
      </c>
      <c r="B1278" t="s">
        <v>2467</v>
      </c>
      <c r="C1278">
        <v>18</v>
      </c>
      <c r="D1278">
        <v>0</v>
      </c>
      <c r="E1278" t="s">
        <v>463</v>
      </c>
      <c r="F1278" t="s">
        <v>8352</v>
      </c>
    </row>
    <row r="1279" spans="1:6">
      <c r="A1279" t="s">
        <v>9709</v>
      </c>
      <c r="B1279" t="s">
        <v>2468</v>
      </c>
      <c r="C1279">
        <v>175</v>
      </c>
      <c r="D1279">
        <v>49</v>
      </c>
      <c r="E1279" t="s">
        <v>463</v>
      </c>
      <c r="F1279" t="s">
        <v>8352</v>
      </c>
    </row>
    <row r="1280" spans="1:6">
      <c r="A1280" t="s">
        <v>9710</v>
      </c>
      <c r="B1280" t="s">
        <v>2469</v>
      </c>
      <c r="C1280">
        <v>78</v>
      </c>
      <c r="D1280">
        <v>13</v>
      </c>
      <c r="E1280" t="s">
        <v>463</v>
      </c>
      <c r="F1280" t="s">
        <v>8352</v>
      </c>
    </row>
    <row r="1281" spans="1:6">
      <c r="A1281" t="s">
        <v>9711</v>
      </c>
      <c r="B1281" t="s">
        <v>2470</v>
      </c>
      <c r="C1281">
        <v>210</v>
      </c>
      <c r="D1281">
        <v>45</v>
      </c>
      <c r="E1281" t="s">
        <v>463</v>
      </c>
      <c r="F1281" t="s">
        <v>8352</v>
      </c>
    </row>
    <row r="1282" spans="1:6">
      <c r="A1282" t="s">
        <v>9712</v>
      </c>
      <c r="B1282" t="s">
        <v>2471</v>
      </c>
      <c r="C1282">
        <v>91</v>
      </c>
      <c r="D1282">
        <v>10</v>
      </c>
      <c r="E1282" t="s">
        <v>463</v>
      </c>
      <c r="F1282" t="s">
        <v>8352</v>
      </c>
    </row>
    <row r="1283" spans="1:6">
      <c r="A1283" t="s">
        <v>9713</v>
      </c>
      <c r="B1283" t="s">
        <v>2472</v>
      </c>
      <c r="C1283">
        <v>90</v>
      </c>
      <c r="D1283">
        <v>20</v>
      </c>
      <c r="E1283" t="s">
        <v>463</v>
      </c>
      <c r="F1283" t="s">
        <v>8352</v>
      </c>
    </row>
    <row r="1284" spans="1:6">
      <c r="A1284" t="s">
        <v>9714</v>
      </c>
      <c r="B1284" t="s">
        <v>2473</v>
      </c>
      <c r="C1284">
        <v>170</v>
      </c>
      <c r="D1284">
        <v>30</v>
      </c>
      <c r="E1284" t="s">
        <v>463</v>
      </c>
      <c r="F1284" t="s">
        <v>8352</v>
      </c>
    </row>
    <row r="1285" spans="1:6">
      <c r="A1285" t="s">
        <v>9715</v>
      </c>
      <c r="B1285" t="s">
        <v>2474</v>
      </c>
      <c r="C1285">
        <v>50</v>
      </c>
      <c r="D1285">
        <v>2</v>
      </c>
      <c r="E1285" t="s">
        <v>463</v>
      </c>
      <c r="F1285" t="s">
        <v>8352</v>
      </c>
    </row>
    <row r="1286" spans="1:6">
      <c r="A1286" t="s">
        <v>9716</v>
      </c>
      <c r="B1286" t="s">
        <v>2475</v>
      </c>
      <c r="C1286">
        <v>54</v>
      </c>
      <c r="D1286">
        <v>6</v>
      </c>
      <c r="E1286" t="s">
        <v>463</v>
      </c>
      <c r="F1286" t="s">
        <v>8352</v>
      </c>
    </row>
    <row r="1287" spans="1:6">
      <c r="A1287" t="s">
        <v>9717</v>
      </c>
      <c r="B1287" t="s">
        <v>2476</v>
      </c>
      <c r="C1287">
        <v>60</v>
      </c>
      <c r="D1287">
        <v>5</v>
      </c>
      <c r="E1287" t="s">
        <v>464</v>
      </c>
      <c r="F1287" t="s">
        <v>8335</v>
      </c>
    </row>
    <row r="1288" spans="1:6">
      <c r="A1288" t="s">
        <v>9718</v>
      </c>
      <c r="B1288" t="s">
        <v>2477</v>
      </c>
      <c r="C1288">
        <v>200</v>
      </c>
      <c r="D1288">
        <v>0</v>
      </c>
      <c r="E1288" t="s">
        <v>465</v>
      </c>
      <c r="F1288" t="s">
        <v>8335</v>
      </c>
    </row>
    <row r="1289" spans="1:6">
      <c r="A1289" t="s">
        <v>9719</v>
      </c>
      <c r="B1289" t="s">
        <v>2478</v>
      </c>
      <c r="C1289">
        <v>50</v>
      </c>
      <c r="D1289">
        <v>5</v>
      </c>
      <c r="E1289" t="s">
        <v>466</v>
      </c>
      <c r="F1289" t="s">
        <v>8331</v>
      </c>
    </row>
    <row r="1290" spans="1:6">
      <c r="A1290" t="s">
        <v>9720</v>
      </c>
      <c r="B1290" t="s">
        <v>2479</v>
      </c>
      <c r="C1290">
        <v>63</v>
      </c>
      <c r="D1290">
        <v>7</v>
      </c>
      <c r="E1290" t="s">
        <v>467</v>
      </c>
      <c r="F1290" t="s">
        <v>8334</v>
      </c>
    </row>
    <row r="1291" spans="1:6">
      <c r="A1291" t="s">
        <v>9721</v>
      </c>
      <c r="B1291" t="s">
        <v>2480</v>
      </c>
      <c r="C1291">
        <v>266</v>
      </c>
      <c r="D1291">
        <v>46</v>
      </c>
      <c r="E1291" t="s">
        <v>468</v>
      </c>
      <c r="F1291" t="s">
        <v>8335</v>
      </c>
    </row>
    <row r="1292" spans="1:6">
      <c r="A1292" t="s">
        <v>9722</v>
      </c>
      <c r="B1292" t="s">
        <v>2481</v>
      </c>
      <c r="C1292">
        <v>82</v>
      </c>
      <c r="D1292">
        <v>6</v>
      </c>
      <c r="E1292" t="s">
        <v>469</v>
      </c>
      <c r="F1292" t="s">
        <v>1196</v>
      </c>
    </row>
    <row r="1293" spans="1:6">
      <c r="A1293" t="s">
        <v>9723</v>
      </c>
      <c r="B1293" t="s">
        <v>2482</v>
      </c>
      <c r="C1293">
        <v>8</v>
      </c>
      <c r="D1293">
        <v>0</v>
      </c>
      <c r="E1293" t="s">
        <v>469</v>
      </c>
      <c r="F1293" t="s">
        <v>1196</v>
      </c>
    </row>
    <row r="1294" spans="1:6">
      <c r="A1294" t="s">
        <v>9724</v>
      </c>
      <c r="B1294" t="s">
        <v>2483</v>
      </c>
      <c r="C1294">
        <v>20</v>
      </c>
      <c r="D1294">
        <v>0</v>
      </c>
      <c r="E1294" t="s">
        <v>469</v>
      </c>
      <c r="F1294" t="s">
        <v>1196</v>
      </c>
    </row>
    <row r="1295" spans="1:6">
      <c r="A1295" t="s">
        <v>9725</v>
      </c>
      <c r="B1295" t="s">
        <v>2484</v>
      </c>
      <c r="C1295">
        <v>55</v>
      </c>
      <c r="D1295">
        <v>9</v>
      </c>
      <c r="E1295" t="s">
        <v>469</v>
      </c>
      <c r="F1295" t="s">
        <v>1196</v>
      </c>
    </row>
    <row r="1296" spans="1:6">
      <c r="A1296" t="s">
        <v>9726</v>
      </c>
      <c r="B1296" t="s">
        <v>2485</v>
      </c>
      <c r="C1296">
        <v>20</v>
      </c>
      <c r="D1296">
        <v>0</v>
      </c>
      <c r="E1296" t="s">
        <v>469</v>
      </c>
      <c r="F1296" t="s">
        <v>1196</v>
      </c>
    </row>
    <row r="1297" spans="1:6">
      <c r="A1297" t="s">
        <v>9727</v>
      </c>
      <c r="B1297" t="s">
        <v>2486</v>
      </c>
      <c r="C1297">
        <v>20</v>
      </c>
      <c r="D1297">
        <v>0</v>
      </c>
      <c r="E1297" t="s">
        <v>469</v>
      </c>
      <c r="F1297" t="s">
        <v>1196</v>
      </c>
    </row>
    <row r="1298" spans="1:6">
      <c r="A1298" t="s">
        <v>9728</v>
      </c>
      <c r="B1298" t="s">
        <v>2487</v>
      </c>
      <c r="C1298">
        <v>0</v>
      </c>
      <c r="D1298">
        <v>0</v>
      </c>
      <c r="E1298" t="s">
        <v>469</v>
      </c>
      <c r="F1298" t="s">
        <v>1196</v>
      </c>
    </row>
    <row r="1299" spans="1:6">
      <c r="A1299" t="s">
        <v>9729</v>
      </c>
      <c r="B1299" t="s">
        <v>2488</v>
      </c>
      <c r="C1299">
        <v>29</v>
      </c>
      <c r="D1299">
        <v>0</v>
      </c>
      <c r="E1299" t="s">
        <v>469</v>
      </c>
      <c r="F1299" t="s">
        <v>1196</v>
      </c>
    </row>
    <row r="1300" spans="1:6">
      <c r="A1300" t="s">
        <v>9730</v>
      </c>
      <c r="B1300" t="s">
        <v>2489</v>
      </c>
      <c r="C1300">
        <v>289</v>
      </c>
      <c r="D1300">
        <v>47</v>
      </c>
      <c r="E1300" t="s">
        <v>469</v>
      </c>
      <c r="F1300" t="s">
        <v>8353</v>
      </c>
    </row>
    <row r="1301" spans="1:6">
      <c r="A1301" t="s">
        <v>9731</v>
      </c>
      <c r="B1301" t="s">
        <v>2490</v>
      </c>
      <c r="C1301">
        <v>28</v>
      </c>
      <c r="D1301">
        <v>0</v>
      </c>
      <c r="E1301" t="s">
        <v>469</v>
      </c>
      <c r="F1301" t="s">
        <v>8331</v>
      </c>
    </row>
    <row r="1302" spans="1:6">
      <c r="A1302" t="s">
        <v>9732</v>
      </c>
      <c r="B1302" t="s">
        <v>2491</v>
      </c>
      <c r="C1302">
        <v>0</v>
      </c>
      <c r="D1302">
        <v>0</v>
      </c>
      <c r="E1302" t="s">
        <v>470</v>
      </c>
      <c r="F1302" t="s">
        <v>8335</v>
      </c>
    </row>
    <row r="1303" spans="1:6">
      <c r="A1303" t="s">
        <v>9733</v>
      </c>
      <c r="B1303" t="s">
        <v>2492</v>
      </c>
      <c r="C1303">
        <v>10</v>
      </c>
      <c r="D1303">
        <v>0</v>
      </c>
      <c r="E1303" t="s">
        <v>470</v>
      </c>
      <c r="F1303" t="s">
        <v>8335</v>
      </c>
    </row>
    <row r="1304" spans="1:6">
      <c r="A1304" t="s">
        <v>9734</v>
      </c>
      <c r="B1304" t="s">
        <v>2493</v>
      </c>
      <c r="C1304">
        <v>5</v>
      </c>
      <c r="D1304">
        <v>0</v>
      </c>
      <c r="E1304" t="s">
        <v>470</v>
      </c>
      <c r="F1304" t="s">
        <v>8335</v>
      </c>
    </row>
    <row r="1305" spans="1:6">
      <c r="A1305" t="s">
        <v>9735</v>
      </c>
      <c r="B1305" t="s">
        <v>2494</v>
      </c>
      <c r="C1305">
        <v>18</v>
      </c>
      <c r="D1305">
        <v>0</v>
      </c>
      <c r="E1305" t="s">
        <v>470</v>
      </c>
      <c r="F1305" t="s">
        <v>8335</v>
      </c>
    </row>
    <row r="1306" spans="1:6">
      <c r="A1306" t="s">
        <v>9736</v>
      </c>
      <c r="B1306" t="s">
        <v>2495</v>
      </c>
      <c r="C1306">
        <v>16</v>
      </c>
      <c r="D1306">
        <v>0</v>
      </c>
      <c r="E1306" t="s">
        <v>470</v>
      </c>
      <c r="F1306" t="s">
        <v>8335</v>
      </c>
    </row>
    <row r="1307" spans="1:6">
      <c r="A1307" t="s">
        <v>9737</v>
      </c>
      <c r="B1307" t="s">
        <v>2496</v>
      </c>
      <c r="C1307">
        <v>40</v>
      </c>
      <c r="D1307">
        <v>5</v>
      </c>
      <c r="E1307" t="s">
        <v>470</v>
      </c>
      <c r="F1307" t="s">
        <v>8335</v>
      </c>
    </row>
    <row r="1308" spans="1:6">
      <c r="A1308" t="s">
        <v>9738</v>
      </c>
      <c r="B1308" t="s">
        <v>2497</v>
      </c>
      <c r="C1308">
        <v>15</v>
      </c>
      <c r="D1308">
        <v>0</v>
      </c>
      <c r="E1308" t="s">
        <v>470</v>
      </c>
      <c r="F1308" t="s">
        <v>8335</v>
      </c>
    </row>
    <row r="1309" spans="1:6">
      <c r="A1309" t="s">
        <v>9739</v>
      </c>
      <c r="B1309" t="s">
        <v>2498</v>
      </c>
      <c r="C1309">
        <v>20</v>
      </c>
      <c r="D1309">
        <v>0</v>
      </c>
      <c r="E1309" t="s">
        <v>470</v>
      </c>
      <c r="F1309" t="s">
        <v>8335</v>
      </c>
    </row>
    <row r="1310" spans="1:6">
      <c r="A1310" t="s">
        <v>9740</v>
      </c>
      <c r="B1310" t="s">
        <v>2499</v>
      </c>
      <c r="C1310">
        <v>166</v>
      </c>
      <c r="D1310">
        <v>11</v>
      </c>
      <c r="E1310" t="s">
        <v>470</v>
      </c>
      <c r="F1310" t="s">
        <v>8335</v>
      </c>
    </row>
    <row r="1311" spans="1:6">
      <c r="A1311" t="s">
        <v>9741</v>
      </c>
      <c r="B1311" t="s">
        <v>2500</v>
      </c>
      <c r="C1311">
        <v>13</v>
      </c>
      <c r="D1311">
        <v>0</v>
      </c>
      <c r="E1311" t="s">
        <v>470</v>
      </c>
      <c r="F1311" t="s">
        <v>8335</v>
      </c>
    </row>
    <row r="1312" spans="1:6">
      <c r="A1312" t="s">
        <v>9742</v>
      </c>
      <c r="B1312" t="s">
        <v>2501</v>
      </c>
      <c r="C1312">
        <v>10</v>
      </c>
      <c r="D1312">
        <v>0</v>
      </c>
      <c r="E1312" t="s">
        <v>470</v>
      </c>
      <c r="F1312" t="s">
        <v>8335</v>
      </c>
    </row>
    <row r="1313" spans="1:6">
      <c r="A1313" t="s">
        <v>9743</v>
      </c>
      <c r="B1313" t="s">
        <v>2502</v>
      </c>
      <c r="C1313">
        <v>15</v>
      </c>
      <c r="D1313">
        <v>0</v>
      </c>
      <c r="E1313" t="s">
        <v>470</v>
      </c>
      <c r="F1313" t="s">
        <v>8335</v>
      </c>
    </row>
    <row r="1314" spans="1:6">
      <c r="A1314" t="s">
        <v>9744</v>
      </c>
      <c r="B1314" t="s">
        <v>2503</v>
      </c>
      <c r="C1314">
        <v>34</v>
      </c>
      <c r="D1314">
        <v>5</v>
      </c>
      <c r="E1314" t="s">
        <v>470</v>
      </c>
      <c r="F1314" t="s">
        <v>8335</v>
      </c>
    </row>
    <row r="1315" spans="1:6">
      <c r="A1315" t="s">
        <v>9745</v>
      </c>
      <c r="B1315" t="s">
        <v>2504</v>
      </c>
      <c r="C1315">
        <v>110</v>
      </c>
      <c r="D1315">
        <v>7</v>
      </c>
      <c r="E1315" t="s">
        <v>471</v>
      </c>
      <c r="F1315" t="s">
        <v>8334</v>
      </c>
    </row>
    <row r="1316" spans="1:6">
      <c r="A1316" t="s">
        <v>9746</v>
      </c>
      <c r="B1316" t="s">
        <v>2505</v>
      </c>
      <c r="C1316">
        <v>30</v>
      </c>
      <c r="D1316">
        <v>5</v>
      </c>
      <c r="E1316" t="s">
        <v>472</v>
      </c>
      <c r="F1316" t="s">
        <v>8331</v>
      </c>
    </row>
    <row r="1317" spans="1:6">
      <c r="A1317" t="s">
        <v>9747</v>
      </c>
      <c r="B1317" t="s">
        <v>2506</v>
      </c>
      <c r="C1317">
        <v>12</v>
      </c>
      <c r="D1317">
        <v>0</v>
      </c>
      <c r="E1317" t="s">
        <v>473</v>
      </c>
      <c r="F1317" t="s">
        <v>8335</v>
      </c>
    </row>
    <row r="1318" spans="1:6">
      <c r="A1318" t="s">
        <v>9748</v>
      </c>
      <c r="B1318" t="s">
        <v>2507</v>
      </c>
      <c r="C1318">
        <v>229</v>
      </c>
      <c r="D1318">
        <v>36</v>
      </c>
      <c r="E1318" t="s">
        <v>474</v>
      </c>
      <c r="F1318" t="s">
        <v>8334</v>
      </c>
    </row>
    <row r="1319" spans="1:6">
      <c r="A1319" t="s">
        <v>9749</v>
      </c>
      <c r="B1319" t="s">
        <v>2508</v>
      </c>
      <c r="C1319">
        <v>300</v>
      </c>
      <c r="D1319">
        <v>38</v>
      </c>
      <c r="E1319" t="s">
        <v>474</v>
      </c>
      <c r="F1319" t="s">
        <v>8334</v>
      </c>
    </row>
    <row r="1320" spans="1:6">
      <c r="A1320" t="s">
        <v>9750</v>
      </c>
      <c r="B1320" t="s">
        <v>2509</v>
      </c>
      <c r="C1320">
        <v>178</v>
      </c>
      <c r="D1320">
        <v>16</v>
      </c>
      <c r="E1320" t="s">
        <v>475</v>
      </c>
      <c r="F1320" t="s">
        <v>8334</v>
      </c>
    </row>
    <row r="1321" spans="1:6">
      <c r="A1321" t="s">
        <v>9751</v>
      </c>
      <c r="B1321" t="s">
        <v>2510</v>
      </c>
      <c r="C1321">
        <v>142</v>
      </c>
      <c r="D1321">
        <v>31</v>
      </c>
      <c r="E1321" t="s">
        <v>476</v>
      </c>
      <c r="F1321" t="s">
        <v>8334</v>
      </c>
    </row>
    <row r="1322" spans="1:6">
      <c r="A1322" t="s">
        <v>9752</v>
      </c>
      <c r="B1322" t="s">
        <v>2511</v>
      </c>
      <c r="C1322">
        <v>100</v>
      </c>
      <c r="D1322">
        <v>0</v>
      </c>
      <c r="E1322" t="s">
        <v>476</v>
      </c>
      <c r="F1322" t="s">
        <v>8334</v>
      </c>
    </row>
    <row r="1323" spans="1:6">
      <c r="A1323" t="s">
        <v>9753</v>
      </c>
      <c r="B1323" t="s">
        <v>2512</v>
      </c>
      <c r="C1323">
        <v>10</v>
      </c>
      <c r="D1323">
        <v>0</v>
      </c>
      <c r="E1323" t="s">
        <v>477</v>
      </c>
      <c r="F1323" t="s">
        <v>1196</v>
      </c>
    </row>
    <row r="1324" spans="1:6">
      <c r="A1324" t="s">
        <v>9754</v>
      </c>
      <c r="B1324" t="s">
        <v>2513</v>
      </c>
      <c r="C1324">
        <v>0</v>
      </c>
      <c r="D1324">
        <v>0</v>
      </c>
      <c r="E1324" t="s">
        <v>478</v>
      </c>
      <c r="F1324" t="s">
        <v>1196</v>
      </c>
    </row>
    <row r="1325" spans="1:6">
      <c r="A1325" t="s">
        <v>9755</v>
      </c>
      <c r="B1325" t="s">
        <v>2514</v>
      </c>
      <c r="C1325">
        <v>30</v>
      </c>
      <c r="D1325">
        <v>0</v>
      </c>
      <c r="E1325" t="s">
        <v>478</v>
      </c>
      <c r="F1325" t="s">
        <v>8334</v>
      </c>
    </row>
    <row r="1326" spans="1:6">
      <c r="A1326" t="s">
        <v>9756</v>
      </c>
      <c r="B1326" t="s">
        <v>2515</v>
      </c>
      <c r="C1326">
        <v>131</v>
      </c>
      <c r="D1326">
        <v>15</v>
      </c>
      <c r="E1326" t="s">
        <v>479</v>
      </c>
      <c r="F1326" t="s">
        <v>8335</v>
      </c>
    </row>
    <row r="1327" spans="1:6">
      <c r="A1327" t="s">
        <v>9757</v>
      </c>
      <c r="B1327" t="s">
        <v>2516</v>
      </c>
      <c r="C1327">
        <v>0</v>
      </c>
      <c r="D1327">
        <v>0</v>
      </c>
      <c r="E1327" t="s">
        <v>480</v>
      </c>
      <c r="F1327" t="s">
        <v>8335</v>
      </c>
    </row>
    <row r="1328" spans="1:6">
      <c r="A1328" t="s">
        <v>9758</v>
      </c>
      <c r="B1328" t="s">
        <v>2517</v>
      </c>
      <c r="C1328">
        <v>0</v>
      </c>
      <c r="D1328">
        <v>0</v>
      </c>
      <c r="E1328" t="s">
        <v>480</v>
      </c>
      <c r="F1328" t="s">
        <v>8335</v>
      </c>
    </row>
    <row r="1329" spans="1:6">
      <c r="A1329" t="s">
        <v>9759</v>
      </c>
      <c r="B1329" t="s">
        <v>2518</v>
      </c>
      <c r="C1329">
        <v>0</v>
      </c>
      <c r="D1329">
        <v>0</v>
      </c>
      <c r="E1329" t="s">
        <v>480</v>
      </c>
      <c r="F1329" t="s">
        <v>8335</v>
      </c>
    </row>
    <row r="1330" spans="1:6">
      <c r="A1330" t="s">
        <v>9760</v>
      </c>
      <c r="B1330" t="s">
        <v>2519</v>
      </c>
      <c r="C1330">
        <v>0</v>
      </c>
      <c r="D1330">
        <v>0</v>
      </c>
      <c r="E1330" t="s">
        <v>480</v>
      </c>
      <c r="F1330" t="s">
        <v>8335</v>
      </c>
    </row>
    <row r="1331" spans="1:6">
      <c r="A1331" t="s">
        <v>9761</v>
      </c>
      <c r="B1331" t="s">
        <v>2520</v>
      </c>
      <c r="C1331">
        <v>90</v>
      </c>
      <c r="D1331">
        <v>0</v>
      </c>
      <c r="E1331" t="s">
        <v>480</v>
      </c>
      <c r="F1331" t="s">
        <v>8335</v>
      </c>
    </row>
    <row r="1332" spans="1:6">
      <c r="A1332" t="s">
        <v>9762</v>
      </c>
      <c r="B1332" t="s">
        <v>2521</v>
      </c>
      <c r="C1332">
        <v>29</v>
      </c>
      <c r="D1332">
        <v>0</v>
      </c>
      <c r="E1332" t="s">
        <v>481</v>
      </c>
      <c r="F1332" t="s">
        <v>8334</v>
      </c>
    </row>
    <row r="1333" spans="1:6">
      <c r="A1333" t="s">
        <v>9763</v>
      </c>
      <c r="B1333" t="s">
        <v>2522</v>
      </c>
      <c r="C1333">
        <v>23</v>
      </c>
      <c r="D1333">
        <v>0</v>
      </c>
      <c r="E1333" t="s">
        <v>481</v>
      </c>
      <c r="F1333" t="s">
        <v>8334</v>
      </c>
    </row>
    <row r="1334" spans="1:6">
      <c r="A1334" t="s">
        <v>9764</v>
      </c>
      <c r="B1334" t="s">
        <v>2523</v>
      </c>
      <c r="C1334">
        <v>15</v>
      </c>
      <c r="D1334">
        <v>0</v>
      </c>
      <c r="E1334" t="s">
        <v>482</v>
      </c>
      <c r="F1334" t="s">
        <v>8332</v>
      </c>
    </row>
    <row r="1335" spans="1:6">
      <c r="A1335" t="s">
        <v>9765</v>
      </c>
      <c r="B1335" t="s">
        <v>2524</v>
      </c>
      <c r="C1335">
        <v>9</v>
      </c>
      <c r="D1335">
        <v>0</v>
      </c>
      <c r="E1335" t="s">
        <v>483</v>
      </c>
      <c r="F1335" t="s">
        <v>8334</v>
      </c>
    </row>
    <row r="1336" spans="1:6">
      <c r="A1336" t="s">
        <v>9766</v>
      </c>
      <c r="B1336" t="s">
        <v>2525</v>
      </c>
      <c r="C1336">
        <v>139</v>
      </c>
      <c r="D1336">
        <v>18</v>
      </c>
      <c r="E1336" t="s">
        <v>483</v>
      </c>
      <c r="F1336" t="s">
        <v>8334</v>
      </c>
    </row>
    <row r="1337" spans="1:6">
      <c r="A1337" t="s">
        <v>9767</v>
      </c>
      <c r="B1337" t="s">
        <v>2526</v>
      </c>
      <c r="C1337">
        <v>240</v>
      </c>
      <c r="D1337">
        <v>29</v>
      </c>
      <c r="E1337" t="s">
        <v>484</v>
      </c>
      <c r="F1337" t="s">
        <v>8334</v>
      </c>
    </row>
    <row r="1338" spans="1:6">
      <c r="A1338" t="s">
        <v>9768</v>
      </c>
      <c r="B1338" t="s">
        <v>2527</v>
      </c>
      <c r="C1338">
        <v>32</v>
      </c>
      <c r="D1338">
        <v>0</v>
      </c>
      <c r="E1338" t="s">
        <v>485</v>
      </c>
      <c r="F1338" t="s">
        <v>8332</v>
      </c>
    </row>
    <row r="1339" spans="1:6">
      <c r="A1339" t="s">
        <v>9769</v>
      </c>
      <c r="B1339" t="s">
        <v>2528</v>
      </c>
      <c r="C1339">
        <v>16</v>
      </c>
      <c r="D1339">
        <v>0</v>
      </c>
      <c r="E1339" t="s">
        <v>485</v>
      </c>
      <c r="F1339" t="s">
        <v>8332</v>
      </c>
    </row>
    <row r="1340" spans="1:6">
      <c r="A1340" t="s">
        <v>9770</v>
      </c>
      <c r="B1340" t="s">
        <v>2529</v>
      </c>
      <c r="C1340">
        <v>0</v>
      </c>
      <c r="D1340">
        <v>0</v>
      </c>
      <c r="E1340" t="s">
        <v>486</v>
      </c>
      <c r="F1340" t="s">
        <v>8332</v>
      </c>
    </row>
    <row r="1341" spans="1:6">
      <c r="A1341" t="s">
        <v>9771</v>
      </c>
      <c r="B1341" t="s">
        <v>2530</v>
      </c>
      <c r="C1341">
        <v>0</v>
      </c>
      <c r="D1341">
        <v>0</v>
      </c>
      <c r="E1341" t="s">
        <v>485</v>
      </c>
      <c r="F1341" t="s">
        <v>8332</v>
      </c>
    </row>
    <row r="1342" spans="1:6">
      <c r="A1342" t="s">
        <v>9772</v>
      </c>
      <c r="B1342" t="s">
        <v>2531</v>
      </c>
      <c r="C1342">
        <v>31</v>
      </c>
      <c r="D1342">
        <v>0</v>
      </c>
      <c r="E1342" t="s">
        <v>485</v>
      </c>
      <c r="F1342" t="s">
        <v>8332</v>
      </c>
    </row>
    <row r="1343" spans="1:6">
      <c r="A1343" t="s">
        <v>9773</v>
      </c>
      <c r="B1343" t="s">
        <v>2532</v>
      </c>
      <c r="C1343">
        <v>35</v>
      </c>
      <c r="D1343">
        <v>0</v>
      </c>
      <c r="E1343" t="s">
        <v>485</v>
      </c>
      <c r="F1343" t="s">
        <v>8332</v>
      </c>
    </row>
    <row r="1344" spans="1:6">
      <c r="A1344" t="s">
        <v>9774</v>
      </c>
      <c r="B1344" t="s">
        <v>2533</v>
      </c>
      <c r="C1344">
        <v>0</v>
      </c>
      <c r="D1344">
        <v>0</v>
      </c>
      <c r="E1344" t="s">
        <v>485</v>
      </c>
      <c r="F1344" t="s">
        <v>8332</v>
      </c>
    </row>
    <row r="1345" spans="1:6">
      <c r="A1345" t="s">
        <v>9775</v>
      </c>
      <c r="B1345" t="s">
        <v>2534</v>
      </c>
      <c r="C1345">
        <v>0</v>
      </c>
      <c r="D1345">
        <v>0</v>
      </c>
      <c r="E1345" t="s">
        <v>485</v>
      </c>
      <c r="F1345" t="s">
        <v>8332</v>
      </c>
    </row>
    <row r="1346" spans="1:6">
      <c r="A1346" t="s">
        <v>9776</v>
      </c>
      <c r="B1346" t="s">
        <v>2535</v>
      </c>
      <c r="C1346">
        <v>0</v>
      </c>
      <c r="D1346">
        <v>0</v>
      </c>
      <c r="E1346" t="s">
        <v>485</v>
      </c>
      <c r="F1346" t="s">
        <v>8332</v>
      </c>
    </row>
    <row r="1347" spans="1:6">
      <c r="A1347" t="s">
        <v>9777</v>
      </c>
      <c r="B1347" t="s">
        <v>2536</v>
      </c>
      <c r="C1347">
        <v>40</v>
      </c>
      <c r="D1347">
        <v>0</v>
      </c>
      <c r="E1347" t="s">
        <v>485</v>
      </c>
      <c r="F1347" t="s">
        <v>8332</v>
      </c>
    </row>
    <row r="1348" spans="1:6">
      <c r="A1348" t="s">
        <v>9778</v>
      </c>
      <c r="B1348" t="s">
        <v>2537</v>
      </c>
      <c r="C1348">
        <v>0</v>
      </c>
      <c r="D1348">
        <v>0</v>
      </c>
      <c r="E1348" t="s">
        <v>485</v>
      </c>
      <c r="F1348" t="s">
        <v>8332</v>
      </c>
    </row>
    <row r="1349" spans="1:6">
      <c r="A1349" t="s">
        <v>9779</v>
      </c>
      <c r="B1349" t="s">
        <v>2538</v>
      </c>
      <c r="C1349">
        <v>0</v>
      </c>
      <c r="D1349">
        <v>0</v>
      </c>
      <c r="E1349" t="s">
        <v>485</v>
      </c>
      <c r="F1349" t="s">
        <v>8332</v>
      </c>
    </row>
    <row r="1350" spans="1:6">
      <c r="A1350" t="s">
        <v>9780</v>
      </c>
      <c r="B1350" t="s">
        <v>2539</v>
      </c>
      <c r="C1350">
        <v>0</v>
      </c>
      <c r="D1350">
        <v>0</v>
      </c>
      <c r="E1350" t="s">
        <v>485</v>
      </c>
      <c r="F1350" t="s">
        <v>8332</v>
      </c>
    </row>
    <row r="1351" spans="1:6">
      <c r="A1351" t="s">
        <v>9781</v>
      </c>
      <c r="B1351" t="s">
        <v>2540</v>
      </c>
      <c r="C1351">
        <v>0</v>
      </c>
      <c r="D1351">
        <v>0</v>
      </c>
      <c r="E1351" t="s">
        <v>485</v>
      </c>
      <c r="F1351" t="s">
        <v>8332</v>
      </c>
    </row>
    <row r="1352" spans="1:6">
      <c r="A1352" t="s">
        <v>9782</v>
      </c>
      <c r="B1352" t="s">
        <v>2541</v>
      </c>
      <c r="C1352">
        <v>35</v>
      </c>
      <c r="D1352">
        <v>0</v>
      </c>
      <c r="E1352" t="s">
        <v>485</v>
      </c>
      <c r="F1352" t="s">
        <v>8332</v>
      </c>
    </row>
    <row r="1353" spans="1:6">
      <c r="A1353" t="s">
        <v>9783</v>
      </c>
      <c r="B1353" t="s">
        <v>2542</v>
      </c>
      <c r="C1353">
        <v>34</v>
      </c>
      <c r="D1353">
        <v>0</v>
      </c>
      <c r="E1353" t="s">
        <v>485</v>
      </c>
      <c r="F1353" t="s">
        <v>8332</v>
      </c>
    </row>
    <row r="1354" spans="1:6">
      <c r="A1354" t="s">
        <v>9784</v>
      </c>
      <c r="B1354" t="s">
        <v>2543</v>
      </c>
      <c r="C1354">
        <v>0</v>
      </c>
      <c r="D1354">
        <v>0</v>
      </c>
      <c r="E1354" t="s">
        <v>485</v>
      </c>
      <c r="F1354" t="s">
        <v>8332</v>
      </c>
    </row>
    <row r="1355" spans="1:6">
      <c r="A1355" t="s">
        <v>9785</v>
      </c>
      <c r="B1355" t="s">
        <v>2544</v>
      </c>
      <c r="C1355">
        <v>9</v>
      </c>
      <c r="D1355">
        <v>0</v>
      </c>
      <c r="E1355" t="s">
        <v>487</v>
      </c>
      <c r="F1355" t="s">
        <v>8335</v>
      </c>
    </row>
    <row r="1356" spans="1:6">
      <c r="A1356" t="s">
        <v>9786</v>
      </c>
      <c r="B1356" t="s">
        <v>2545</v>
      </c>
      <c r="C1356">
        <v>5</v>
      </c>
      <c r="D1356">
        <v>0</v>
      </c>
      <c r="E1356" t="s">
        <v>487</v>
      </c>
      <c r="F1356" t="s">
        <v>8335</v>
      </c>
    </row>
    <row r="1357" spans="1:6">
      <c r="A1357" t="s">
        <v>9787</v>
      </c>
      <c r="B1357" t="s">
        <v>2546</v>
      </c>
      <c r="C1357">
        <v>0</v>
      </c>
      <c r="D1357">
        <v>0</v>
      </c>
      <c r="E1357" t="s">
        <v>487</v>
      </c>
      <c r="F1357" t="s">
        <v>8335</v>
      </c>
    </row>
    <row r="1358" spans="1:6">
      <c r="A1358" t="s">
        <v>9788</v>
      </c>
      <c r="B1358" t="s">
        <v>2547</v>
      </c>
      <c r="C1358">
        <v>4</v>
      </c>
      <c r="D1358">
        <v>0</v>
      </c>
      <c r="E1358" t="s">
        <v>487</v>
      </c>
      <c r="F1358" t="s">
        <v>8335</v>
      </c>
    </row>
    <row r="1359" spans="1:6">
      <c r="A1359" t="s">
        <v>9789</v>
      </c>
      <c r="B1359" t="s">
        <v>2548</v>
      </c>
      <c r="C1359">
        <v>95</v>
      </c>
      <c r="D1359">
        <v>7</v>
      </c>
      <c r="E1359" t="s">
        <v>487</v>
      </c>
      <c r="F1359" t="s">
        <v>8335</v>
      </c>
    </row>
    <row r="1360" spans="1:6">
      <c r="A1360" t="s">
        <v>9790</v>
      </c>
      <c r="B1360" t="s">
        <v>2549</v>
      </c>
      <c r="C1360">
        <v>1</v>
      </c>
      <c r="D1360">
        <v>0</v>
      </c>
      <c r="E1360" t="s">
        <v>487</v>
      </c>
      <c r="F1360" t="s">
        <v>8335</v>
      </c>
    </row>
    <row r="1361" spans="1:6">
      <c r="A1361" t="s">
        <v>9791</v>
      </c>
      <c r="B1361" t="s">
        <v>2550</v>
      </c>
      <c r="C1361">
        <v>90</v>
      </c>
      <c r="D1361">
        <v>5</v>
      </c>
      <c r="E1361" t="s">
        <v>487</v>
      </c>
      <c r="F1361" t="s">
        <v>8335</v>
      </c>
    </row>
    <row r="1362" spans="1:6">
      <c r="A1362" t="s">
        <v>9792</v>
      </c>
      <c r="B1362" t="s">
        <v>2551</v>
      </c>
      <c r="C1362">
        <v>10</v>
      </c>
      <c r="D1362">
        <v>2</v>
      </c>
      <c r="E1362" t="s">
        <v>487</v>
      </c>
      <c r="F1362" t="s">
        <v>8335</v>
      </c>
    </row>
    <row r="1363" spans="1:6">
      <c r="A1363" t="s">
        <v>9793</v>
      </c>
      <c r="B1363" t="s">
        <v>2552</v>
      </c>
      <c r="C1363">
        <v>12</v>
      </c>
      <c r="D1363">
        <v>0</v>
      </c>
      <c r="E1363" t="s">
        <v>487</v>
      </c>
      <c r="F1363" t="s">
        <v>8335</v>
      </c>
    </row>
    <row r="1364" spans="1:6">
      <c r="A1364" t="s">
        <v>9794</v>
      </c>
      <c r="B1364" t="s">
        <v>2553</v>
      </c>
      <c r="C1364">
        <v>4</v>
      </c>
      <c r="D1364">
        <v>0</v>
      </c>
      <c r="E1364" t="s">
        <v>487</v>
      </c>
      <c r="F1364" t="s">
        <v>8335</v>
      </c>
    </row>
    <row r="1365" spans="1:6">
      <c r="A1365" t="s">
        <v>9795</v>
      </c>
      <c r="B1365" t="s">
        <v>2554</v>
      </c>
      <c r="C1365">
        <v>40</v>
      </c>
      <c r="D1365">
        <v>7</v>
      </c>
      <c r="E1365" t="s">
        <v>487</v>
      </c>
      <c r="F1365" t="s">
        <v>8335</v>
      </c>
    </row>
    <row r="1366" spans="1:6">
      <c r="A1366" t="s">
        <v>9796</v>
      </c>
      <c r="B1366" t="s">
        <v>2555</v>
      </c>
      <c r="C1366">
        <v>1</v>
      </c>
      <c r="D1366">
        <v>0</v>
      </c>
      <c r="E1366" t="s">
        <v>487</v>
      </c>
      <c r="F1366" t="s">
        <v>8335</v>
      </c>
    </row>
    <row r="1367" spans="1:6">
      <c r="A1367" t="s">
        <v>9797</v>
      </c>
      <c r="B1367" t="s">
        <v>2556</v>
      </c>
      <c r="C1367">
        <v>5</v>
      </c>
      <c r="D1367">
        <v>0</v>
      </c>
      <c r="E1367" t="s">
        <v>487</v>
      </c>
      <c r="F1367" t="s">
        <v>8335</v>
      </c>
    </row>
    <row r="1368" spans="1:6">
      <c r="A1368" t="s">
        <v>9798</v>
      </c>
      <c r="B1368" t="s">
        <v>2557</v>
      </c>
      <c r="C1368">
        <v>0</v>
      </c>
      <c r="D1368">
        <v>0</v>
      </c>
      <c r="E1368" t="s">
        <v>488</v>
      </c>
      <c r="F1368" t="s">
        <v>8334</v>
      </c>
    </row>
    <row r="1369" spans="1:6">
      <c r="A1369" t="s">
        <v>9799</v>
      </c>
      <c r="B1369" t="s">
        <v>2558</v>
      </c>
      <c r="C1369">
        <v>18</v>
      </c>
      <c r="D1369">
        <v>0</v>
      </c>
      <c r="E1369" t="s">
        <v>487</v>
      </c>
      <c r="F1369" t="s">
        <v>8335</v>
      </c>
    </row>
    <row r="1370" spans="1:6">
      <c r="A1370" t="s">
        <v>9800</v>
      </c>
      <c r="B1370" t="s">
        <v>2559</v>
      </c>
      <c r="C1370">
        <v>2</v>
      </c>
      <c r="D1370">
        <v>0</v>
      </c>
      <c r="E1370" t="s">
        <v>489</v>
      </c>
      <c r="F1370" t="s">
        <v>8335</v>
      </c>
    </row>
    <row r="1371" spans="1:6">
      <c r="A1371" t="s">
        <v>9801</v>
      </c>
      <c r="B1371" t="s">
        <v>2560</v>
      </c>
      <c r="C1371">
        <v>80</v>
      </c>
      <c r="D1371">
        <v>8</v>
      </c>
      <c r="E1371" t="s">
        <v>490</v>
      </c>
      <c r="F1371" t="s">
        <v>8334</v>
      </c>
    </row>
    <row r="1372" spans="1:6">
      <c r="A1372" t="s">
        <v>9802</v>
      </c>
      <c r="B1372" t="s">
        <v>2561</v>
      </c>
      <c r="C1372">
        <v>60</v>
      </c>
      <c r="D1372">
        <v>11</v>
      </c>
      <c r="E1372" t="s">
        <v>491</v>
      </c>
      <c r="F1372" t="s">
        <v>8335</v>
      </c>
    </row>
    <row r="1373" spans="1:6">
      <c r="A1373" t="s">
        <v>9803</v>
      </c>
      <c r="B1373" t="s">
        <v>2562</v>
      </c>
      <c r="C1373">
        <v>118</v>
      </c>
      <c r="D1373">
        <v>11</v>
      </c>
      <c r="E1373" t="s">
        <v>491</v>
      </c>
      <c r="F1373" t="s">
        <v>8335</v>
      </c>
    </row>
    <row r="1374" spans="1:6">
      <c r="A1374" t="s">
        <v>9804</v>
      </c>
      <c r="B1374" t="s">
        <v>2563</v>
      </c>
      <c r="C1374">
        <v>85</v>
      </c>
      <c r="D1374">
        <v>17</v>
      </c>
      <c r="E1374" t="s">
        <v>492</v>
      </c>
      <c r="F1374" t="s">
        <v>8334</v>
      </c>
    </row>
    <row r="1375" spans="1:6">
      <c r="A1375" t="s">
        <v>9805</v>
      </c>
      <c r="B1375" t="s">
        <v>2564</v>
      </c>
      <c r="C1375">
        <v>180</v>
      </c>
      <c r="D1375">
        <v>17</v>
      </c>
      <c r="E1375" t="s">
        <v>493</v>
      </c>
      <c r="F1375" t="s">
        <v>8332</v>
      </c>
    </row>
    <row r="1376" spans="1:6">
      <c r="A1376" t="s">
        <v>9806</v>
      </c>
      <c r="B1376" t="s">
        <v>2565</v>
      </c>
      <c r="C1376">
        <v>37</v>
      </c>
      <c r="D1376">
        <v>7</v>
      </c>
      <c r="E1376" t="s">
        <v>494</v>
      </c>
      <c r="F1376" t="s">
        <v>8334</v>
      </c>
    </row>
    <row r="1377" spans="1:6">
      <c r="A1377" t="s">
        <v>9807</v>
      </c>
      <c r="B1377" t="s">
        <v>2566</v>
      </c>
      <c r="C1377">
        <v>0</v>
      </c>
      <c r="D1377">
        <v>0</v>
      </c>
      <c r="E1377" t="s">
        <v>494</v>
      </c>
      <c r="F1377" t="s">
        <v>8334</v>
      </c>
    </row>
    <row r="1378" spans="1:6">
      <c r="A1378" t="s">
        <v>9808</v>
      </c>
      <c r="B1378" t="s">
        <v>2567</v>
      </c>
      <c r="C1378">
        <v>15</v>
      </c>
      <c r="D1378">
        <v>2</v>
      </c>
      <c r="E1378" t="s">
        <v>494</v>
      </c>
      <c r="F1378" t="s">
        <v>8334</v>
      </c>
    </row>
    <row r="1379" spans="1:6">
      <c r="A1379" t="s">
        <v>9809</v>
      </c>
      <c r="B1379" t="s">
        <v>2568</v>
      </c>
      <c r="C1379">
        <v>62</v>
      </c>
      <c r="D1379">
        <v>3</v>
      </c>
      <c r="E1379" t="s">
        <v>494</v>
      </c>
      <c r="F1379" t="s">
        <v>8334</v>
      </c>
    </row>
    <row r="1380" spans="1:6">
      <c r="A1380" t="s">
        <v>9810</v>
      </c>
      <c r="B1380" t="s">
        <v>2569</v>
      </c>
      <c r="C1380">
        <v>25</v>
      </c>
      <c r="D1380">
        <v>7</v>
      </c>
      <c r="E1380" t="s">
        <v>494</v>
      </c>
      <c r="F1380" t="s">
        <v>8335</v>
      </c>
    </row>
    <row r="1381" spans="1:6">
      <c r="A1381" t="s">
        <v>9811</v>
      </c>
      <c r="B1381" t="s">
        <v>2570</v>
      </c>
      <c r="C1381">
        <v>18</v>
      </c>
      <c r="D1381">
        <v>2</v>
      </c>
      <c r="E1381" t="s">
        <v>494</v>
      </c>
      <c r="F1381" t="s">
        <v>8334</v>
      </c>
    </row>
    <row r="1382" spans="1:6">
      <c r="A1382" t="s">
        <v>9812</v>
      </c>
      <c r="B1382" t="s">
        <v>2571</v>
      </c>
      <c r="C1382">
        <v>295</v>
      </c>
      <c r="D1382">
        <v>83</v>
      </c>
      <c r="E1382" t="s">
        <v>494</v>
      </c>
      <c r="F1382" t="s">
        <v>8334</v>
      </c>
    </row>
    <row r="1383" spans="1:6">
      <c r="A1383" t="s">
        <v>9813</v>
      </c>
      <c r="B1383" t="s">
        <v>2572</v>
      </c>
      <c r="C1383">
        <v>341</v>
      </c>
      <c r="D1383">
        <v>0</v>
      </c>
      <c r="E1383" t="s">
        <v>494</v>
      </c>
      <c r="F1383" t="s">
        <v>8334</v>
      </c>
    </row>
    <row r="1384" spans="1:6">
      <c r="A1384" t="s">
        <v>9814</v>
      </c>
      <c r="B1384" t="s">
        <v>2573</v>
      </c>
      <c r="C1384">
        <v>1004</v>
      </c>
      <c r="D1384">
        <v>303</v>
      </c>
      <c r="E1384" t="s">
        <v>494</v>
      </c>
      <c r="F1384" t="s">
        <v>8334</v>
      </c>
    </row>
    <row r="1385" spans="1:6">
      <c r="A1385" t="s">
        <v>9815</v>
      </c>
      <c r="B1385" t="s">
        <v>2574</v>
      </c>
      <c r="C1385">
        <v>0</v>
      </c>
      <c r="D1385">
        <v>0</v>
      </c>
      <c r="E1385" t="s">
        <v>494</v>
      </c>
      <c r="F1385" t="s">
        <v>8334</v>
      </c>
    </row>
    <row r="1386" spans="1:6">
      <c r="A1386" t="s">
        <v>9816</v>
      </c>
      <c r="B1386" t="s">
        <v>2575</v>
      </c>
      <c r="C1386">
        <v>69</v>
      </c>
      <c r="D1386">
        <v>8</v>
      </c>
      <c r="E1386" t="s">
        <v>495</v>
      </c>
      <c r="F1386" t="s">
        <v>8335</v>
      </c>
    </row>
    <row r="1387" spans="1:6">
      <c r="A1387" t="s">
        <v>9817</v>
      </c>
      <c r="B1387" t="s">
        <v>2576</v>
      </c>
      <c r="C1387">
        <v>10</v>
      </c>
      <c r="D1387">
        <v>0</v>
      </c>
      <c r="E1387" t="s">
        <v>495</v>
      </c>
      <c r="F1387" t="s">
        <v>8335</v>
      </c>
    </row>
    <row r="1388" spans="1:6">
      <c r="A1388" t="s">
        <v>9818</v>
      </c>
      <c r="B1388" t="s">
        <v>2577</v>
      </c>
      <c r="C1388">
        <v>11</v>
      </c>
      <c r="D1388">
        <v>0</v>
      </c>
      <c r="E1388" t="s">
        <v>496</v>
      </c>
      <c r="F1388" t="s">
        <v>8332</v>
      </c>
    </row>
    <row r="1389" spans="1:6">
      <c r="A1389" t="s">
        <v>9819</v>
      </c>
      <c r="B1389" t="s">
        <v>2578</v>
      </c>
      <c r="C1389">
        <v>30</v>
      </c>
      <c r="D1389">
        <v>0</v>
      </c>
      <c r="E1389" t="s">
        <v>497</v>
      </c>
      <c r="F1389" t="s">
        <v>8334</v>
      </c>
    </row>
    <row r="1390" spans="1:6">
      <c r="A1390" t="s">
        <v>9820</v>
      </c>
      <c r="B1390" t="s">
        <v>2579</v>
      </c>
      <c r="C1390">
        <v>4</v>
      </c>
      <c r="D1390">
        <v>0</v>
      </c>
      <c r="E1390" t="s">
        <v>497</v>
      </c>
      <c r="F1390" t="s">
        <v>8334</v>
      </c>
    </row>
    <row r="1391" spans="1:6">
      <c r="A1391" t="s">
        <v>9821</v>
      </c>
      <c r="B1391" t="s">
        <v>2580</v>
      </c>
      <c r="C1391">
        <v>217</v>
      </c>
      <c r="D1391">
        <v>25</v>
      </c>
      <c r="E1391" t="s">
        <v>498</v>
      </c>
      <c r="F1391" t="s">
        <v>8331</v>
      </c>
    </row>
    <row r="1392" spans="1:6">
      <c r="A1392" t="s">
        <v>9822</v>
      </c>
      <c r="B1392" t="s">
        <v>2581</v>
      </c>
      <c r="C1392">
        <v>45</v>
      </c>
      <c r="D1392">
        <v>10</v>
      </c>
      <c r="E1392" t="s">
        <v>499</v>
      </c>
      <c r="F1392" t="s">
        <v>8334</v>
      </c>
    </row>
    <row r="1393" spans="1:6">
      <c r="A1393" t="s">
        <v>9823</v>
      </c>
      <c r="B1393" t="s">
        <v>2582</v>
      </c>
      <c r="C1393">
        <v>15</v>
      </c>
      <c r="D1393">
        <v>2</v>
      </c>
      <c r="E1393" t="s">
        <v>500</v>
      </c>
      <c r="F1393" t="s">
        <v>8334</v>
      </c>
    </row>
    <row r="1394" spans="1:6">
      <c r="A1394" t="s">
        <v>9824</v>
      </c>
      <c r="B1394" t="s">
        <v>2583</v>
      </c>
      <c r="C1394">
        <v>3</v>
      </c>
      <c r="D1394">
        <v>1</v>
      </c>
      <c r="E1394" t="s">
        <v>500</v>
      </c>
      <c r="F1394" t="s">
        <v>8334</v>
      </c>
    </row>
    <row r="1395" spans="1:6">
      <c r="A1395" t="s">
        <v>9825</v>
      </c>
      <c r="B1395" t="s">
        <v>2584</v>
      </c>
      <c r="C1395">
        <v>6</v>
      </c>
      <c r="D1395">
        <v>0</v>
      </c>
      <c r="E1395" t="s">
        <v>501</v>
      </c>
      <c r="F1395" t="s">
        <v>8334</v>
      </c>
    </row>
    <row r="1396" spans="1:6">
      <c r="A1396" t="s">
        <v>9826</v>
      </c>
      <c r="B1396" t="s">
        <v>2585</v>
      </c>
      <c r="C1396">
        <v>8</v>
      </c>
      <c r="D1396">
        <v>0</v>
      </c>
      <c r="E1396" t="s">
        <v>501</v>
      </c>
      <c r="F1396" t="s">
        <v>8334</v>
      </c>
    </row>
    <row r="1397" spans="1:6">
      <c r="A1397" t="s">
        <v>9827</v>
      </c>
      <c r="B1397" t="s">
        <v>2586</v>
      </c>
      <c r="C1397">
        <v>373</v>
      </c>
      <c r="D1397">
        <v>92</v>
      </c>
      <c r="E1397" t="s">
        <v>501</v>
      </c>
      <c r="F1397" t="s">
        <v>8334</v>
      </c>
    </row>
    <row r="1398" spans="1:6">
      <c r="A1398" t="s">
        <v>9828</v>
      </c>
      <c r="B1398" t="s">
        <v>2587</v>
      </c>
      <c r="C1398">
        <v>34</v>
      </c>
      <c r="D1398">
        <v>0</v>
      </c>
      <c r="E1398" t="s">
        <v>501</v>
      </c>
      <c r="F1398" t="s">
        <v>8334</v>
      </c>
    </row>
    <row r="1399" spans="1:6">
      <c r="A1399" t="s">
        <v>9829</v>
      </c>
      <c r="B1399" t="s">
        <v>2588</v>
      </c>
      <c r="C1399">
        <v>4</v>
      </c>
      <c r="D1399">
        <v>0</v>
      </c>
      <c r="E1399" t="s">
        <v>501</v>
      </c>
      <c r="F1399" t="s">
        <v>1196</v>
      </c>
    </row>
    <row r="1400" spans="1:6">
      <c r="A1400" t="s">
        <v>9830</v>
      </c>
      <c r="B1400" t="s">
        <v>2589</v>
      </c>
      <c r="C1400">
        <v>15</v>
      </c>
      <c r="D1400">
        <v>3</v>
      </c>
      <c r="E1400" t="s">
        <v>502</v>
      </c>
      <c r="F1400" t="s">
        <v>8334</v>
      </c>
    </row>
    <row r="1401" spans="1:6">
      <c r="A1401" t="s">
        <v>9831</v>
      </c>
      <c r="B1401" t="s">
        <v>2590</v>
      </c>
      <c r="C1401">
        <v>21</v>
      </c>
      <c r="D1401">
        <v>3</v>
      </c>
      <c r="E1401" t="s">
        <v>503</v>
      </c>
      <c r="F1401" t="s">
        <v>8334</v>
      </c>
    </row>
    <row r="1402" spans="1:6">
      <c r="A1402" t="s">
        <v>9832</v>
      </c>
      <c r="B1402" t="s">
        <v>2591</v>
      </c>
      <c r="C1402">
        <v>78</v>
      </c>
      <c r="D1402">
        <v>0</v>
      </c>
      <c r="E1402" t="s">
        <v>504</v>
      </c>
      <c r="F1402" t="s">
        <v>8335</v>
      </c>
    </row>
    <row r="1403" spans="1:6">
      <c r="A1403" t="s">
        <v>9833</v>
      </c>
      <c r="B1403" t="s">
        <v>2592</v>
      </c>
      <c r="C1403">
        <v>525</v>
      </c>
      <c r="D1403">
        <v>69</v>
      </c>
      <c r="E1403" t="s">
        <v>504</v>
      </c>
      <c r="F1403" t="s">
        <v>8335</v>
      </c>
    </row>
    <row r="1404" spans="1:6">
      <c r="A1404" t="s">
        <v>9834</v>
      </c>
      <c r="B1404" t="s">
        <v>2593</v>
      </c>
      <c r="C1404">
        <v>160</v>
      </c>
      <c r="D1404">
        <v>18</v>
      </c>
      <c r="E1404" t="s">
        <v>505</v>
      </c>
      <c r="F1404" t="s">
        <v>8335</v>
      </c>
    </row>
    <row r="1405" spans="1:6">
      <c r="A1405" t="s">
        <v>9835</v>
      </c>
      <c r="B1405" t="s">
        <v>2594</v>
      </c>
      <c r="C1405">
        <v>7</v>
      </c>
      <c r="D1405">
        <v>0</v>
      </c>
      <c r="E1405" t="s">
        <v>505</v>
      </c>
      <c r="F1405" t="s">
        <v>8335</v>
      </c>
    </row>
    <row r="1406" spans="1:6">
      <c r="A1406" t="s">
        <v>9836</v>
      </c>
      <c r="B1406" t="s">
        <v>2595</v>
      </c>
      <c r="C1406">
        <v>27</v>
      </c>
      <c r="D1406">
        <v>4</v>
      </c>
      <c r="E1406" t="s">
        <v>506</v>
      </c>
      <c r="F1406" t="s">
        <v>8335</v>
      </c>
    </row>
    <row r="1407" spans="1:6">
      <c r="A1407" t="s">
        <v>9837</v>
      </c>
      <c r="B1407" t="s">
        <v>2596</v>
      </c>
      <c r="C1407">
        <v>18</v>
      </c>
      <c r="D1407">
        <v>2</v>
      </c>
      <c r="E1407" t="s">
        <v>506</v>
      </c>
      <c r="F1407" t="s">
        <v>8335</v>
      </c>
    </row>
    <row r="1408" spans="1:6">
      <c r="A1408" t="s">
        <v>9838</v>
      </c>
      <c r="B1408" t="s">
        <v>2597</v>
      </c>
      <c r="C1408">
        <v>2</v>
      </c>
      <c r="D1408">
        <v>0</v>
      </c>
      <c r="E1408" t="s">
        <v>506</v>
      </c>
      <c r="F1408" t="s">
        <v>8335</v>
      </c>
    </row>
    <row r="1409" spans="1:6">
      <c r="A1409" t="s">
        <v>9839</v>
      </c>
      <c r="B1409" t="s">
        <v>2598</v>
      </c>
      <c r="C1409">
        <v>20</v>
      </c>
      <c r="D1409">
        <v>0</v>
      </c>
      <c r="E1409" t="s">
        <v>506</v>
      </c>
      <c r="F1409" t="s">
        <v>8335</v>
      </c>
    </row>
    <row r="1410" spans="1:6">
      <c r="A1410" t="s">
        <v>9840</v>
      </c>
      <c r="B1410" t="s">
        <v>2599</v>
      </c>
      <c r="C1410">
        <v>10</v>
      </c>
      <c r="D1410">
        <v>0</v>
      </c>
      <c r="E1410" t="s">
        <v>506</v>
      </c>
      <c r="F1410" t="s">
        <v>8335</v>
      </c>
    </row>
    <row r="1411" spans="1:6">
      <c r="A1411" t="s">
        <v>9841</v>
      </c>
      <c r="B1411" t="s">
        <v>2600</v>
      </c>
      <c r="C1411">
        <v>50</v>
      </c>
      <c r="D1411">
        <v>11</v>
      </c>
      <c r="E1411" t="s">
        <v>507</v>
      </c>
      <c r="F1411" t="s">
        <v>8331</v>
      </c>
    </row>
    <row r="1412" spans="1:6">
      <c r="A1412" t="s">
        <v>9842</v>
      </c>
      <c r="B1412" t="s">
        <v>2601</v>
      </c>
      <c r="C1412">
        <v>125</v>
      </c>
      <c r="D1412">
        <v>14</v>
      </c>
      <c r="E1412" t="s">
        <v>508</v>
      </c>
      <c r="F1412" t="s">
        <v>8331</v>
      </c>
    </row>
    <row r="1413" spans="1:6">
      <c r="A1413" t="s">
        <v>9843</v>
      </c>
      <c r="B1413" t="s">
        <v>2602</v>
      </c>
      <c r="C1413">
        <v>118</v>
      </c>
      <c r="D1413">
        <v>15</v>
      </c>
      <c r="E1413" t="s">
        <v>508</v>
      </c>
      <c r="F1413" t="s">
        <v>8331</v>
      </c>
    </row>
    <row r="1414" spans="1:6">
      <c r="A1414" t="s">
        <v>9844</v>
      </c>
      <c r="B1414" t="s">
        <v>2603</v>
      </c>
      <c r="C1414">
        <v>110</v>
      </c>
      <c r="D1414">
        <v>11</v>
      </c>
      <c r="E1414" t="s">
        <v>508</v>
      </c>
      <c r="F1414" t="s">
        <v>8331</v>
      </c>
    </row>
    <row r="1415" spans="1:6">
      <c r="A1415" t="s">
        <v>9845</v>
      </c>
      <c r="B1415" t="s">
        <v>2604</v>
      </c>
      <c r="C1415">
        <v>33</v>
      </c>
      <c r="D1415">
        <v>0</v>
      </c>
      <c r="E1415" t="s">
        <v>508</v>
      </c>
      <c r="F1415" t="s">
        <v>8331</v>
      </c>
    </row>
    <row r="1416" spans="1:6">
      <c r="A1416" t="s">
        <v>9846</v>
      </c>
      <c r="B1416" t="s">
        <v>2605</v>
      </c>
      <c r="C1416">
        <v>18</v>
      </c>
      <c r="D1416">
        <v>3</v>
      </c>
      <c r="E1416" t="s">
        <v>508</v>
      </c>
      <c r="F1416" t="s">
        <v>8331</v>
      </c>
    </row>
    <row r="1417" spans="1:6">
      <c r="A1417" t="s">
        <v>9847</v>
      </c>
      <c r="B1417" t="s">
        <v>2606</v>
      </c>
      <c r="C1417">
        <v>112</v>
      </c>
      <c r="D1417">
        <v>11</v>
      </c>
      <c r="E1417" t="s">
        <v>508</v>
      </c>
      <c r="F1417" t="s">
        <v>8331</v>
      </c>
    </row>
    <row r="1418" spans="1:6">
      <c r="A1418" t="s">
        <v>9848</v>
      </c>
      <c r="B1418" t="s">
        <v>2607</v>
      </c>
      <c r="C1418">
        <v>52</v>
      </c>
      <c r="D1418">
        <v>10</v>
      </c>
      <c r="E1418" t="s">
        <v>508</v>
      </c>
      <c r="F1418" t="s">
        <v>8331</v>
      </c>
    </row>
    <row r="1419" spans="1:6">
      <c r="A1419" t="s">
        <v>9849</v>
      </c>
      <c r="B1419" t="s">
        <v>2608</v>
      </c>
      <c r="C1419">
        <v>6</v>
      </c>
      <c r="D1419">
        <v>0</v>
      </c>
      <c r="E1419" t="s">
        <v>508</v>
      </c>
      <c r="F1419" t="s">
        <v>8331</v>
      </c>
    </row>
    <row r="1420" spans="1:6">
      <c r="A1420" t="s">
        <v>9850</v>
      </c>
      <c r="B1420" t="s">
        <v>2609</v>
      </c>
      <c r="C1420">
        <v>280</v>
      </c>
      <c r="D1420">
        <v>113</v>
      </c>
      <c r="E1420" t="s">
        <v>508</v>
      </c>
      <c r="F1420" t="s">
        <v>8331</v>
      </c>
    </row>
    <row r="1421" spans="1:6">
      <c r="A1421" t="s">
        <v>9851</v>
      </c>
      <c r="B1421" t="s">
        <v>2610</v>
      </c>
      <c r="C1421">
        <v>34</v>
      </c>
      <c r="D1421">
        <v>4</v>
      </c>
      <c r="E1421" t="s">
        <v>508</v>
      </c>
      <c r="F1421" t="s">
        <v>8331</v>
      </c>
    </row>
    <row r="1422" spans="1:6">
      <c r="A1422" t="s">
        <v>9852</v>
      </c>
      <c r="B1422" t="s">
        <v>2611</v>
      </c>
      <c r="C1422">
        <v>150</v>
      </c>
      <c r="D1422">
        <v>15</v>
      </c>
      <c r="E1422" t="s">
        <v>508</v>
      </c>
      <c r="F1422" t="s">
        <v>8331</v>
      </c>
    </row>
    <row r="1423" spans="1:6">
      <c r="A1423" t="s">
        <v>9853</v>
      </c>
      <c r="B1423" t="s">
        <v>2612</v>
      </c>
      <c r="C1423">
        <v>150</v>
      </c>
      <c r="D1423">
        <v>24</v>
      </c>
      <c r="E1423" t="s">
        <v>508</v>
      </c>
      <c r="F1423" t="s">
        <v>8331</v>
      </c>
    </row>
    <row r="1424" spans="1:6">
      <c r="A1424" t="s">
        <v>9854</v>
      </c>
      <c r="B1424" t="s">
        <v>2613</v>
      </c>
      <c r="C1424">
        <v>255</v>
      </c>
      <c r="D1424">
        <v>27</v>
      </c>
      <c r="E1424" t="s">
        <v>508</v>
      </c>
      <c r="F1424" t="s">
        <v>8331</v>
      </c>
    </row>
    <row r="1425" spans="1:6">
      <c r="A1425" t="s">
        <v>9855</v>
      </c>
      <c r="B1425" t="s">
        <v>2614</v>
      </c>
      <c r="C1425">
        <v>8</v>
      </c>
      <c r="D1425">
        <v>0</v>
      </c>
      <c r="E1425" t="s">
        <v>509</v>
      </c>
      <c r="F1425" t="s">
        <v>1196</v>
      </c>
    </row>
    <row r="1426" spans="1:6">
      <c r="A1426" t="s">
        <v>9856</v>
      </c>
      <c r="B1426" t="s">
        <v>2615</v>
      </c>
      <c r="C1426">
        <v>18</v>
      </c>
      <c r="D1426">
        <v>0</v>
      </c>
      <c r="E1426" t="s">
        <v>509</v>
      </c>
      <c r="F1426" t="s">
        <v>8335</v>
      </c>
    </row>
    <row r="1427" spans="1:6">
      <c r="A1427" t="s">
        <v>9857</v>
      </c>
      <c r="B1427" t="s">
        <v>2616</v>
      </c>
      <c r="C1427">
        <v>10</v>
      </c>
      <c r="D1427">
        <v>0</v>
      </c>
      <c r="E1427" t="s">
        <v>509</v>
      </c>
      <c r="F1427" t="s">
        <v>8335</v>
      </c>
    </row>
    <row r="1428" spans="1:6">
      <c r="A1428" t="s">
        <v>9858</v>
      </c>
      <c r="B1428" t="s">
        <v>2617</v>
      </c>
      <c r="C1428">
        <v>180</v>
      </c>
      <c r="D1428">
        <v>32</v>
      </c>
      <c r="E1428" t="s">
        <v>509</v>
      </c>
      <c r="F1428" t="s">
        <v>8350</v>
      </c>
    </row>
    <row r="1429" spans="1:6">
      <c r="A1429" t="s">
        <v>9859</v>
      </c>
      <c r="B1429" t="s">
        <v>2618</v>
      </c>
      <c r="C1429">
        <v>50</v>
      </c>
      <c r="D1429">
        <v>11</v>
      </c>
      <c r="E1429" t="s">
        <v>509</v>
      </c>
      <c r="F1429" t="s">
        <v>8350</v>
      </c>
    </row>
    <row r="1430" spans="1:6">
      <c r="A1430" t="s">
        <v>9860</v>
      </c>
      <c r="B1430" t="s">
        <v>2619</v>
      </c>
      <c r="C1430">
        <v>50</v>
      </c>
      <c r="D1430">
        <v>4</v>
      </c>
      <c r="E1430" t="s">
        <v>509</v>
      </c>
      <c r="F1430" t="s">
        <v>8350</v>
      </c>
    </row>
    <row r="1431" spans="1:6">
      <c r="A1431" t="s">
        <v>9861</v>
      </c>
      <c r="B1431" t="s">
        <v>2620</v>
      </c>
      <c r="C1431">
        <v>46</v>
      </c>
      <c r="D1431">
        <v>0</v>
      </c>
      <c r="E1431" t="s">
        <v>509</v>
      </c>
      <c r="F1431" t="s">
        <v>8350</v>
      </c>
    </row>
    <row r="1432" spans="1:6">
      <c r="A1432" t="s">
        <v>9862</v>
      </c>
      <c r="B1432" t="s">
        <v>2621</v>
      </c>
      <c r="C1432">
        <v>10</v>
      </c>
      <c r="D1432">
        <v>0</v>
      </c>
      <c r="E1432" t="s">
        <v>509</v>
      </c>
      <c r="F1432" t="s">
        <v>8335</v>
      </c>
    </row>
    <row r="1433" spans="1:6">
      <c r="A1433" t="s">
        <v>9863</v>
      </c>
      <c r="B1433" t="s">
        <v>2622</v>
      </c>
      <c r="C1433">
        <v>304</v>
      </c>
      <c r="D1433">
        <v>39</v>
      </c>
      <c r="E1433" t="s">
        <v>509</v>
      </c>
      <c r="F1433" t="s">
        <v>8350</v>
      </c>
    </row>
    <row r="1434" spans="1:6">
      <c r="A1434" t="s">
        <v>9864</v>
      </c>
      <c r="B1434" t="s">
        <v>2623</v>
      </c>
      <c r="C1434">
        <v>6</v>
      </c>
      <c r="D1434">
        <v>0</v>
      </c>
      <c r="E1434" t="s">
        <v>510</v>
      </c>
      <c r="F1434" t="s">
        <v>1196</v>
      </c>
    </row>
    <row r="1435" spans="1:6">
      <c r="A1435" t="s">
        <v>9865</v>
      </c>
      <c r="B1435" t="s">
        <v>2624</v>
      </c>
      <c r="C1435">
        <v>0</v>
      </c>
      <c r="D1435">
        <v>0</v>
      </c>
      <c r="E1435" t="s">
        <v>511</v>
      </c>
      <c r="F1435" t="s">
        <v>8335</v>
      </c>
    </row>
    <row r="1436" spans="1:6">
      <c r="A1436" t="s">
        <v>9866</v>
      </c>
      <c r="B1436" t="s">
        <v>2625</v>
      </c>
      <c r="C1436">
        <v>213</v>
      </c>
      <c r="D1436">
        <v>24</v>
      </c>
      <c r="E1436" t="s">
        <v>511</v>
      </c>
      <c r="F1436" t="s">
        <v>8335</v>
      </c>
    </row>
    <row r="1437" spans="1:6">
      <c r="A1437" t="s">
        <v>9867</v>
      </c>
      <c r="B1437" t="s">
        <v>2626</v>
      </c>
      <c r="C1437">
        <v>13</v>
      </c>
      <c r="D1437">
        <v>0</v>
      </c>
      <c r="E1437" t="s">
        <v>511</v>
      </c>
      <c r="F1437" t="s">
        <v>8335</v>
      </c>
    </row>
    <row r="1438" spans="1:6">
      <c r="A1438" t="s">
        <v>9868</v>
      </c>
      <c r="B1438" t="s">
        <v>2627</v>
      </c>
      <c r="C1438">
        <v>76</v>
      </c>
      <c r="D1438">
        <v>6</v>
      </c>
      <c r="E1438" t="s">
        <v>512</v>
      </c>
      <c r="F1438" t="s">
        <v>8335</v>
      </c>
    </row>
    <row r="1439" spans="1:6">
      <c r="A1439" t="s">
        <v>9869</v>
      </c>
      <c r="B1439" t="s">
        <v>2628</v>
      </c>
      <c r="C1439">
        <v>15</v>
      </c>
      <c r="D1439">
        <v>0</v>
      </c>
      <c r="E1439" t="s">
        <v>513</v>
      </c>
      <c r="F1439" t="s">
        <v>8331</v>
      </c>
    </row>
    <row r="1440" spans="1:6">
      <c r="A1440" t="s">
        <v>9870</v>
      </c>
      <c r="B1440" t="s">
        <v>2629</v>
      </c>
      <c r="C1440">
        <v>50</v>
      </c>
      <c r="D1440">
        <v>4</v>
      </c>
      <c r="E1440" t="s">
        <v>514</v>
      </c>
      <c r="F1440" t="s">
        <v>8334</v>
      </c>
    </row>
    <row r="1441" spans="1:6">
      <c r="A1441" t="s">
        <v>9871</v>
      </c>
      <c r="B1441" t="s">
        <v>2630</v>
      </c>
      <c r="C1441">
        <v>90</v>
      </c>
      <c r="D1441">
        <v>12</v>
      </c>
      <c r="E1441" t="s">
        <v>515</v>
      </c>
      <c r="F1441" t="s">
        <v>8354</v>
      </c>
    </row>
    <row r="1442" spans="1:6">
      <c r="A1442" t="s">
        <v>9872</v>
      </c>
      <c r="B1442" t="s">
        <v>2631</v>
      </c>
      <c r="C1442">
        <v>60</v>
      </c>
      <c r="D1442">
        <v>5</v>
      </c>
      <c r="E1442" t="s">
        <v>515</v>
      </c>
      <c r="F1442" t="s">
        <v>8355</v>
      </c>
    </row>
    <row r="1443" spans="1:6">
      <c r="A1443" t="s">
        <v>9873</v>
      </c>
      <c r="B1443" t="s">
        <v>2632</v>
      </c>
      <c r="C1443">
        <v>29</v>
      </c>
      <c r="D1443">
        <v>0</v>
      </c>
      <c r="E1443" t="s">
        <v>516</v>
      </c>
      <c r="F1443" t="s">
        <v>8334</v>
      </c>
    </row>
    <row r="1444" spans="1:6">
      <c r="A1444" t="s">
        <v>9874</v>
      </c>
      <c r="B1444" t="s">
        <v>2633</v>
      </c>
      <c r="C1444">
        <v>12</v>
      </c>
      <c r="D1444">
        <v>0</v>
      </c>
      <c r="E1444" t="s">
        <v>516</v>
      </c>
      <c r="F1444" t="s">
        <v>8334</v>
      </c>
    </row>
    <row r="1445" spans="1:6">
      <c r="A1445" t="s">
        <v>9875</v>
      </c>
      <c r="B1445" t="s">
        <v>2634</v>
      </c>
      <c r="C1445">
        <v>125</v>
      </c>
      <c r="D1445">
        <v>16</v>
      </c>
      <c r="E1445" t="s">
        <v>517</v>
      </c>
      <c r="F1445" t="s">
        <v>8335</v>
      </c>
    </row>
    <row r="1446" spans="1:6">
      <c r="A1446" t="s">
        <v>9876</v>
      </c>
      <c r="B1446" t="s">
        <v>2635</v>
      </c>
      <c r="C1446">
        <v>210</v>
      </c>
      <c r="D1446">
        <v>28</v>
      </c>
      <c r="E1446" t="s">
        <v>517</v>
      </c>
      <c r="F1446" t="s">
        <v>8335</v>
      </c>
    </row>
    <row r="1447" spans="1:6">
      <c r="A1447" t="s">
        <v>9877</v>
      </c>
      <c r="B1447" t="s">
        <v>2636</v>
      </c>
      <c r="C1447">
        <v>50</v>
      </c>
      <c r="D1447">
        <v>12</v>
      </c>
      <c r="E1447" t="s">
        <v>517</v>
      </c>
      <c r="F1447" t="s">
        <v>8334</v>
      </c>
    </row>
    <row r="1448" spans="1:6">
      <c r="A1448" t="s">
        <v>9878</v>
      </c>
      <c r="B1448" t="s">
        <v>2637</v>
      </c>
      <c r="C1448">
        <v>180</v>
      </c>
      <c r="D1448">
        <v>13</v>
      </c>
      <c r="E1448" t="s">
        <v>517</v>
      </c>
      <c r="F1448" t="s">
        <v>8334</v>
      </c>
    </row>
    <row r="1449" spans="1:6">
      <c r="A1449" t="s">
        <v>9879</v>
      </c>
      <c r="B1449" t="s">
        <v>2638</v>
      </c>
      <c r="C1449">
        <v>70</v>
      </c>
      <c r="D1449">
        <v>6</v>
      </c>
      <c r="E1449" t="s">
        <v>517</v>
      </c>
      <c r="F1449" t="s">
        <v>8334</v>
      </c>
    </row>
    <row r="1450" spans="1:6">
      <c r="A1450" t="s">
        <v>9880</v>
      </c>
      <c r="B1450" t="s">
        <v>2639</v>
      </c>
      <c r="C1450">
        <v>0</v>
      </c>
      <c r="D1450">
        <v>0</v>
      </c>
      <c r="E1450" t="s">
        <v>517</v>
      </c>
      <c r="F1450" t="s">
        <v>8334</v>
      </c>
    </row>
    <row r="1451" spans="1:6">
      <c r="A1451" t="s">
        <v>9881</v>
      </c>
      <c r="B1451" t="s">
        <v>2640</v>
      </c>
      <c r="C1451">
        <v>0</v>
      </c>
      <c r="D1451">
        <v>0</v>
      </c>
      <c r="E1451" t="s">
        <v>517</v>
      </c>
      <c r="F1451" t="s">
        <v>8334</v>
      </c>
    </row>
    <row r="1452" spans="1:6">
      <c r="A1452" t="s">
        <v>9882</v>
      </c>
      <c r="B1452" t="s">
        <v>2641</v>
      </c>
      <c r="C1452">
        <v>125</v>
      </c>
      <c r="D1452">
        <v>33</v>
      </c>
      <c r="E1452" t="s">
        <v>517</v>
      </c>
      <c r="F1452" t="s">
        <v>8334</v>
      </c>
    </row>
    <row r="1453" spans="1:6">
      <c r="A1453" t="s">
        <v>9883</v>
      </c>
      <c r="B1453" t="s">
        <v>2642</v>
      </c>
      <c r="C1453">
        <v>22</v>
      </c>
      <c r="D1453">
        <v>3</v>
      </c>
      <c r="E1453" t="s">
        <v>517</v>
      </c>
      <c r="F1453" t="s">
        <v>8334</v>
      </c>
    </row>
    <row r="1454" spans="1:6">
      <c r="A1454" t="s">
        <v>9884</v>
      </c>
      <c r="B1454" t="s">
        <v>2643</v>
      </c>
      <c r="C1454">
        <v>14</v>
      </c>
      <c r="D1454">
        <v>0</v>
      </c>
      <c r="E1454" t="s">
        <v>518</v>
      </c>
      <c r="F1454" t="s">
        <v>8335</v>
      </c>
    </row>
    <row r="1455" spans="1:6">
      <c r="A1455" t="s">
        <v>9885</v>
      </c>
      <c r="B1455" t="s">
        <v>2644</v>
      </c>
      <c r="C1455">
        <v>120</v>
      </c>
      <c r="D1455">
        <v>27</v>
      </c>
      <c r="E1455" t="s">
        <v>519</v>
      </c>
      <c r="F1455" t="s">
        <v>8334</v>
      </c>
    </row>
    <row r="1456" spans="1:6">
      <c r="A1456" t="s">
        <v>9886</v>
      </c>
      <c r="B1456" t="s">
        <v>2644</v>
      </c>
      <c r="C1456">
        <v>120</v>
      </c>
      <c r="D1456">
        <v>23</v>
      </c>
      <c r="E1456" t="s">
        <v>519</v>
      </c>
      <c r="F1456" t="s">
        <v>8334</v>
      </c>
    </row>
    <row r="1457" spans="1:6">
      <c r="A1457" t="s">
        <v>9887</v>
      </c>
      <c r="B1457" t="s">
        <v>2645</v>
      </c>
      <c r="C1457">
        <v>7</v>
      </c>
      <c r="D1457">
        <v>0</v>
      </c>
      <c r="E1457" t="s">
        <v>519</v>
      </c>
      <c r="F1457" t="s">
        <v>8334</v>
      </c>
    </row>
    <row r="1458" spans="1:6">
      <c r="A1458" t="s">
        <v>9888</v>
      </c>
      <c r="B1458" t="s">
        <v>2646</v>
      </c>
      <c r="C1458">
        <v>6</v>
      </c>
      <c r="D1458">
        <v>0</v>
      </c>
      <c r="E1458" t="s">
        <v>519</v>
      </c>
      <c r="F1458" t="s">
        <v>8334</v>
      </c>
    </row>
    <row r="1459" spans="1:6">
      <c r="A1459" t="s">
        <v>9889</v>
      </c>
      <c r="B1459" t="s">
        <v>2647</v>
      </c>
      <c r="C1459">
        <v>34</v>
      </c>
      <c r="D1459">
        <v>2</v>
      </c>
      <c r="E1459" t="s">
        <v>519</v>
      </c>
      <c r="F1459" t="s">
        <v>8334</v>
      </c>
    </row>
    <row r="1460" spans="1:6">
      <c r="A1460" t="s">
        <v>9890</v>
      </c>
      <c r="B1460" t="s">
        <v>2648</v>
      </c>
      <c r="C1460">
        <v>215</v>
      </c>
      <c r="D1460">
        <v>41</v>
      </c>
      <c r="E1460" t="s">
        <v>520</v>
      </c>
      <c r="F1460" t="s">
        <v>8335</v>
      </c>
    </row>
    <row r="1461" spans="1:6">
      <c r="A1461" t="s">
        <v>9891</v>
      </c>
      <c r="B1461" t="s">
        <v>2649</v>
      </c>
      <c r="C1461">
        <v>31</v>
      </c>
      <c r="D1461">
        <v>5</v>
      </c>
      <c r="E1461" t="s">
        <v>521</v>
      </c>
      <c r="F1461" t="s">
        <v>8334</v>
      </c>
    </row>
    <row r="1462" spans="1:6">
      <c r="A1462" t="s">
        <v>9892</v>
      </c>
      <c r="B1462" t="s">
        <v>2650</v>
      </c>
      <c r="C1462">
        <v>16</v>
      </c>
      <c r="D1462">
        <v>0</v>
      </c>
      <c r="E1462" t="s">
        <v>522</v>
      </c>
      <c r="F1462" t="s">
        <v>8335</v>
      </c>
    </row>
    <row r="1463" spans="1:6">
      <c r="A1463" t="s">
        <v>9893</v>
      </c>
      <c r="B1463" t="s">
        <v>2651</v>
      </c>
      <c r="C1463">
        <v>14</v>
      </c>
      <c r="D1463">
        <v>0</v>
      </c>
      <c r="E1463" t="s">
        <v>522</v>
      </c>
      <c r="F1463" t="s">
        <v>8331</v>
      </c>
    </row>
    <row r="1464" spans="1:6">
      <c r="A1464" t="s">
        <v>9894</v>
      </c>
      <c r="B1464" t="s">
        <v>2652</v>
      </c>
      <c r="C1464">
        <v>15</v>
      </c>
      <c r="D1464">
        <v>0</v>
      </c>
      <c r="E1464" t="s">
        <v>523</v>
      </c>
      <c r="F1464" t="s">
        <v>8335</v>
      </c>
    </row>
    <row r="1465" spans="1:6">
      <c r="A1465" t="s">
        <v>9895</v>
      </c>
      <c r="B1465" t="s">
        <v>2653</v>
      </c>
      <c r="C1465">
        <v>12</v>
      </c>
      <c r="D1465">
        <v>0</v>
      </c>
      <c r="E1465" t="s">
        <v>524</v>
      </c>
      <c r="F1465" t="s">
        <v>1196</v>
      </c>
    </row>
    <row r="1466" spans="1:6">
      <c r="A1466" t="s">
        <v>9896</v>
      </c>
      <c r="B1466" t="s">
        <v>2654</v>
      </c>
      <c r="C1466">
        <v>5</v>
      </c>
      <c r="D1466">
        <v>1</v>
      </c>
      <c r="E1466" t="s">
        <v>525</v>
      </c>
      <c r="F1466" t="s">
        <v>8334</v>
      </c>
    </row>
    <row r="1467" spans="1:6">
      <c r="A1467" t="s">
        <v>9897</v>
      </c>
      <c r="B1467" t="s">
        <v>2655</v>
      </c>
      <c r="C1467">
        <v>54</v>
      </c>
      <c r="D1467">
        <v>8</v>
      </c>
      <c r="E1467" t="s">
        <v>526</v>
      </c>
      <c r="F1467" t="s">
        <v>8335</v>
      </c>
    </row>
    <row r="1468" spans="1:6">
      <c r="A1468" t="s">
        <v>9898</v>
      </c>
      <c r="B1468" t="s">
        <v>2656</v>
      </c>
      <c r="C1468">
        <v>160</v>
      </c>
      <c r="D1468">
        <v>20</v>
      </c>
      <c r="E1468" t="s">
        <v>527</v>
      </c>
      <c r="F1468" t="s">
        <v>8356</v>
      </c>
    </row>
    <row r="1469" spans="1:6">
      <c r="A1469" t="s">
        <v>9899</v>
      </c>
      <c r="B1469" t="s">
        <v>2657</v>
      </c>
      <c r="C1469">
        <v>91</v>
      </c>
      <c r="D1469">
        <v>14</v>
      </c>
      <c r="E1469" t="s">
        <v>527</v>
      </c>
      <c r="F1469" t="s">
        <v>8335</v>
      </c>
    </row>
    <row r="1470" spans="1:6">
      <c r="A1470" t="s">
        <v>9900</v>
      </c>
      <c r="B1470" t="s">
        <v>2658</v>
      </c>
      <c r="C1470">
        <v>0</v>
      </c>
      <c r="D1470">
        <v>0</v>
      </c>
      <c r="E1470" t="s">
        <v>528</v>
      </c>
      <c r="F1470" t="s">
        <v>1196</v>
      </c>
    </row>
    <row r="1471" spans="1:6">
      <c r="A1471" t="s">
        <v>9901</v>
      </c>
      <c r="B1471" t="s">
        <v>2659</v>
      </c>
      <c r="C1471">
        <v>29</v>
      </c>
      <c r="D1471">
        <v>0</v>
      </c>
      <c r="E1471" t="s">
        <v>528</v>
      </c>
      <c r="F1471" t="s">
        <v>1196</v>
      </c>
    </row>
    <row r="1472" spans="1:6">
      <c r="A1472" t="s">
        <v>9902</v>
      </c>
      <c r="B1472" t="s">
        <v>2660</v>
      </c>
      <c r="C1472">
        <v>9</v>
      </c>
      <c r="D1472">
        <v>0</v>
      </c>
      <c r="E1472" t="s">
        <v>529</v>
      </c>
      <c r="F1472" t="s">
        <v>8334</v>
      </c>
    </row>
    <row r="1473" spans="1:6">
      <c r="A1473" t="s">
        <v>9903</v>
      </c>
      <c r="B1473" t="s">
        <v>2661</v>
      </c>
      <c r="C1473">
        <v>4</v>
      </c>
      <c r="D1473">
        <v>0</v>
      </c>
      <c r="E1473" t="s">
        <v>530</v>
      </c>
      <c r="F1473" t="s">
        <v>8335</v>
      </c>
    </row>
    <row r="1474" spans="1:6">
      <c r="A1474" t="s">
        <v>9904</v>
      </c>
      <c r="B1474" t="s">
        <v>2662</v>
      </c>
      <c r="C1474">
        <v>80</v>
      </c>
      <c r="D1474">
        <v>8</v>
      </c>
      <c r="E1474" t="s">
        <v>531</v>
      </c>
      <c r="F1474" t="s">
        <v>8335</v>
      </c>
    </row>
    <row r="1475" spans="1:6">
      <c r="A1475" t="s">
        <v>9905</v>
      </c>
      <c r="B1475" t="s">
        <v>2663</v>
      </c>
      <c r="C1475">
        <v>15</v>
      </c>
      <c r="D1475">
        <v>1</v>
      </c>
      <c r="E1475" t="s">
        <v>532</v>
      </c>
      <c r="F1475" t="s">
        <v>8357</v>
      </c>
    </row>
    <row r="1476" spans="1:6">
      <c r="A1476" t="s">
        <v>9906</v>
      </c>
      <c r="B1476" t="s">
        <v>2664</v>
      </c>
      <c r="C1476">
        <v>5</v>
      </c>
      <c r="D1476">
        <v>0</v>
      </c>
      <c r="E1476" t="s">
        <v>533</v>
      </c>
      <c r="F1476" t="s">
        <v>8335</v>
      </c>
    </row>
    <row r="1477" spans="1:6">
      <c r="A1477" t="s">
        <v>9907</v>
      </c>
      <c r="B1477" t="s">
        <v>2665</v>
      </c>
      <c r="C1477">
        <v>374</v>
      </c>
      <c r="D1477">
        <v>108</v>
      </c>
      <c r="E1477" t="s">
        <v>534</v>
      </c>
      <c r="F1477" t="s">
        <v>8335</v>
      </c>
    </row>
    <row r="1478" spans="1:6">
      <c r="A1478" t="s">
        <v>9908</v>
      </c>
      <c r="B1478" t="s">
        <v>2666</v>
      </c>
      <c r="C1478">
        <v>32</v>
      </c>
      <c r="D1478">
        <v>5</v>
      </c>
      <c r="E1478" t="s">
        <v>535</v>
      </c>
      <c r="F1478" t="s">
        <v>8334</v>
      </c>
    </row>
    <row r="1479" spans="1:6">
      <c r="A1479" t="s">
        <v>9909</v>
      </c>
      <c r="B1479" t="s">
        <v>2667</v>
      </c>
      <c r="C1479">
        <v>1</v>
      </c>
      <c r="D1479">
        <v>0</v>
      </c>
      <c r="E1479" t="s">
        <v>536</v>
      </c>
      <c r="F1479" t="s">
        <v>8335</v>
      </c>
    </row>
    <row r="1480" spans="1:6">
      <c r="A1480" t="s">
        <v>9910</v>
      </c>
      <c r="B1480" t="s">
        <v>2668</v>
      </c>
      <c r="C1480">
        <v>132</v>
      </c>
      <c r="D1480">
        <v>10</v>
      </c>
      <c r="E1480" t="s">
        <v>537</v>
      </c>
      <c r="F1480" t="s">
        <v>8335</v>
      </c>
    </row>
    <row r="1481" spans="1:6">
      <c r="A1481" t="s">
        <v>9911</v>
      </c>
      <c r="B1481" t="s">
        <v>2669</v>
      </c>
      <c r="C1481">
        <v>20</v>
      </c>
      <c r="D1481">
        <v>3</v>
      </c>
      <c r="E1481" t="s">
        <v>538</v>
      </c>
      <c r="F1481" t="s">
        <v>8331</v>
      </c>
    </row>
    <row r="1482" spans="1:6">
      <c r="A1482" t="s">
        <v>9912</v>
      </c>
      <c r="B1482" t="s">
        <v>2670</v>
      </c>
      <c r="C1482">
        <v>36</v>
      </c>
      <c r="D1482">
        <v>5</v>
      </c>
      <c r="E1482" t="s">
        <v>539</v>
      </c>
      <c r="F1482" t="s">
        <v>8334</v>
      </c>
    </row>
    <row r="1483" spans="1:6">
      <c r="A1483" t="s">
        <v>9913</v>
      </c>
      <c r="B1483" t="s">
        <v>2671</v>
      </c>
      <c r="C1483">
        <v>12</v>
      </c>
      <c r="D1483">
        <v>0</v>
      </c>
      <c r="E1483" t="s">
        <v>540</v>
      </c>
      <c r="F1483" t="s">
        <v>8331</v>
      </c>
    </row>
    <row r="1484" spans="1:6">
      <c r="A1484" t="s">
        <v>9914</v>
      </c>
      <c r="B1484" t="s">
        <v>2672</v>
      </c>
      <c r="C1484">
        <v>0</v>
      </c>
      <c r="D1484">
        <v>0</v>
      </c>
      <c r="E1484" t="s">
        <v>540</v>
      </c>
      <c r="F1484" t="s">
        <v>8331</v>
      </c>
    </row>
    <row r="1485" spans="1:6">
      <c r="A1485" t="s">
        <v>9915</v>
      </c>
      <c r="B1485" t="s">
        <v>2673</v>
      </c>
      <c r="C1485">
        <v>19</v>
      </c>
      <c r="D1485">
        <v>0</v>
      </c>
      <c r="E1485" t="s">
        <v>541</v>
      </c>
      <c r="F1485" t="s">
        <v>8335</v>
      </c>
    </row>
    <row r="1486" spans="1:6">
      <c r="A1486" t="s">
        <v>9916</v>
      </c>
      <c r="B1486" t="s">
        <v>2674</v>
      </c>
      <c r="C1486">
        <v>7</v>
      </c>
      <c r="D1486">
        <v>0</v>
      </c>
      <c r="E1486" t="s">
        <v>541</v>
      </c>
      <c r="F1486" t="s">
        <v>1196</v>
      </c>
    </row>
    <row r="1487" spans="1:6">
      <c r="A1487" t="s">
        <v>9917</v>
      </c>
      <c r="B1487" t="s">
        <v>2675</v>
      </c>
      <c r="C1487">
        <v>15</v>
      </c>
      <c r="D1487">
        <v>0</v>
      </c>
      <c r="E1487" t="s">
        <v>541</v>
      </c>
      <c r="F1487" t="s">
        <v>8335</v>
      </c>
    </row>
    <row r="1488" spans="1:6">
      <c r="A1488" t="s">
        <v>9918</v>
      </c>
      <c r="B1488" t="s">
        <v>2676</v>
      </c>
      <c r="C1488">
        <v>4</v>
      </c>
      <c r="D1488">
        <v>0</v>
      </c>
      <c r="E1488" t="s">
        <v>541</v>
      </c>
      <c r="F1488" t="s">
        <v>1196</v>
      </c>
    </row>
    <row r="1489" spans="1:6">
      <c r="A1489" t="s">
        <v>9919</v>
      </c>
      <c r="B1489" t="s">
        <v>2677</v>
      </c>
      <c r="C1489">
        <v>9</v>
      </c>
      <c r="D1489">
        <v>0</v>
      </c>
      <c r="E1489" t="s">
        <v>541</v>
      </c>
      <c r="F1489" t="s">
        <v>8335</v>
      </c>
    </row>
    <row r="1490" spans="1:6">
      <c r="A1490" t="s">
        <v>9920</v>
      </c>
      <c r="B1490" t="s">
        <v>2678</v>
      </c>
      <c r="C1490">
        <v>10</v>
      </c>
      <c r="D1490">
        <v>0</v>
      </c>
      <c r="E1490" t="s">
        <v>541</v>
      </c>
      <c r="F1490" t="s">
        <v>8335</v>
      </c>
    </row>
    <row r="1491" spans="1:6">
      <c r="A1491" t="s">
        <v>9921</v>
      </c>
      <c r="B1491" t="s">
        <v>2679</v>
      </c>
      <c r="C1491">
        <v>10</v>
      </c>
      <c r="D1491">
        <v>0</v>
      </c>
      <c r="E1491" t="s">
        <v>541</v>
      </c>
      <c r="F1491" t="s">
        <v>8335</v>
      </c>
    </row>
    <row r="1492" spans="1:6">
      <c r="A1492" t="s">
        <v>9922</v>
      </c>
      <c r="B1492" t="s">
        <v>2680</v>
      </c>
      <c r="C1492">
        <v>5</v>
      </c>
      <c r="D1492">
        <v>0</v>
      </c>
      <c r="E1492" t="s">
        <v>541</v>
      </c>
      <c r="F1492" t="s">
        <v>8335</v>
      </c>
    </row>
    <row r="1493" spans="1:6">
      <c r="A1493" t="s">
        <v>9923</v>
      </c>
      <c r="B1493" t="s">
        <v>2681</v>
      </c>
      <c r="C1493">
        <v>6</v>
      </c>
      <c r="D1493">
        <v>0</v>
      </c>
      <c r="E1493" t="s">
        <v>541</v>
      </c>
      <c r="F1493" t="s">
        <v>8335</v>
      </c>
    </row>
    <row r="1494" spans="1:6">
      <c r="A1494" t="s">
        <v>9924</v>
      </c>
      <c r="B1494" t="s">
        <v>2682</v>
      </c>
      <c r="C1494">
        <v>1</v>
      </c>
      <c r="D1494">
        <v>0</v>
      </c>
      <c r="E1494" t="s">
        <v>541</v>
      </c>
      <c r="F1494" t="s">
        <v>8335</v>
      </c>
    </row>
    <row r="1495" spans="1:6">
      <c r="A1495" t="s">
        <v>9925</v>
      </c>
      <c r="B1495" t="s">
        <v>2683</v>
      </c>
      <c r="C1495">
        <v>5</v>
      </c>
      <c r="D1495">
        <v>0</v>
      </c>
      <c r="E1495" t="s">
        <v>541</v>
      </c>
      <c r="F1495" t="s">
        <v>8335</v>
      </c>
    </row>
    <row r="1496" spans="1:6">
      <c r="A1496" t="s">
        <v>9926</v>
      </c>
      <c r="B1496" t="s">
        <v>2684</v>
      </c>
      <c r="C1496">
        <v>10</v>
      </c>
      <c r="D1496">
        <v>0</v>
      </c>
      <c r="E1496" t="s">
        <v>541</v>
      </c>
      <c r="F1496" t="s">
        <v>8335</v>
      </c>
    </row>
    <row r="1497" spans="1:6">
      <c r="A1497" t="s">
        <v>9927</v>
      </c>
      <c r="B1497" t="s">
        <v>2685</v>
      </c>
      <c r="C1497">
        <v>23</v>
      </c>
      <c r="D1497">
        <v>0</v>
      </c>
      <c r="E1497" t="s">
        <v>541</v>
      </c>
      <c r="F1497" t="s">
        <v>1196</v>
      </c>
    </row>
    <row r="1498" spans="1:6">
      <c r="A1498" t="s">
        <v>9928</v>
      </c>
      <c r="B1498" t="s">
        <v>2686</v>
      </c>
      <c r="C1498">
        <v>14</v>
      </c>
      <c r="D1498">
        <v>0</v>
      </c>
      <c r="E1498" t="s">
        <v>541</v>
      </c>
      <c r="F1498" t="s">
        <v>8335</v>
      </c>
    </row>
    <row r="1499" spans="1:6">
      <c r="A1499" t="s">
        <v>9929</v>
      </c>
      <c r="B1499" t="s">
        <v>2687</v>
      </c>
      <c r="C1499">
        <v>12</v>
      </c>
      <c r="D1499">
        <v>0</v>
      </c>
      <c r="E1499" t="s">
        <v>541</v>
      </c>
      <c r="F1499" t="s">
        <v>1196</v>
      </c>
    </row>
    <row r="1500" spans="1:6">
      <c r="A1500" t="s">
        <v>9930</v>
      </c>
      <c r="B1500" t="s">
        <v>2688</v>
      </c>
      <c r="C1500">
        <v>10</v>
      </c>
      <c r="D1500">
        <v>0</v>
      </c>
      <c r="E1500" t="s">
        <v>541</v>
      </c>
      <c r="F1500" t="s">
        <v>1196</v>
      </c>
    </row>
    <row r="1501" spans="1:6">
      <c r="A1501" t="s">
        <v>9931</v>
      </c>
      <c r="B1501" t="s">
        <v>2689</v>
      </c>
      <c r="C1501">
        <v>2</v>
      </c>
      <c r="D1501">
        <v>0</v>
      </c>
      <c r="E1501" t="s">
        <v>541</v>
      </c>
      <c r="F1501" t="s">
        <v>8335</v>
      </c>
    </row>
    <row r="1502" spans="1:6">
      <c r="A1502" t="s">
        <v>9932</v>
      </c>
      <c r="B1502" t="s">
        <v>2690</v>
      </c>
      <c r="C1502">
        <v>7</v>
      </c>
      <c r="D1502">
        <v>0</v>
      </c>
      <c r="E1502" t="s">
        <v>541</v>
      </c>
      <c r="F1502" t="s">
        <v>8335</v>
      </c>
    </row>
    <row r="1503" spans="1:6">
      <c r="A1503" t="s">
        <v>9933</v>
      </c>
      <c r="B1503" t="s">
        <v>2691</v>
      </c>
      <c r="C1503">
        <v>4</v>
      </c>
      <c r="D1503">
        <v>0</v>
      </c>
      <c r="E1503" t="s">
        <v>541</v>
      </c>
      <c r="F1503" t="s">
        <v>8335</v>
      </c>
    </row>
    <row r="1504" spans="1:6">
      <c r="A1504" t="s">
        <v>9934</v>
      </c>
      <c r="B1504" t="s">
        <v>2692</v>
      </c>
      <c r="C1504">
        <v>11</v>
      </c>
      <c r="D1504">
        <v>0</v>
      </c>
      <c r="E1504" t="s">
        <v>541</v>
      </c>
      <c r="F1504" t="s">
        <v>8335</v>
      </c>
    </row>
    <row r="1505" spans="1:6">
      <c r="A1505" t="s">
        <v>9935</v>
      </c>
      <c r="B1505" t="s">
        <v>2693</v>
      </c>
      <c r="C1505">
        <v>16</v>
      </c>
      <c r="D1505">
        <v>0</v>
      </c>
      <c r="E1505" t="s">
        <v>541</v>
      </c>
      <c r="F1505" t="s">
        <v>8335</v>
      </c>
    </row>
    <row r="1506" spans="1:6">
      <c r="A1506" t="s">
        <v>9936</v>
      </c>
      <c r="B1506" t="s">
        <v>2694</v>
      </c>
      <c r="C1506">
        <v>4</v>
      </c>
      <c r="D1506">
        <v>0</v>
      </c>
      <c r="E1506" t="s">
        <v>541</v>
      </c>
      <c r="F1506" t="s">
        <v>1196</v>
      </c>
    </row>
    <row r="1507" spans="1:6">
      <c r="A1507" t="s">
        <v>9937</v>
      </c>
      <c r="B1507" t="s">
        <v>2695</v>
      </c>
      <c r="C1507">
        <v>60</v>
      </c>
      <c r="D1507">
        <v>5</v>
      </c>
      <c r="E1507" t="s">
        <v>542</v>
      </c>
      <c r="F1507" t="s">
        <v>8334</v>
      </c>
    </row>
    <row r="1508" spans="1:6">
      <c r="A1508" t="s">
        <v>9938</v>
      </c>
      <c r="B1508" t="s">
        <v>2696</v>
      </c>
      <c r="C1508">
        <v>220</v>
      </c>
      <c r="D1508">
        <v>28</v>
      </c>
      <c r="E1508" t="s">
        <v>543</v>
      </c>
      <c r="F1508" t="s">
        <v>8334</v>
      </c>
    </row>
    <row r="1509" spans="1:6">
      <c r="A1509" t="s">
        <v>9939</v>
      </c>
      <c r="B1509" t="s">
        <v>2697</v>
      </c>
      <c r="C1509">
        <v>54</v>
      </c>
      <c r="D1509">
        <v>6</v>
      </c>
      <c r="E1509" t="s">
        <v>544</v>
      </c>
      <c r="F1509" t="s">
        <v>8334</v>
      </c>
    </row>
    <row r="1510" spans="1:6">
      <c r="A1510" t="s">
        <v>9940</v>
      </c>
      <c r="B1510" t="s">
        <v>2698</v>
      </c>
      <c r="C1510">
        <v>35</v>
      </c>
      <c r="D1510">
        <v>0</v>
      </c>
      <c r="E1510" t="s">
        <v>545</v>
      </c>
      <c r="F1510" t="s">
        <v>8335</v>
      </c>
    </row>
    <row r="1511" spans="1:6">
      <c r="A1511" t="s">
        <v>9941</v>
      </c>
      <c r="B1511" t="s">
        <v>2699</v>
      </c>
      <c r="C1511">
        <v>39</v>
      </c>
      <c r="D1511">
        <v>6</v>
      </c>
      <c r="E1511" t="s">
        <v>545</v>
      </c>
      <c r="F1511" t="s">
        <v>8335</v>
      </c>
    </row>
    <row r="1512" spans="1:6">
      <c r="A1512" t="s">
        <v>9942</v>
      </c>
      <c r="B1512" t="s">
        <v>2700</v>
      </c>
      <c r="C1512">
        <v>0</v>
      </c>
      <c r="D1512">
        <v>0</v>
      </c>
      <c r="E1512" t="s">
        <v>545</v>
      </c>
      <c r="F1512" t="s">
        <v>8335</v>
      </c>
    </row>
    <row r="1513" spans="1:6">
      <c r="A1513" t="s">
        <v>9943</v>
      </c>
      <c r="B1513" t="s">
        <v>2701</v>
      </c>
      <c r="C1513">
        <v>44</v>
      </c>
      <c r="D1513">
        <v>3</v>
      </c>
      <c r="E1513" t="s">
        <v>545</v>
      </c>
      <c r="F1513" t="s">
        <v>8335</v>
      </c>
    </row>
    <row r="1514" spans="1:6">
      <c r="A1514" t="s">
        <v>9944</v>
      </c>
      <c r="B1514" t="s">
        <v>2702</v>
      </c>
      <c r="C1514">
        <v>111</v>
      </c>
      <c r="D1514">
        <v>15</v>
      </c>
      <c r="E1514" t="s">
        <v>546</v>
      </c>
      <c r="F1514" t="s">
        <v>8333</v>
      </c>
    </row>
    <row r="1515" spans="1:6">
      <c r="A1515" t="s">
        <v>9945</v>
      </c>
      <c r="B1515" t="s">
        <v>2703</v>
      </c>
      <c r="C1515">
        <v>15</v>
      </c>
      <c r="D1515">
        <v>2</v>
      </c>
      <c r="E1515" t="s">
        <v>547</v>
      </c>
      <c r="F1515" t="s">
        <v>8335</v>
      </c>
    </row>
    <row r="1516" spans="1:6">
      <c r="A1516" t="s">
        <v>9946</v>
      </c>
      <c r="B1516" t="s">
        <v>2704</v>
      </c>
      <c r="C1516">
        <v>6</v>
      </c>
      <c r="D1516">
        <v>0</v>
      </c>
      <c r="E1516" t="s">
        <v>548</v>
      </c>
      <c r="F1516" t="s">
        <v>8335</v>
      </c>
    </row>
    <row r="1517" spans="1:6">
      <c r="A1517" t="s">
        <v>9947</v>
      </c>
      <c r="B1517" t="s">
        <v>2705</v>
      </c>
      <c r="C1517">
        <v>0</v>
      </c>
      <c r="D1517">
        <v>0</v>
      </c>
      <c r="E1517" t="s">
        <v>548</v>
      </c>
      <c r="F1517" t="s">
        <v>1196</v>
      </c>
    </row>
    <row r="1518" spans="1:6">
      <c r="A1518" t="s">
        <v>9948</v>
      </c>
      <c r="B1518" t="s">
        <v>2706</v>
      </c>
      <c r="C1518">
        <v>10</v>
      </c>
      <c r="D1518">
        <v>0</v>
      </c>
      <c r="E1518" t="s">
        <v>548</v>
      </c>
      <c r="F1518" t="s">
        <v>8335</v>
      </c>
    </row>
    <row r="1519" spans="1:6">
      <c r="A1519" t="s">
        <v>9949</v>
      </c>
      <c r="B1519" t="s">
        <v>2707</v>
      </c>
      <c r="C1519">
        <v>3</v>
      </c>
      <c r="D1519">
        <v>0</v>
      </c>
      <c r="E1519" t="s">
        <v>548</v>
      </c>
      <c r="F1519" t="s">
        <v>8335</v>
      </c>
    </row>
    <row r="1520" spans="1:6">
      <c r="A1520" t="s">
        <v>9950</v>
      </c>
      <c r="B1520" t="s">
        <v>2708</v>
      </c>
      <c r="C1520">
        <v>3</v>
      </c>
      <c r="D1520">
        <v>0</v>
      </c>
      <c r="E1520" t="s">
        <v>548</v>
      </c>
      <c r="F1520" t="s">
        <v>1196</v>
      </c>
    </row>
    <row r="1521" spans="1:6">
      <c r="A1521" t="s">
        <v>9951</v>
      </c>
      <c r="B1521" t="s">
        <v>2709</v>
      </c>
      <c r="C1521">
        <v>3</v>
      </c>
      <c r="D1521">
        <v>0</v>
      </c>
      <c r="E1521" t="s">
        <v>549</v>
      </c>
      <c r="F1521" t="s">
        <v>8335</v>
      </c>
    </row>
    <row r="1522" spans="1:6">
      <c r="A1522" t="s">
        <v>9952</v>
      </c>
      <c r="B1522" t="s">
        <v>2710</v>
      </c>
      <c r="C1522">
        <v>10</v>
      </c>
      <c r="D1522">
        <v>0</v>
      </c>
      <c r="E1522" t="s">
        <v>550</v>
      </c>
      <c r="F1522" t="s">
        <v>8335</v>
      </c>
    </row>
    <row r="1523" spans="1:6">
      <c r="A1523" t="s">
        <v>9953</v>
      </c>
      <c r="B1523" t="s">
        <v>2711</v>
      </c>
      <c r="C1523">
        <v>70</v>
      </c>
      <c r="D1523">
        <v>8</v>
      </c>
      <c r="E1523" t="s">
        <v>551</v>
      </c>
      <c r="F1523" t="s">
        <v>8335</v>
      </c>
    </row>
    <row r="1524" spans="1:6">
      <c r="A1524" t="s">
        <v>9954</v>
      </c>
      <c r="B1524" t="s">
        <v>2712</v>
      </c>
      <c r="C1524">
        <v>39</v>
      </c>
      <c r="D1524">
        <v>4</v>
      </c>
      <c r="E1524" t="s">
        <v>551</v>
      </c>
      <c r="F1524" t="s">
        <v>8335</v>
      </c>
    </row>
    <row r="1525" spans="1:6">
      <c r="A1525" t="s">
        <v>9955</v>
      </c>
      <c r="B1525" t="s">
        <v>2713</v>
      </c>
      <c r="C1525">
        <v>20</v>
      </c>
      <c r="D1525">
        <v>0</v>
      </c>
      <c r="E1525" t="s">
        <v>551</v>
      </c>
      <c r="F1525" t="s">
        <v>8335</v>
      </c>
    </row>
    <row r="1526" spans="1:6">
      <c r="A1526" t="s">
        <v>9956</v>
      </c>
      <c r="B1526" t="s">
        <v>2714</v>
      </c>
      <c r="C1526">
        <v>75</v>
      </c>
      <c r="D1526">
        <v>17</v>
      </c>
      <c r="E1526" t="s">
        <v>552</v>
      </c>
      <c r="F1526" t="s">
        <v>8335</v>
      </c>
    </row>
    <row r="1527" spans="1:6">
      <c r="A1527" t="s">
        <v>9957</v>
      </c>
      <c r="B1527" t="s">
        <v>2715</v>
      </c>
      <c r="C1527">
        <v>209</v>
      </c>
      <c r="D1527">
        <v>20</v>
      </c>
      <c r="E1527" t="s">
        <v>552</v>
      </c>
      <c r="F1527" t="s">
        <v>8335</v>
      </c>
    </row>
    <row r="1528" spans="1:6">
      <c r="A1528" t="s">
        <v>9958</v>
      </c>
      <c r="B1528" t="s">
        <v>2716</v>
      </c>
      <c r="C1528">
        <v>13</v>
      </c>
      <c r="D1528">
        <v>0</v>
      </c>
      <c r="E1528" t="s">
        <v>553</v>
      </c>
      <c r="F1528" t="s">
        <v>8332</v>
      </c>
    </row>
    <row r="1529" spans="1:6">
      <c r="A1529" t="s">
        <v>9959</v>
      </c>
      <c r="B1529" t="s">
        <v>2717</v>
      </c>
      <c r="C1529">
        <v>130</v>
      </c>
      <c r="D1529">
        <v>13</v>
      </c>
      <c r="E1529" t="s">
        <v>554</v>
      </c>
      <c r="F1529" t="s">
        <v>8331</v>
      </c>
    </row>
    <row r="1530" spans="1:6">
      <c r="A1530" t="s">
        <v>9960</v>
      </c>
      <c r="B1530" t="s">
        <v>2718</v>
      </c>
      <c r="C1530">
        <v>351</v>
      </c>
      <c r="D1530">
        <v>25</v>
      </c>
      <c r="E1530" t="s">
        <v>554</v>
      </c>
      <c r="F1530" t="s">
        <v>8331</v>
      </c>
    </row>
    <row r="1531" spans="1:6">
      <c r="A1531" t="s">
        <v>9961</v>
      </c>
      <c r="B1531" t="s">
        <v>2719</v>
      </c>
      <c r="C1531">
        <v>415</v>
      </c>
      <c r="D1531">
        <v>44</v>
      </c>
      <c r="E1531" t="s">
        <v>554</v>
      </c>
      <c r="F1531" t="s">
        <v>8331</v>
      </c>
    </row>
    <row r="1532" spans="1:6">
      <c r="A1532" t="s">
        <v>9962</v>
      </c>
      <c r="B1532" t="s">
        <v>2720</v>
      </c>
      <c r="C1532">
        <v>200</v>
      </c>
      <c r="D1532">
        <v>17</v>
      </c>
      <c r="E1532" t="s">
        <v>554</v>
      </c>
      <c r="F1532" t="s">
        <v>8331</v>
      </c>
    </row>
    <row r="1533" spans="1:6">
      <c r="A1533" t="s">
        <v>9963</v>
      </c>
      <c r="B1533" t="s">
        <v>2721</v>
      </c>
      <c r="C1533">
        <v>130</v>
      </c>
      <c r="D1533">
        <v>7</v>
      </c>
      <c r="E1533" t="s">
        <v>554</v>
      </c>
      <c r="F1533" t="s">
        <v>8331</v>
      </c>
    </row>
    <row r="1534" spans="1:6">
      <c r="A1534" t="s">
        <v>9964</v>
      </c>
      <c r="B1534" t="s">
        <v>2722</v>
      </c>
      <c r="C1534">
        <v>90</v>
      </c>
      <c r="D1534">
        <v>9</v>
      </c>
      <c r="E1534" t="s">
        <v>554</v>
      </c>
      <c r="F1534" t="s">
        <v>8331</v>
      </c>
    </row>
    <row r="1535" spans="1:6">
      <c r="A1535" t="s">
        <v>9965</v>
      </c>
      <c r="B1535" t="s">
        <v>2723</v>
      </c>
      <c r="C1535">
        <v>148</v>
      </c>
      <c r="D1535">
        <v>16</v>
      </c>
      <c r="E1535" t="s">
        <v>554</v>
      </c>
      <c r="F1535" t="s">
        <v>8331</v>
      </c>
    </row>
    <row r="1536" spans="1:6">
      <c r="A1536" t="s">
        <v>9966</v>
      </c>
      <c r="B1536" t="s">
        <v>2724</v>
      </c>
      <c r="C1536">
        <v>292</v>
      </c>
      <c r="D1536">
        <v>29</v>
      </c>
      <c r="E1536" t="s">
        <v>554</v>
      </c>
      <c r="F1536" t="s">
        <v>8331</v>
      </c>
    </row>
    <row r="1537" spans="1:6">
      <c r="A1537" t="s">
        <v>9967</v>
      </c>
      <c r="B1537" t="s">
        <v>2725</v>
      </c>
      <c r="C1537">
        <v>97</v>
      </c>
      <c r="D1537">
        <v>8</v>
      </c>
      <c r="E1537" t="s">
        <v>554</v>
      </c>
      <c r="F1537" t="s">
        <v>8335</v>
      </c>
    </row>
    <row r="1538" spans="1:6">
      <c r="A1538" t="s">
        <v>9968</v>
      </c>
      <c r="B1538" t="s">
        <v>2726</v>
      </c>
      <c r="C1538">
        <v>475</v>
      </c>
      <c r="D1538">
        <v>127</v>
      </c>
      <c r="E1538" t="s">
        <v>555</v>
      </c>
      <c r="F1538" t="s">
        <v>8350</v>
      </c>
    </row>
    <row r="1539" spans="1:6">
      <c r="A1539" t="s">
        <v>9969</v>
      </c>
      <c r="B1539" t="s">
        <v>2727</v>
      </c>
      <c r="C1539">
        <v>67</v>
      </c>
      <c r="D1539">
        <v>0</v>
      </c>
      <c r="E1539" t="s">
        <v>555</v>
      </c>
      <c r="F1539" t="s">
        <v>8350</v>
      </c>
    </row>
    <row r="1540" spans="1:6">
      <c r="A1540" t="s">
        <v>9970</v>
      </c>
      <c r="B1540" t="s">
        <v>2728</v>
      </c>
      <c r="C1540">
        <v>105</v>
      </c>
      <c r="D1540">
        <v>9</v>
      </c>
      <c r="E1540" t="s">
        <v>556</v>
      </c>
      <c r="F1540" t="s">
        <v>8334</v>
      </c>
    </row>
    <row r="1541" spans="1:6">
      <c r="A1541" t="s">
        <v>9971</v>
      </c>
      <c r="B1541" t="s">
        <v>2729</v>
      </c>
      <c r="C1541">
        <v>50</v>
      </c>
      <c r="D1541">
        <v>8</v>
      </c>
      <c r="E1541" t="s">
        <v>557</v>
      </c>
      <c r="F1541" t="s">
        <v>8335</v>
      </c>
    </row>
    <row r="1542" spans="1:6">
      <c r="A1542" t="s">
        <v>9972</v>
      </c>
      <c r="B1542" t="s">
        <v>2730</v>
      </c>
      <c r="C1542">
        <v>185</v>
      </c>
      <c r="D1542">
        <v>28</v>
      </c>
      <c r="E1542" t="s">
        <v>557</v>
      </c>
      <c r="F1542" t="s">
        <v>8335</v>
      </c>
    </row>
    <row r="1543" spans="1:6">
      <c r="A1543" t="s">
        <v>9973</v>
      </c>
      <c r="B1543" t="s">
        <v>2731</v>
      </c>
      <c r="C1543">
        <v>70</v>
      </c>
      <c r="D1543">
        <v>6</v>
      </c>
      <c r="E1543" t="s">
        <v>558</v>
      </c>
      <c r="F1543" t="s">
        <v>8334</v>
      </c>
    </row>
    <row r="1544" spans="1:6">
      <c r="A1544" t="s">
        <v>9974</v>
      </c>
      <c r="B1544" t="s">
        <v>2732</v>
      </c>
      <c r="C1544">
        <v>63</v>
      </c>
      <c r="D1544">
        <v>7</v>
      </c>
      <c r="E1544" t="s">
        <v>559</v>
      </c>
      <c r="F1544" t="s">
        <v>8335</v>
      </c>
    </row>
    <row r="1545" spans="1:6">
      <c r="A1545" t="s">
        <v>9975</v>
      </c>
      <c r="B1545" t="s">
        <v>2733</v>
      </c>
      <c r="C1545">
        <v>2</v>
      </c>
      <c r="D1545">
        <v>0</v>
      </c>
      <c r="E1545" t="s">
        <v>560</v>
      </c>
      <c r="F1545" t="s">
        <v>8335</v>
      </c>
    </row>
    <row r="1546" spans="1:6">
      <c r="A1546" t="s">
        <v>9976</v>
      </c>
      <c r="B1546" t="s">
        <v>2734</v>
      </c>
      <c r="C1546">
        <v>10</v>
      </c>
      <c r="D1546">
        <v>0</v>
      </c>
      <c r="E1546" t="s">
        <v>561</v>
      </c>
      <c r="F1546" t="s">
        <v>8334</v>
      </c>
    </row>
    <row r="1547" spans="1:6">
      <c r="A1547" t="s">
        <v>9977</v>
      </c>
      <c r="B1547" t="s">
        <v>2735</v>
      </c>
      <c r="C1547">
        <v>17</v>
      </c>
      <c r="D1547">
        <v>0</v>
      </c>
      <c r="E1547" t="s">
        <v>562</v>
      </c>
      <c r="F1547" t="s">
        <v>8335</v>
      </c>
    </row>
    <row r="1548" spans="1:6">
      <c r="A1548" t="s">
        <v>9978</v>
      </c>
      <c r="B1548" t="s">
        <v>2736</v>
      </c>
      <c r="C1548">
        <v>0</v>
      </c>
      <c r="D1548">
        <v>0</v>
      </c>
      <c r="E1548" t="s">
        <v>563</v>
      </c>
      <c r="F1548" t="s">
        <v>1196</v>
      </c>
    </row>
    <row r="1549" spans="1:6">
      <c r="A1549" t="s">
        <v>9979</v>
      </c>
      <c r="B1549" t="s">
        <v>2737</v>
      </c>
      <c r="C1549">
        <v>0</v>
      </c>
      <c r="D1549">
        <v>0</v>
      </c>
      <c r="E1549" t="s">
        <v>563</v>
      </c>
      <c r="F1549" t="s">
        <v>1196</v>
      </c>
    </row>
    <row r="1550" spans="1:6">
      <c r="A1550" t="s">
        <v>9980</v>
      </c>
      <c r="B1550" t="s">
        <v>2738</v>
      </c>
      <c r="C1550">
        <v>562</v>
      </c>
      <c r="D1550">
        <v>61</v>
      </c>
      <c r="E1550" t="s">
        <v>564</v>
      </c>
      <c r="F1550" t="s">
        <v>8334</v>
      </c>
    </row>
    <row r="1551" spans="1:6">
      <c r="A1551" t="s">
        <v>9981</v>
      </c>
      <c r="B1551" t="s">
        <v>2739</v>
      </c>
      <c r="C1551">
        <v>120</v>
      </c>
      <c r="D1551">
        <v>0</v>
      </c>
      <c r="E1551" t="s">
        <v>564</v>
      </c>
      <c r="F1551" t="s">
        <v>8334</v>
      </c>
    </row>
    <row r="1552" spans="1:6">
      <c r="A1552" t="s">
        <v>9982</v>
      </c>
      <c r="B1552" t="s">
        <v>2740</v>
      </c>
      <c r="C1552">
        <v>350</v>
      </c>
      <c r="D1552">
        <v>34</v>
      </c>
      <c r="E1552" t="s">
        <v>564</v>
      </c>
      <c r="F1552" t="s">
        <v>8334</v>
      </c>
    </row>
    <row r="1553" spans="1:6">
      <c r="A1553" t="s">
        <v>9983</v>
      </c>
      <c r="B1553" t="s">
        <v>2741</v>
      </c>
      <c r="C1553">
        <v>15</v>
      </c>
      <c r="D1553">
        <v>0</v>
      </c>
      <c r="E1553" t="s">
        <v>564</v>
      </c>
      <c r="F1553" t="s">
        <v>8334</v>
      </c>
    </row>
    <row r="1554" spans="1:6">
      <c r="A1554" t="s">
        <v>9984</v>
      </c>
      <c r="B1554" t="s">
        <v>2742</v>
      </c>
      <c r="C1554">
        <v>160</v>
      </c>
      <c r="D1554">
        <v>12</v>
      </c>
      <c r="E1554" t="s">
        <v>564</v>
      </c>
      <c r="F1554" t="s">
        <v>8334</v>
      </c>
    </row>
    <row r="1555" spans="1:6">
      <c r="A1555" t="s">
        <v>9985</v>
      </c>
      <c r="B1555" t="s">
        <v>2743</v>
      </c>
      <c r="C1555">
        <v>60</v>
      </c>
      <c r="D1555">
        <v>9</v>
      </c>
      <c r="E1555" t="s">
        <v>564</v>
      </c>
      <c r="F1555" t="s">
        <v>8334</v>
      </c>
    </row>
    <row r="1556" spans="1:6">
      <c r="A1556" t="s">
        <v>9986</v>
      </c>
      <c r="B1556" t="s">
        <v>2744</v>
      </c>
      <c r="C1556">
        <v>7</v>
      </c>
      <c r="D1556">
        <v>0</v>
      </c>
      <c r="E1556" t="s">
        <v>565</v>
      </c>
      <c r="F1556" t="s">
        <v>1196</v>
      </c>
    </row>
    <row r="1557" spans="1:6">
      <c r="A1557" t="s">
        <v>9987</v>
      </c>
      <c r="B1557" t="s">
        <v>2745</v>
      </c>
      <c r="C1557">
        <v>115</v>
      </c>
      <c r="D1557">
        <v>22</v>
      </c>
      <c r="E1557" t="s">
        <v>565</v>
      </c>
      <c r="F1557" t="s">
        <v>1196</v>
      </c>
    </row>
    <row r="1558" spans="1:6">
      <c r="A1558" t="s">
        <v>9988</v>
      </c>
      <c r="B1558" t="s">
        <v>2746</v>
      </c>
      <c r="C1558">
        <v>14</v>
      </c>
      <c r="D1558">
        <v>0</v>
      </c>
      <c r="E1558" t="s">
        <v>565</v>
      </c>
      <c r="F1558" t="s">
        <v>8332</v>
      </c>
    </row>
    <row r="1559" spans="1:6">
      <c r="A1559" t="s">
        <v>9989</v>
      </c>
      <c r="B1559" t="s">
        <v>2747</v>
      </c>
      <c r="C1559">
        <v>5</v>
      </c>
      <c r="D1559">
        <v>0</v>
      </c>
      <c r="E1559" t="s">
        <v>565</v>
      </c>
      <c r="F1559" t="s">
        <v>1196</v>
      </c>
    </row>
    <row r="1560" spans="1:6">
      <c r="A1560" t="s">
        <v>9990</v>
      </c>
      <c r="B1560" t="s">
        <v>2748</v>
      </c>
      <c r="C1560">
        <v>19</v>
      </c>
      <c r="D1560">
        <v>2</v>
      </c>
      <c r="E1560" t="s">
        <v>565</v>
      </c>
      <c r="F1560" t="s">
        <v>1196</v>
      </c>
    </row>
    <row r="1561" spans="1:6">
      <c r="A1561" t="s">
        <v>9991</v>
      </c>
      <c r="B1561" t="s">
        <v>2749</v>
      </c>
      <c r="C1561">
        <v>6</v>
      </c>
      <c r="D1561">
        <v>0</v>
      </c>
      <c r="E1561" t="s">
        <v>565</v>
      </c>
      <c r="F1561" t="s">
        <v>1196</v>
      </c>
    </row>
    <row r="1562" spans="1:6">
      <c r="A1562" t="s">
        <v>9992</v>
      </c>
      <c r="B1562" t="s">
        <v>2750</v>
      </c>
      <c r="C1562">
        <v>44</v>
      </c>
      <c r="D1562">
        <v>6</v>
      </c>
      <c r="E1562" t="s">
        <v>565</v>
      </c>
      <c r="F1562" t="s">
        <v>8335</v>
      </c>
    </row>
    <row r="1563" spans="1:6">
      <c r="A1563" t="s">
        <v>9993</v>
      </c>
      <c r="B1563" t="s">
        <v>2751</v>
      </c>
      <c r="C1563">
        <v>5</v>
      </c>
      <c r="D1563">
        <v>0</v>
      </c>
      <c r="E1563" t="s">
        <v>565</v>
      </c>
      <c r="F1563" t="s">
        <v>1196</v>
      </c>
    </row>
    <row r="1564" spans="1:6">
      <c r="A1564" t="s">
        <v>9994</v>
      </c>
      <c r="B1564" t="s">
        <v>2752</v>
      </c>
      <c r="C1564">
        <v>110</v>
      </c>
      <c r="D1564">
        <v>8</v>
      </c>
      <c r="E1564" t="s">
        <v>566</v>
      </c>
      <c r="F1564" t="s">
        <v>8335</v>
      </c>
    </row>
    <row r="1565" spans="1:6">
      <c r="A1565" t="s">
        <v>9995</v>
      </c>
      <c r="B1565" t="s">
        <v>2753</v>
      </c>
      <c r="C1565">
        <v>140</v>
      </c>
      <c r="D1565">
        <v>17</v>
      </c>
      <c r="E1565" t="s">
        <v>566</v>
      </c>
      <c r="F1565" t="s">
        <v>8335</v>
      </c>
    </row>
    <row r="1566" spans="1:6">
      <c r="A1566" t="s">
        <v>9996</v>
      </c>
      <c r="B1566" t="s">
        <v>2754</v>
      </c>
      <c r="C1566">
        <v>45</v>
      </c>
      <c r="D1566">
        <v>4</v>
      </c>
      <c r="E1566" t="s">
        <v>566</v>
      </c>
      <c r="F1566" t="s">
        <v>8335</v>
      </c>
    </row>
    <row r="1567" spans="1:6">
      <c r="A1567" t="s">
        <v>9997</v>
      </c>
      <c r="B1567" t="s">
        <v>2755</v>
      </c>
      <c r="C1567">
        <v>73</v>
      </c>
      <c r="D1567">
        <v>19</v>
      </c>
      <c r="E1567" t="s">
        <v>567</v>
      </c>
      <c r="F1567" t="s">
        <v>8335</v>
      </c>
    </row>
    <row r="1568" spans="1:6">
      <c r="A1568" t="s">
        <v>9998</v>
      </c>
      <c r="B1568" t="s">
        <v>2756</v>
      </c>
      <c r="C1568">
        <v>8</v>
      </c>
      <c r="D1568">
        <v>0</v>
      </c>
      <c r="E1568" t="s">
        <v>567</v>
      </c>
      <c r="F1568" t="s">
        <v>8335</v>
      </c>
    </row>
    <row r="1569" spans="1:6">
      <c r="A1569" t="s">
        <v>9999</v>
      </c>
      <c r="B1569" t="s">
        <v>2757</v>
      </c>
      <c r="C1569">
        <v>6</v>
      </c>
      <c r="D1569">
        <v>0</v>
      </c>
      <c r="E1569" t="s">
        <v>567</v>
      </c>
      <c r="F1569" t="s">
        <v>8335</v>
      </c>
    </row>
    <row r="1570" spans="1:6">
      <c r="A1570" t="s">
        <v>10000</v>
      </c>
      <c r="B1570" t="s">
        <v>2758</v>
      </c>
      <c r="C1570">
        <v>100</v>
      </c>
      <c r="D1570">
        <v>12</v>
      </c>
      <c r="E1570" t="s">
        <v>568</v>
      </c>
      <c r="F1570" t="s">
        <v>8331</v>
      </c>
    </row>
    <row r="1571" spans="1:6">
      <c r="A1571" t="s">
        <v>10001</v>
      </c>
      <c r="B1571" t="s">
        <v>2759</v>
      </c>
      <c r="C1571">
        <v>12</v>
      </c>
      <c r="D1571">
        <v>0</v>
      </c>
      <c r="E1571" t="s">
        <v>568</v>
      </c>
      <c r="F1571" t="s">
        <v>8331</v>
      </c>
    </row>
    <row r="1572" spans="1:6">
      <c r="A1572" t="s">
        <v>10002</v>
      </c>
      <c r="B1572" t="s">
        <v>2760</v>
      </c>
      <c r="C1572">
        <v>350</v>
      </c>
      <c r="D1572">
        <v>77</v>
      </c>
      <c r="E1572" t="s">
        <v>568</v>
      </c>
      <c r="F1572" t="s">
        <v>8331</v>
      </c>
    </row>
    <row r="1573" spans="1:6">
      <c r="A1573" t="s">
        <v>10003</v>
      </c>
      <c r="B1573" t="s">
        <v>2761</v>
      </c>
      <c r="C1573">
        <v>263</v>
      </c>
      <c r="D1573">
        <v>23</v>
      </c>
      <c r="E1573" t="s">
        <v>568</v>
      </c>
      <c r="F1573" t="s">
        <v>8331</v>
      </c>
    </row>
    <row r="1574" spans="1:6">
      <c r="A1574" t="s">
        <v>10004</v>
      </c>
      <c r="B1574" t="s">
        <v>2762</v>
      </c>
      <c r="C1574">
        <v>30</v>
      </c>
      <c r="D1574">
        <v>2</v>
      </c>
      <c r="E1574" t="s">
        <v>568</v>
      </c>
      <c r="F1574" t="s">
        <v>8331</v>
      </c>
    </row>
    <row r="1575" spans="1:6">
      <c r="A1575" t="s">
        <v>10005</v>
      </c>
      <c r="B1575" t="s">
        <v>2763</v>
      </c>
      <c r="C1575">
        <v>320</v>
      </c>
      <c r="D1575">
        <v>32</v>
      </c>
      <c r="E1575" t="s">
        <v>568</v>
      </c>
      <c r="F1575" t="s">
        <v>8331</v>
      </c>
    </row>
    <row r="1576" spans="1:6">
      <c r="A1576" t="s">
        <v>10006</v>
      </c>
      <c r="B1576" t="s">
        <v>2764</v>
      </c>
      <c r="C1576">
        <v>9</v>
      </c>
      <c r="D1576">
        <v>0</v>
      </c>
      <c r="E1576" t="s">
        <v>568</v>
      </c>
      <c r="F1576" t="s">
        <v>8331</v>
      </c>
    </row>
    <row r="1577" spans="1:6">
      <c r="A1577" t="s">
        <v>10007</v>
      </c>
      <c r="B1577" t="s">
        <v>2765</v>
      </c>
      <c r="C1577">
        <v>14</v>
      </c>
      <c r="D1577">
        <v>1</v>
      </c>
      <c r="E1577" t="s">
        <v>568</v>
      </c>
      <c r="F1577" t="s">
        <v>8331</v>
      </c>
    </row>
    <row r="1578" spans="1:6">
      <c r="A1578" t="s">
        <v>10008</v>
      </c>
      <c r="B1578" t="s">
        <v>2766</v>
      </c>
      <c r="C1578">
        <v>86</v>
      </c>
      <c r="D1578">
        <v>11</v>
      </c>
      <c r="E1578" t="s">
        <v>568</v>
      </c>
      <c r="F1578" t="s">
        <v>8331</v>
      </c>
    </row>
    <row r="1579" spans="1:6">
      <c r="A1579" t="s">
        <v>10009</v>
      </c>
      <c r="B1579" t="s">
        <v>2767</v>
      </c>
      <c r="C1579">
        <v>25</v>
      </c>
      <c r="D1579">
        <v>4</v>
      </c>
      <c r="E1579" t="s">
        <v>568</v>
      </c>
      <c r="F1579" t="s">
        <v>8331</v>
      </c>
    </row>
    <row r="1580" spans="1:6">
      <c r="A1580" t="s">
        <v>10010</v>
      </c>
      <c r="B1580" t="s">
        <v>2768</v>
      </c>
      <c r="C1580">
        <v>180</v>
      </c>
      <c r="D1580">
        <v>26</v>
      </c>
      <c r="E1580" t="s">
        <v>568</v>
      </c>
      <c r="F1580" t="s">
        <v>8331</v>
      </c>
    </row>
    <row r="1581" spans="1:6">
      <c r="A1581" t="s">
        <v>10011</v>
      </c>
      <c r="B1581" t="s">
        <v>2769</v>
      </c>
      <c r="C1581">
        <v>186</v>
      </c>
      <c r="D1581">
        <v>25</v>
      </c>
      <c r="E1581" t="s">
        <v>568</v>
      </c>
      <c r="F1581" t="s">
        <v>8331</v>
      </c>
    </row>
    <row r="1582" spans="1:6">
      <c r="A1582" t="s">
        <v>10012</v>
      </c>
      <c r="B1582" t="s">
        <v>2770</v>
      </c>
      <c r="C1582">
        <v>100</v>
      </c>
      <c r="D1582">
        <v>0</v>
      </c>
      <c r="E1582" t="s">
        <v>568</v>
      </c>
      <c r="F1582" t="s">
        <v>8331</v>
      </c>
    </row>
    <row r="1583" spans="1:6">
      <c r="A1583" t="s">
        <v>10013</v>
      </c>
      <c r="B1583" t="s">
        <v>2771</v>
      </c>
      <c r="C1583">
        <v>130</v>
      </c>
      <c r="D1583">
        <v>0</v>
      </c>
      <c r="E1583" t="s">
        <v>568</v>
      </c>
      <c r="F1583" t="s">
        <v>8331</v>
      </c>
    </row>
    <row r="1584" spans="1:6">
      <c r="A1584" t="s">
        <v>10014</v>
      </c>
      <c r="B1584" t="s">
        <v>2772</v>
      </c>
      <c r="C1584">
        <v>350</v>
      </c>
      <c r="D1584">
        <v>51</v>
      </c>
      <c r="E1584" t="s">
        <v>568</v>
      </c>
      <c r="F1584" t="s">
        <v>8331</v>
      </c>
    </row>
    <row r="1585" spans="1:6">
      <c r="A1585" t="s">
        <v>10015</v>
      </c>
      <c r="B1585" t="s">
        <v>2773</v>
      </c>
      <c r="C1585">
        <v>125</v>
      </c>
      <c r="D1585">
        <v>15</v>
      </c>
      <c r="E1585" t="s">
        <v>568</v>
      </c>
      <c r="F1585" t="s">
        <v>8331</v>
      </c>
    </row>
    <row r="1586" spans="1:6">
      <c r="A1586" t="s">
        <v>10016</v>
      </c>
      <c r="B1586" t="s">
        <v>2774</v>
      </c>
      <c r="C1586">
        <v>238</v>
      </c>
      <c r="D1586">
        <v>26</v>
      </c>
      <c r="E1586" t="s">
        <v>568</v>
      </c>
      <c r="F1586" t="s">
        <v>8331</v>
      </c>
    </row>
    <row r="1587" spans="1:6">
      <c r="A1587" t="s">
        <v>10017</v>
      </c>
      <c r="B1587" t="s">
        <v>2775</v>
      </c>
      <c r="C1587">
        <v>153</v>
      </c>
      <c r="D1587">
        <v>21</v>
      </c>
      <c r="E1587" t="s">
        <v>568</v>
      </c>
      <c r="F1587" t="s">
        <v>8331</v>
      </c>
    </row>
    <row r="1588" spans="1:6">
      <c r="A1588" t="s">
        <v>10018</v>
      </c>
      <c r="B1588" t="s">
        <v>2776</v>
      </c>
      <c r="C1588">
        <v>52</v>
      </c>
      <c r="D1588">
        <v>5</v>
      </c>
      <c r="E1588" t="s">
        <v>568</v>
      </c>
      <c r="F1588" t="s">
        <v>8331</v>
      </c>
    </row>
    <row r="1589" spans="1:6">
      <c r="A1589" t="s">
        <v>10019</v>
      </c>
      <c r="B1589" t="s">
        <v>2777</v>
      </c>
      <c r="C1589">
        <v>0</v>
      </c>
      <c r="D1589">
        <v>0</v>
      </c>
      <c r="E1589" t="s">
        <v>568</v>
      </c>
      <c r="F1589" t="s">
        <v>8331</v>
      </c>
    </row>
    <row r="1590" spans="1:6">
      <c r="A1590" t="s">
        <v>10020</v>
      </c>
      <c r="B1590" t="s">
        <v>2778</v>
      </c>
      <c r="C1590">
        <v>180</v>
      </c>
      <c r="D1590">
        <v>32</v>
      </c>
      <c r="E1590" t="s">
        <v>568</v>
      </c>
      <c r="F1590" t="s">
        <v>8331</v>
      </c>
    </row>
    <row r="1591" spans="1:6">
      <c r="A1591" t="s">
        <v>10021</v>
      </c>
      <c r="B1591" t="s">
        <v>2779</v>
      </c>
      <c r="C1591">
        <v>141</v>
      </c>
      <c r="D1591">
        <v>8</v>
      </c>
      <c r="E1591" t="s">
        <v>568</v>
      </c>
      <c r="F1591" t="s">
        <v>8331</v>
      </c>
    </row>
    <row r="1592" spans="1:6">
      <c r="A1592" t="s">
        <v>10022</v>
      </c>
      <c r="B1592" t="s">
        <v>2780</v>
      </c>
      <c r="C1592">
        <v>190</v>
      </c>
      <c r="D1592">
        <v>39</v>
      </c>
      <c r="E1592" t="s">
        <v>568</v>
      </c>
      <c r="F1592" t="s">
        <v>8331</v>
      </c>
    </row>
    <row r="1593" spans="1:6">
      <c r="A1593" t="s">
        <v>10023</v>
      </c>
      <c r="B1593" t="s">
        <v>2781</v>
      </c>
      <c r="C1593">
        <v>180</v>
      </c>
      <c r="D1593">
        <v>15</v>
      </c>
      <c r="E1593" t="s">
        <v>568</v>
      </c>
      <c r="F1593" t="s">
        <v>8331</v>
      </c>
    </row>
    <row r="1594" spans="1:6">
      <c r="A1594" t="s">
        <v>10024</v>
      </c>
      <c r="B1594" t="s">
        <v>2782</v>
      </c>
      <c r="C1594">
        <v>168</v>
      </c>
      <c r="D1594">
        <v>23</v>
      </c>
      <c r="E1594" t="s">
        <v>568</v>
      </c>
      <c r="F1594" t="s">
        <v>8331</v>
      </c>
    </row>
    <row r="1595" spans="1:6">
      <c r="A1595" t="s">
        <v>10025</v>
      </c>
      <c r="B1595" t="s">
        <v>2783</v>
      </c>
      <c r="C1595">
        <v>115</v>
      </c>
      <c r="D1595">
        <v>0</v>
      </c>
      <c r="E1595" t="s">
        <v>568</v>
      </c>
      <c r="F1595" t="s">
        <v>8331</v>
      </c>
    </row>
    <row r="1596" spans="1:6">
      <c r="A1596" t="s">
        <v>10026</v>
      </c>
      <c r="B1596" t="s">
        <v>2784</v>
      </c>
      <c r="C1596">
        <v>118</v>
      </c>
      <c r="D1596">
        <v>16</v>
      </c>
      <c r="E1596" t="s">
        <v>568</v>
      </c>
      <c r="F1596" t="s">
        <v>8331</v>
      </c>
    </row>
    <row r="1597" spans="1:6">
      <c r="A1597" t="s">
        <v>10027</v>
      </c>
      <c r="B1597" t="s">
        <v>2785</v>
      </c>
      <c r="C1597">
        <v>35</v>
      </c>
      <c r="D1597">
        <v>9</v>
      </c>
      <c r="E1597" t="s">
        <v>568</v>
      </c>
      <c r="F1597" t="s">
        <v>8331</v>
      </c>
    </row>
    <row r="1598" spans="1:6">
      <c r="A1598" t="s">
        <v>10028</v>
      </c>
      <c r="B1598" t="s">
        <v>2786</v>
      </c>
      <c r="C1598">
        <v>53</v>
      </c>
      <c r="D1598">
        <v>0</v>
      </c>
      <c r="E1598" t="s">
        <v>568</v>
      </c>
      <c r="F1598" t="s">
        <v>8331</v>
      </c>
    </row>
    <row r="1599" spans="1:6">
      <c r="A1599" t="s">
        <v>10029</v>
      </c>
      <c r="B1599" t="s">
        <v>2787</v>
      </c>
      <c r="C1599">
        <v>127</v>
      </c>
      <c r="D1599">
        <v>20</v>
      </c>
      <c r="E1599" t="s">
        <v>568</v>
      </c>
      <c r="F1599" t="s">
        <v>8331</v>
      </c>
    </row>
    <row r="1600" spans="1:6">
      <c r="A1600" t="s">
        <v>10030</v>
      </c>
      <c r="B1600" t="s">
        <v>2788</v>
      </c>
      <c r="C1600">
        <v>0</v>
      </c>
      <c r="D1600">
        <v>0</v>
      </c>
      <c r="E1600" t="s">
        <v>568</v>
      </c>
      <c r="F1600" t="s">
        <v>8331</v>
      </c>
    </row>
    <row r="1601" spans="1:6">
      <c r="A1601" t="s">
        <v>10031</v>
      </c>
      <c r="B1601" t="s">
        <v>2789</v>
      </c>
      <c r="C1601">
        <v>45</v>
      </c>
      <c r="D1601">
        <v>4</v>
      </c>
      <c r="E1601" t="s">
        <v>568</v>
      </c>
      <c r="F1601" t="s">
        <v>8331</v>
      </c>
    </row>
    <row r="1602" spans="1:6">
      <c r="A1602" t="s">
        <v>10032</v>
      </c>
      <c r="B1602" t="s">
        <v>2790</v>
      </c>
      <c r="C1602">
        <v>115</v>
      </c>
      <c r="D1602">
        <v>13</v>
      </c>
      <c r="E1602" t="s">
        <v>568</v>
      </c>
      <c r="F1602" t="s">
        <v>8331</v>
      </c>
    </row>
    <row r="1603" spans="1:6">
      <c r="A1603" t="s">
        <v>10033</v>
      </c>
      <c r="B1603" t="s">
        <v>2791</v>
      </c>
      <c r="C1603">
        <v>170</v>
      </c>
      <c r="D1603">
        <v>15</v>
      </c>
      <c r="E1603" t="s">
        <v>568</v>
      </c>
      <c r="F1603" t="s">
        <v>8331</v>
      </c>
    </row>
    <row r="1604" spans="1:6">
      <c r="A1604" t="s">
        <v>10034</v>
      </c>
      <c r="B1604" t="s">
        <v>2792</v>
      </c>
      <c r="C1604">
        <v>59</v>
      </c>
      <c r="D1604">
        <v>5</v>
      </c>
      <c r="E1604" t="s">
        <v>568</v>
      </c>
      <c r="F1604" t="s">
        <v>8331</v>
      </c>
    </row>
    <row r="1605" spans="1:6">
      <c r="A1605" t="s">
        <v>10035</v>
      </c>
      <c r="B1605" t="s">
        <v>2793</v>
      </c>
      <c r="C1605">
        <v>107</v>
      </c>
      <c r="D1605">
        <v>13</v>
      </c>
      <c r="E1605" t="s">
        <v>568</v>
      </c>
      <c r="F1605" t="s">
        <v>8331</v>
      </c>
    </row>
    <row r="1606" spans="1:6">
      <c r="A1606" t="s">
        <v>10036</v>
      </c>
      <c r="B1606" t="s">
        <v>2794</v>
      </c>
      <c r="C1606">
        <v>72</v>
      </c>
      <c r="D1606">
        <v>8</v>
      </c>
      <c r="E1606" t="s">
        <v>568</v>
      </c>
      <c r="F1606" t="s">
        <v>8331</v>
      </c>
    </row>
    <row r="1607" spans="1:6">
      <c r="A1607" t="s">
        <v>10037</v>
      </c>
      <c r="B1607" t="s">
        <v>2795</v>
      </c>
      <c r="C1607">
        <v>128</v>
      </c>
      <c r="D1607">
        <v>24</v>
      </c>
      <c r="E1607" t="s">
        <v>568</v>
      </c>
      <c r="F1607" t="s">
        <v>8331</v>
      </c>
    </row>
    <row r="1608" spans="1:6">
      <c r="A1608" t="s">
        <v>10038</v>
      </c>
      <c r="B1608" t="s">
        <v>2796</v>
      </c>
      <c r="C1608">
        <v>0</v>
      </c>
      <c r="D1608">
        <v>0</v>
      </c>
      <c r="E1608" t="s">
        <v>568</v>
      </c>
      <c r="F1608" t="s">
        <v>8331</v>
      </c>
    </row>
    <row r="1609" spans="1:6">
      <c r="A1609" t="s">
        <v>10039</v>
      </c>
      <c r="B1609" t="s">
        <v>2797</v>
      </c>
      <c r="C1609">
        <v>127</v>
      </c>
      <c r="D1609">
        <v>13</v>
      </c>
      <c r="E1609" t="s">
        <v>568</v>
      </c>
      <c r="F1609" t="s">
        <v>8331</v>
      </c>
    </row>
    <row r="1610" spans="1:6">
      <c r="A1610" t="s">
        <v>10040</v>
      </c>
      <c r="B1610" t="s">
        <v>2798</v>
      </c>
      <c r="C1610">
        <v>160</v>
      </c>
      <c r="D1610">
        <v>28</v>
      </c>
      <c r="E1610" t="s">
        <v>568</v>
      </c>
      <c r="F1610" t="s">
        <v>8331</v>
      </c>
    </row>
    <row r="1611" spans="1:6">
      <c r="A1611" t="s">
        <v>10041</v>
      </c>
      <c r="B1611" t="s">
        <v>2799</v>
      </c>
      <c r="C1611">
        <v>72</v>
      </c>
      <c r="D1611">
        <v>14</v>
      </c>
      <c r="E1611" t="s">
        <v>568</v>
      </c>
      <c r="F1611" t="s">
        <v>8331</v>
      </c>
    </row>
    <row r="1612" spans="1:6">
      <c r="A1612" t="s">
        <v>10042</v>
      </c>
      <c r="B1612" t="s">
        <v>2800</v>
      </c>
      <c r="C1612">
        <v>191</v>
      </c>
      <c r="D1612">
        <v>29</v>
      </c>
      <c r="E1612" t="s">
        <v>568</v>
      </c>
      <c r="F1612" t="s">
        <v>8331</v>
      </c>
    </row>
    <row r="1613" spans="1:6">
      <c r="A1613" t="s">
        <v>10043</v>
      </c>
      <c r="B1613" t="s">
        <v>2801</v>
      </c>
      <c r="C1613">
        <v>244</v>
      </c>
      <c r="D1613">
        <v>18</v>
      </c>
      <c r="E1613" t="s">
        <v>568</v>
      </c>
      <c r="F1613" t="s">
        <v>8331</v>
      </c>
    </row>
    <row r="1614" spans="1:6">
      <c r="A1614" t="s">
        <v>10044</v>
      </c>
      <c r="B1614" t="s">
        <v>2802</v>
      </c>
      <c r="C1614">
        <v>78</v>
      </c>
      <c r="D1614">
        <v>10</v>
      </c>
      <c r="E1614" t="s">
        <v>568</v>
      </c>
      <c r="F1614" t="s">
        <v>8331</v>
      </c>
    </row>
    <row r="1615" spans="1:6">
      <c r="A1615" t="s">
        <v>10045</v>
      </c>
      <c r="B1615" t="s">
        <v>2803</v>
      </c>
      <c r="C1615">
        <v>41</v>
      </c>
      <c r="D1615">
        <v>0</v>
      </c>
      <c r="E1615" t="s">
        <v>568</v>
      </c>
      <c r="F1615" t="s">
        <v>8331</v>
      </c>
    </row>
    <row r="1616" spans="1:6">
      <c r="A1616" t="s">
        <v>10046</v>
      </c>
      <c r="B1616" t="s">
        <v>2804</v>
      </c>
      <c r="C1616">
        <v>60</v>
      </c>
      <c r="D1616">
        <v>8</v>
      </c>
      <c r="E1616" t="s">
        <v>568</v>
      </c>
      <c r="F1616" t="s">
        <v>8331</v>
      </c>
    </row>
    <row r="1617" spans="1:6">
      <c r="A1617" t="s">
        <v>10047</v>
      </c>
      <c r="B1617" t="s">
        <v>2805</v>
      </c>
      <c r="C1617">
        <v>250</v>
      </c>
      <c r="D1617">
        <v>32</v>
      </c>
      <c r="E1617" t="s">
        <v>568</v>
      </c>
      <c r="F1617" t="s">
        <v>8331</v>
      </c>
    </row>
    <row r="1618" spans="1:6">
      <c r="A1618" t="s">
        <v>10048</v>
      </c>
      <c r="B1618" t="s">
        <v>2806</v>
      </c>
      <c r="C1618">
        <v>390</v>
      </c>
      <c r="D1618">
        <v>45</v>
      </c>
      <c r="E1618" t="s">
        <v>568</v>
      </c>
      <c r="F1618" t="s">
        <v>8331</v>
      </c>
    </row>
    <row r="1619" spans="1:6">
      <c r="A1619" t="s">
        <v>10049</v>
      </c>
      <c r="B1619" t="s">
        <v>2807</v>
      </c>
      <c r="C1619">
        <v>170</v>
      </c>
      <c r="D1619">
        <v>20</v>
      </c>
      <c r="E1619" t="s">
        <v>568</v>
      </c>
      <c r="F1619" t="s">
        <v>8331</v>
      </c>
    </row>
    <row r="1620" spans="1:6">
      <c r="A1620" t="s">
        <v>10050</v>
      </c>
      <c r="B1620" t="s">
        <v>2808</v>
      </c>
      <c r="C1620">
        <v>115</v>
      </c>
      <c r="D1620">
        <v>18</v>
      </c>
      <c r="E1620" t="s">
        <v>568</v>
      </c>
      <c r="F1620" t="s">
        <v>8331</v>
      </c>
    </row>
    <row r="1621" spans="1:6">
      <c r="A1621" t="s">
        <v>10051</v>
      </c>
      <c r="B1621" t="s">
        <v>2809</v>
      </c>
      <c r="C1621">
        <v>260</v>
      </c>
      <c r="D1621">
        <v>32</v>
      </c>
      <c r="E1621" t="s">
        <v>568</v>
      </c>
      <c r="F1621" t="s">
        <v>8331</v>
      </c>
    </row>
    <row r="1622" spans="1:6">
      <c r="A1622" t="s">
        <v>10052</v>
      </c>
      <c r="B1622" t="s">
        <v>2810</v>
      </c>
      <c r="C1622">
        <v>284</v>
      </c>
      <c r="D1622">
        <v>29</v>
      </c>
      <c r="E1622" t="s">
        <v>568</v>
      </c>
      <c r="F1622" t="s">
        <v>8331</v>
      </c>
    </row>
    <row r="1623" spans="1:6">
      <c r="A1623" t="s">
        <v>10053</v>
      </c>
      <c r="B1623" t="s">
        <v>2811</v>
      </c>
      <c r="C1623">
        <v>13</v>
      </c>
      <c r="D1623">
        <v>1</v>
      </c>
      <c r="E1623" t="s">
        <v>568</v>
      </c>
      <c r="F1623" t="s">
        <v>8331</v>
      </c>
    </row>
    <row r="1624" spans="1:6">
      <c r="A1624" t="s">
        <v>10054</v>
      </c>
      <c r="B1624" t="s">
        <v>2812</v>
      </c>
      <c r="C1624">
        <v>55</v>
      </c>
      <c r="D1624">
        <v>11</v>
      </c>
      <c r="E1624" t="s">
        <v>568</v>
      </c>
      <c r="F1624" t="s">
        <v>8331</v>
      </c>
    </row>
    <row r="1625" spans="1:6">
      <c r="A1625" t="s">
        <v>10055</v>
      </c>
      <c r="B1625" t="s">
        <v>2813</v>
      </c>
      <c r="C1625">
        <v>60</v>
      </c>
      <c r="D1625">
        <v>5</v>
      </c>
      <c r="E1625" t="s">
        <v>568</v>
      </c>
      <c r="F1625" t="s">
        <v>8331</v>
      </c>
    </row>
    <row r="1626" spans="1:6">
      <c r="A1626" t="s">
        <v>10056</v>
      </c>
      <c r="B1626" t="s">
        <v>2814</v>
      </c>
      <c r="C1626">
        <v>122</v>
      </c>
      <c r="D1626">
        <v>10</v>
      </c>
      <c r="E1626" t="s">
        <v>568</v>
      </c>
      <c r="F1626" t="s">
        <v>8331</v>
      </c>
    </row>
    <row r="1627" spans="1:6">
      <c r="A1627" t="s">
        <v>10057</v>
      </c>
      <c r="B1627" t="s">
        <v>2815</v>
      </c>
      <c r="C1627">
        <v>106</v>
      </c>
      <c r="D1627">
        <v>0</v>
      </c>
      <c r="E1627" t="s">
        <v>568</v>
      </c>
      <c r="F1627" t="s">
        <v>8331</v>
      </c>
    </row>
    <row r="1628" spans="1:6">
      <c r="A1628" t="s">
        <v>10058</v>
      </c>
      <c r="B1628" t="s">
        <v>2816</v>
      </c>
      <c r="C1628">
        <v>180</v>
      </c>
      <c r="D1628">
        <v>29</v>
      </c>
      <c r="E1628" t="s">
        <v>568</v>
      </c>
      <c r="F1628" t="s">
        <v>8331</v>
      </c>
    </row>
    <row r="1629" spans="1:6">
      <c r="A1629" t="s">
        <v>10059</v>
      </c>
      <c r="B1629" t="s">
        <v>2817</v>
      </c>
      <c r="C1629">
        <v>247</v>
      </c>
      <c r="D1629">
        <v>40</v>
      </c>
      <c r="E1629" t="s">
        <v>568</v>
      </c>
      <c r="F1629" t="s">
        <v>8331</v>
      </c>
    </row>
    <row r="1630" spans="1:6">
      <c r="A1630" t="s">
        <v>10060</v>
      </c>
      <c r="B1630" t="s">
        <v>2818</v>
      </c>
      <c r="C1630">
        <v>57</v>
      </c>
      <c r="D1630">
        <v>9</v>
      </c>
      <c r="E1630" t="s">
        <v>568</v>
      </c>
      <c r="F1630" t="s">
        <v>8331</v>
      </c>
    </row>
    <row r="1631" spans="1:6">
      <c r="A1631" t="s">
        <v>10061</v>
      </c>
      <c r="B1631" t="s">
        <v>2819</v>
      </c>
      <c r="C1631">
        <v>87</v>
      </c>
      <c r="D1631">
        <v>10</v>
      </c>
      <c r="E1631" t="s">
        <v>568</v>
      </c>
      <c r="F1631" t="s">
        <v>8331</v>
      </c>
    </row>
    <row r="1632" spans="1:6">
      <c r="A1632" t="s">
        <v>10062</v>
      </c>
      <c r="B1632" t="s">
        <v>2820</v>
      </c>
      <c r="C1632">
        <v>42</v>
      </c>
      <c r="D1632">
        <v>4</v>
      </c>
      <c r="E1632" t="s">
        <v>568</v>
      </c>
      <c r="F1632" t="s">
        <v>8331</v>
      </c>
    </row>
    <row r="1633" spans="1:6">
      <c r="A1633" t="s">
        <v>10063</v>
      </c>
      <c r="B1633" t="s">
        <v>2821</v>
      </c>
      <c r="C1633">
        <v>15</v>
      </c>
      <c r="D1633">
        <v>0</v>
      </c>
      <c r="E1633" t="s">
        <v>568</v>
      </c>
      <c r="F1633" t="s">
        <v>8331</v>
      </c>
    </row>
    <row r="1634" spans="1:6">
      <c r="A1634" t="s">
        <v>10064</v>
      </c>
      <c r="B1634" t="s">
        <v>2822</v>
      </c>
      <c r="C1634">
        <v>220</v>
      </c>
      <c r="D1634">
        <v>36</v>
      </c>
      <c r="E1634" t="s">
        <v>568</v>
      </c>
      <c r="F1634" t="s">
        <v>8331</v>
      </c>
    </row>
    <row r="1635" spans="1:6">
      <c r="A1635" t="s">
        <v>10065</v>
      </c>
      <c r="B1635" t="s">
        <v>2823</v>
      </c>
      <c r="C1635">
        <v>49</v>
      </c>
      <c r="D1635">
        <v>7</v>
      </c>
      <c r="E1635" t="s">
        <v>568</v>
      </c>
      <c r="F1635" t="s">
        <v>8331</v>
      </c>
    </row>
    <row r="1636" spans="1:6">
      <c r="A1636" t="s">
        <v>10066</v>
      </c>
      <c r="B1636" t="s">
        <v>2824</v>
      </c>
      <c r="C1636">
        <v>31</v>
      </c>
      <c r="D1636">
        <v>1</v>
      </c>
      <c r="E1636" t="s">
        <v>568</v>
      </c>
      <c r="F1636" t="s">
        <v>8331</v>
      </c>
    </row>
    <row r="1637" spans="1:6">
      <c r="A1637" t="s">
        <v>10067</v>
      </c>
      <c r="B1637" t="s">
        <v>2825</v>
      </c>
      <c r="C1637">
        <v>130</v>
      </c>
      <c r="D1637">
        <v>22</v>
      </c>
      <c r="E1637" t="s">
        <v>568</v>
      </c>
      <c r="F1637" t="s">
        <v>8331</v>
      </c>
    </row>
    <row r="1638" spans="1:6">
      <c r="A1638" t="s">
        <v>10068</v>
      </c>
      <c r="B1638" t="s">
        <v>2826</v>
      </c>
      <c r="C1638">
        <v>54</v>
      </c>
      <c r="D1638">
        <v>8</v>
      </c>
      <c r="E1638" t="s">
        <v>568</v>
      </c>
      <c r="F1638" t="s">
        <v>8331</v>
      </c>
    </row>
    <row r="1639" spans="1:6">
      <c r="A1639" t="s">
        <v>10069</v>
      </c>
      <c r="B1639" t="s">
        <v>2827</v>
      </c>
      <c r="C1639">
        <v>83</v>
      </c>
      <c r="D1639">
        <v>0</v>
      </c>
      <c r="E1639" t="s">
        <v>568</v>
      </c>
      <c r="F1639" t="s">
        <v>8331</v>
      </c>
    </row>
    <row r="1640" spans="1:6">
      <c r="A1640" t="s">
        <v>10070</v>
      </c>
      <c r="B1640" t="s">
        <v>2828</v>
      </c>
      <c r="C1640">
        <v>342</v>
      </c>
      <c r="D1640">
        <v>35</v>
      </c>
      <c r="E1640" t="s">
        <v>568</v>
      </c>
      <c r="F1640" t="s">
        <v>8331</v>
      </c>
    </row>
    <row r="1641" spans="1:6">
      <c r="A1641" t="s">
        <v>10071</v>
      </c>
      <c r="B1641" t="s">
        <v>2829</v>
      </c>
      <c r="C1641">
        <v>65</v>
      </c>
      <c r="D1641">
        <v>14</v>
      </c>
      <c r="E1641" t="s">
        <v>568</v>
      </c>
      <c r="F1641" t="s">
        <v>8331</v>
      </c>
    </row>
    <row r="1642" spans="1:6">
      <c r="A1642" t="s">
        <v>10072</v>
      </c>
      <c r="B1642" t="s">
        <v>2830</v>
      </c>
      <c r="C1642">
        <v>120</v>
      </c>
      <c r="D1642">
        <v>13</v>
      </c>
      <c r="E1642" t="s">
        <v>568</v>
      </c>
      <c r="F1642" t="s">
        <v>8331</v>
      </c>
    </row>
    <row r="1643" spans="1:6">
      <c r="A1643" t="s">
        <v>10073</v>
      </c>
      <c r="B1643" t="s">
        <v>2831</v>
      </c>
      <c r="C1643">
        <v>110</v>
      </c>
      <c r="D1643">
        <v>16</v>
      </c>
      <c r="E1643" t="s">
        <v>568</v>
      </c>
      <c r="F1643" t="s">
        <v>8331</v>
      </c>
    </row>
    <row r="1644" spans="1:6">
      <c r="A1644" t="s">
        <v>10074</v>
      </c>
      <c r="B1644" t="s">
        <v>2832</v>
      </c>
      <c r="C1644">
        <v>400</v>
      </c>
      <c r="D1644">
        <v>69</v>
      </c>
      <c r="E1644" t="s">
        <v>568</v>
      </c>
      <c r="F1644" t="s">
        <v>8331</v>
      </c>
    </row>
    <row r="1645" spans="1:6">
      <c r="A1645" t="s">
        <v>10075</v>
      </c>
      <c r="B1645" t="s">
        <v>2833</v>
      </c>
      <c r="C1645">
        <v>110</v>
      </c>
      <c r="D1645">
        <v>9</v>
      </c>
      <c r="E1645" t="s">
        <v>568</v>
      </c>
      <c r="F1645" t="s">
        <v>8331</v>
      </c>
    </row>
    <row r="1646" spans="1:6">
      <c r="A1646" t="s">
        <v>10076</v>
      </c>
      <c r="B1646" t="s">
        <v>2834</v>
      </c>
      <c r="C1646">
        <v>60</v>
      </c>
      <c r="D1646">
        <v>11</v>
      </c>
      <c r="E1646" t="s">
        <v>568</v>
      </c>
      <c r="F1646" t="s">
        <v>8331</v>
      </c>
    </row>
    <row r="1647" spans="1:6">
      <c r="A1647" t="s">
        <v>10077</v>
      </c>
      <c r="B1647" t="s">
        <v>2835</v>
      </c>
      <c r="C1647">
        <v>83</v>
      </c>
      <c r="D1647">
        <v>10</v>
      </c>
      <c r="E1647" t="s">
        <v>568</v>
      </c>
      <c r="F1647" t="s">
        <v>8331</v>
      </c>
    </row>
    <row r="1648" spans="1:6">
      <c r="A1648" t="s">
        <v>10078</v>
      </c>
      <c r="B1648" t="s">
        <v>2836</v>
      </c>
      <c r="C1648">
        <v>280</v>
      </c>
      <c r="D1648">
        <v>28</v>
      </c>
      <c r="E1648" t="s">
        <v>568</v>
      </c>
      <c r="F1648" t="s">
        <v>8331</v>
      </c>
    </row>
    <row r="1649" spans="1:6">
      <c r="A1649" t="s">
        <v>10079</v>
      </c>
      <c r="B1649" t="s">
        <v>2837</v>
      </c>
      <c r="C1649">
        <v>220</v>
      </c>
      <c r="D1649">
        <v>23</v>
      </c>
      <c r="E1649" t="s">
        <v>568</v>
      </c>
      <c r="F1649" t="s">
        <v>8331</v>
      </c>
    </row>
    <row r="1650" spans="1:6">
      <c r="A1650" t="s">
        <v>10080</v>
      </c>
      <c r="B1650" t="s">
        <v>2838</v>
      </c>
      <c r="C1650">
        <v>13</v>
      </c>
      <c r="D1650">
        <v>0</v>
      </c>
      <c r="E1650" t="s">
        <v>568</v>
      </c>
      <c r="F1650" t="s">
        <v>8331</v>
      </c>
    </row>
    <row r="1651" spans="1:6">
      <c r="A1651" t="s">
        <v>10081</v>
      </c>
      <c r="B1651" t="s">
        <v>2839</v>
      </c>
      <c r="C1651">
        <v>113</v>
      </c>
      <c r="D1651">
        <v>16</v>
      </c>
      <c r="E1651" t="s">
        <v>568</v>
      </c>
      <c r="F1651" t="s">
        <v>8331</v>
      </c>
    </row>
    <row r="1652" spans="1:6">
      <c r="A1652" t="s">
        <v>10082</v>
      </c>
      <c r="B1652" t="s">
        <v>2840</v>
      </c>
      <c r="C1652">
        <v>21</v>
      </c>
      <c r="D1652">
        <v>2</v>
      </c>
      <c r="E1652" t="s">
        <v>568</v>
      </c>
      <c r="F1652" t="s">
        <v>8331</v>
      </c>
    </row>
    <row r="1653" spans="1:6">
      <c r="A1653" t="s">
        <v>10083</v>
      </c>
      <c r="B1653" t="s">
        <v>2841</v>
      </c>
      <c r="C1653">
        <v>140</v>
      </c>
      <c r="D1653">
        <v>20</v>
      </c>
      <c r="E1653" t="s">
        <v>568</v>
      </c>
      <c r="F1653" t="s">
        <v>8331</v>
      </c>
    </row>
    <row r="1654" spans="1:6">
      <c r="A1654" t="s">
        <v>10084</v>
      </c>
      <c r="B1654" t="s">
        <v>2842</v>
      </c>
      <c r="C1654">
        <v>80</v>
      </c>
      <c r="D1654">
        <v>0</v>
      </c>
      <c r="E1654" t="s">
        <v>568</v>
      </c>
      <c r="F1654" t="s">
        <v>8331</v>
      </c>
    </row>
    <row r="1655" spans="1:6">
      <c r="A1655" t="s">
        <v>10085</v>
      </c>
      <c r="B1655" t="s">
        <v>2843</v>
      </c>
      <c r="C1655">
        <v>0</v>
      </c>
      <c r="D1655">
        <v>0</v>
      </c>
      <c r="E1655" t="s">
        <v>568</v>
      </c>
      <c r="F1655" t="s">
        <v>8331</v>
      </c>
    </row>
    <row r="1656" spans="1:6">
      <c r="A1656" t="s">
        <v>10086</v>
      </c>
      <c r="B1656" t="s">
        <v>2844</v>
      </c>
      <c r="C1656">
        <v>247</v>
      </c>
      <c r="D1656">
        <v>20</v>
      </c>
      <c r="E1656" t="s">
        <v>568</v>
      </c>
      <c r="F1656" t="s">
        <v>8331</v>
      </c>
    </row>
    <row r="1657" spans="1:6">
      <c r="A1657" t="s">
        <v>10087</v>
      </c>
      <c r="B1657" t="s">
        <v>2845</v>
      </c>
      <c r="C1657">
        <v>40</v>
      </c>
      <c r="D1657">
        <v>4</v>
      </c>
      <c r="E1657" t="s">
        <v>568</v>
      </c>
      <c r="F1657" t="s">
        <v>8331</v>
      </c>
    </row>
    <row r="1658" spans="1:6">
      <c r="A1658" t="s">
        <v>10088</v>
      </c>
      <c r="B1658" t="s">
        <v>2846</v>
      </c>
      <c r="C1658">
        <v>141</v>
      </c>
      <c r="D1658">
        <v>15</v>
      </c>
      <c r="E1658" t="s">
        <v>568</v>
      </c>
      <c r="F1658" t="s">
        <v>8331</v>
      </c>
    </row>
    <row r="1659" spans="1:6">
      <c r="A1659" t="s">
        <v>10089</v>
      </c>
      <c r="B1659" t="s">
        <v>2847</v>
      </c>
      <c r="C1659">
        <v>137</v>
      </c>
      <c r="D1659">
        <v>78</v>
      </c>
      <c r="E1659" t="s">
        <v>568</v>
      </c>
      <c r="F1659" t="s">
        <v>8331</v>
      </c>
    </row>
    <row r="1660" spans="1:6">
      <c r="A1660" t="s">
        <v>10090</v>
      </c>
      <c r="B1660" t="s">
        <v>2848</v>
      </c>
      <c r="C1660">
        <v>190</v>
      </c>
      <c r="D1660">
        <v>26</v>
      </c>
      <c r="E1660" t="s">
        <v>568</v>
      </c>
      <c r="F1660" t="s">
        <v>8331</v>
      </c>
    </row>
    <row r="1661" spans="1:6">
      <c r="A1661" t="s">
        <v>10091</v>
      </c>
      <c r="B1661" t="s">
        <v>2849</v>
      </c>
      <c r="C1661">
        <v>180</v>
      </c>
      <c r="D1661">
        <v>19</v>
      </c>
      <c r="E1661" t="s">
        <v>568</v>
      </c>
      <c r="F1661" t="s">
        <v>8331</v>
      </c>
    </row>
    <row r="1662" spans="1:6">
      <c r="A1662" t="s">
        <v>10092</v>
      </c>
      <c r="B1662" t="s">
        <v>2850</v>
      </c>
      <c r="C1662">
        <v>170</v>
      </c>
      <c r="D1662">
        <v>14</v>
      </c>
      <c r="E1662" t="s">
        <v>568</v>
      </c>
      <c r="F1662" t="s">
        <v>8331</v>
      </c>
    </row>
    <row r="1663" spans="1:6">
      <c r="A1663" t="s">
        <v>10093</v>
      </c>
      <c r="B1663" t="s">
        <v>2851</v>
      </c>
      <c r="C1663">
        <v>162</v>
      </c>
      <c r="D1663">
        <v>26</v>
      </c>
      <c r="E1663" t="s">
        <v>568</v>
      </c>
      <c r="F1663" t="s">
        <v>8331</v>
      </c>
    </row>
    <row r="1664" spans="1:6">
      <c r="A1664" t="s">
        <v>10094</v>
      </c>
      <c r="B1664" t="s">
        <v>2852</v>
      </c>
      <c r="C1664">
        <v>26</v>
      </c>
      <c r="D1664">
        <v>3</v>
      </c>
      <c r="E1664" t="s">
        <v>568</v>
      </c>
      <c r="F1664" t="s">
        <v>8331</v>
      </c>
    </row>
    <row r="1665" spans="1:6">
      <c r="A1665" t="s">
        <v>10095</v>
      </c>
      <c r="B1665" t="s">
        <v>2853</v>
      </c>
      <c r="C1665">
        <v>172</v>
      </c>
      <c r="D1665">
        <v>21</v>
      </c>
      <c r="E1665" t="s">
        <v>568</v>
      </c>
      <c r="F1665" t="s">
        <v>8331</v>
      </c>
    </row>
    <row r="1666" spans="1:6">
      <c r="A1666" t="s">
        <v>10096</v>
      </c>
      <c r="B1666" t="s">
        <v>2854</v>
      </c>
      <c r="C1666">
        <v>60</v>
      </c>
      <c r="D1666">
        <v>0</v>
      </c>
      <c r="E1666" t="s">
        <v>568</v>
      </c>
      <c r="F1666" t="s">
        <v>8331</v>
      </c>
    </row>
    <row r="1667" spans="1:6">
      <c r="A1667" t="s">
        <v>10097</v>
      </c>
      <c r="B1667" t="s">
        <v>2855</v>
      </c>
      <c r="C1667">
        <v>300</v>
      </c>
      <c r="D1667">
        <v>101</v>
      </c>
      <c r="E1667" t="s">
        <v>568</v>
      </c>
      <c r="F1667" t="s">
        <v>8331</v>
      </c>
    </row>
    <row r="1668" spans="1:6">
      <c r="A1668" t="s">
        <v>10098</v>
      </c>
      <c r="B1668" t="s">
        <v>2856</v>
      </c>
      <c r="C1668">
        <v>48</v>
      </c>
      <c r="D1668">
        <v>0</v>
      </c>
      <c r="E1668" t="s">
        <v>568</v>
      </c>
      <c r="F1668" t="s">
        <v>8331</v>
      </c>
    </row>
    <row r="1669" spans="1:6">
      <c r="A1669" t="s">
        <v>10099</v>
      </c>
      <c r="B1669" t="s">
        <v>2857</v>
      </c>
      <c r="C1669">
        <v>125</v>
      </c>
      <c r="D1669">
        <v>13</v>
      </c>
      <c r="E1669" t="s">
        <v>568</v>
      </c>
      <c r="F1669" t="s">
        <v>8331</v>
      </c>
    </row>
    <row r="1670" spans="1:6">
      <c r="A1670" t="s">
        <v>10100</v>
      </c>
      <c r="B1670" t="s">
        <v>2858</v>
      </c>
      <c r="C1670">
        <v>175</v>
      </c>
      <c r="D1670">
        <v>15</v>
      </c>
      <c r="E1670" t="s">
        <v>568</v>
      </c>
      <c r="F1670" t="s">
        <v>8331</v>
      </c>
    </row>
    <row r="1671" spans="1:6">
      <c r="A1671" t="s">
        <v>10101</v>
      </c>
      <c r="B1671" t="s">
        <v>2859</v>
      </c>
      <c r="C1671">
        <v>83</v>
      </c>
      <c r="D1671">
        <v>6</v>
      </c>
      <c r="E1671" t="s">
        <v>568</v>
      </c>
      <c r="F1671" t="s">
        <v>8331</v>
      </c>
    </row>
    <row r="1672" spans="1:6">
      <c r="A1672" t="s">
        <v>10102</v>
      </c>
      <c r="B1672" t="s">
        <v>2860</v>
      </c>
      <c r="C1672">
        <v>138</v>
      </c>
      <c r="D1672">
        <v>14</v>
      </c>
      <c r="E1672" t="s">
        <v>568</v>
      </c>
      <c r="F1672" t="s">
        <v>8331</v>
      </c>
    </row>
    <row r="1673" spans="1:6">
      <c r="A1673" t="s">
        <v>10103</v>
      </c>
      <c r="B1673" t="s">
        <v>2861</v>
      </c>
      <c r="C1673">
        <v>50</v>
      </c>
      <c r="D1673">
        <v>6</v>
      </c>
      <c r="E1673" t="s">
        <v>568</v>
      </c>
      <c r="F1673" t="s">
        <v>8331</v>
      </c>
    </row>
    <row r="1674" spans="1:6">
      <c r="A1674" t="s">
        <v>10104</v>
      </c>
      <c r="B1674" t="s">
        <v>2862</v>
      </c>
      <c r="C1674">
        <v>95</v>
      </c>
      <c r="D1674">
        <v>7</v>
      </c>
      <c r="E1674" t="s">
        <v>568</v>
      </c>
      <c r="F1674" t="s">
        <v>8331</v>
      </c>
    </row>
    <row r="1675" spans="1:6">
      <c r="A1675" t="s">
        <v>10105</v>
      </c>
      <c r="B1675" t="s">
        <v>2863</v>
      </c>
      <c r="C1675">
        <v>100</v>
      </c>
      <c r="D1675">
        <v>8</v>
      </c>
      <c r="E1675" t="s">
        <v>568</v>
      </c>
      <c r="F1675" t="s">
        <v>8331</v>
      </c>
    </row>
    <row r="1676" spans="1:6">
      <c r="A1676" t="s">
        <v>10106</v>
      </c>
      <c r="B1676" t="s">
        <v>2864</v>
      </c>
      <c r="C1676">
        <v>20</v>
      </c>
      <c r="D1676">
        <v>2</v>
      </c>
      <c r="E1676" t="s">
        <v>568</v>
      </c>
      <c r="F1676" t="s">
        <v>8331</v>
      </c>
    </row>
    <row r="1677" spans="1:6">
      <c r="A1677" t="s">
        <v>10107</v>
      </c>
      <c r="B1677" t="s">
        <v>2865</v>
      </c>
      <c r="C1677">
        <v>0</v>
      </c>
      <c r="D1677">
        <v>0</v>
      </c>
      <c r="E1677" t="s">
        <v>568</v>
      </c>
      <c r="F1677" t="s">
        <v>8331</v>
      </c>
    </row>
    <row r="1678" spans="1:6">
      <c r="A1678" t="s">
        <v>10108</v>
      </c>
      <c r="B1678" t="s">
        <v>2866</v>
      </c>
      <c r="C1678">
        <v>18</v>
      </c>
      <c r="D1678">
        <v>5</v>
      </c>
      <c r="E1678" t="s">
        <v>568</v>
      </c>
      <c r="F1678" t="s">
        <v>8331</v>
      </c>
    </row>
    <row r="1679" spans="1:6">
      <c r="A1679" t="s">
        <v>10109</v>
      </c>
      <c r="B1679" t="s">
        <v>2867</v>
      </c>
      <c r="C1679">
        <v>190</v>
      </c>
      <c r="D1679">
        <v>19</v>
      </c>
      <c r="E1679" t="s">
        <v>568</v>
      </c>
      <c r="F1679" t="s">
        <v>8331</v>
      </c>
    </row>
    <row r="1680" spans="1:6">
      <c r="A1680" t="s">
        <v>10110</v>
      </c>
      <c r="B1680" t="s">
        <v>2868</v>
      </c>
      <c r="C1680">
        <v>35</v>
      </c>
      <c r="D1680">
        <v>6</v>
      </c>
      <c r="E1680" t="s">
        <v>568</v>
      </c>
      <c r="F1680" t="s">
        <v>8331</v>
      </c>
    </row>
    <row r="1681" spans="1:6">
      <c r="A1681" t="s">
        <v>10111</v>
      </c>
      <c r="B1681" t="s">
        <v>2869</v>
      </c>
      <c r="C1681">
        <v>30</v>
      </c>
      <c r="D1681">
        <v>2</v>
      </c>
      <c r="E1681" t="s">
        <v>568</v>
      </c>
      <c r="F1681" t="s">
        <v>8331</v>
      </c>
    </row>
    <row r="1682" spans="1:6">
      <c r="A1682" t="s">
        <v>10112</v>
      </c>
      <c r="B1682" t="s">
        <v>2870</v>
      </c>
      <c r="C1682">
        <v>120</v>
      </c>
      <c r="D1682">
        <v>13</v>
      </c>
      <c r="E1682" t="s">
        <v>568</v>
      </c>
      <c r="F1682" t="s">
        <v>8331</v>
      </c>
    </row>
    <row r="1683" spans="1:6">
      <c r="A1683" t="s">
        <v>10113</v>
      </c>
      <c r="B1683" t="s">
        <v>2871</v>
      </c>
      <c r="C1683">
        <v>280</v>
      </c>
      <c r="D1683">
        <v>76</v>
      </c>
      <c r="E1683" t="s">
        <v>568</v>
      </c>
      <c r="F1683" t="s">
        <v>8331</v>
      </c>
    </row>
    <row r="1684" spans="1:6">
      <c r="A1684" t="s">
        <v>10114</v>
      </c>
      <c r="B1684" t="s">
        <v>2872</v>
      </c>
      <c r="C1684">
        <v>50</v>
      </c>
      <c r="D1684">
        <v>5</v>
      </c>
      <c r="E1684" t="s">
        <v>568</v>
      </c>
      <c r="F1684" t="s">
        <v>8331</v>
      </c>
    </row>
    <row r="1685" spans="1:6">
      <c r="A1685" t="s">
        <v>10115</v>
      </c>
      <c r="B1685" t="s">
        <v>2873</v>
      </c>
      <c r="C1685">
        <v>215</v>
      </c>
      <c r="D1685">
        <v>0</v>
      </c>
      <c r="E1685" t="s">
        <v>568</v>
      </c>
      <c r="F1685" t="s">
        <v>8331</v>
      </c>
    </row>
    <row r="1686" spans="1:6">
      <c r="A1686" t="s">
        <v>10116</v>
      </c>
      <c r="B1686" t="s">
        <v>2873</v>
      </c>
      <c r="C1686">
        <v>215</v>
      </c>
      <c r="D1686">
        <v>0</v>
      </c>
      <c r="E1686" t="s">
        <v>568</v>
      </c>
      <c r="F1686" t="s">
        <v>1196</v>
      </c>
    </row>
    <row r="1687" spans="1:6">
      <c r="A1687" t="s">
        <v>10117</v>
      </c>
      <c r="B1687" t="s">
        <v>2874</v>
      </c>
      <c r="C1687">
        <v>79</v>
      </c>
      <c r="D1687">
        <v>8</v>
      </c>
      <c r="E1687" t="s">
        <v>568</v>
      </c>
      <c r="F1687" t="s">
        <v>8331</v>
      </c>
    </row>
    <row r="1688" spans="1:6">
      <c r="A1688" t="s">
        <v>10118</v>
      </c>
      <c r="B1688" t="s">
        <v>2875</v>
      </c>
      <c r="C1688">
        <v>155</v>
      </c>
      <c r="D1688">
        <v>31</v>
      </c>
      <c r="E1688" t="s">
        <v>568</v>
      </c>
      <c r="F1688" t="s">
        <v>8331</v>
      </c>
    </row>
    <row r="1689" spans="1:6">
      <c r="A1689" t="s">
        <v>10119</v>
      </c>
      <c r="B1689" t="s">
        <v>2876</v>
      </c>
      <c r="C1689">
        <v>186</v>
      </c>
      <c r="D1689">
        <v>40</v>
      </c>
      <c r="E1689" t="s">
        <v>568</v>
      </c>
      <c r="F1689" t="s">
        <v>8331</v>
      </c>
    </row>
    <row r="1690" spans="1:6">
      <c r="A1690" t="s">
        <v>10120</v>
      </c>
      <c r="B1690" t="s">
        <v>2877</v>
      </c>
      <c r="C1690">
        <v>150</v>
      </c>
      <c r="D1690">
        <v>23</v>
      </c>
      <c r="E1690" t="s">
        <v>568</v>
      </c>
      <c r="F1690" t="s">
        <v>8331</v>
      </c>
    </row>
    <row r="1691" spans="1:6">
      <c r="A1691" t="s">
        <v>10121</v>
      </c>
      <c r="B1691" t="s">
        <v>2878</v>
      </c>
      <c r="C1691">
        <v>176</v>
      </c>
      <c r="D1691">
        <v>14</v>
      </c>
      <c r="E1691" t="s">
        <v>568</v>
      </c>
      <c r="F1691" t="s">
        <v>8331</v>
      </c>
    </row>
    <row r="1692" spans="1:6">
      <c r="A1692" t="s">
        <v>10122</v>
      </c>
      <c r="B1692" t="s">
        <v>2879</v>
      </c>
      <c r="C1692">
        <v>140</v>
      </c>
      <c r="D1692">
        <v>0</v>
      </c>
      <c r="E1692" t="s">
        <v>568</v>
      </c>
      <c r="F1692" t="s">
        <v>8331</v>
      </c>
    </row>
    <row r="1693" spans="1:6">
      <c r="A1693" t="s">
        <v>10123</v>
      </c>
      <c r="B1693" t="s">
        <v>2880</v>
      </c>
      <c r="C1693">
        <v>50</v>
      </c>
      <c r="D1693">
        <v>0</v>
      </c>
      <c r="E1693" t="s">
        <v>568</v>
      </c>
      <c r="F1693" t="s">
        <v>8331</v>
      </c>
    </row>
    <row r="1694" spans="1:6">
      <c r="A1694" t="s">
        <v>10124</v>
      </c>
      <c r="B1694" t="s">
        <v>2881</v>
      </c>
      <c r="C1694">
        <v>170</v>
      </c>
      <c r="D1694">
        <v>55</v>
      </c>
      <c r="E1694" t="s">
        <v>568</v>
      </c>
      <c r="F1694" t="s">
        <v>8331</v>
      </c>
    </row>
    <row r="1695" spans="1:6">
      <c r="A1695" t="s">
        <v>10125</v>
      </c>
      <c r="B1695" t="s">
        <v>2882</v>
      </c>
      <c r="C1695">
        <v>150</v>
      </c>
      <c r="D1695">
        <v>13</v>
      </c>
      <c r="E1695" t="s">
        <v>568</v>
      </c>
      <c r="F1695" t="s">
        <v>8331</v>
      </c>
    </row>
    <row r="1696" spans="1:6">
      <c r="A1696" t="s">
        <v>10126</v>
      </c>
      <c r="B1696" t="s">
        <v>2883</v>
      </c>
      <c r="C1696">
        <v>107</v>
      </c>
      <c r="D1696">
        <v>12</v>
      </c>
      <c r="E1696" t="s">
        <v>568</v>
      </c>
      <c r="F1696" t="s">
        <v>8331</v>
      </c>
    </row>
    <row r="1697" spans="1:6">
      <c r="A1697" t="s">
        <v>10127</v>
      </c>
      <c r="B1697" t="s">
        <v>2884</v>
      </c>
      <c r="C1697">
        <v>15</v>
      </c>
      <c r="D1697">
        <v>0</v>
      </c>
      <c r="E1697" t="s">
        <v>568</v>
      </c>
      <c r="F1697" t="s">
        <v>8331</v>
      </c>
    </row>
    <row r="1698" spans="1:6">
      <c r="A1698" t="s">
        <v>10128</v>
      </c>
      <c r="B1698" t="s">
        <v>2885</v>
      </c>
      <c r="C1698">
        <v>233</v>
      </c>
      <c r="D1698">
        <v>34</v>
      </c>
      <c r="E1698" t="s">
        <v>568</v>
      </c>
      <c r="F1698" t="s">
        <v>8331</v>
      </c>
    </row>
    <row r="1699" spans="1:6">
      <c r="A1699" t="s">
        <v>10129</v>
      </c>
      <c r="B1699" t="s">
        <v>2886</v>
      </c>
      <c r="C1699">
        <v>100</v>
      </c>
      <c r="D1699">
        <v>13</v>
      </c>
      <c r="E1699" t="s">
        <v>568</v>
      </c>
      <c r="F1699" t="s">
        <v>8331</v>
      </c>
    </row>
    <row r="1700" spans="1:6">
      <c r="A1700" t="s">
        <v>10130</v>
      </c>
      <c r="B1700" t="s">
        <v>2887</v>
      </c>
      <c r="C1700">
        <v>65</v>
      </c>
      <c r="D1700">
        <v>0</v>
      </c>
      <c r="E1700" t="s">
        <v>568</v>
      </c>
      <c r="F1700" t="s">
        <v>8331</v>
      </c>
    </row>
    <row r="1701" spans="1:6">
      <c r="A1701" t="s">
        <v>10131</v>
      </c>
      <c r="B1701" t="s">
        <v>2888</v>
      </c>
      <c r="C1701">
        <v>85</v>
      </c>
      <c r="D1701">
        <v>10</v>
      </c>
      <c r="E1701" t="s">
        <v>568</v>
      </c>
      <c r="F1701" t="s">
        <v>8331</v>
      </c>
    </row>
    <row r="1702" spans="1:6">
      <c r="A1702" t="s">
        <v>10132</v>
      </c>
      <c r="B1702" t="s">
        <v>2889</v>
      </c>
      <c r="C1702">
        <v>115</v>
      </c>
      <c r="D1702">
        <v>0</v>
      </c>
      <c r="E1702" t="s">
        <v>568</v>
      </c>
      <c r="F1702" t="s">
        <v>8331</v>
      </c>
    </row>
    <row r="1703" spans="1:6">
      <c r="A1703" t="s">
        <v>10133</v>
      </c>
      <c r="B1703" t="s">
        <v>2890</v>
      </c>
      <c r="C1703">
        <v>55</v>
      </c>
      <c r="D1703">
        <v>5</v>
      </c>
      <c r="E1703" t="s">
        <v>568</v>
      </c>
      <c r="F1703" t="s">
        <v>8331</v>
      </c>
    </row>
    <row r="1704" spans="1:6">
      <c r="A1704" t="s">
        <v>10134</v>
      </c>
      <c r="B1704" t="s">
        <v>2891</v>
      </c>
      <c r="C1704">
        <v>100</v>
      </c>
      <c r="D1704">
        <v>7</v>
      </c>
      <c r="E1704" t="s">
        <v>568</v>
      </c>
      <c r="F1704" t="s">
        <v>8331</v>
      </c>
    </row>
    <row r="1705" spans="1:6">
      <c r="A1705" t="s">
        <v>10135</v>
      </c>
      <c r="B1705" t="s">
        <v>2892</v>
      </c>
      <c r="C1705">
        <v>85</v>
      </c>
      <c r="D1705">
        <v>15</v>
      </c>
      <c r="E1705" t="s">
        <v>568</v>
      </c>
      <c r="F1705" t="s">
        <v>8331</v>
      </c>
    </row>
    <row r="1706" spans="1:6">
      <c r="A1706" t="s">
        <v>10136</v>
      </c>
      <c r="B1706" t="s">
        <v>2893</v>
      </c>
      <c r="C1706">
        <v>230</v>
      </c>
      <c r="D1706">
        <v>36</v>
      </c>
      <c r="E1706" t="s">
        <v>568</v>
      </c>
      <c r="F1706" t="s">
        <v>8331</v>
      </c>
    </row>
    <row r="1707" spans="1:6">
      <c r="A1707" t="s">
        <v>10137</v>
      </c>
      <c r="B1707" t="s">
        <v>2894</v>
      </c>
      <c r="C1707">
        <v>265</v>
      </c>
      <c r="D1707">
        <v>35</v>
      </c>
      <c r="E1707" t="s">
        <v>568</v>
      </c>
      <c r="F1707" t="s">
        <v>8331</v>
      </c>
    </row>
    <row r="1708" spans="1:6">
      <c r="A1708" t="s">
        <v>10138</v>
      </c>
      <c r="B1708" t="s">
        <v>2895</v>
      </c>
      <c r="C1708">
        <v>82</v>
      </c>
      <c r="D1708">
        <v>5</v>
      </c>
      <c r="E1708" t="s">
        <v>568</v>
      </c>
      <c r="F1708" t="s">
        <v>8331</v>
      </c>
    </row>
    <row r="1709" spans="1:6">
      <c r="A1709" t="s">
        <v>10139</v>
      </c>
      <c r="B1709" t="s">
        <v>2896</v>
      </c>
      <c r="C1709">
        <v>30</v>
      </c>
      <c r="D1709">
        <v>0</v>
      </c>
      <c r="E1709" t="s">
        <v>568</v>
      </c>
      <c r="F1709" t="s">
        <v>8331</v>
      </c>
    </row>
    <row r="1710" spans="1:6">
      <c r="A1710" t="s">
        <v>10140</v>
      </c>
      <c r="B1710" t="s">
        <v>2897</v>
      </c>
      <c r="C1710">
        <v>400</v>
      </c>
      <c r="D1710">
        <v>69</v>
      </c>
      <c r="E1710" t="s">
        <v>568</v>
      </c>
      <c r="F1710" t="s">
        <v>8331</v>
      </c>
    </row>
    <row r="1711" spans="1:6">
      <c r="A1711" t="s">
        <v>10141</v>
      </c>
      <c r="B1711" t="s">
        <v>2898</v>
      </c>
      <c r="C1711">
        <v>219</v>
      </c>
      <c r="D1711">
        <v>31</v>
      </c>
      <c r="E1711" t="s">
        <v>568</v>
      </c>
      <c r="F1711" t="s">
        <v>8331</v>
      </c>
    </row>
    <row r="1712" spans="1:6">
      <c r="A1712" t="s">
        <v>10142</v>
      </c>
      <c r="B1712" t="s">
        <v>2899</v>
      </c>
      <c r="C1712">
        <v>16</v>
      </c>
      <c r="D1712">
        <v>0</v>
      </c>
      <c r="E1712" t="s">
        <v>568</v>
      </c>
      <c r="F1712" t="s">
        <v>1196</v>
      </c>
    </row>
    <row r="1713" spans="1:6">
      <c r="A1713" t="s">
        <v>10143</v>
      </c>
      <c r="B1713" t="s">
        <v>2900</v>
      </c>
      <c r="C1713">
        <v>171</v>
      </c>
      <c r="D1713">
        <v>17</v>
      </c>
      <c r="E1713" t="s">
        <v>568</v>
      </c>
      <c r="F1713" t="s">
        <v>8331</v>
      </c>
    </row>
    <row r="1714" spans="1:6">
      <c r="A1714" t="s">
        <v>10144</v>
      </c>
      <c r="B1714" t="s">
        <v>2901</v>
      </c>
      <c r="C1714">
        <v>0</v>
      </c>
      <c r="D1714">
        <v>0</v>
      </c>
      <c r="E1714" t="s">
        <v>568</v>
      </c>
      <c r="F1714" t="s">
        <v>8331</v>
      </c>
    </row>
    <row r="1715" spans="1:6">
      <c r="A1715" t="s">
        <v>10145</v>
      </c>
      <c r="B1715" t="s">
        <v>2902</v>
      </c>
      <c r="C1715">
        <v>8</v>
      </c>
      <c r="D1715">
        <v>0</v>
      </c>
      <c r="E1715" t="s">
        <v>568</v>
      </c>
      <c r="F1715" t="s">
        <v>8331</v>
      </c>
    </row>
    <row r="1716" spans="1:6">
      <c r="A1716" t="s">
        <v>10146</v>
      </c>
      <c r="B1716" t="s">
        <v>2903</v>
      </c>
      <c r="C1716">
        <v>245</v>
      </c>
      <c r="D1716">
        <v>22</v>
      </c>
      <c r="E1716" t="s">
        <v>568</v>
      </c>
      <c r="F1716" t="s">
        <v>8331</v>
      </c>
    </row>
    <row r="1717" spans="1:6">
      <c r="A1717" t="s">
        <v>10147</v>
      </c>
      <c r="B1717" t="s">
        <v>2904</v>
      </c>
      <c r="C1717">
        <v>60</v>
      </c>
      <c r="D1717">
        <v>11</v>
      </c>
      <c r="E1717" t="s">
        <v>568</v>
      </c>
      <c r="F1717" t="s">
        <v>8331</v>
      </c>
    </row>
    <row r="1718" spans="1:6">
      <c r="A1718" t="s">
        <v>10148</v>
      </c>
      <c r="B1718" t="s">
        <v>2905</v>
      </c>
      <c r="C1718">
        <v>60</v>
      </c>
      <c r="D1718">
        <v>4</v>
      </c>
      <c r="E1718" t="s">
        <v>568</v>
      </c>
      <c r="F1718" t="s">
        <v>8331</v>
      </c>
    </row>
    <row r="1719" spans="1:6">
      <c r="A1719" t="s">
        <v>10149</v>
      </c>
      <c r="B1719" t="s">
        <v>2906</v>
      </c>
      <c r="C1719">
        <v>0</v>
      </c>
      <c r="D1719">
        <v>0</v>
      </c>
      <c r="E1719" t="s">
        <v>568</v>
      </c>
      <c r="F1719" t="s">
        <v>8331</v>
      </c>
    </row>
    <row r="1720" spans="1:6">
      <c r="A1720" t="s">
        <v>10150</v>
      </c>
      <c r="B1720" t="s">
        <v>2907</v>
      </c>
      <c r="C1720">
        <v>82</v>
      </c>
      <c r="D1720">
        <v>8</v>
      </c>
      <c r="E1720" t="s">
        <v>568</v>
      </c>
      <c r="F1720" t="s">
        <v>8331</v>
      </c>
    </row>
    <row r="1721" spans="1:6">
      <c r="A1721" t="s">
        <v>10151</v>
      </c>
      <c r="B1721" t="s">
        <v>2908</v>
      </c>
      <c r="C1721">
        <v>88</v>
      </c>
      <c r="D1721">
        <v>0</v>
      </c>
      <c r="E1721" t="s">
        <v>568</v>
      </c>
      <c r="F1721" t="s">
        <v>8331</v>
      </c>
    </row>
    <row r="1722" spans="1:6">
      <c r="A1722" t="s">
        <v>10152</v>
      </c>
      <c r="B1722" t="s">
        <v>2909</v>
      </c>
      <c r="C1722">
        <v>14</v>
      </c>
      <c r="D1722">
        <v>0</v>
      </c>
      <c r="E1722" t="s">
        <v>568</v>
      </c>
      <c r="F1722" t="s">
        <v>8331</v>
      </c>
    </row>
    <row r="1723" spans="1:6">
      <c r="A1723" t="s">
        <v>10153</v>
      </c>
      <c r="B1723" t="s">
        <v>2910</v>
      </c>
      <c r="C1723">
        <v>142</v>
      </c>
      <c r="D1723">
        <v>14</v>
      </c>
      <c r="E1723" t="s">
        <v>568</v>
      </c>
      <c r="F1723" t="s">
        <v>8331</v>
      </c>
    </row>
    <row r="1724" spans="1:6">
      <c r="A1724" t="s">
        <v>10154</v>
      </c>
      <c r="B1724" t="s">
        <v>2911</v>
      </c>
      <c r="C1724">
        <v>179</v>
      </c>
      <c r="D1724">
        <v>11</v>
      </c>
      <c r="E1724" t="s">
        <v>568</v>
      </c>
      <c r="F1724" t="s">
        <v>8331</v>
      </c>
    </row>
    <row r="1725" spans="1:6">
      <c r="A1725" t="s">
        <v>10155</v>
      </c>
      <c r="B1725" t="s">
        <v>2912</v>
      </c>
      <c r="C1725">
        <v>70</v>
      </c>
      <c r="D1725">
        <v>6</v>
      </c>
      <c r="E1725" t="s">
        <v>568</v>
      </c>
      <c r="F1725" t="s">
        <v>8331</v>
      </c>
    </row>
    <row r="1726" spans="1:6">
      <c r="A1726" t="s">
        <v>10156</v>
      </c>
      <c r="B1726" t="s">
        <v>2913</v>
      </c>
      <c r="C1726">
        <v>66</v>
      </c>
      <c r="D1726">
        <v>16</v>
      </c>
      <c r="E1726" t="s">
        <v>568</v>
      </c>
      <c r="F1726" t="s">
        <v>8331</v>
      </c>
    </row>
    <row r="1727" spans="1:6">
      <c r="A1727" t="s">
        <v>10157</v>
      </c>
      <c r="B1727" t="s">
        <v>2914</v>
      </c>
      <c r="C1727">
        <v>350</v>
      </c>
      <c r="D1727">
        <v>89</v>
      </c>
      <c r="E1727" t="s">
        <v>568</v>
      </c>
      <c r="F1727" t="s">
        <v>8331</v>
      </c>
    </row>
    <row r="1728" spans="1:6">
      <c r="A1728" t="s">
        <v>10158</v>
      </c>
      <c r="B1728" t="s">
        <v>2915</v>
      </c>
      <c r="C1728">
        <v>74</v>
      </c>
      <c r="D1728">
        <v>7</v>
      </c>
      <c r="E1728" t="s">
        <v>568</v>
      </c>
      <c r="F1728" t="s">
        <v>8331</v>
      </c>
    </row>
    <row r="1729" spans="1:6">
      <c r="A1729" t="s">
        <v>10159</v>
      </c>
      <c r="B1729" t="s">
        <v>2916</v>
      </c>
      <c r="C1729">
        <v>250</v>
      </c>
      <c r="D1729">
        <v>27</v>
      </c>
      <c r="E1729" t="s">
        <v>568</v>
      </c>
      <c r="F1729" t="s">
        <v>8331</v>
      </c>
    </row>
    <row r="1730" spans="1:6">
      <c r="A1730" t="s">
        <v>10160</v>
      </c>
      <c r="B1730" t="s">
        <v>2917</v>
      </c>
      <c r="C1730">
        <v>140</v>
      </c>
      <c r="D1730">
        <v>16</v>
      </c>
      <c r="E1730" t="s">
        <v>568</v>
      </c>
      <c r="F1730" t="s">
        <v>8331</v>
      </c>
    </row>
    <row r="1731" spans="1:6">
      <c r="A1731" t="s">
        <v>10161</v>
      </c>
      <c r="B1731" t="s">
        <v>2918</v>
      </c>
      <c r="C1731">
        <v>200</v>
      </c>
      <c r="D1731">
        <v>26</v>
      </c>
      <c r="E1731" t="s">
        <v>568</v>
      </c>
      <c r="F1731" t="s">
        <v>8331</v>
      </c>
    </row>
    <row r="1732" spans="1:6">
      <c r="A1732" t="s">
        <v>10162</v>
      </c>
      <c r="B1732" t="s">
        <v>2919</v>
      </c>
      <c r="C1732">
        <v>50</v>
      </c>
      <c r="D1732">
        <v>7</v>
      </c>
      <c r="E1732" t="s">
        <v>568</v>
      </c>
      <c r="F1732" t="s">
        <v>8331</v>
      </c>
    </row>
    <row r="1733" spans="1:6">
      <c r="A1733" t="s">
        <v>10163</v>
      </c>
      <c r="B1733" t="s">
        <v>2920</v>
      </c>
      <c r="C1733">
        <v>50</v>
      </c>
      <c r="D1733">
        <v>6</v>
      </c>
      <c r="E1733" t="s">
        <v>568</v>
      </c>
      <c r="F1733" t="s">
        <v>8331</v>
      </c>
    </row>
    <row r="1734" spans="1:6">
      <c r="A1734" t="s">
        <v>10164</v>
      </c>
      <c r="B1734" t="s">
        <v>2921</v>
      </c>
      <c r="C1734">
        <v>185</v>
      </c>
      <c r="D1734">
        <v>26</v>
      </c>
      <c r="E1734" t="s">
        <v>568</v>
      </c>
      <c r="F1734" t="s">
        <v>8331</v>
      </c>
    </row>
    <row r="1735" spans="1:6">
      <c r="A1735" t="s">
        <v>10165</v>
      </c>
      <c r="B1735" t="s">
        <v>2922</v>
      </c>
      <c r="C1735">
        <v>90</v>
      </c>
      <c r="D1735">
        <v>7</v>
      </c>
      <c r="E1735" t="s">
        <v>569</v>
      </c>
      <c r="F1735" t="s">
        <v>8335</v>
      </c>
    </row>
    <row r="1736" spans="1:6">
      <c r="A1736" t="s">
        <v>10166</v>
      </c>
      <c r="B1736" t="s">
        <v>2923</v>
      </c>
      <c r="C1736">
        <v>0</v>
      </c>
      <c r="D1736">
        <v>0</v>
      </c>
      <c r="E1736" t="s">
        <v>569</v>
      </c>
      <c r="F1736" t="s">
        <v>8335</v>
      </c>
    </row>
    <row r="1737" spans="1:6">
      <c r="A1737" t="s">
        <v>10167</v>
      </c>
      <c r="B1737" t="s">
        <v>2924</v>
      </c>
      <c r="C1737">
        <v>450</v>
      </c>
      <c r="D1737">
        <v>42</v>
      </c>
      <c r="E1737" t="s">
        <v>569</v>
      </c>
      <c r="F1737" t="s">
        <v>8335</v>
      </c>
    </row>
    <row r="1738" spans="1:6">
      <c r="A1738" t="s">
        <v>10168</v>
      </c>
      <c r="B1738" t="s">
        <v>2925</v>
      </c>
      <c r="C1738">
        <v>70</v>
      </c>
      <c r="D1738">
        <v>6</v>
      </c>
      <c r="E1738" t="s">
        <v>569</v>
      </c>
      <c r="F1738" t="s">
        <v>8335</v>
      </c>
    </row>
    <row r="1739" spans="1:6">
      <c r="A1739" t="s">
        <v>10169</v>
      </c>
      <c r="B1739" t="s">
        <v>2926</v>
      </c>
      <c r="C1739">
        <v>50</v>
      </c>
      <c r="D1739">
        <v>12</v>
      </c>
      <c r="E1739" t="s">
        <v>569</v>
      </c>
      <c r="F1739" t="s">
        <v>8335</v>
      </c>
    </row>
    <row r="1740" spans="1:6">
      <c r="A1740" t="s">
        <v>10170</v>
      </c>
      <c r="B1740" t="s">
        <v>2927</v>
      </c>
      <c r="C1740">
        <v>0</v>
      </c>
      <c r="D1740">
        <v>0</v>
      </c>
      <c r="E1740" t="s">
        <v>570</v>
      </c>
      <c r="F1740" t="s">
        <v>8334</v>
      </c>
    </row>
    <row r="1741" spans="1:6">
      <c r="A1741" t="s">
        <v>10171</v>
      </c>
      <c r="B1741" t="s">
        <v>2928</v>
      </c>
      <c r="C1741">
        <v>41</v>
      </c>
      <c r="D1741">
        <v>5</v>
      </c>
      <c r="E1741" t="s">
        <v>570</v>
      </c>
      <c r="F1741" t="s">
        <v>8334</v>
      </c>
    </row>
    <row r="1742" spans="1:6">
      <c r="A1742" t="s">
        <v>10172</v>
      </c>
      <c r="B1742" t="s">
        <v>2929</v>
      </c>
      <c r="C1742">
        <v>90</v>
      </c>
      <c r="D1742">
        <v>6</v>
      </c>
      <c r="E1742" t="s">
        <v>570</v>
      </c>
      <c r="F1742" t="s">
        <v>8334</v>
      </c>
    </row>
    <row r="1743" spans="1:6">
      <c r="A1743" t="s">
        <v>10173</v>
      </c>
      <c r="B1743" t="s">
        <v>2930</v>
      </c>
      <c r="C1743">
        <v>40</v>
      </c>
      <c r="D1743">
        <v>7</v>
      </c>
      <c r="E1743" t="s">
        <v>570</v>
      </c>
      <c r="F1743" t="s">
        <v>8334</v>
      </c>
    </row>
    <row r="1744" spans="1:6">
      <c r="A1744" t="s">
        <v>10174</v>
      </c>
      <c r="B1744" t="s">
        <v>2931</v>
      </c>
      <c r="C1744">
        <v>160</v>
      </c>
      <c r="D1744">
        <v>28</v>
      </c>
      <c r="E1744" t="s">
        <v>571</v>
      </c>
      <c r="F1744" t="s">
        <v>8347</v>
      </c>
    </row>
    <row r="1745" spans="1:6">
      <c r="A1745" t="s">
        <v>10175</v>
      </c>
      <c r="B1745" t="s">
        <v>2932</v>
      </c>
      <c r="C1745">
        <v>120</v>
      </c>
      <c r="D1745">
        <v>8</v>
      </c>
      <c r="E1745" t="s">
        <v>571</v>
      </c>
      <c r="F1745" t="s">
        <v>8347</v>
      </c>
    </row>
    <row r="1746" spans="1:6">
      <c r="A1746" t="s">
        <v>10176</v>
      </c>
      <c r="B1746" t="s">
        <v>2933</v>
      </c>
      <c r="C1746">
        <v>52</v>
      </c>
      <c r="D1746">
        <v>7</v>
      </c>
      <c r="E1746" t="s">
        <v>571</v>
      </c>
      <c r="F1746" t="s">
        <v>8347</v>
      </c>
    </row>
    <row r="1747" spans="1:6">
      <c r="A1747" t="s">
        <v>10177</v>
      </c>
      <c r="B1747" t="s">
        <v>2934</v>
      </c>
      <c r="C1747">
        <v>270</v>
      </c>
      <c r="D1747">
        <v>46</v>
      </c>
      <c r="E1747" t="s">
        <v>571</v>
      </c>
      <c r="F1747" t="s">
        <v>8347</v>
      </c>
    </row>
    <row r="1748" spans="1:6">
      <c r="A1748" t="s">
        <v>10178</v>
      </c>
      <c r="B1748" t="s">
        <v>2935</v>
      </c>
      <c r="C1748">
        <v>32</v>
      </c>
      <c r="D1748">
        <v>5</v>
      </c>
      <c r="E1748" t="s">
        <v>571</v>
      </c>
      <c r="F1748" t="s">
        <v>8347</v>
      </c>
    </row>
    <row r="1749" spans="1:6">
      <c r="A1749" t="s">
        <v>10179</v>
      </c>
      <c r="B1749" t="s">
        <v>2936</v>
      </c>
      <c r="C1749">
        <v>48</v>
      </c>
      <c r="D1749">
        <v>0</v>
      </c>
      <c r="E1749" t="s">
        <v>571</v>
      </c>
      <c r="F1749" t="s">
        <v>8347</v>
      </c>
    </row>
    <row r="1750" spans="1:6">
      <c r="A1750" t="s">
        <v>10180</v>
      </c>
      <c r="B1750" t="s">
        <v>2937</v>
      </c>
      <c r="C1750">
        <v>63</v>
      </c>
      <c r="D1750">
        <v>6</v>
      </c>
      <c r="E1750" t="s">
        <v>571</v>
      </c>
      <c r="F1750" t="s">
        <v>8347</v>
      </c>
    </row>
    <row r="1751" spans="1:6">
      <c r="A1751" t="s">
        <v>10181</v>
      </c>
      <c r="B1751" t="s">
        <v>2938</v>
      </c>
      <c r="C1751">
        <v>60</v>
      </c>
      <c r="D1751">
        <v>5</v>
      </c>
      <c r="E1751" t="s">
        <v>571</v>
      </c>
      <c r="F1751" t="s">
        <v>8347</v>
      </c>
    </row>
    <row r="1752" spans="1:6">
      <c r="A1752" t="s">
        <v>10182</v>
      </c>
      <c r="B1752" t="s">
        <v>2939</v>
      </c>
      <c r="C1752">
        <v>0</v>
      </c>
      <c r="D1752">
        <v>0</v>
      </c>
      <c r="E1752" t="s">
        <v>571</v>
      </c>
      <c r="F1752" t="s">
        <v>8335</v>
      </c>
    </row>
    <row r="1753" spans="1:6">
      <c r="A1753" t="s">
        <v>10183</v>
      </c>
      <c r="B1753" t="s">
        <v>2940</v>
      </c>
      <c r="C1753">
        <v>75</v>
      </c>
      <c r="D1753">
        <v>5</v>
      </c>
      <c r="E1753" t="s">
        <v>571</v>
      </c>
      <c r="F1753" t="s">
        <v>8347</v>
      </c>
    </row>
    <row r="1754" spans="1:6">
      <c r="A1754" t="s">
        <v>10184</v>
      </c>
      <c r="B1754" t="s">
        <v>2941</v>
      </c>
      <c r="C1754">
        <v>11</v>
      </c>
      <c r="D1754">
        <v>0</v>
      </c>
      <c r="E1754" t="s">
        <v>571</v>
      </c>
      <c r="F1754" t="s">
        <v>8347</v>
      </c>
    </row>
    <row r="1755" spans="1:6">
      <c r="A1755" t="s">
        <v>10185</v>
      </c>
      <c r="B1755" t="s">
        <v>2942</v>
      </c>
      <c r="C1755">
        <v>305</v>
      </c>
      <c r="D1755">
        <v>57</v>
      </c>
      <c r="E1755" t="s">
        <v>571</v>
      </c>
      <c r="F1755" t="s">
        <v>8347</v>
      </c>
    </row>
    <row r="1756" spans="1:6">
      <c r="A1756" t="s">
        <v>10186</v>
      </c>
      <c r="B1756" t="s">
        <v>2943</v>
      </c>
      <c r="C1756">
        <v>21</v>
      </c>
      <c r="D1756">
        <v>1</v>
      </c>
      <c r="E1756" t="s">
        <v>572</v>
      </c>
      <c r="F1756" t="s">
        <v>8331</v>
      </c>
    </row>
    <row r="1757" spans="1:6">
      <c r="A1757" t="s">
        <v>10187</v>
      </c>
      <c r="B1757" t="s">
        <v>2944</v>
      </c>
      <c r="C1757">
        <v>7</v>
      </c>
      <c r="D1757">
        <v>0</v>
      </c>
      <c r="E1757" t="s">
        <v>572</v>
      </c>
      <c r="F1757" t="s">
        <v>8331</v>
      </c>
    </row>
    <row r="1758" spans="1:6">
      <c r="A1758" t="s">
        <v>10188</v>
      </c>
      <c r="B1758" t="s">
        <v>2945</v>
      </c>
      <c r="C1758">
        <v>105</v>
      </c>
      <c r="D1758">
        <v>0</v>
      </c>
      <c r="E1758" t="s">
        <v>573</v>
      </c>
      <c r="F1758" t="s">
        <v>8334</v>
      </c>
    </row>
    <row r="1759" spans="1:6">
      <c r="A1759" t="s">
        <v>10189</v>
      </c>
      <c r="B1759" t="s">
        <v>2946</v>
      </c>
      <c r="C1759">
        <v>130</v>
      </c>
      <c r="D1759">
        <v>14</v>
      </c>
      <c r="E1759" t="s">
        <v>573</v>
      </c>
      <c r="F1759" t="s">
        <v>8334</v>
      </c>
    </row>
    <row r="1760" spans="1:6">
      <c r="A1760" t="s">
        <v>10190</v>
      </c>
      <c r="B1760" t="s">
        <v>2947</v>
      </c>
      <c r="C1760">
        <v>70</v>
      </c>
      <c r="D1760">
        <v>15</v>
      </c>
      <c r="E1760" t="s">
        <v>573</v>
      </c>
      <c r="F1760" t="s">
        <v>8334</v>
      </c>
    </row>
    <row r="1761" spans="1:6">
      <c r="A1761" t="s">
        <v>10191</v>
      </c>
      <c r="B1761" t="s">
        <v>2948</v>
      </c>
      <c r="C1761">
        <v>11</v>
      </c>
      <c r="D1761">
        <v>0</v>
      </c>
      <c r="E1761" t="s">
        <v>574</v>
      </c>
      <c r="F1761" t="s">
        <v>8334</v>
      </c>
    </row>
    <row r="1762" spans="1:6">
      <c r="A1762" t="s">
        <v>10192</v>
      </c>
      <c r="B1762" t="s">
        <v>2949</v>
      </c>
      <c r="C1762">
        <v>3</v>
      </c>
      <c r="D1762">
        <v>0</v>
      </c>
      <c r="E1762" t="s">
        <v>574</v>
      </c>
      <c r="F1762" t="s">
        <v>8334</v>
      </c>
    </row>
    <row r="1763" spans="1:6">
      <c r="A1763" t="s">
        <v>10193</v>
      </c>
      <c r="B1763" t="s">
        <v>2950</v>
      </c>
      <c r="C1763">
        <v>0</v>
      </c>
      <c r="D1763">
        <v>0</v>
      </c>
      <c r="E1763" t="s">
        <v>574</v>
      </c>
      <c r="F1763" t="s">
        <v>8334</v>
      </c>
    </row>
    <row r="1764" spans="1:6">
      <c r="A1764" t="s">
        <v>10194</v>
      </c>
      <c r="B1764" t="s">
        <v>2951</v>
      </c>
      <c r="C1764">
        <v>15</v>
      </c>
      <c r="D1764">
        <v>0</v>
      </c>
      <c r="E1764" t="s">
        <v>574</v>
      </c>
      <c r="F1764" t="s">
        <v>8334</v>
      </c>
    </row>
    <row r="1765" spans="1:6">
      <c r="A1765" t="s">
        <v>10195</v>
      </c>
      <c r="B1765" t="s">
        <v>2952</v>
      </c>
      <c r="C1765">
        <v>0</v>
      </c>
      <c r="D1765">
        <v>0</v>
      </c>
      <c r="E1765" t="s">
        <v>574</v>
      </c>
      <c r="F1765" t="s">
        <v>8334</v>
      </c>
    </row>
    <row r="1766" spans="1:6">
      <c r="A1766" t="s">
        <v>10196</v>
      </c>
      <c r="B1766" t="s">
        <v>2953</v>
      </c>
      <c r="C1766">
        <v>9</v>
      </c>
      <c r="D1766">
        <v>0</v>
      </c>
      <c r="E1766" t="s">
        <v>574</v>
      </c>
      <c r="F1766" t="s">
        <v>8334</v>
      </c>
    </row>
    <row r="1767" spans="1:6">
      <c r="A1767" t="s">
        <v>10197</v>
      </c>
      <c r="B1767" t="s">
        <v>2954</v>
      </c>
      <c r="C1767">
        <v>10</v>
      </c>
      <c r="D1767">
        <v>3</v>
      </c>
      <c r="E1767" t="s">
        <v>575</v>
      </c>
      <c r="F1767" t="s">
        <v>8335</v>
      </c>
    </row>
    <row r="1768" spans="1:6">
      <c r="A1768" t="s">
        <v>10198</v>
      </c>
      <c r="B1768" t="s">
        <v>2955</v>
      </c>
      <c r="C1768">
        <v>8</v>
      </c>
      <c r="D1768">
        <v>0</v>
      </c>
      <c r="E1768" t="s">
        <v>575</v>
      </c>
      <c r="F1768" t="s">
        <v>8335</v>
      </c>
    </row>
    <row r="1769" spans="1:6">
      <c r="A1769" t="s">
        <v>10199</v>
      </c>
      <c r="B1769" t="s">
        <v>2956</v>
      </c>
      <c r="C1769">
        <v>5</v>
      </c>
      <c r="D1769">
        <v>0</v>
      </c>
      <c r="E1769" t="s">
        <v>575</v>
      </c>
      <c r="F1769" t="s">
        <v>8335</v>
      </c>
    </row>
    <row r="1770" spans="1:6">
      <c r="A1770" t="s">
        <v>10200</v>
      </c>
      <c r="B1770" t="s">
        <v>2957</v>
      </c>
      <c r="C1770">
        <v>3</v>
      </c>
      <c r="D1770">
        <v>0</v>
      </c>
      <c r="E1770" t="s">
        <v>575</v>
      </c>
      <c r="F1770" t="s">
        <v>8335</v>
      </c>
    </row>
    <row r="1771" spans="1:6">
      <c r="A1771" t="s">
        <v>10201</v>
      </c>
      <c r="B1771" t="s">
        <v>2958</v>
      </c>
      <c r="C1771">
        <v>25</v>
      </c>
      <c r="D1771">
        <v>0</v>
      </c>
      <c r="E1771" t="s">
        <v>575</v>
      </c>
      <c r="F1771" t="s">
        <v>8335</v>
      </c>
    </row>
    <row r="1772" spans="1:6">
      <c r="A1772" t="s">
        <v>10202</v>
      </c>
      <c r="B1772" t="s">
        <v>2959</v>
      </c>
      <c r="C1772">
        <v>20</v>
      </c>
      <c r="D1772">
        <v>0</v>
      </c>
      <c r="E1772" t="s">
        <v>575</v>
      </c>
      <c r="F1772" t="s">
        <v>8335</v>
      </c>
    </row>
    <row r="1773" spans="1:6">
      <c r="A1773" t="s">
        <v>10203</v>
      </c>
      <c r="B1773" t="s">
        <v>2960</v>
      </c>
      <c r="C1773">
        <v>15</v>
      </c>
      <c r="D1773">
        <v>2</v>
      </c>
      <c r="E1773" t="s">
        <v>575</v>
      </c>
      <c r="F1773" t="s">
        <v>8335</v>
      </c>
    </row>
    <row r="1774" spans="1:6">
      <c r="A1774" t="s">
        <v>10204</v>
      </c>
      <c r="B1774" t="s">
        <v>2961</v>
      </c>
      <c r="C1774">
        <v>32</v>
      </c>
      <c r="D1774">
        <v>0</v>
      </c>
      <c r="E1774" t="s">
        <v>575</v>
      </c>
      <c r="F1774" t="s">
        <v>8335</v>
      </c>
    </row>
    <row r="1775" spans="1:6">
      <c r="A1775" t="s">
        <v>10205</v>
      </c>
      <c r="B1775" t="s">
        <v>2962</v>
      </c>
      <c r="C1775">
        <v>10</v>
      </c>
      <c r="D1775">
        <v>0</v>
      </c>
      <c r="E1775" t="s">
        <v>575</v>
      </c>
      <c r="F1775" t="s">
        <v>8335</v>
      </c>
    </row>
    <row r="1776" spans="1:6">
      <c r="A1776" t="s">
        <v>10206</v>
      </c>
      <c r="B1776" t="s">
        <v>2963</v>
      </c>
      <c r="C1776">
        <v>3</v>
      </c>
      <c r="D1776">
        <v>0</v>
      </c>
      <c r="E1776" t="s">
        <v>575</v>
      </c>
      <c r="F1776" t="s">
        <v>8335</v>
      </c>
    </row>
    <row r="1777" spans="1:6">
      <c r="A1777" t="s">
        <v>10207</v>
      </c>
      <c r="B1777" t="s">
        <v>2964</v>
      </c>
      <c r="C1777">
        <v>5</v>
      </c>
      <c r="D1777">
        <v>1</v>
      </c>
      <c r="E1777" t="s">
        <v>575</v>
      </c>
      <c r="F1777" t="s">
        <v>8335</v>
      </c>
    </row>
    <row r="1778" spans="1:6">
      <c r="A1778" t="s">
        <v>10208</v>
      </c>
      <c r="B1778" t="s">
        <v>2965</v>
      </c>
      <c r="C1778">
        <v>20</v>
      </c>
      <c r="D1778">
        <v>0</v>
      </c>
      <c r="E1778" t="s">
        <v>575</v>
      </c>
      <c r="F1778" t="s">
        <v>8335</v>
      </c>
    </row>
    <row r="1779" spans="1:6">
      <c r="A1779" t="s">
        <v>10209</v>
      </c>
      <c r="B1779" t="s">
        <v>2966</v>
      </c>
      <c r="C1779">
        <v>11</v>
      </c>
      <c r="D1779">
        <v>0</v>
      </c>
      <c r="E1779" t="s">
        <v>575</v>
      </c>
      <c r="F1779" t="s">
        <v>8335</v>
      </c>
    </row>
    <row r="1780" spans="1:6">
      <c r="A1780" t="s">
        <v>10210</v>
      </c>
      <c r="B1780" t="s">
        <v>2967</v>
      </c>
      <c r="C1780">
        <v>25</v>
      </c>
      <c r="D1780">
        <v>2</v>
      </c>
      <c r="E1780" t="s">
        <v>575</v>
      </c>
      <c r="F1780" t="s">
        <v>8335</v>
      </c>
    </row>
    <row r="1781" spans="1:6">
      <c r="A1781" t="s">
        <v>10211</v>
      </c>
      <c r="B1781" t="s">
        <v>2968</v>
      </c>
      <c r="C1781">
        <v>3</v>
      </c>
      <c r="D1781">
        <v>0</v>
      </c>
      <c r="E1781" t="s">
        <v>575</v>
      </c>
      <c r="F1781" t="s">
        <v>1196</v>
      </c>
    </row>
    <row r="1782" spans="1:6">
      <c r="A1782" t="s">
        <v>10212</v>
      </c>
      <c r="B1782" t="s">
        <v>2969</v>
      </c>
      <c r="C1782">
        <v>5</v>
      </c>
      <c r="D1782">
        <v>0</v>
      </c>
      <c r="E1782" t="s">
        <v>575</v>
      </c>
      <c r="F1782" t="s">
        <v>8335</v>
      </c>
    </row>
    <row r="1783" spans="1:6">
      <c r="A1783" t="s">
        <v>10213</v>
      </c>
      <c r="B1783" t="s">
        <v>2970</v>
      </c>
      <c r="C1783">
        <v>25</v>
      </c>
      <c r="D1783">
        <v>0</v>
      </c>
      <c r="E1783" t="s">
        <v>575</v>
      </c>
      <c r="F1783" t="s">
        <v>8334</v>
      </c>
    </row>
    <row r="1784" spans="1:6">
      <c r="A1784" t="s">
        <v>10214</v>
      </c>
      <c r="B1784" t="s">
        <v>2971</v>
      </c>
      <c r="C1784">
        <v>6</v>
      </c>
      <c r="D1784">
        <v>0</v>
      </c>
      <c r="E1784" t="s">
        <v>575</v>
      </c>
      <c r="F1784" t="s">
        <v>1196</v>
      </c>
    </row>
    <row r="1785" spans="1:6">
      <c r="A1785" t="s">
        <v>10215</v>
      </c>
      <c r="B1785" t="s">
        <v>2972</v>
      </c>
      <c r="C1785">
        <v>50</v>
      </c>
      <c r="D1785">
        <v>7</v>
      </c>
      <c r="E1785" t="s">
        <v>575</v>
      </c>
      <c r="F1785" t="s">
        <v>8332</v>
      </c>
    </row>
    <row r="1786" spans="1:6">
      <c r="A1786" t="s">
        <v>10216</v>
      </c>
      <c r="B1786" t="s">
        <v>2973</v>
      </c>
      <c r="C1786">
        <v>10</v>
      </c>
      <c r="D1786">
        <v>0</v>
      </c>
      <c r="E1786" t="s">
        <v>575</v>
      </c>
      <c r="F1786" t="s">
        <v>8332</v>
      </c>
    </row>
    <row r="1787" spans="1:6">
      <c r="A1787" t="s">
        <v>10217</v>
      </c>
      <c r="B1787" t="s">
        <v>2974</v>
      </c>
      <c r="C1787">
        <v>0</v>
      </c>
      <c r="D1787">
        <v>0</v>
      </c>
      <c r="E1787" t="s">
        <v>576</v>
      </c>
      <c r="F1787" t="s">
        <v>8334</v>
      </c>
    </row>
    <row r="1788" spans="1:6">
      <c r="A1788" t="s">
        <v>10218</v>
      </c>
      <c r="B1788" t="s">
        <v>2975</v>
      </c>
      <c r="C1788">
        <v>320</v>
      </c>
      <c r="D1788">
        <v>94</v>
      </c>
      <c r="E1788" t="s">
        <v>577</v>
      </c>
      <c r="F1788" t="s">
        <v>8335</v>
      </c>
    </row>
    <row r="1789" spans="1:6">
      <c r="A1789" t="s">
        <v>10219</v>
      </c>
      <c r="B1789" t="s">
        <v>2976</v>
      </c>
      <c r="C1789">
        <v>88</v>
      </c>
      <c r="D1789">
        <v>8</v>
      </c>
      <c r="E1789" t="s">
        <v>578</v>
      </c>
      <c r="F1789" t="s">
        <v>8335</v>
      </c>
    </row>
    <row r="1790" spans="1:6">
      <c r="A1790" t="s">
        <v>10220</v>
      </c>
      <c r="B1790" t="s">
        <v>2977</v>
      </c>
      <c r="C1790">
        <v>35</v>
      </c>
      <c r="D1790">
        <v>7</v>
      </c>
      <c r="E1790" t="s">
        <v>579</v>
      </c>
      <c r="F1790" t="s">
        <v>8335</v>
      </c>
    </row>
    <row r="1791" spans="1:6">
      <c r="A1791" t="s">
        <v>10221</v>
      </c>
      <c r="B1791" t="s">
        <v>2978</v>
      </c>
      <c r="C1791">
        <v>291</v>
      </c>
      <c r="D1791">
        <v>32</v>
      </c>
      <c r="E1791" t="s">
        <v>580</v>
      </c>
      <c r="F1791" t="s">
        <v>8334</v>
      </c>
    </row>
    <row r="1792" spans="1:6">
      <c r="A1792" t="s">
        <v>10222</v>
      </c>
      <c r="B1792" t="s">
        <v>2979</v>
      </c>
      <c r="C1792">
        <v>0</v>
      </c>
      <c r="D1792">
        <v>0</v>
      </c>
      <c r="E1792" t="s">
        <v>580</v>
      </c>
      <c r="F1792" t="s">
        <v>8334</v>
      </c>
    </row>
    <row r="1793" spans="1:6">
      <c r="A1793" t="s">
        <v>10223</v>
      </c>
      <c r="B1793" t="s">
        <v>2980</v>
      </c>
      <c r="C1793">
        <v>605</v>
      </c>
      <c r="D1793">
        <v>125</v>
      </c>
      <c r="E1793" t="s">
        <v>580</v>
      </c>
      <c r="F1793" t="s">
        <v>8334</v>
      </c>
    </row>
    <row r="1794" spans="1:6">
      <c r="A1794" t="s">
        <v>10224</v>
      </c>
      <c r="B1794" t="s">
        <v>2981</v>
      </c>
      <c r="C1794">
        <v>300</v>
      </c>
      <c r="D1794">
        <v>45</v>
      </c>
      <c r="E1794" t="s">
        <v>580</v>
      </c>
      <c r="F1794" t="s">
        <v>8334</v>
      </c>
    </row>
    <row r="1795" spans="1:6">
      <c r="A1795" t="s">
        <v>10225</v>
      </c>
      <c r="B1795" t="s">
        <v>2982</v>
      </c>
      <c r="C1795">
        <v>86</v>
      </c>
      <c r="D1795">
        <v>0</v>
      </c>
      <c r="E1795" t="s">
        <v>580</v>
      </c>
      <c r="F1795" t="s">
        <v>8334</v>
      </c>
    </row>
    <row r="1796" spans="1:6">
      <c r="A1796" t="s">
        <v>10226</v>
      </c>
      <c r="B1796" t="s">
        <v>2983</v>
      </c>
      <c r="C1796">
        <v>0</v>
      </c>
      <c r="D1796">
        <v>0</v>
      </c>
      <c r="E1796" t="s">
        <v>580</v>
      </c>
      <c r="F1796" t="s">
        <v>8334</v>
      </c>
    </row>
    <row r="1797" spans="1:6">
      <c r="A1797" t="s">
        <v>10227</v>
      </c>
      <c r="B1797" t="s">
        <v>2984</v>
      </c>
      <c r="C1797">
        <v>0</v>
      </c>
      <c r="D1797">
        <v>0</v>
      </c>
      <c r="E1797" t="s">
        <v>580</v>
      </c>
      <c r="F1797" t="s">
        <v>8334</v>
      </c>
    </row>
    <row r="1798" spans="1:6">
      <c r="A1798" t="s">
        <v>10228</v>
      </c>
      <c r="B1798" t="s">
        <v>2985</v>
      </c>
      <c r="C1798">
        <v>0</v>
      </c>
      <c r="D1798">
        <v>0</v>
      </c>
      <c r="E1798" t="s">
        <v>580</v>
      </c>
      <c r="F1798" t="s">
        <v>8334</v>
      </c>
    </row>
    <row r="1799" spans="1:6">
      <c r="A1799" t="s">
        <v>10229</v>
      </c>
      <c r="B1799" t="s">
        <v>2986</v>
      </c>
      <c r="C1799">
        <v>0</v>
      </c>
      <c r="D1799">
        <v>0</v>
      </c>
      <c r="E1799" t="s">
        <v>580</v>
      </c>
      <c r="F1799" t="s">
        <v>8334</v>
      </c>
    </row>
    <row r="1800" spans="1:6">
      <c r="A1800" t="s">
        <v>10230</v>
      </c>
      <c r="B1800" t="s">
        <v>2987</v>
      </c>
      <c r="C1800">
        <v>0</v>
      </c>
      <c r="D1800">
        <v>0</v>
      </c>
      <c r="E1800" t="s">
        <v>580</v>
      </c>
      <c r="F1800" t="s">
        <v>8334</v>
      </c>
    </row>
    <row r="1801" spans="1:6">
      <c r="A1801" t="s">
        <v>10231</v>
      </c>
      <c r="B1801" t="s">
        <v>2988</v>
      </c>
      <c r="C1801">
        <v>0</v>
      </c>
      <c r="D1801">
        <v>0</v>
      </c>
      <c r="E1801" t="s">
        <v>580</v>
      </c>
      <c r="F1801" t="s">
        <v>8334</v>
      </c>
    </row>
    <row r="1802" spans="1:6">
      <c r="A1802" t="s">
        <v>10232</v>
      </c>
      <c r="B1802" t="s">
        <v>2989</v>
      </c>
      <c r="C1802">
        <v>102</v>
      </c>
      <c r="D1802">
        <v>19</v>
      </c>
      <c r="E1802" t="s">
        <v>580</v>
      </c>
      <c r="F1802" t="s">
        <v>8334</v>
      </c>
    </row>
    <row r="1803" spans="1:6">
      <c r="A1803" t="s">
        <v>10233</v>
      </c>
      <c r="B1803" t="s">
        <v>2990</v>
      </c>
      <c r="C1803">
        <v>308</v>
      </c>
      <c r="D1803">
        <v>88</v>
      </c>
      <c r="E1803" t="s">
        <v>580</v>
      </c>
      <c r="F1803" t="s">
        <v>8334</v>
      </c>
    </row>
    <row r="1804" spans="1:6">
      <c r="A1804" t="s">
        <v>10234</v>
      </c>
      <c r="B1804" t="s">
        <v>2991</v>
      </c>
      <c r="C1804">
        <v>310</v>
      </c>
      <c r="D1804">
        <v>41</v>
      </c>
      <c r="E1804" t="s">
        <v>581</v>
      </c>
      <c r="F1804" t="s">
        <v>8334</v>
      </c>
    </row>
    <row r="1805" spans="1:6">
      <c r="A1805" t="s">
        <v>10235</v>
      </c>
      <c r="B1805" t="s">
        <v>2992</v>
      </c>
      <c r="C1805">
        <v>95</v>
      </c>
      <c r="D1805">
        <v>14</v>
      </c>
      <c r="E1805" t="s">
        <v>581</v>
      </c>
      <c r="F1805" t="s">
        <v>8334</v>
      </c>
    </row>
    <row r="1806" spans="1:6">
      <c r="A1806" t="s">
        <v>10236</v>
      </c>
      <c r="B1806" t="s">
        <v>2993</v>
      </c>
      <c r="C1806">
        <v>12</v>
      </c>
      <c r="D1806">
        <v>0</v>
      </c>
      <c r="E1806" t="s">
        <v>582</v>
      </c>
      <c r="F1806" t="s">
        <v>8335</v>
      </c>
    </row>
    <row r="1807" spans="1:6">
      <c r="A1807" t="s">
        <v>10237</v>
      </c>
      <c r="B1807" t="s">
        <v>2994</v>
      </c>
      <c r="C1807">
        <v>11</v>
      </c>
      <c r="D1807">
        <v>0</v>
      </c>
      <c r="E1807" t="s">
        <v>583</v>
      </c>
      <c r="F1807" t="s">
        <v>8334</v>
      </c>
    </row>
    <row r="1808" spans="1:6">
      <c r="A1808" t="s">
        <v>10238</v>
      </c>
      <c r="B1808" t="s">
        <v>2995</v>
      </c>
      <c r="C1808">
        <v>120</v>
      </c>
      <c r="D1808">
        <v>12</v>
      </c>
      <c r="E1808" t="s">
        <v>583</v>
      </c>
      <c r="F1808" t="s">
        <v>8335</v>
      </c>
    </row>
    <row r="1809" spans="1:6">
      <c r="A1809" t="s">
        <v>10239</v>
      </c>
      <c r="B1809" t="s">
        <v>2996</v>
      </c>
      <c r="C1809">
        <v>100</v>
      </c>
      <c r="D1809">
        <v>10</v>
      </c>
      <c r="E1809" t="s">
        <v>584</v>
      </c>
      <c r="F1809" t="s">
        <v>8334</v>
      </c>
    </row>
    <row r="1810" spans="1:6">
      <c r="A1810" t="s">
        <v>10240</v>
      </c>
      <c r="B1810" t="s">
        <v>2997</v>
      </c>
      <c r="C1810">
        <v>70</v>
      </c>
      <c r="D1810">
        <v>0</v>
      </c>
      <c r="E1810" t="s">
        <v>585</v>
      </c>
      <c r="F1810" t="s">
        <v>8334</v>
      </c>
    </row>
    <row r="1811" spans="1:6">
      <c r="A1811" t="s">
        <v>10241</v>
      </c>
      <c r="B1811" t="s">
        <v>2998</v>
      </c>
      <c r="C1811">
        <v>6</v>
      </c>
      <c r="D1811">
        <v>0</v>
      </c>
      <c r="E1811" t="s">
        <v>585</v>
      </c>
      <c r="F1811" t="s">
        <v>1196</v>
      </c>
    </row>
    <row r="1812" spans="1:6">
      <c r="A1812" t="s">
        <v>10242</v>
      </c>
      <c r="B1812" t="s">
        <v>2999</v>
      </c>
      <c r="C1812">
        <v>2</v>
      </c>
      <c r="D1812">
        <v>0</v>
      </c>
      <c r="E1812" t="s">
        <v>586</v>
      </c>
      <c r="F1812" t="s">
        <v>1196</v>
      </c>
    </row>
    <row r="1813" spans="1:6">
      <c r="A1813" t="s">
        <v>10243</v>
      </c>
      <c r="B1813" t="s">
        <v>3000</v>
      </c>
      <c r="C1813">
        <v>30</v>
      </c>
      <c r="D1813">
        <v>5</v>
      </c>
      <c r="E1813" t="s">
        <v>587</v>
      </c>
      <c r="F1813" t="s">
        <v>8331</v>
      </c>
    </row>
    <row r="1814" spans="1:6">
      <c r="A1814" t="s">
        <v>10244</v>
      </c>
      <c r="B1814" t="s">
        <v>3001</v>
      </c>
      <c r="C1814">
        <v>203</v>
      </c>
      <c r="D1814">
        <v>20</v>
      </c>
      <c r="E1814" t="s">
        <v>588</v>
      </c>
      <c r="F1814" t="s">
        <v>8335</v>
      </c>
    </row>
    <row r="1815" spans="1:6">
      <c r="A1815" t="s">
        <v>10245</v>
      </c>
      <c r="B1815" t="s">
        <v>3002</v>
      </c>
      <c r="C1815">
        <v>115</v>
      </c>
      <c r="D1815">
        <v>11</v>
      </c>
      <c r="E1815" t="s">
        <v>589</v>
      </c>
      <c r="F1815" t="s">
        <v>8335</v>
      </c>
    </row>
    <row r="1816" spans="1:6">
      <c r="A1816" t="s">
        <v>10246</v>
      </c>
      <c r="B1816" t="s">
        <v>3003</v>
      </c>
      <c r="C1816">
        <v>20</v>
      </c>
      <c r="D1816">
        <v>3</v>
      </c>
      <c r="E1816" t="s">
        <v>589</v>
      </c>
      <c r="F1816" t="s">
        <v>8335</v>
      </c>
    </row>
    <row r="1817" spans="1:6">
      <c r="A1817" t="s">
        <v>10247</v>
      </c>
      <c r="B1817" t="s">
        <v>3004</v>
      </c>
      <c r="C1817">
        <v>0</v>
      </c>
      <c r="D1817">
        <v>0</v>
      </c>
      <c r="E1817" t="s">
        <v>590</v>
      </c>
      <c r="F1817" t="s">
        <v>8334</v>
      </c>
    </row>
    <row r="1818" spans="1:6">
      <c r="A1818" t="s">
        <v>10248</v>
      </c>
      <c r="B1818" t="s">
        <v>3005</v>
      </c>
      <c r="C1818">
        <v>103</v>
      </c>
      <c r="D1818">
        <v>0</v>
      </c>
      <c r="E1818" t="s">
        <v>591</v>
      </c>
      <c r="F1818" t="s">
        <v>8334</v>
      </c>
    </row>
    <row r="1819" spans="1:6">
      <c r="A1819" t="s">
        <v>10249</v>
      </c>
      <c r="B1819" t="s">
        <v>3006</v>
      </c>
      <c r="C1819">
        <v>15</v>
      </c>
      <c r="D1819">
        <v>0</v>
      </c>
      <c r="E1819" t="s">
        <v>592</v>
      </c>
      <c r="F1819" t="s">
        <v>8334</v>
      </c>
    </row>
    <row r="1820" spans="1:6">
      <c r="A1820" t="s">
        <v>10250</v>
      </c>
      <c r="B1820" t="s">
        <v>3007</v>
      </c>
      <c r="C1820">
        <v>15</v>
      </c>
      <c r="D1820">
        <v>0</v>
      </c>
      <c r="E1820" t="s">
        <v>593</v>
      </c>
      <c r="F1820" t="s">
        <v>8331</v>
      </c>
    </row>
    <row r="1821" spans="1:6">
      <c r="A1821" t="s">
        <v>10251</v>
      </c>
      <c r="B1821" t="s">
        <v>3008</v>
      </c>
      <c r="C1821">
        <v>8</v>
      </c>
      <c r="D1821">
        <v>0</v>
      </c>
      <c r="E1821" t="s">
        <v>594</v>
      </c>
      <c r="F1821" t="s">
        <v>1196</v>
      </c>
    </row>
    <row r="1822" spans="1:6">
      <c r="A1822" t="s">
        <v>10252</v>
      </c>
      <c r="B1822" t="s">
        <v>3009</v>
      </c>
      <c r="C1822">
        <v>28</v>
      </c>
      <c r="D1822">
        <v>0</v>
      </c>
      <c r="E1822" t="s">
        <v>594</v>
      </c>
      <c r="F1822" t="s">
        <v>8331</v>
      </c>
    </row>
    <row r="1823" spans="1:6">
      <c r="A1823" t="s">
        <v>10253</v>
      </c>
      <c r="B1823" t="s">
        <v>3010</v>
      </c>
      <c r="C1823">
        <v>100</v>
      </c>
      <c r="D1823">
        <v>8</v>
      </c>
      <c r="E1823" t="s">
        <v>594</v>
      </c>
      <c r="F1823" t="s">
        <v>8331</v>
      </c>
    </row>
    <row r="1824" spans="1:6">
      <c r="A1824" t="s">
        <v>10254</v>
      </c>
      <c r="B1824" t="s">
        <v>3011</v>
      </c>
      <c r="C1824">
        <v>140</v>
      </c>
      <c r="D1824">
        <v>17</v>
      </c>
      <c r="E1824" t="s">
        <v>594</v>
      </c>
      <c r="F1824" t="s">
        <v>8331</v>
      </c>
    </row>
    <row r="1825" spans="1:6">
      <c r="A1825" t="s">
        <v>10255</v>
      </c>
      <c r="B1825" t="s">
        <v>3012</v>
      </c>
      <c r="C1825">
        <v>11</v>
      </c>
      <c r="D1825">
        <v>2</v>
      </c>
      <c r="E1825" t="s">
        <v>594</v>
      </c>
      <c r="F1825" t="s">
        <v>8333</v>
      </c>
    </row>
    <row r="1826" spans="1:6">
      <c r="A1826" t="s">
        <v>10256</v>
      </c>
      <c r="B1826" t="s">
        <v>3013</v>
      </c>
      <c r="C1826">
        <v>117</v>
      </c>
      <c r="D1826">
        <v>15</v>
      </c>
      <c r="E1826" t="s">
        <v>594</v>
      </c>
      <c r="F1826" t="s">
        <v>8331</v>
      </c>
    </row>
    <row r="1827" spans="1:6">
      <c r="A1827" t="s">
        <v>10257</v>
      </c>
      <c r="B1827" t="s">
        <v>3014</v>
      </c>
      <c r="C1827">
        <v>12</v>
      </c>
      <c r="D1827">
        <v>0</v>
      </c>
      <c r="E1827" t="s">
        <v>594</v>
      </c>
      <c r="F1827" t="s">
        <v>8331</v>
      </c>
    </row>
    <row r="1828" spans="1:6">
      <c r="A1828" t="s">
        <v>10258</v>
      </c>
      <c r="B1828" t="s">
        <v>3015</v>
      </c>
      <c r="C1828">
        <v>305</v>
      </c>
      <c r="D1828">
        <v>44</v>
      </c>
      <c r="E1828" t="s">
        <v>594</v>
      </c>
      <c r="F1828" t="s">
        <v>8331</v>
      </c>
    </row>
    <row r="1829" spans="1:6">
      <c r="A1829" t="s">
        <v>10259</v>
      </c>
      <c r="B1829" t="s">
        <v>3016</v>
      </c>
      <c r="C1829">
        <v>0</v>
      </c>
      <c r="D1829">
        <v>0</v>
      </c>
      <c r="E1829" t="s">
        <v>594</v>
      </c>
      <c r="F1829" t="s">
        <v>8331</v>
      </c>
    </row>
    <row r="1830" spans="1:6">
      <c r="A1830" t="s">
        <v>10260</v>
      </c>
      <c r="B1830" t="s">
        <v>3017</v>
      </c>
      <c r="C1830">
        <v>20</v>
      </c>
      <c r="D1830">
        <v>0</v>
      </c>
      <c r="E1830" t="s">
        <v>594</v>
      </c>
      <c r="F1830" t="s">
        <v>8331</v>
      </c>
    </row>
    <row r="1831" spans="1:6">
      <c r="A1831" t="s">
        <v>10261</v>
      </c>
      <c r="B1831" t="s">
        <v>3018</v>
      </c>
      <c r="C1831">
        <v>100</v>
      </c>
      <c r="D1831">
        <v>6</v>
      </c>
      <c r="E1831" t="s">
        <v>594</v>
      </c>
      <c r="F1831" t="s">
        <v>8331</v>
      </c>
    </row>
    <row r="1832" spans="1:6">
      <c r="A1832" t="s">
        <v>10262</v>
      </c>
      <c r="B1832" t="s">
        <v>3019</v>
      </c>
      <c r="C1832">
        <v>32</v>
      </c>
      <c r="D1832">
        <v>3</v>
      </c>
      <c r="E1832" t="s">
        <v>594</v>
      </c>
      <c r="F1832" t="s">
        <v>8331</v>
      </c>
    </row>
    <row r="1833" spans="1:6">
      <c r="A1833" t="s">
        <v>10263</v>
      </c>
      <c r="B1833" t="s">
        <v>3020</v>
      </c>
      <c r="C1833">
        <v>100</v>
      </c>
      <c r="D1833">
        <v>11</v>
      </c>
      <c r="E1833" t="s">
        <v>594</v>
      </c>
      <c r="F1833" t="s">
        <v>8331</v>
      </c>
    </row>
    <row r="1834" spans="1:6">
      <c r="A1834" t="s">
        <v>10264</v>
      </c>
      <c r="B1834" t="s">
        <v>3021</v>
      </c>
      <c r="C1834">
        <v>65</v>
      </c>
      <c r="D1834">
        <v>6</v>
      </c>
      <c r="E1834" t="s">
        <v>594</v>
      </c>
      <c r="F1834" t="s">
        <v>8331</v>
      </c>
    </row>
    <row r="1835" spans="1:6">
      <c r="A1835" t="s">
        <v>10265</v>
      </c>
      <c r="B1835" t="s">
        <v>3022</v>
      </c>
      <c r="C1835">
        <v>150</v>
      </c>
      <c r="D1835">
        <v>19</v>
      </c>
      <c r="E1835" t="s">
        <v>594</v>
      </c>
      <c r="F1835" t="s">
        <v>8331</v>
      </c>
    </row>
    <row r="1836" spans="1:6">
      <c r="A1836" t="s">
        <v>10266</v>
      </c>
      <c r="B1836" t="s">
        <v>3023</v>
      </c>
      <c r="C1836">
        <v>53</v>
      </c>
      <c r="D1836">
        <v>7</v>
      </c>
      <c r="E1836" t="s">
        <v>594</v>
      </c>
      <c r="F1836" t="s">
        <v>8331</v>
      </c>
    </row>
    <row r="1837" spans="1:6">
      <c r="A1837" t="s">
        <v>10267</v>
      </c>
      <c r="B1837" t="s">
        <v>3024</v>
      </c>
      <c r="C1837">
        <v>180</v>
      </c>
      <c r="D1837">
        <v>24</v>
      </c>
      <c r="E1837" t="s">
        <v>595</v>
      </c>
      <c r="F1837" t="s">
        <v>8335</v>
      </c>
    </row>
    <row r="1838" spans="1:6">
      <c r="A1838" t="s">
        <v>10268</v>
      </c>
      <c r="B1838" t="s">
        <v>3025</v>
      </c>
      <c r="C1838">
        <v>30</v>
      </c>
      <c r="D1838">
        <v>3</v>
      </c>
      <c r="E1838" t="s">
        <v>595</v>
      </c>
      <c r="F1838" t="s">
        <v>8335</v>
      </c>
    </row>
    <row r="1839" spans="1:6">
      <c r="A1839" t="s">
        <v>10269</v>
      </c>
      <c r="B1839" t="s">
        <v>3026</v>
      </c>
      <c r="C1839">
        <v>111</v>
      </c>
      <c r="D1839">
        <v>20</v>
      </c>
      <c r="E1839" t="s">
        <v>596</v>
      </c>
      <c r="F1839" t="s">
        <v>8335</v>
      </c>
    </row>
    <row r="1840" spans="1:6">
      <c r="A1840" t="s">
        <v>10270</v>
      </c>
      <c r="B1840" t="s">
        <v>3027</v>
      </c>
      <c r="C1840">
        <v>20</v>
      </c>
      <c r="D1840">
        <v>3</v>
      </c>
      <c r="E1840" t="s">
        <v>597</v>
      </c>
      <c r="F1840" t="s">
        <v>8332</v>
      </c>
    </row>
    <row r="1841" spans="1:6">
      <c r="A1841" t="s">
        <v>10271</v>
      </c>
      <c r="B1841" t="s">
        <v>3028</v>
      </c>
      <c r="C1841">
        <v>45</v>
      </c>
      <c r="D1841">
        <v>0</v>
      </c>
      <c r="E1841" t="s">
        <v>598</v>
      </c>
      <c r="F1841" t="s">
        <v>8331</v>
      </c>
    </row>
    <row r="1842" spans="1:6">
      <c r="A1842" t="s">
        <v>10272</v>
      </c>
      <c r="B1842" t="s">
        <v>3029</v>
      </c>
      <c r="C1842">
        <v>87</v>
      </c>
      <c r="D1842">
        <v>16</v>
      </c>
      <c r="E1842" t="s">
        <v>599</v>
      </c>
      <c r="F1842" t="s">
        <v>8331</v>
      </c>
    </row>
    <row r="1843" spans="1:6">
      <c r="A1843" t="s">
        <v>10273</v>
      </c>
      <c r="B1843" t="s">
        <v>3030</v>
      </c>
      <c r="C1843">
        <v>145</v>
      </c>
      <c r="D1843">
        <v>11</v>
      </c>
      <c r="E1843" t="s">
        <v>600</v>
      </c>
      <c r="F1843" t="s">
        <v>8335</v>
      </c>
    </row>
    <row r="1844" spans="1:6">
      <c r="A1844" t="s">
        <v>10274</v>
      </c>
      <c r="B1844" t="s">
        <v>3031</v>
      </c>
      <c r="C1844">
        <v>450</v>
      </c>
      <c r="D1844">
        <v>80</v>
      </c>
      <c r="E1844" t="s">
        <v>601</v>
      </c>
      <c r="F1844" t="s">
        <v>8358</v>
      </c>
    </row>
    <row r="1845" spans="1:6">
      <c r="A1845" t="s">
        <v>10275</v>
      </c>
      <c r="B1845" t="s">
        <v>3032</v>
      </c>
      <c r="C1845">
        <v>290</v>
      </c>
      <c r="D1845">
        <v>55</v>
      </c>
      <c r="E1845" t="s">
        <v>602</v>
      </c>
      <c r="F1845" t="s">
        <v>8335</v>
      </c>
    </row>
    <row r="1846" spans="1:6">
      <c r="A1846" t="s">
        <v>10276</v>
      </c>
      <c r="B1846" t="s">
        <v>3033</v>
      </c>
      <c r="C1846">
        <v>100</v>
      </c>
      <c r="D1846">
        <v>8</v>
      </c>
      <c r="E1846" t="s">
        <v>603</v>
      </c>
      <c r="F1846" t="s">
        <v>8331</v>
      </c>
    </row>
    <row r="1847" spans="1:6">
      <c r="A1847" t="s">
        <v>10277</v>
      </c>
      <c r="B1847" t="s">
        <v>3034</v>
      </c>
      <c r="C1847">
        <v>5</v>
      </c>
      <c r="D1847">
        <v>0</v>
      </c>
      <c r="E1847" t="s">
        <v>603</v>
      </c>
      <c r="F1847" t="s">
        <v>8331</v>
      </c>
    </row>
    <row r="1848" spans="1:6">
      <c r="A1848" t="s">
        <v>10278</v>
      </c>
      <c r="B1848" t="s">
        <v>3035</v>
      </c>
      <c r="C1848">
        <v>178</v>
      </c>
      <c r="D1848">
        <v>37</v>
      </c>
      <c r="E1848" t="s">
        <v>603</v>
      </c>
      <c r="F1848" t="s">
        <v>8331</v>
      </c>
    </row>
    <row r="1849" spans="1:6">
      <c r="A1849" t="s">
        <v>10279</v>
      </c>
      <c r="B1849" t="s">
        <v>3036</v>
      </c>
      <c r="C1849">
        <v>57</v>
      </c>
      <c r="D1849">
        <v>0</v>
      </c>
      <c r="E1849" t="s">
        <v>603</v>
      </c>
      <c r="F1849" t="s">
        <v>8331</v>
      </c>
    </row>
    <row r="1850" spans="1:6">
      <c r="A1850" t="s">
        <v>10280</v>
      </c>
      <c r="B1850" t="s">
        <v>3037</v>
      </c>
      <c r="C1850">
        <v>0</v>
      </c>
      <c r="D1850">
        <v>0</v>
      </c>
      <c r="E1850" t="s">
        <v>603</v>
      </c>
      <c r="F1850" t="s">
        <v>8331</v>
      </c>
    </row>
    <row r="1851" spans="1:6">
      <c r="A1851" t="s">
        <v>10281</v>
      </c>
      <c r="B1851" t="s">
        <v>3038</v>
      </c>
      <c r="C1851">
        <v>82</v>
      </c>
      <c r="D1851">
        <v>18</v>
      </c>
      <c r="E1851" t="s">
        <v>603</v>
      </c>
      <c r="F1851" t="s">
        <v>8331</v>
      </c>
    </row>
    <row r="1852" spans="1:6">
      <c r="A1852" t="s">
        <v>10282</v>
      </c>
      <c r="B1852" t="s">
        <v>3039</v>
      </c>
      <c r="C1852">
        <v>3</v>
      </c>
      <c r="D1852">
        <v>0</v>
      </c>
      <c r="E1852" t="s">
        <v>603</v>
      </c>
      <c r="F1852" t="s">
        <v>8334</v>
      </c>
    </row>
    <row r="1853" spans="1:6">
      <c r="A1853" t="s">
        <v>10283</v>
      </c>
      <c r="B1853" t="s">
        <v>3040</v>
      </c>
      <c r="C1853">
        <v>9</v>
      </c>
      <c r="D1853">
        <v>0</v>
      </c>
      <c r="E1853" t="s">
        <v>603</v>
      </c>
      <c r="F1853" t="s">
        <v>8331</v>
      </c>
    </row>
    <row r="1854" spans="1:6">
      <c r="A1854" t="s">
        <v>10284</v>
      </c>
      <c r="B1854" t="s">
        <v>3041</v>
      </c>
      <c r="C1854">
        <v>18</v>
      </c>
      <c r="D1854">
        <v>0</v>
      </c>
      <c r="E1854" t="s">
        <v>603</v>
      </c>
      <c r="F1854" t="s">
        <v>8359</v>
      </c>
    </row>
    <row r="1855" spans="1:6">
      <c r="A1855" t="s">
        <v>10285</v>
      </c>
      <c r="B1855" t="s">
        <v>3042</v>
      </c>
      <c r="C1855">
        <v>100</v>
      </c>
      <c r="D1855">
        <v>16</v>
      </c>
      <c r="E1855" t="s">
        <v>603</v>
      </c>
      <c r="F1855" t="s">
        <v>8331</v>
      </c>
    </row>
    <row r="1856" spans="1:6">
      <c r="A1856" t="s">
        <v>10286</v>
      </c>
      <c r="B1856" t="s">
        <v>3043</v>
      </c>
      <c r="C1856">
        <v>58</v>
      </c>
      <c r="D1856">
        <v>10</v>
      </c>
      <c r="E1856" t="s">
        <v>603</v>
      </c>
      <c r="F1856" t="s">
        <v>8331</v>
      </c>
    </row>
    <row r="1857" spans="1:6">
      <c r="A1857" t="s">
        <v>10287</v>
      </c>
      <c r="B1857" t="s">
        <v>3044</v>
      </c>
      <c r="C1857">
        <v>138</v>
      </c>
      <c r="D1857">
        <v>11</v>
      </c>
      <c r="E1857" t="s">
        <v>603</v>
      </c>
      <c r="F1857" t="s">
        <v>8331</v>
      </c>
    </row>
    <row r="1858" spans="1:6">
      <c r="A1858" t="s">
        <v>10288</v>
      </c>
      <c r="B1858" t="s">
        <v>3045</v>
      </c>
      <c r="C1858">
        <v>0</v>
      </c>
      <c r="D1858">
        <v>0</v>
      </c>
      <c r="E1858" t="s">
        <v>603</v>
      </c>
      <c r="F1858" t="s">
        <v>8331</v>
      </c>
    </row>
    <row r="1859" spans="1:6">
      <c r="A1859" t="s">
        <v>10289</v>
      </c>
      <c r="B1859" t="s">
        <v>3046</v>
      </c>
      <c r="C1859">
        <v>50</v>
      </c>
      <c r="D1859">
        <v>0</v>
      </c>
      <c r="E1859" t="s">
        <v>603</v>
      </c>
      <c r="F1859" t="s">
        <v>8331</v>
      </c>
    </row>
    <row r="1860" spans="1:6">
      <c r="A1860" t="s">
        <v>10290</v>
      </c>
      <c r="B1860" t="s">
        <v>3047</v>
      </c>
      <c r="C1860">
        <v>120</v>
      </c>
      <c r="D1860">
        <v>16</v>
      </c>
      <c r="E1860" t="s">
        <v>603</v>
      </c>
      <c r="F1860" t="s">
        <v>8331</v>
      </c>
    </row>
    <row r="1861" spans="1:6">
      <c r="A1861" t="s">
        <v>10291</v>
      </c>
      <c r="B1861" t="s">
        <v>3048</v>
      </c>
      <c r="C1861">
        <v>110</v>
      </c>
      <c r="D1861">
        <v>16</v>
      </c>
      <c r="E1861" t="s">
        <v>603</v>
      </c>
      <c r="F1861" t="s">
        <v>8331</v>
      </c>
    </row>
    <row r="1862" spans="1:6">
      <c r="A1862" t="s">
        <v>10292</v>
      </c>
      <c r="B1862" t="s">
        <v>3049</v>
      </c>
      <c r="C1862">
        <v>38</v>
      </c>
      <c r="D1862">
        <v>4</v>
      </c>
      <c r="E1862" t="s">
        <v>603</v>
      </c>
      <c r="F1862" t="s">
        <v>8331</v>
      </c>
    </row>
    <row r="1863" spans="1:6">
      <c r="A1863" t="s">
        <v>10293</v>
      </c>
      <c r="B1863" t="s">
        <v>3050</v>
      </c>
      <c r="C1863">
        <v>7</v>
      </c>
      <c r="D1863">
        <v>0</v>
      </c>
      <c r="E1863" t="s">
        <v>604</v>
      </c>
      <c r="F1863" t="s">
        <v>8360</v>
      </c>
    </row>
    <row r="1864" spans="1:6">
      <c r="A1864" t="s">
        <v>10294</v>
      </c>
      <c r="B1864" t="s">
        <v>3051</v>
      </c>
      <c r="C1864">
        <v>12</v>
      </c>
      <c r="D1864">
        <v>0</v>
      </c>
      <c r="E1864" t="s">
        <v>604</v>
      </c>
      <c r="F1864" t="s">
        <v>8360</v>
      </c>
    </row>
    <row r="1865" spans="1:6">
      <c r="A1865" t="s">
        <v>10295</v>
      </c>
      <c r="B1865" t="s">
        <v>3052</v>
      </c>
      <c r="C1865">
        <v>3</v>
      </c>
      <c r="D1865">
        <v>0</v>
      </c>
      <c r="E1865" t="s">
        <v>604</v>
      </c>
      <c r="F1865" t="s">
        <v>8360</v>
      </c>
    </row>
    <row r="1866" spans="1:6">
      <c r="A1866" t="s">
        <v>10296</v>
      </c>
      <c r="B1866" t="s">
        <v>3053</v>
      </c>
      <c r="C1866">
        <v>6</v>
      </c>
      <c r="D1866">
        <v>0</v>
      </c>
      <c r="E1866" t="s">
        <v>604</v>
      </c>
      <c r="F1866" t="s">
        <v>8360</v>
      </c>
    </row>
    <row r="1867" spans="1:6">
      <c r="A1867" t="s">
        <v>10297</v>
      </c>
      <c r="B1867" t="s">
        <v>3054</v>
      </c>
      <c r="C1867">
        <v>0</v>
      </c>
      <c r="D1867">
        <v>0</v>
      </c>
      <c r="E1867" t="s">
        <v>604</v>
      </c>
      <c r="F1867" t="s">
        <v>8360</v>
      </c>
    </row>
    <row r="1868" spans="1:6">
      <c r="A1868" t="s">
        <v>10298</v>
      </c>
      <c r="B1868" t="s">
        <v>3055</v>
      </c>
      <c r="C1868">
        <v>10</v>
      </c>
      <c r="D1868">
        <v>0</v>
      </c>
      <c r="E1868" t="s">
        <v>604</v>
      </c>
      <c r="F1868" t="s">
        <v>8360</v>
      </c>
    </row>
    <row r="1869" spans="1:6">
      <c r="A1869" t="s">
        <v>10299</v>
      </c>
      <c r="B1869" t="s">
        <v>3056</v>
      </c>
      <c r="C1869">
        <v>35</v>
      </c>
      <c r="D1869">
        <v>0</v>
      </c>
      <c r="E1869" t="s">
        <v>604</v>
      </c>
      <c r="F1869" t="s">
        <v>8360</v>
      </c>
    </row>
    <row r="1870" spans="1:6">
      <c r="A1870" t="s">
        <v>10300</v>
      </c>
      <c r="B1870" t="s">
        <v>3057</v>
      </c>
      <c r="C1870">
        <v>52</v>
      </c>
      <c r="D1870">
        <v>0</v>
      </c>
      <c r="E1870" t="s">
        <v>604</v>
      </c>
      <c r="F1870" t="s">
        <v>8360</v>
      </c>
    </row>
    <row r="1871" spans="1:6">
      <c r="A1871" t="s">
        <v>10301</v>
      </c>
      <c r="B1871" t="s">
        <v>3058</v>
      </c>
      <c r="C1871">
        <v>10</v>
      </c>
      <c r="D1871">
        <v>0</v>
      </c>
      <c r="E1871" t="s">
        <v>604</v>
      </c>
      <c r="F1871" t="s">
        <v>8360</v>
      </c>
    </row>
    <row r="1872" spans="1:6">
      <c r="A1872" t="s">
        <v>10302</v>
      </c>
      <c r="B1872" t="s">
        <v>3059</v>
      </c>
      <c r="C1872">
        <v>10</v>
      </c>
      <c r="D1872">
        <v>0</v>
      </c>
      <c r="E1872" t="s">
        <v>604</v>
      </c>
      <c r="F1872" t="s">
        <v>8360</v>
      </c>
    </row>
    <row r="1873" spans="1:6">
      <c r="A1873" t="s">
        <v>10303</v>
      </c>
      <c r="B1873" t="s">
        <v>3060</v>
      </c>
      <c r="C1873">
        <v>15</v>
      </c>
      <c r="D1873">
        <v>0</v>
      </c>
      <c r="E1873" t="s">
        <v>604</v>
      </c>
      <c r="F1873" t="s">
        <v>8360</v>
      </c>
    </row>
    <row r="1874" spans="1:6">
      <c r="A1874" t="s">
        <v>10304</v>
      </c>
      <c r="B1874" t="s">
        <v>3061</v>
      </c>
      <c r="C1874">
        <v>8</v>
      </c>
      <c r="D1874">
        <v>0</v>
      </c>
      <c r="E1874" t="s">
        <v>604</v>
      </c>
      <c r="F1874" t="s">
        <v>8360</v>
      </c>
    </row>
    <row r="1875" spans="1:6">
      <c r="A1875" t="s">
        <v>10305</v>
      </c>
      <c r="B1875" t="s">
        <v>3062</v>
      </c>
      <c r="C1875">
        <v>5</v>
      </c>
      <c r="D1875">
        <v>0</v>
      </c>
      <c r="E1875" t="s">
        <v>604</v>
      </c>
      <c r="F1875" t="s">
        <v>8360</v>
      </c>
    </row>
    <row r="1876" spans="1:6">
      <c r="A1876" t="s">
        <v>10306</v>
      </c>
      <c r="B1876" t="s">
        <v>3063</v>
      </c>
      <c r="C1876">
        <v>12</v>
      </c>
      <c r="D1876">
        <v>0</v>
      </c>
      <c r="E1876" t="s">
        <v>604</v>
      </c>
      <c r="F1876" t="s">
        <v>8360</v>
      </c>
    </row>
    <row r="1877" spans="1:6">
      <c r="A1877" t="s">
        <v>10307</v>
      </c>
      <c r="B1877" t="s">
        <v>3064</v>
      </c>
      <c r="C1877">
        <v>6</v>
      </c>
      <c r="D1877">
        <v>0</v>
      </c>
      <c r="E1877" t="s">
        <v>604</v>
      </c>
      <c r="F1877" t="s">
        <v>8360</v>
      </c>
    </row>
    <row r="1878" spans="1:6">
      <c r="A1878" t="s">
        <v>10308</v>
      </c>
      <c r="B1878" t="s">
        <v>3065</v>
      </c>
      <c r="C1878">
        <v>3</v>
      </c>
      <c r="D1878">
        <v>0</v>
      </c>
      <c r="E1878" t="s">
        <v>604</v>
      </c>
      <c r="F1878" t="s">
        <v>8360</v>
      </c>
    </row>
    <row r="1879" spans="1:6">
      <c r="A1879" t="s">
        <v>10309</v>
      </c>
      <c r="B1879" t="s">
        <v>3066</v>
      </c>
      <c r="C1879">
        <v>2</v>
      </c>
      <c r="D1879">
        <v>0</v>
      </c>
      <c r="E1879" t="s">
        <v>604</v>
      </c>
      <c r="F1879" t="s">
        <v>8360</v>
      </c>
    </row>
    <row r="1880" spans="1:6">
      <c r="A1880" t="s">
        <v>10310</v>
      </c>
      <c r="B1880" t="s">
        <v>3067</v>
      </c>
      <c r="C1880">
        <v>20</v>
      </c>
      <c r="D1880">
        <v>0</v>
      </c>
      <c r="E1880" t="s">
        <v>604</v>
      </c>
      <c r="F1880" t="s">
        <v>8360</v>
      </c>
    </row>
    <row r="1881" spans="1:6">
      <c r="A1881" t="s">
        <v>10311</v>
      </c>
      <c r="B1881" t="s">
        <v>3068</v>
      </c>
      <c r="C1881">
        <v>0</v>
      </c>
      <c r="D1881">
        <v>0</v>
      </c>
      <c r="E1881" t="s">
        <v>604</v>
      </c>
      <c r="F1881" t="s">
        <v>1196</v>
      </c>
    </row>
    <row r="1882" spans="1:6">
      <c r="A1882" t="s">
        <v>10312</v>
      </c>
      <c r="B1882" t="s">
        <v>3069</v>
      </c>
      <c r="C1882">
        <v>49</v>
      </c>
      <c r="D1882">
        <v>4</v>
      </c>
      <c r="E1882" t="s">
        <v>604</v>
      </c>
      <c r="F1882" t="s">
        <v>8360</v>
      </c>
    </row>
    <row r="1883" spans="1:6">
      <c r="A1883" t="s">
        <v>10313</v>
      </c>
      <c r="B1883" t="s">
        <v>3070</v>
      </c>
      <c r="C1883">
        <v>3</v>
      </c>
      <c r="D1883">
        <v>0</v>
      </c>
      <c r="E1883" t="s">
        <v>604</v>
      </c>
      <c r="F1883" t="s">
        <v>8360</v>
      </c>
    </row>
    <row r="1884" spans="1:6">
      <c r="A1884" t="s">
        <v>10314</v>
      </c>
      <c r="B1884" t="s">
        <v>3071</v>
      </c>
      <c r="C1884">
        <v>2</v>
      </c>
      <c r="D1884">
        <v>0</v>
      </c>
      <c r="E1884" t="s">
        <v>604</v>
      </c>
      <c r="F1884" t="s">
        <v>8360</v>
      </c>
    </row>
    <row r="1885" spans="1:6">
      <c r="A1885" t="s">
        <v>10315</v>
      </c>
      <c r="B1885" t="s">
        <v>3072</v>
      </c>
      <c r="C1885">
        <v>42</v>
      </c>
      <c r="D1885">
        <v>0</v>
      </c>
      <c r="E1885" t="s">
        <v>604</v>
      </c>
      <c r="F1885" t="s">
        <v>8360</v>
      </c>
    </row>
    <row r="1886" spans="1:6">
      <c r="A1886" t="s">
        <v>10316</v>
      </c>
      <c r="B1886" t="s">
        <v>3073</v>
      </c>
      <c r="C1886">
        <v>0</v>
      </c>
      <c r="D1886">
        <v>0</v>
      </c>
      <c r="E1886" t="s">
        <v>604</v>
      </c>
      <c r="F1886" t="s">
        <v>1196</v>
      </c>
    </row>
    <row r="1887" spans="1:6">
      <c r="A1887" t="s">
        <v>10317</v>
      </c>
      <c r="B1887" t="s">
        <v>3074</v>
      </c>
      <c r="C1887">
        <v>9</v>
      </c>
      <c r="D1887">
        <v>0</v>
      </c>
      <c r="E1887" t="s">
        <v>604</v>
      </c>
      <c r="F1887" t="s">
        <v>8360</v>
      </c>
    </row>
    <row r="1888" spans="1:6">
      <c r="A1888" t="s">
        <v>10318</v>
      </c>
      <c r="B1888" t="s">
        <v>3075</v>
      </c>
      <c r="C1888">
        <v>5</v>
      </c>
      <c r="D1888">
        <v>0</v>
      </c>
      <c r="E1888" t="s">
        <v>604</v>
      </c>
      <c r="F1888" t="s">
        <v>8360</v>
      </c>
    </row>
    <row r="1889" spans="1:6">
      <c r="A1889" t="s">
        <v>10319</v>
      </c>
      <c r="B1889" t="s">
        <v>3076</v>
      </c>
      <c r="C1889">
        <v>7</v>
      </c>
      <c r="D1889">
        <v>0</v>
      </c>
      <c r="E1889" t="s">
        <v>604</v>
      </c>
      <c r="F1889" t="s">
        <v>8360</v>
      </c>
    </row>
    <row r="1890" spans="1:6">
      <c r="A1890" t="s">
        <v>10320</v>
      </c>
      <c r="B1890" t="s">
        <v>3077</v>
      </c>
      <c r="C1890">
        <v>16</v>
      </c>
      <c r="D1890">
        <v>0</v>
      </c>
      <c r="E1890" t="s">
        <v>604</v>
      </c>
      <c r="F1890" t="s">
        <v>8360</v>
      </c>
    </row>
    <row r="1891" spans="1:6">
      <c r="A1891" t="s">
        <v>10321</v>
      </c>
      <c r="B1891" t="s">
        <v>3078</v>
      </c>
      <c r="C1891">
        <v>0</v>
      </c>
      <c r="D1891">
        <v>0</v>
      </c>
      <c r="E1891" t="s">
        <v>604</v>
      </c>
      <c r="F1891" t="s">
        <v>8360</v>
      </c>
    </row>
    <row r="1892" spans="1:6">
      <c r="A1892" t="s">
        <v>10322</v>
      </c>
      <c r="B1892" t="s">
        <v>3079</v>
      </c>
      <c r="C1892">
        <v>60</v>
      </c>
      <c r="D1892">
        <v>0</v>
      </c>
      <c r="E1892" t="s">
        <v>604</v>
      </c>
      <c r="F1892" t="s">
        <v>8360</v>
      </c>
    </row>
    <row r="1893" spans="1:6">
      <c r="A1893" t="s">
        <v>10323</v>
      </c>
      <c r="B1893" t="s">
        <v>3080</v>
      </c>
      <c r="C1893">
        <v>10</v>
      </c>
      <c r="D1893">
        <v>0</v>
      </c>
      <c r="E1893" t="s">
        <v>604</v>
      </c>
      <c r="F1893" t="s">
        <v>8360</v>
      </c>
    </row>
    <row r="1894" spans="1:6">
      <c r="A1894" t="s">
        <v>10324</v>
      </c>
      <c r="B1894" t="s">
        <v>3081</v>
      </c>
      <c r="C1894">
        <v>0</v>
      </c>
      <c r="D1894">
        <v>0</v>
      </c>
      <c r="E1894" t="s">
        <v>604</v>
      </c>
      <c r="F1894" t="s">
        <v>8360</v>
      </c>
    </row>
    <row r="1895" spans="1:6">
      <c r="A1895" t="s">
        <v>10325</v>
      </c>
      <c r="B1895" t="s">
        <v>3082</v>
      </c>
      <c r="C1895">
        <v>65</v>
      </c>
      <c r="D1895">
        <v>0</v>
      </c>
      <c r="E1895" t="s">
        <v>604</v>
      </c>
      <c r="F1895" t="s">
        <v>8360</v>
      </c>
    </row>
    <row r="1896" spans="1:6">
      <c r="A1896" t="s">
        <v>10326</v>
      </c>
      <c r="B1896" t="s">
        <v>3083</v>
      </c>
      <c r="C1896">
        <v>19</v>
      </c>
      <c r="D1896">
        <v>0</v>
      </c>
      <c r="E1896" t="s">
        <v>604</v>
      </c>
      <c r="F1896" t="s">
        <v>8360</v>
      </c>
    </row>
    <row r="1897" spans="1:6">
      <c r="A1897" t="s">
        <v>10327</v>
      </c>
      <c r="B1897" t="s">
        <v>3084</v>
      </c>
      <c r="C1897">
        <v>0</v>
      </c>
      <c r="D1897">
        <v>0</v>
      </c>
      <c r="E1897" t="s">
        <v>604</v>
      </c>
      <c r="F1897" t="s">
        <v>8360</v>
      </c>
    </row>
    <row r="1898" spans="1:6">
      <c r="A1898" t="s">
        <v>10328</v>
      </c>
      <c r="B1898" t="s">
        <v>3085</v>
      </c>
      <c r="C1898">
        <v>13</v>
      </c>
      <c r="D1898">
        <v>0</v>
      </c>
      <c r="E1898" t="s">
        <v>604</v>
      </c>
      <c r="F1898" t="s">
        <v>8360</v>
      </c>
    </row>
    <row r="1899" spans="1:6">
      <c r="A1899" t="s">
        <v>10329</v>
      </c>
      <c r="B1899" t="s">
        <v>3086</v>
      </c>
      <c r="C1899">
        <v>7</v>
      </c>
      <c r="D1899">
        <v>0</v>
      </c>
      <c r="E1899" t="s">
        <v>604</v>
      </c>
      <c r="F1899" t="s">
        <v>8360</v>
      </c>
    </row>
    <row r="1900" spans="1:6">
      <c r="A1900" t="s">
        <v>10330</v>
      </c>
      <c r="B1900" t="s">
        <v>3087</v>
      </c>
      <c r="C1900">
        <v>9</v>
      </c>
      <c r="D1900">
        <v>0</v>
      </c>
      <c r="E1900" t="s">
        <v>604</v>
      </c>
      <c r="F1900" t="s">
        <v>8360</v>
      </c>
    </row>
    <row r="1901" spans="1:6">
      <c r="A1901" t="s">
        <v>10331</v>
      </c>
      <c r="B1901" t="s">
        <v>3088</v>
      </c>
      <c r="C1901">
        <v>10</v>
      </c>
      <c r="D1901">
        <v>0</v>
      </c>
      <c r="E1901" t="s">
        <v>604</v>
      </c>
      <c r="F1901" t="s">
        <v>8360</v>
      </c>
    </row>
    <row r="1902" spans="1:6">
      <c r="A1902" t="s">
        <v>10332</v>
      </c>
      <c r="B1902" t="s">
        <v>3089</v>
      </c>
      <c r="C1902">
        <v>4</v>
      </c>
      <c r="D1902">
        <v>0</v>
      </c>
      <c r="E1902" t="s">
        <v>604</v>
      </c>
      <c r="F1902" t="s">
        <v>8360</v>
      </c>
    </row>
    <row r="1903" spans="1:6">
      <c r="A1903" t="s">
        <v>10333</v>
      </c>
      <c r="B1903" t="s">
        <v>3090</v>
      </c>
      <c r="C1903">
        <v>4</v>
      </c>
      <c r="D1903">
        <v>0</v>
      </c>
      <c r="E1903" t="s">
        <v>604</v>
      </c>
      <c r="F1903" t="s">
        <v>8360</v>
      </c>
    </row>
    <row r="1904" spans="1:6">
      <c r="A1904" t="s">
        <v>10334</v>
      </c>
      <c r="B1904" t="s">
        <v>3091</v>
      </c>
      <c r="C1904">
        <v>6</v>
      </c>
      <c r="D1904">
        <v>0</v>
      </c>
      <c r="E1904" t="s">
        <v>604</v>
      </c>
      <c r="F1904" t="s">
        <v>8360</v>
      </c>
    </row>
    <row r="1905" spans="1:6">
      <c r="A1905" t="s">
        <v>10335</v>
      </c>
      <c r="B1905" t="s">
        <v>3092</v>
      </c>
      <c r="C1905">
        <v>0</v>
      </c>
      <c r="D1905">
        <v>0</v>
      </c>
      <c r="E1905" t="s">
        <v>604</v>
      </c>
      <c r="F1905" t="s">
        <v>1196</v>
      </c>
    </row>
    <row r="1906" spans="1:6">
      <c r="A1906" t="s">
        <v>10336</v>
      </c>
      <c r="B1906" t="s">
        <v>3093</v>
      </c>
      <c r="C1906">
        <v>1</v>
      </c>
      <c r="D1906">
        <v>0</v>
      </c>
      <c r="E1906" t="s">
        <v>604</v>
      </c>
      <c r="F1906" t="s">
        <v>8360</v>
      </c>
    </row>
    <row r="1907" spans="1:6">
      <c r="A1907" t="s">
        <v>10337</v>
      </c>
      <c r="B1907" t="s">
        <v>3094</v>
      </c>
      <c r="C1907">
        <v>45</v>
      </c>
      <c r="D1907">
        <v>0</v>
      </c>
      <c r="E1907" t="s">
        <v>604</v>
      </c>
      <c r="F1907" t="s">
        <v>8360</v>
      </c>
    </row>
    <row r="1908" spans="1:6">
      <c r="A1908" t="s">
        <v>10338</v>
      </c>
      <c r="B1908" t="s">
        <v>3095</v>
      </c>
      <c r="C1908">
        <v>25</v>
      </c>
      <c r="D1908">
        <v>0</v>
      </c>
      <c r="E1908" t="s">
        <v>604</v>
      </c>
      <c r="F1908" t="s">
        <v>8360</v>
      </c>
    </row>
    <row r="1909" spans="1:6">
      <c r="A1909" t="s">
        <v>10339</v>
      </c>
      <c r="B1909" t="s">
        <v>3096</v>
      </c>
      <c r="C1909">
        <v>8</v>
      </c>
      <c r="D1909">
        <v>0</v>
      </c>
      <c r="E1909" t="s">
        <v>604</v>
      </c>
      <c r="F1909" t="s">
        <v>8360</v>
      </c>
    </row>
    <row r="1910" spans="1:6">
      <c r="A1910" t="s">
        <v>10340</v>
      </c>
      <c r="B1910" t="s">
        <v>3097</v>
      </c>
      <c r="C1910">
        <v>0</v>
      </c>
      <c r="D1910">
        <v>0</v>
      </c>
      <c r="E1910" t="s">
        <v>604</v>
      </c>
      <c r="F1910" t="s">
        <v>8360</v>
      </c>
    </row>
    <row r="1911" spans="1:6">
      <c r="A1911" t="s">
        <v>10341</v>
      </c>
      <c r="B1911" t="s">
        <v>3098</v>
      </c>
      <c r="C1911">
        <v>15</v>
      </c>
      <c r="D1911">
        <v>0</v>
      </c>
      <c r="E1911" t="s">
        <v>604</v>
      </c>
      <c r="F1911" t="s">
        <v>8360</v>
      </c>
    </row>
    <row r="1912" spans="1:6">
      <c r="A1912" t="s">
        <v>10342</v>
      </c>
      <c r="B1912" t="s">
        <v>3099</v>
      </c>
      <c r="C1912">
        <v>37</v>
      </c>
      <c r="D1912">
        <v>0</v>
      </c>
      <c r="E1912" t="s">
        <v>604</v>
      </c>
      <c r="F1912" t="s">
        <v>8360</v>
      </c>
    </row>
    <row r="1913" spans="1:6">
      <c r="A1913" t="s">
        <v>10343</v>
      </c>
      <c r="B1913" t="s">
        <v>3100</v>
      </c>
      <c r="C1913">
        <v>200</v>
      </c>
      <c r="D1913">
        <v>16</v>
      </c>
      <c r="E1913" t="s">
        <v>605</v>
      </c>
      <c r="F1913" t="s">
        <v>8334</v>
      </c>
    </row>
    <row r="1914" spans="1:6">
      <c r="A1914" t="s">
        <v>10344</v>
      </c>
      <c r="B1914" t="s">
        <v>3101</v>
      </c>
      <c r="C1914">
        <v>50</v>
      </c>
      <c r="D1914">
        <v>14</v>
      </c>
      <c r="E1914" t="s">
        <v>606</v>
      </c>
      <c r="F1914" t="s">
        <v>8361</v>
      </c>
    </row>
    <row r="1915" spans="1:6">
      <c r="A1915" t="s">
        <v>10345</v>
      </c>
      <c r="B1915" t="s">
        <v>3102</v>
      </c>
      <c r="C1915">
        <v>120</v>
      </c>
      <c r="D1915">
        <v>9</v>
      </c>
      <c r="E1915" t="s">
        <v>606</v>
      </c>
      <c r="F1915" t="s">
        <v>8362</v>
      </c>
    </row>
    <row r="1916" spans="1:6">
      <c r="A1916" t="s">
        <v>10346</v>
      </c>
      <c r="B1916" t="s">
        <v>3103</v>
      </c>
      <c r="C1916">
        <v>12</v>
      </c>
      <c r="D1916">
        <v>0</v>
      </c>
      <c r="E1916" t="s">
        <v>606</v>
      </c>
      <c r="F1916" t="s">
        <v>8362</v>
      </c>
    </row>
    <row r="1917" spans="1:6">
      <c r="A1917" t="s">
        <v>10347</v>
      </c>
      <c r="B1917" t="s">
        <v>3104</v>
      </c>
      <c r="C1917">
        <v>71</v>
      </c>
      <c r="D1917">
        <v>0</v>
      </c>
      <c r="E1917" t="s">
        <v>606</v>
      </c>
      <c r="F1917" t="s">
        <v>606</v>
      </c>
    </row>
    <row r="1918" spans="1:6">
      <c r="A1918" t="s">
        <v>10348</v>
      </c>
      <c r="B1918" t="s">
        <v>3105</v>
      </c>
      <c r="C1918">
        <v>106</v>
      </c>
      <c r="D1918">
        <v>20</v>
      </c>
      <c r="E1918" t="s">
        <v>606</v>
      </c>
      <c r="F1918" t="s">
        <v>8362</v>
      </c>
    </row>
    <row r="1919" spans="1:6">
      <c r="A1919" t="s">
        <v>10349</v>
      </c>
      <c r="B1919" t="s">
        <v>3106</v>
      </c>
      <c r="C1919">
        <v>7</v>
      </c>
      <c r="D1919">
        <v>0</v>
      </c>
      <c r="E1919" t="s">
        <v>606</v>
      </c>
      <c r="F1919" t="s">
        <v>8362</v>
      </c>
    </row>
    <row r="1920" spans="1:6">
      <c r="A1920" t="s">
        <v>10350</v>
      </c>
      <c r="B1920" t="s">
        <v>3107</v>
      </c>
      <c r="C1920">
        <v>15</v>
      </c>
      <c r="D1920">
        <v>4</v>
      </c>
      <c r="E1920" t="s">
        <v>606</v>
      </c>
      <c r="F1920" t="s">
        <v>8362</v>
      </c>
    </row>
    <row r="1921" spans="1:6">
      <c r="A1921" t="s">
        <v>10351</v>
      </c>
      <c r="B1921" t="s">
        <v>3108</v>
      </c>
      <c r="C1921">
        <v>180</v>
      </c>
      <c r="D1921">
        <v>11</v>
      </c>
      <c r="E1921" t="s">
        <v>606</v>
      </c>
      <c r="F1921" t="s">
        <v>8363</v>
      </c>
    </row>
    <row r="1922" spans="1:6">
      <c r="A1922" t="s">
        <v>10352</v>
      </c>
      <c r="B1922" t="s">
        <v>3109</v>
      </c>
      <c r="C1922">
        <v>10</v>
      </c>
      <c r="D1922">
        <v>0</v>
      </c>
      <c r="E1922" t="s">
        <v>606</v>
      </c>
      <c r="F1922" t="s">
        <v>8335</v>
      </c>
    </row>
    <row r="1923" spans="1:6">
      <c r="A1923" t="s">
        <v>10353</v>
      </c>
      <c r="B1923" t="s">
        <v>3110</v>
      </c>
      <c r="C1923">
        <v>550</v>
      </c>
      <c r="D1923">
        <v>139</v>
      </c>
      <c r="E1923" t="s">
        <v>606</v>
      </c>
      <c r="F1923" t="s">
        <v>606</v>
      </c>
    </row>
    <row r="1924" spans="1:6">
      <c r="A1924" t="s">
        <v>10354</v>
      </c>
      <c r="B1924" t="s">
        <v>3111</v>
      </c>
      <c r="C1924">
        <v>0</v>
      </c>
      <c r="D1924">
        <v>0</v>
      </c>
      <c r="E1924" t="s">
        <v>606</v>
      </c>
      <c r="F1924" t="s">
        <v>606</v>
      </c>
    </row>
    <row r="1925" spans="1:6">
      <c r="A1925" t="s">
        <v>10355</v>
      </c>
      <c r="B1925" t="s">
        <v>3112</v>
      </c>
      <c r="C1925">
        <v>0</v>
      </c>
      <c r="D1925">
        <v>0</v>
      </c>
      <c r="E1925" t="s">
        <v>606</v>
      </c>
      <c r="F1925" t="s">
        <v>8361</v>
      </c>
    </row>
    <row r="1926" spans="1:6">
      <c r="A1926" t="s">
        <v>10356</v>
      </c>
      <c r="B1926" t="s">
        <v>3113</v>
      </c>
      <c r="C1926">
        <v>42</v>
      </c>
      <c r="D1926">
        <v>0</v>
      </c>
      <c r="E1926" t="s">
        <v>606</v>
      </c>
      <c r="F1926" t="s">
        <v>606</v>
      </c>
    </row>
    <row r="1927" spans="1:6">
      <c r="A1927" t="s">
        <v>10357</v>
      </c>
      <c r="B1927" t="s">
        <v>3114</v>
      </c>
      <c r="C1927">
        <v>250</v>
      </c>
      <c r="D1927">
        <v>48</v>
      </c>
      <c r="E1927" t="s">
        <v>606</v>
      </c>
      <c r="F1927" t="s">
        <v>606</v>
      </c>
    </row>
    <row r="1928" spans="1:6">
      <c r="A1928" t="s">
        <v>10358</v>
      </c>
      <c r="B1928" t="s">
        <v>3115</v>
      </c>
      <c r="C1928">
        <v>20</v>
      </c>
      <c r="D1928">
        <v>3</v>
      </c>
      <c r="E1928" t="s">
        <v>606</v>
      </c>
      <c r="F1928" t="s">
        <v>8362</v>
      </c>
    </row>
    <row r="1929" spans="1:6">
      <c r="A1929" t="s">
        <v>10359</v>
      </c>
      <c r="B1929" t="s">
        <v>3116</v>
      </c>
      <c r="C1929">
        <v>24</v>
      </c>
      <c r="D1929">
        <v>0</v>
      </c>
      <c r="E1929" t="s">
        <v>606</v>
      </c>
      <c r="F1929" t="s">
        <v>8361</v>
      </c>
    </row>
    <row r="1930" spans="1:6">
      <c r="A1930" t="s">
        <v>10360</v>
      </c>
      <c r="B1930" t="s">
        <v>3117</v>
      </c>
      <c r="C1930">
        <v>91</v>
      </c>
      <c r="D1930">
        <v>0</v>
      </c>
      <c r="E1930" t="s">
        <v>606</v>
      </c>
      <c r="F1930" t="s">
        <v>8361</v>
      </c>
    </row>
    <row r="1931" spans="1:6">
      <c r="A1931" t="s">
        <v>10361</v>
      </c>
      <c r="B1931" t="s">
        <v>3118</v>
      </c>
      <c r="C1931">
        <v>210</v>
      </c>
      <c r="D1931">
        <v>43</v>
      </c>
      <c r="E1931" t="s">
        <v>606</v>
      </c>
      <c r="F1931" t="s">
        <v>606</v>
      </c>
    </row>
    <row r="1932" spans="1:6">
      <c r="A1932" t="s">
        <v>10362</v>
      </c>
      <c r="B1932" t="s">
        <v>3119</v>
      </c>
      <c r="C1932">
        <v>12</v>
      </c>
      <c r="D1932">
        <v>3</v>
      </c>
      <c r="E1932" t="s">
        <v>606</v>
      </c>
      <c r="F1932" t="s">
        <v>8362</v>
      </c>
    </row>
    <row r="1933" spans="1:6">
      <c r="A1933" t="s">
        <v>10363</v>
      </c>
      <c r="B1933" t="s">
        <v>3120</v>
      </c>
      <c r="C1933">
        <v>18</v>
      </c>
      <c r="D1933">
        <v>2</v>
      </c>
      <c r="E1933" t="s">
        <v>607</v>
      </c>
      <c r="F1933" t="s">
        <v>8335</v>
      </c>
    </row>
    <row r="1934" spans="1:6">
      <c r="A1934" t="s">
        <v>10364</v>
      </c>
      <c r="B1934" t="s">
        <v>3121</v>
      </c>
      <c r="C1934">
        <v>129</v>
      </c>
      <c r="D1934">
        <v>17</v>
      </c>
      <c r="E1934" t="s">
        <v>607</v>
      </c>
      <c r="F1934" t="s">
        <v>8335</v>
      </c>
    </row>
    <row r="1935" spans="1:6">
      <c r="A1935" t="s">
        <v>10365</v>
      </c>
      <c r="B1935" t="s">
        <v>3122</v>
      </c>
      <c r="C1935">
        <v>328</v>
      </c>
      <c r="D1935">
        <v>29</v>
      </c>
      <c r="E1935" t="s">
        <v>607</v>
      </c>
      <c r="F1935" t="s">
        <v>8335</v>
      </c>
    </row>
    <row r="1936" spans="1:6">
      <c r="A1936" t="s">
        <v>10366</v>
      </c>
      <c r="B1936" t="s">
        <v>3123</v>
      </c>
      <c r="C1936">
        <v>30</v>
      </c>
      <c r="D1936">
        <v>2</v>
      </c>
      <c r="E1936" t="s">
        <v>607</v>
      </c>
      <c r="F1936" t="s">
        <v>8335</v>
      </c>
    </row>
    <row r="1937" spans="1:6">
      <c r="A1937" t="s">
        <v>10367</v>
      </c>
      <c r="B1937" t="s">
        <v>3124</v>
      </c>
      <c r="C1937">
        <v>215</v>
      </c>
      <c r="D1937">
        <v>36</v>
      </c>
      <c r="E1937" t="s">
        <v>608</v>
      </c>
      <c r="F1937" t="s">
        <v>8334</v>
      </c>
    </row>
    <row r="1938" spans="1:6">
      <c r="A1938" t="s">
        <v>10368</v>
      </c>
      <c r="B1938" t="s">
        <v>3125</v>
      </c>
      <c r="C1938">
        <v>82</v>
      </c>
      <c r="D1938">
        <v>0</v>
      </c>
      <c r="E1938" t="s">
        <v>608</v>
      </c>
      <c r="F1938" t="s">
        <v>8334</v>
      </c>
    </row>
    <row r="1939" spans="1:6">
      <c r="A1939" t="s">
        <v>10369</v>
      </c>
      <c r="B1939" t="s">
        <v>3126</v>
      </c>
      <c r="C1939">
        <v>0</v>
      </c>
      <c r="D1939">
        <v>0</v>
      </c>
      <c r="E1939" t="s">
        <v>608</v>
      </c>
      <c r="F1939" t="s">
        <v>8334</v>
      </c>
    </row>
    <row r="1940" spans="1:6">
      <c r="A1940" t="s">
        <v>10370</v>
      </c>
      <c r="B1940" t="s">
        <v>3127</v>
      </c>
      <c r="C1940">
        <v>0</v>
      </c>
      <c r="D1940">
        <v>0</v>
      </c>
      <c r="E1940" t="s">
        <v>608</v>
      </c>
      <c r="F1940" t="s">
        <v>8334</v>
      </c>
    </row>
    <row r="1941" spans="1:6">
      <c r="A1941" t="s">
        <v>10371</v>
      </c>
      <c r="B1941" t="s">
        <v>3128</v>
      </c>
      <c r="C1941">
        <v>169</v>
      </c>
      <c r="D1941">
        <v>11</v>
      </c>
      <c r="E1941" t="s">
        <v>608</v>
      </c>
      <c r="F1941" t="s">
        <v>8334</v>
      </c>
    </row>
    <row r="1942" spans="1:6">
      <c r="A1942" t="s">
        <v>10372</v>
      </c>
      <c r="B1942" t="s">
        <v>3129</v>
      </c>
      <c r="C1942">
        <v>0</v>
      </c>
      <c r="D1942">
        <v>0</v>
      </c>
      <c r="E1942" t="s">
        <v>608</v>
      </c>
      <c r="F1942" t="s">
        <v>8334</v>
      </c>
    </row>
    <row r="1943" spans="1:6">
      <c r="A1943" t="s">
        <v>10373</v>
      </c>
      <c r="B1943" t="s">
        <v>3130</v>
      </c>
      <c r="C1943">
        <v>0</v>
      </c>
      <c r="D1943">
        <v>0</v>
      </c>
      <c r="E1943" t="s">
        <v>608</v>
      </c>
      <c r="F1943" t="s">
        <v>8334</v>
      </c>
    </row>
    <row r="1944" spans="1:6">
      <c r="A1944" t="s">
        <v>10374</v>
      </c>
      <c r="B1944" t="s">
        <v>3131</v>
      </c>
      <c r="C1944">
        <v>0</v>
      </c>
      <c r="D1944">
        <v>0</v>
      </c>
      <c r="E1944" t="s">
        <v>608</v>
      </c>
      <c r="F1944" t="s">
        <v>8334</v>
      </c>
    </row>
    <row r="1945" spans="1:6">
      <c r="A1945" t="s">
        <v>10375</v>
      </c>
      <c r="B1945" t="s">
        <v>3132</v>
      </c>
      <c r="C1945">
        <v>169</v>
      </c>
      <c r="D1945">
        <v>14</v>
      </c>
      <c r="E1945" t="s">
        <v>608</v>
      </c>
      <c r="F1945" t="s">
        <v>8334</v>
      </c>
    </row>
    <row r="1946" spans="1:6">
      <c r="A1946" t="s">
        <v>10376</v>
      </c>
      <c r="B1946" t="s">
        <v>3133</v>
      </c>
      <c r="C1946">
        <v>158</v>
      </c>
      <c r="D1946">
        <v>23</v>
      </c>
      <c r="E1946" t="s">
        <v>608</v>
      </c>
      <c r="F1946" t="s">
        <v>8334</v>
      </c>
    </row>
    <row r="1947" spans="1:6">
      <c r="A1947" t="s">
        <v>10377</v>
      </c>
      <c r="B1947" t="s">
        <v>3134</v>
      </c>
      <c r="C1947">
        <v>59</v>
      </c>
      <c r="D1947">
        <v>5</v>
      </c>
      <c r="E1947" t="s">
        <v>609</v>
      </c>
      <c r="F1947" t="s">
        <v>8335</v>
      </c>
    </row>
    <row r="1948" spans="1:6">
      <c r="A1948" t="s">
        <v>10378</v>
      </c>
      <c r="B1948" t="s">
        <v>3135</v>
      </c>
      <c r="C1948">
        <v>214</v>
      </c>
      <c r="D1948">
        <v>27</v>
      </c>
      <c r="E1948" t="s">
        <v>609</v>
      </c>
      <c r="F1948" t="s">
        <v>8335</v>
      </c>
    </row>
    <row r="1949" spans="1:6">
      <c r="A1949" t="s">
        <v>10379</v>
      </c>
      <c r="B1949" t="s">
        <v>3136</v>
      </c>
      <c r="C1949">
        <v>200</v>
      </c>
      <c r="D1949">
        <v>12</v>
      </c>
      <c r="E1949" t="s">
        <v>609</v>
      </c>
      <c r="F1949" t="s">
        <v>8335</v>
      </c>
    </row>
    <row r="1950" spans="1:6">
      <c r="A1950" t="s">
        <v>10380</v>
      </c>
      <c r="B1950" t="s">
        <v>3137</v>
      </c>
      <c r="C1950">
        <v>36</v>
      </c>
      <c r="D1950">
        <v>4</v>
      </c>
      <c r="E1950" t="s">
        <v>610</v>
      </c>
      <c r="F1950" t="s">
        <v>8335</v>
      </c>
    </row>
    <row r="1951" spans="1:6">
      <c r="A1951" t="s">
        <v>10381</v>
      </c>
      <c r="B1951" t="s">
        <v>3138</v>
      </c>
      <c r="C1951">
        <v>102</v>
      </c>
      <c r="D1951">
        <v>18</v>
      </c>
      <c r="E1951" t="s">
        <v>610</v>
      </c>
      <c r="F1951" t="s">
        <v>8335</v>
      </c>
    </row>
    <row r="1952" spans="1:6">
      <c r="A1952" t="s">
        <v>10382</v>
      </c>
      <c r="B1952" t="s">
        <v>3139</v>
      </c>
      <c r="C1952">
        <v>21</v>
      </c>
      <c r="D1952">
        <v>0</v>
      </c>
      <c r="E1952" t="s">
        <v>610</v>
      </c>
      <c r="F1952" t="s">
        <v>1196</v>
      </c>
    </row>
    <row r="1953" spans="1:6">
      <c r="A1953" t="s">
        <v>10383</v>
      </c>
      <c r="B1953" t="s">
        <v>3140</v>
      </c>
      <c r="C1953">
        <v>35</v>
      </c>
      <c r="D1953">
        <v>4</v>
      </c>
      <c r="E1953" t="s">
        <v>610</v>
      </c>
      <c r="F1953" t="s">
        <v>8335</v>
      </c>
    </row>
    <row r="1954" spans="1:6">
      <c r="A1954" t="s">
        <v>10384</v>
      </c>
      <c r="B1954" t="s">
        <v>3141</v>
      </c>
      <c r="C1954">
        <v>40</v>
      </c>
      <c r="D1954">
        <v>6</v>
      </c>
      <c r="E1954" t="s">
        <v>610</v>
      </c>
      <c r="F1954" t="s">
        <v>8335</v>
      </c>
    </row>
    <row r="1955" spans="1:6">
      <c r="A1955" t="s">
        <v>10385</v>
      </c>
      <c r="B1955" t="s">
        <v>3142</v>
      </c>
      <c r="C1955">
        <v>35</v>
      </c>
      <c r="D1955">
        <v>3</v>
      </c>
      <c r="E1955" t="s">
        <v>610</v>
      </c>
      <c r="F1955" t="s">
        <v>8335</v>
      </c>
    </row>
    <row r="1956" spans="1:6">
      <c r="A1956" t="s">
        <v>10386</v>
      </c>
      <c r="B1956" t="s">
        <v>3143</v>
      </c>
      <c r="C1956">
        <v>325</v>
      </c>
      <c r="D1956">
        <v>33</v>
      </c>
      <c r="E1956" t="s">
        <v>610</v>
      </c>
      <c r="F1956" t="s">
        <v>8335</v>
      </c>
    </row>
    <row r="1957" spans="1:6">
      <c r="A1957" t="s">
        <v>10387</v>
      </c>
      <c r="B1957" t="s">
        <v>3144</v>
      </c>
      <c r="C1957">
        <v>12</v>
      </c>
      <c r="D1957">
        <v>0</v>
      </c>
      <c r="E1957" t="s">
        <v>610</v>
      </c>
      <c r="F1957" t="s">
        <v>8335</v>
      </c>
    </row>
    <row r="1958" spans="1:6">
      <c r="A1958" t="s">
        <v>10388</v>
      </c>
      <c r="B1958" t="s">
        <v>3145</v>
      </c>
      <c r="C1958">
        <v>240</v>
      </c>
      <c r="D1958">
        <v>20</v>
      </c>
      <c r="E1958" t="s">
        <v>611</v>
      </c>
      <c r="F1958" t="s">
        <v>8334</v>
      </c>
    </row>
    <row r="1959" spans="1:6">
      <c r="A1959" t="s">
        <v>10389</v>
      </c>
      <c r="B1959" t="s">
        <v>3146</v>
      </c>
      <c r="C1959">
        <v>50</v>
      </c>
      <c r="D1959">
        <v>3</v>
      </c>
      <c r="E1959" t="s">
        <v>612</v>
      </c>
      <c r="F1959" t="s">
        <v>8332</v>
      </c>
    </row>
    <row r="1960" spans="1:6">
      <c r="A1960" t="s">
        <v>10390</v>
      </c>
      <c r="B1960" t="s">
        <v>3147</v>
      </c>
      <c r="C1960">
        <v>80</v>
      </c>
      <c r="D1960">
        <v>16</v>
      </c>
      <c r="E1960" t="s">
        <v>612</v>
      </c>
      <c r="F1960" t="s">
        <v>8332</v>
      </c>
    </row>
    <row r="1961" spans="1:6">
      <c r="A1961" t="s">
        <v>10391</v>
      </c>
      <c r="B1961" t="s">
        <v>3148</v>
      </c>
      <c r="C1961">
        <v>23</v>
      </c>
      <c r="D1961">
        <v>6</v>
      </c>
      <c r="E1961" t="s">
        <v>612</v>
      </c>
      <c r="F1961" t="s">
        <v>8332</v>
      </c>
    </row>
    <row r="1962" spans="1:6">
      <c r="A1962" t="s">
        <v>10392</v>
      </c>
      <c r="B1962" t="s">
        <v>3149</v>
      </c>
      <c r="C1962">
        <v>25</v>
      </c>
      <c r="D1962">
        <v>3</v>
      </c>
      <c r="E1962" t="s">
        <v>612</v>
      </c>
      <c r="F1962" t="s">
        <v>8332</v>
      </c>
    </row>
    <row r="1963" spans="1:6">
      <c r="A1963" t="s">
        <v>10393</v>
      </c>
      <c r="B1963" t="s">
        <v>3150</v>
      </c>
      <c r="C1963">
        <v>2</v>
      </c>
      <c r="D1963">
        <v>0</v>
      </c>
      <c r="E1963" t="s">
        <v>612</v>
      </c>
      <c r="F1963" t="s">
        <v>8332</v>
      </c>
    </row>
    <row r="1964" spans="1:6">
      <c r="A1964" t="s">
        <v>10394</v>
      </c>
      <c r="B1964" t="s">
        <v>3151</v>
      </c>
      <c r="C1964">
        <v>120</v>
      </c>
      <c r="D1964">
        <v>13</v>
      </c>
      <c r="E1964" t="s">
        <v>612</v>
      </c>
      <c r="F1964" t="s">
        <v>8332</v>
      </c>
    </row>
    <row r="1965" spans="1:6">
      <c r="A1965" t="s">
        <v>10395</v>
      </c>
      <c r="B1965" t="s">
        <v>3152</v>
      </c>
      <c r="C1965">
        <v>5</v>
      </c>
      <c r="D1965">
        <v>0</v>
      </c>
      <c r="E1965" t="s">
        <v>612</v>
      </c>
      <c r="F1965" t="s">
        <v>8332</v>
      </c>
    </row>
    <row r="1966" spans="1:6">
      <c r="A1966" t="s">
        <v>10396</v>
      </c>
      <c r="B1966" t="s">
        <v>3153</v>
      </c>
      <c r="C1966">
        <v>3</v>
      </c>
      <c r="D1966">
        <v>0</v>
      </c>
      <c r="E1966" t="s">
        <v>612</v>
      </c>
      <c r="F1966" t="s">
        <v>8332</v>
      </c>
    </row>
    <row r="1967" spans="1:6">
      <c r="A1967" t="s">
        <v>10397</v>
      </c>
      <c r="B1967" t="s">
        <v>3154</v>
      </c>
      <c r="C1967">
        <v>10</v>
      </c>
      <c r="D1967">
        <v>0</v>
      </c>
      <c r="E1967" t="s">
        <v>612</v>
      </c>
      <c r="F1967" t="s">
        <v>1196</v>
      </c>
    </row>
    <row r="1968" spans="1:6">
      <c r="A1968" t="s">
        <v>10398</v>
      </c>
      <c r="B1968" t="s">
        <v>3155</v>
      </c>
      <c r="C1968">
        <v>0</v>
      </c>
      <c r="D1968">
        <v>0</v>
      </c>
      <c r="E1968" t="s">
        <v>612</v>
      </c>
      <c r="F1968" t="s">
        <v>8332</v>
      </c>
    </row>
    <row r="1969" spans="1:6">
      <c r="A1969" t="s">
        <v>10399</v>
      </c>
      <c r="B1969" t="s">
        <v>3156</v>
      </c>
      <c r="C1969">
        <v>0</v>
      </c>
      <c r="D1969">
        <v>0</v>
      </c>
      <c r="E1969" t="s">
        <v>612</v>
      </c>
      <c r="F1969" t="s">
        <v>8332</v>
      </c>
    </row>
    <row r="1970" spans="1:6">
      <c r="A1970" t="s">
        <v>10400</v>
      </c>
      <c r="B1970" t="s">
        <v>3157</v>
      </c>
      <c r="C1970">
        <v>82</v>
      </c>
      <c r="D1970">
        <v>10</v>
      </c>
      <c r="E1970" t="s">
        <v>612</v>
      </c>
      <c r="F1970" t="s">
        <v>8332</v>
      </c>
    </row>
    <row r="1971" spans="1:6">
      <c r="A1971" t="s">
        <v>10401</v>
      </c>
      <c r="B1971" t="s">
        <v>3158</v>
      </c>
      <c r="C1971">
        <v>20</v>
      </c>
      <c r="D1971">
        <v>0</v>
      </c>
      <c r="E1971" t="s">
        <v>612</v>
      </c>
      <c r="F1971" t="s">
        <v>8332</v>
      </c>
    </row>
    <row r="1972" spans="1:6">
      <c r="A1972" t="s">
        <v>10402</v>
      </c>
      <c r="B1972" t="s">
        <v>3159</v>
      </c>
      <c r="C1972">
        <v>15</v>
      </c>
      <c r="D1972">
        <v>2</v>
      </c>
      <c r="E1972" t="s">
        <v>612</v>
      </c>
      <c r="F1972" t="s">
        <v>8332</v>
      </c>
    </row>
    <row r="1973" spans="1:6">
      <c r="A1973" t="s">
        <v>10403</v>
      </c>
      <c r="B1973" t="s">
        <v>3160</v>
      </c>
      <c r="C1973">
        <v>13</v>
      </c>
      <c r="D1973">
        <v>2</v>
      </c>
      <c r="E1973" t="s">
        <v>612</v>
      </c>
      <c r="F1973" t="s">
        <v>8332</v>
      </c>
    </row>
    <row r="1974" spans="1:6">
      <c r="A1974" t="s">
        <v>10404</v>
      </c>
      <c r="B1974" t="s">
        <v>3161</v>
      </c>
      <c r="C1974">
        <v>12</v>
      </c>
      <c r="D1974">
        <v>0</v>
      </c>
      <c r="E1974" t="s">
        <v>612</v>
      </c>
      <c r="F1974" t="s">
        <v>8332</v>
      </c>
    </row>
    <row r="1975" spans="1:6">
      <c r="A1975" t="s">
        <v>10405</v>
      </c>
      <c r="B1975" t="s">
        <v>3162</v>
      </c>
      <c r="C1975">
        <v>8</v>
      </c>
      <c r="D1975">
        <v>0</v>
      </c>
      <c r="E1975" t="s">
        <v>612</v>
      </c>
      <c r="F1975" t="s">
        <v>8332</v>
      </c>
    </row>
    <row r="1976" spans="1:6">
      <c r="A1976" t="s">
        <v>10406</v>
      </c>
      <c r="B1976" t="s">
        <v>3163</v>
      </c>
      <c r="C1976">
        <v>153</v>
      </c>
      <c r="D1976">
        <v>15</v>
      </c>
      <c r="E1976" t="s">
        <v>613</v>
      </c>
      <c r="F1976" t="s">
        <v>8334</v>
      </c>
    </row>
    <row r="1977" spans="1:6">
      <c r="A1977" t="s">
        <v>10407</v>
      </c>
      <c r="B1977" t="s">
        <v>3164</v>
      </c>
      <c r="C1977">
        <v>22</v>
      </c>
      <c r="D1977">
        <v>0</v>
      </c>
      <c r="E1977" t="s">
        <v>614</v>
      </c>
      <c r="F1977" t="s">
        <v>8332</v>
      </c>
    </row>
    <row r="1978" spans="1:6">
      <c r="A1978" t="s">
        <v>10408</v>
      </c>
      <c r="B1978" t="s">
        <v>3165</v>
      </c>
      <c r="C1978">
        <v>45</v>
      </c>
      <c r="D1978">
        <v>5</v>
      </c>
      <c r="E1978" t="s">
        <v>615</v>
      </c>
      <c r="F1978" t="s">
        <v>8335</v>
      </c>
    </row>
    <row r="1979" spans="1:6">
      <c r="A1979" t="s">
        <v>10409</v>
      </c>
      <c r="B1979" t="s">
        <v>3166</v>
      </c>
      <c r="C1979">
        <v>1100</v>
      </c>
      <c r="D1979">
        <v>133</v>
      </c>
      <c r="E1979" t="s">
        <v>616</v>
      </c>
      <c r="F1979" t="s">
        <v>8364</v>
      </c>
    </row>
    <row r="1980" spans="1:6">
      <c r="A1980" t="s">
        <v>10410</v>
      </c>
      <c r="B1980" t="s">
        <v>3167</v>
      </c>
      <c r="C1980">
        <v>226</v>
      </c>
      <c r="D1980">
        <v>0</v>
      </c>
      <c r="E1980" t="s">
        <v>616</v>
      </c>
      <c r="F1980" t="s">
        <v>8364</v>
      </c>
    </row>
    <row r="1981" spans="1:6">
      <c r="A1981" t="s">
        <v>10411</v>
      </c>
      <c r="B1981" t="s">
        <v>3168</v>
      </c>
      <c r="C1981">
        <v>140</v>
      </c>
      <c r="D1981">
        <v>23</v>
      </c>
      <c r="E1981" t="s">
        <v>616</v>
      </c>
      <c r="F1981" t="s">
        <v>8364</v>
      </c>
    </row>
    <row r="1982" spans="1:6">
      <c r="A1982" t="s">
        <v>10412</v>
      </c>
      <c r="B1982" t="s">
        <v>3169</v>
      </c>
      <c r="C1982">
        <v>25</v>
      </c>
      <c r="D1982">
        <v>0</v>
      </c>
      <c r="E1982" t="s">
        <v>617</v>
      </c>
      <c r="F1982" t="s">
        <v>8332</v>
      </c>
    </row>
    <row r="1983" spans="1:6">
      <c r="A1983" t="s">
        <v>10413</v>
      </c>
      <c r="B1983" t="s">
        <v>3170</v>
      </c>
      <c r="C1983">
        <v>14</v>
      </c>
      <c r="D1983">
        <v>1</v>
      </c>
      <c r="E1983" t="s">
        <v>618</v>
      </c>
      <c r="F1983" t="s">
        <v>8332</v>
      </c>
    </row>
    <row r="1984" spans="1:6">
      <c r="A1984" t="s">
        <v>10414</v>
      </c>
      <c r="B1984" t="s">
        <v>3171</v>
      </c>
      <c r="C1984">
        <v>70</v>
      </c>
      <c r="D1984">
        <v>8</v>
      </c>
      <c r="E1984" t="s">
        <v>619</v>
      </c>
      <c r="F1984" t="s">
        <v>8334</v>
      </c>
    </row>
    <row r="1985" spans="1:6">
      <c r="A1985" t="s">
        <v>10415</v>
      </c>
      <c r="B1985" t="s">
        <v>3172</v>
      </c>
      <c r="C1985">
        <v>466</v>
      </c>
      <c r="D1985">
        <v>81</v>
      </c>
      <c r="E1985" t="s">
        <v>619</v>
      </c>
      <c r="F1985" t="s">
        <v>8334</v>
      </c>
    </row>
    <row r="1986" spans="1:6">
      <c r="A1986" t="s">
        <v>10416</v>
      </c>
      <c r="B1986" t="s">
        <v>3173</v>
      </c>
      <c r="C1986">
        <v>56</v>
      </c>
      <c r="D1986">
        <v>8</v>
      </c>
      <c r="E1986" t="s">
        <v>619</v>
      </c>
      <c r="F1986" t="s">
        <v>8335</v>
      </c>
    </row>
    <row r="1987" spans="1:6">
      <c r="A1987" t="s">
        <v>10417</v>
      </c>
      <c r="B1987" t="s">
        <v>3174</v>
      </c>
      <c r="C1987">
        <v>98</v>
      </c>
      <c r="D1987">
        <v>13</v>
      </c>
      <c r="E1987" t="s">
        <v>619</v>
      </c>
      <c r="F1987" t="s">
        <v>8334</v>
      </c>
    </row>
    <row r="1988" spans="1:6">
      <c r="A1988" t="s">
        <v>10418</v>
      </c>
      <c r="B1988" t="s">
        <v>3175</v>
      </c>
      <c r="C1988">
        <v>239</v>
      </c>
      <c r="D1988">
        <v>31</v>
      </c>
      <c r="E1988" t="s">
        <v>619</v>
      </c>
      <c r="F1988" t="s">
        <v>8335</v>
      </c>
    </row>
    <row r="1989" spans="1:6">
      <c r="A1989" t="s">
        <v>10419</v>
      </c>
      <c r="B1989" t="s">
        <v>3176</v>
      </c>
      <c r="C1989">
        <v>45</v>
      </c>
      <c r="D1989">
        <v>17</v>
      </c>
      <c r="E1989" t="s">
        <v>619</v>
      </c>
      <c r="F1989" t="s">
        <v>8334</v>
      </c>
    </row>
    <row r="1990" spans="1:6">
      <c r="A1990" t="s">
        <v>10420</v>
      </c>
      <c r="B1990" t="s">
        <v>3177</v>
      </c>
      <c r="C1990">
        <v>0</v>
      </c>
      <c r="D1990">
        <v>0</v>
      </c>
      <c r="E1990" t="s">
        <v>619</v>
      </c>
      <c r="F1990" t="s">
        <v>8334</v>
      </c>
    </row>
    <row r="1991" spans="1:6">
      <c r="A1991" t="s">
        <v>10421</v>
      </c>
      <c r="B1991" t="s">
        <v>3178</v>
      </c>
      <c r="C1991">
        <v>704</v>
      </c>
      <c r="D1991">
        <v>125</v>
      </c>
      <c r="E1991" t="s">
        <v>619</v>
      </c>
      <c r="F1991" t="s">
        <v>8334</v>
      </c>
    </row>
    <row r="1992" spans="1:6">
      <c r="A1992" t="s">
        <v>10422</v>
      </c>
      <c r="B1992" t="s">
        <v>3179</v>
      </c>
      <c r="C1992">
        <v>9</v>
      </c>
      <c r="D1992">
        <v>2</v>
      </c>
      <c r="E1992" t="s">
        <v>620</v>
      </c>
      <c r="F1992" t="s">
        <v>8332</v>
      </c>
    </row>
    <row r="1993" spans="1:6">
      <c r="A1993" t="s">
        <v>10423</v>
      </c>
      <c r="B1993" t="s">
        <v>3180</v>
      </c>
      <c r="C1993">
        <v>154</v>
      </c>
      <c r="D1993">
        <v>21</v>
      </c>
      <c r="E1993" t="s">
        <v>621</v>
      </c>
      <c r="F1993" t="s">
        <v>8334</v>
      </c>
    </row>
    <row r="1994" spans="1:6">
      <c r="A1994" t="s">
        <v>10424</v>
      </c>
      <c r="B1994" t="s">
        <v>3181</v>
      </c>
      <c r="C1994">
        <v>400</v>
      </c>
      <c r="D1994">
        <v>43</v>
      </c>
      <c r="E1994" t="s">
        <v>622</v>
      </c>
      <c r="F1994" t="s">
        <v>8335</v>
      </c>
    </row>
    <row r="1995" spans="1:6">
      <c r="A1995" t="s">
        <v>10425</v>
      </c>
      <c r="B1995" t="s">
        <v>3182</v>
      </c>
      <c r="C1995">
        <v>39</v>
      </c>
      <c r="D1995">
        <v>6</v>
      </c>
      <c r="E1995" t="s">
        <v>623</v>
      </c>
      <c r="F1995" t="s">
        <v>8335</v>
      </c>
    </row>
    <row r="1996" spans="1:6">
      <c r="A1996" t="s">
        <v>10426</v>
      </c>
      <c r="B1996" t="s">
        <v>3183</v>
      </c>
      <c r="C1996">
        <v>0</v>
      </c>
      <c r="D1996">
        <v>0</v>
      </c>
      <c r="E1996" t="s">
        <v>624</v>
      </c>
      <c r="F1996" t="s">
        <v>1196</v>
      </c>
    </row>
    <row r="1997" spans="1:6">
      <c r="A1997" t="s">
        <v>10427</v>
      </c>
      <c r="B1997" t="s">
        <v>3184</v>
      </c>
      <c r="C1997">
        <v>179</v>
      </c>
      <c r="D1997">
        <v>34</v>
      </c>
      <c r="E1997" t="s">
        <v>625</v>
      </c>
      <c r="F1997" t="s">
        <v>8334</v>
      </c>
    </row>
    <row r="1998" spans="1:6">
      <c r="A1998" t="s">
        <v>10428</v>
      </c>
      <c r="B1998" t="s">
        <v>3185</v>
      </c>
      <c r="C1998">
        <v>0</v>
      </c>
      <c r="D1998">
        <v>0</v>
      </c>
      <c r="E1998" t="s">
        <v>625</v>
      </c>
      <c r="F1998" t="s">
        <v>8334</v>
      </c>
    </row>
    <row r="1999" spans="1:6">
      <c r="A1999" t="s">
        <v>10429</v>
      </c>
      <c r="B1999" t="s">
        <v>3186</v>
      </c>
      <c r="C1999">
        <v>0</v>
      </c>
      <c r="D1999">
        <v>0</v>
      </c>
      <c r="E1999" t="s">
        <v>625</v>
      </c>
      <c r="F1999" t="s">
        <v>8334</v>
      </c>
    </row>
    <row r="2000" spans="1:6">
      <c r="A2000" t="s">
        <v>10430</v>
      </c>
      <c r="B2000" t="s">
        <v>3187</v>
      </c>
      <c r="C2000">
        <v>0</v>
      </c>
      <c r="D2000">
        <v>0</v>
      </c>
      <c r="E2000" t="s">
        <v>625</v>
      </c>
      <c r="F2000" t="s">
        <v>8334</v>
      </c>
    </row>
    <row r="2001" spans="1:6">
      <c r="A2001" t="s">
        <v>10431</v>
      </c>
      <c r="B2001" t="s">
        <v>3188</v>
      </c>
      <c r="C2001">
        <v>127</v>
      </c>
      <c r="D2001">
        <v>21</v>
      </c>
      <c r="E2001" t="s">
        <v>625</v>
      </c>
      <c r="F2001" t="s">
        <v>8334</v>
      </c>
    </row>
    <row r="2002" spans="1:6">
      <c r="A2002" t="s">
        <v>10432</v>
      </c>
      <c r="B2002" t="s">
        <v>3189</v>
      </c>
      <c r="C2002">
        <v>65</v>
      </c>
      <c r="D2002">
        <v>0</v>
      </c>
      <c r="E2002" t="s">
        <v>625</v>
      </c>
      <c r="F2002" t="s">
        <v>8334</v>
      </c>
    </row>
    <row r="2003" spans="1:6">
      <c r="A2003" t="s">
        <v>10433</v>
      </c>
      <c r="B2003" t="s">
        <v>3190</v>
      </c>
      <c r="C2003">
        <v>627</v>
      </c>
      <c r="D2003">
        <v>121</v>
      </c>
      <c r="E2003" t="s">
        <v>625</v>
      </c>
      <c r="F2003" t="s">
        <v>8334</v>
      </c>
    </row>
    <row r="2004" spans="1:6">
      <c r="A2004" t="s">
        <v>10434</v>
      </c>
      <c r="B2004" t="s">
        <v>3191</v>
      </c>
      <c r="C2004">
        <v>1</v>
      </c>
      <c r="D2004">
        <v>0</v>
      </c>
      <c r="E2004" t="s">
        <v>626</v>
      </c>
      <c r="F2004" t="s">
        <v>8332</v>
      </c>
    </row>
    <row r="2005" spans="1:6">
      <c r="A2005" t="s">
        <v>10435</v>
      </c>
      <c r="B2005" t="s">
        <v>3192</v>
      </c>
      <c r="C2005">
        <v>506</v>
      </c>
      <c r="D2005">
        <v>102</v>
      </c>
      <c r="E2005" t="s">
        <v>627</v>
      </c>
      <c r="F2005" t="s">
        <v>8335</v>
      </c>
    </row>
    <row r="2006" spans="1:6">
      <c r="A2006" t="s">
        <v>10436</v>
      </c>
      <c r="B2006" t="s">
        <v>3193</v>
      </c>
      <c r="C2006">
        <v>0</v>
      </c>
      <c r="D2006">
        <v>0</v>
      </c>
      <c r="E2006" t="s">
        <v>628</v>
      </c>
      <c r="F2006" t="s">
        <v>8365</v>
      </c>
    </row>
    <row r="2007" spans="1:6">
      <c r="A2007" t="s">
        <v>10437</v>
      </c>
      <c r="B2007" t="s">
        <v>3194</v>
      </c>
      <c r="C2007">
        <v>0</v>
      </c>
      <c r="D2007">
        <v>0</v>
      </c>
      <c r="E2007" t="s">
        <v>628</v>
      </c>
      <c r="F2007" t="s">
        <v>8365</v>
      </c>
    </row>
    <row r="2008" spans="1:6">
      <c r="A2008" t="s">
        <v>10438</v>
      </c>
      <c r="B2008" t="s">
        <v>3195</v>
      </c>
      <c r="C2008">
        <v>0</v>
      </c>
      <c r="D2008">
        <v>0</v>
      </c>
      <c r="E2008" t="s">
        <v>628</v>
      </c>
      <c r="F2008" t="s">
        <v>8365</v>
      </c>
    </row>
    <row r="2009" spans="1:6">
      <c r="A2009" t="s">
        <v>10439</v>
      </c>
      <c r="B2009" t="s">
        <v>3196</v>
      </c>
      <c r="C2009">
        <v>0</v>
      </c>
      <c r="D2009">
        <v>0</v>
      </c>
      <c r="E2009" t="s">
        <v>628</v>
      </c>
      <c r="F2009" t="s">
        <v>8365</v>
      </c>
    </row>
    <row r="2010" spans="1:6">
      <c r="A2010" t="s">
        <v>10440</v>
      </c>
      <c r="B2010" t="s">
        <v>3197</v>
      </c>
      <c r="C2010">
        <v>0</v>
      </c>
      <c r="D2010">
        <v>0</v>
      </c>
      <c r="E2010" t="s">
        <v>628</v>
      </c>
      <c r="F2010" t="s">
        <v>8365</v>
      </c>
    </row>
    <row r="2011" spans="1:6">
      <c r="A2011" t="s">
        <v>10441</v>
      </c>
      <c r="B2011" t="s">
        <v>3198</v>
      </c>
      <c r="C2011">
        <v>0</v>
      </c>
      <c r="D2011">
        <v>0</v>
      </c>
      <c r="E2011" t="s">
        <v>628</v>
      </c>
      <c r="F2011" t="s">
        <v>8365</v>
      </c>
    </row>
    <row r="2012" spans="1:6">
      <c r="A2012" t="s">
        <v>10442</v>
      </c>
      <c r="B2012" t="s">
        <v>3199</v>
      </c>
      <c r="C2012">
        <v>0</v>
      </c>
      <c r="D2012">
        <v>0</v>
      </c>
      <c r="E2012" t="s">
        <v>628</v>
      </c>
      <c r="F2012" t="s">
        <v>8365</v>
      </c>
    </row>
    <row r="2013" spans="1:6">
      <c r="A2013" t="s">
        <v>10443</v>
      </c>
      <c r="B2013" t="s">
        <v>3200</v>
      </c>
      <c r="C2013">
        <v>0</v>
      </c>
      <c r="D2013">
        <v>0</v>
      </c>
      <c r="E2013" t="s">
        <v>628</v>
      </c>
      <c r="F2013" t="s">
        <v>8365</v>
      </c>
    </row>
    <row r="2014" spans="1:6">
      <c r="A2014" t="s">
        <v>10444</v>
      </c>
      <c r="B2014" t="s">
        <v>3201</v>
      </c>
      <c r="C2014">
        <v>0</v>
      </c>
      <c r="D2014">
        <v>0</v>
      </c>
      <c r="E2014" t="s">
        <v>628</v>
      </c>
      <c r="F2014" t="s">
        <v>8365</v>
      </c>
    </row>
    <row r="2015" spans="1:6">
      <c r="A2015" t="s">
        <v>10445</v>
      </c>
      <c r="B2015" t="s">
        <v>3202</v>
      </c>
      <c r="C2015">
        <v>0</v>
      </c>
      <c r="D2015">
        <v>0</v>
      </c>
      <c r="E2015" t="s">
        <v>628</v>
      </c>
      <c r="F2015" t="s">
        <v>8365</v>
      </c>
    </row>
    <row r="2016" spans="1:6">
      <c r="A2016" t="s">
        <v>10446</v>
      </c>
      <c r="B2016" t="s">
        <v>3203</v>
      </c>
      <c r="C2016">
        <v>0</v>
      </c>
      <c r="D2016">
        <v>0</v>
      </c>
      <c r="E2016" t="s">
        <v>628</v>
      </c>
      <c r="F2016" t="s">
        <v>1196</v>
      </c>
    </row>
    <row r="2017" spans="1:6">
      <c r="A2017" t="s">
        <v>10447</v>
      </c>
      <c r="B2017" t="s">
        <v>3204</v>
      </c>
      <c r="C2017">
        <v>0</v>
      </c>
      <c r="D2017">
        <v>0</v>
      </c>
      <c r="E2017" t="s">
        <v>628</v>
      </c>
      <c r="F2017" t="s">
        <v>8365</v>
      </c>
    </row>
    <row r="2018" spans="1:6">
      <c r="A2018" t="s">
        <v>10448</v>
      </c>
      <c r="B2018" t="s">
        <v>3205</v>
      </c>
      <c r="C2018">
        <v>0</v>
      </c>
      <c r="D2018">
        <v>0</v>
      </c>
      <c r="E2018" t="s">
        <v>628</v>
      </c>
      <c r="F2018" t="s">
        <v>8365</v>
      </c>
    </row>
    <row r="2019" spans="1:6">
      <c r="A2019" t="s">
        <v>10449</v>
      </c>
      <c r="B2019" t="s">
        <v>3206</v>
      </c>
      <c r="C2019">
        <v>0</v>
      </c>
      <c r="D2019">
        <v>0</v>
      </c>
      <c r="E2019" t="s">
        <v>628</v>
      </c>
      <c r="F2019" t="s">
        <v>8365</v>
      </c>
    </row>
    <row r="2020" spans="1:6">
      <c r="A2020" t="s">
        <v>10450</v>
      </c>
      <c r="B2020" t="s">
        <v>3207</v>
      </c>
      <c r="C2020">
        <v>0</v>
      </c>
      <c r="D2020">
        <v>0</v>
      </c>
      <c r="E2020" t="s">
        <v>628</v>
      </c>
      <c r="F2020" t="s">
        <v>8365</v>
      </c>
    </row>
    <row r="2021" spans="1:6">
      <c r="A2021" t="s">
        <v>10451</v>
      </c>
      <c r="B2021" t="s">
        <v>3208</v>
      </c>
      <c r="C2021">
        <v>0</v>
      </c>
      <c r="D2021">
        <v>0</v>
      </c>
      <c r="E2021" t="s">
        <v>628</v>
      </c>
      <c r="F2021" t="s">
        <v>8365</v>
      </c>
    </row>
    <row r="2022" spans="1:6">
      <c r="A2022" t="s">
        <v>10452</v>
      </c>
      <c r="B2022" t="s">
        <v>3209</v>
      </c>
      <c r="C2022">
        <v>0</v>
      </c>
      <c r="D2022">
        <v>0</v>
      </c>
      <c r="E2022" t="s">
        <v>628</v>
      </c>
      <c r="F2022" t="s">
        <v>8334</v>
      </c>
    </row>
    <row r="2023" spans="1:6">
      <c r="A2023" t="s">
        <v>10453</v>
      </c>
      <c r="B2023" t="s">
        <v>3210</v>
      </c>
      <c r="C2023">
        <v>0</v>
      </c>
      <c r="D2023">
        <v>0</v>
      </c>
      <c r="E2023" t="s">
        <v>628</v>
      </c>
      <c r="F2023" t="s">
        <v>8365</v>
      </c>
    </row>
    <row r="2024" spans="1:6">
      <c r="A2024" t="s">
        <v>10454</v>
      </c>
      <c r="B2024" t="s">
        <v>3211</v>
      </c>
      <c r="C2024">
        <v>0</v>
      </c>
      <c r="D2024">
        <v>0</v>
      </c>
      <c r="E2024" t="s">
        <v>628</v>
      </c>
      <c r="F2024" t="s">
        <v>8365</v>
      </c>
    </row>
    <row r="2025" spans="1:6">
      <c r="A2025" t="s">
        <v>10455</v>
      </c>
      <c r="B2025" t="s">
        <v>3212</v>
      </c>
      <c r="C2025">
        <v>0</v>
      </c>
      <c r="D2025">
        <v>0</v>
      </c>
      <c r="E2025" t="s">
        <v>628</v>
      </c>
      <c r="F2025" t="s">
        <v>8365</v>
      </c>
    </row>
    <row r="2026" spans="1:6">
      <c r="A2026" t="s">
        <v>10456</v>
      </c>
      <c r="B2026" t="s">
        <v>3213</v>
      </c>
      <c r="C2026">
        <v>0</v>
      </c>
      <c r="D2026">
        <v>0</v>
      </c>
      <c r="E2026" t="s">
        <v>628</v>
      </c>
      <c r="F2026" t="s">
        <v>8365</v>
      </c>
    </row>
    <row r="2027" spans="1:6">
      <c r="A2027" t="s">
        <v>10457</v>
      </c>
      <c r="B2027" t="s">
        <v>3214</v>
      </c>
      <c r="C2027">
        <v>0</v>
      </c>
      <c r="D2027">
        <v>0</v>
      </c>
      <c r="E2027" t="s">
        <v>628</v>
      </c>
      <c r="F2027" t="s">
        <v>8365</v>
      </c>
    </row>
    <row r="2028" spans="1:6">
      <c r="A2028" t="s">
        <v>10458</v>
      </c>
      <c r="B2028" t="s">
        <v>3215</v>
      </c>
      <c r="C2028">
        <v>0</v>
      </c>
      <c r="D2028">
        <v>0</v>
      </c>
      <c r="E2028" t="s">
        <v>628</v>
      </c>
      <c r="F2028" t="s">
        <v>8365</v>
      </c>
    </row>
    <row r="2029" spans="1:6">
      <c r="A2029" t="s">
        <v>10459</v>
      </c>
      <c r="B2029" t="s">
        <v>3216</v>
      </c>
      <c r="C2029">
        <v>0</v>
      </c>
      <c r="D2029">
        <v>0</v>
      </c>
      <c r="E2029" t="s">
        <v>628</v>
      </c>
      <c r="F2029" t="s">
        <v>8365</v>
      </c>
    </row>
    <row r="2030" spans="1:6">
      <c r="A2030" t="s">
        <v>10460</v>
      </c>
      <c r="B2030" t="s">
        <v>3217</v>
      </c>
      <c r="C2030">
        <v>0</v>
      </c>
      <c r="D2030">
        <v>0</v>
      </c>
      <c r="E2030" t="s">
        <v>628</v>
      </c>
      <c r="F2030" t="s">
        <v>8365</v>
      </c>
    </row>
    <row r="2031" spans="1:6">
      <c r="A2031" t="s">
        <v>10461</v>
      </c>
      <c r="B2031" t="s">
        <v>3218</v>
      </c>
      <c r="C2031">
        <v>198</v>
      </c>
      <c r="D2031">
        <v>40</v>
      </c>
      <c r="E2031" t="s">
        <v>628</v>
      </c>
      <c r="F2031" t="s">
        <v>8365</v>
      </c>
    </row>
    <row r="2032" spans="1:6">
      <c r="A2032" t="s">
        <v>10462</v>
      </c>
      <c r="B2032" t="s">
        <v>3219</v>
      </c>
      <c r="C2032">
        <v>0</v>
      </c>
      <c r="D2032">
        <v>0</v>
      </c>
      <c r="E2032" t="s">
        <v>628</v>
      </c>
      <c r="F2032" t="s">
        <v>8365</v>
      </c>
    </row>
    <row r="2033" spans="1:6">
      <c r="A2033" t="s">
        <v>10463</v>
      </c>
      <c r="B2033" t="s">
        <v>3220</v>
      </c>
      <c r="C2033">
        <v>0</v>
      </c>
      <c r="D2033">
        <v>0</v>
      </c>
      <c r="E2033" t="s">
        <v>628</v>
      </c>
      <c r="F2033" t="s">
        <v>8365</v>
      </c>
    </row>
    <row r="2034" spans="1:6">
      <c r="A2034" t="s">
        <v>10464</v>
      </c>
      <c r="B2034" t="s">
        <v>3221</v>
      </c>
      <c r="C2034">
        <v>117</v>
      </c>
      <c r="D2034">
        <v>14</v>
      </c>
      <c r="E2034" t="s">
        <v>628</v>
      </c>
      <c r="F2034" t="s">
        <v>8365</v>
      </c>
    </row>
    <row r="2035" spans="1:6">
      <c r="A2035" t="s">
        <v>10465</v>
      </c>
      <c r="B2035" t="s">
        <v>3222</v>
      </c>
      <c r="C2035">
        <v>215</v>
      </c>
      <c r="D2035">
        <v>26</v>
      </c>
      <c r="E2035" t="s">
        <v>628</v>
      </c>
      <c r="F2035" t="s">
        <v>8365</v>
      </c>
    </row>
    <row r="2036" spans="1:6">
      <c r="A2036" t="s">
        <v>10466</v>
      </c>
      <c r="B2036" t="s">
        <v>3223</v>
      </c>
      <c r="C2036">
        <v>0</v>
      </c>
      <c r="D2036">
        <v>0</v>
      </c>
      <c r="E2036" t="s">
        <v>628</v>
      </c>
      <c r="F2036" t="s">
        <v>8365</v>
      </c>
    </row>
    <row r="2037" spans="1:6">
      <c r="A2037" t="s">
        <v>10467</v>
      </c>
      <c r="B2037" t="s">
        <v>3224</v>
      </c>
      <c r="C2037">
        <v>0</v>
      </c>
      <c r="D2037">
        <v>0</v>
      </c>
      <c r="E2037" t="s">
        <v>628</v>
      </c>
      <c r="F2037" t="s">
        <v>8365</v>
      </c>
    </row>
    <row r="2038" spans="1:6">
      <c r="A2038" t="s">
        <v>10468</v>
      </c>
      <c r="B2038" t="s">
        <v>3225</v>
      </c>
      <c r="C2038">
        <v>0</v>
      </c>
      <c r="D2038">
        <v>0</v>
      </c>
      <c r="E2038" t="s">
        <v>628</v>
      </c>
      <c r="F2038" t="s">
        <v>8365</v>
      </c>
    </row>
    <row r="2039" spans="1:6">
      <c r="A2039" t="s">
        <v>10469</v>
      </c>
      <c r="B2039" t="s">
        <v>3226</v>
      </c>
      <c r="C2039">
        <v>0</v>
      </c>
      <c r="D2039">
        <v>0</v>
      </c>
      <c r="E2039" t="s">
        <v>628</v>
      </c>
      <c r="F2039" t="s">
        <v>8365</v>
      </c>
    </row>
    <row r="2040" spans="1:6">
      <c r="A2040" t="s">
        <v>10470</v>
      </c>
      <c r="B2040" t="s">
        <v>3227</v>
      </c>
      <c r="C2040">
        <v>0</v>
      </c>
      <c r="D2040">
        <v>0</v>
      </c>
      <c r="E2040" t="s">
        <v>628</v>
      </c>
      <c r="F2040" t="s">
        <v>8365</v>
      </c>
    </row>
    <row r="2041" spans="1:6">
      <c r="A2041" t="s">
        <v>10471</v>
      </c>
      <c r="B2041" t="s">
        <v>3228</v>
      </c>
      <c r="C2041">
        <v>0</v>
      </c>
      <c r="D2041">
        <v>0</v>
      </c>
      <c r="E2041" t="s">
        <v>628</v>
      </c>
      <c r="F2041" t="s">
        <v>8365</v>
      </c>
    </row>
    <row r="2042" spans="1:6">
      <c r="A2042" t="s">
        <v>10472</v>
      </c>
      <c r="B2042" t="s">
        <v>3229</v>
      </c>
      <c r="C2042">
        <v>0</v>
      </c>
      <c r="D2042">
        <v>0</v>
      </c>
      <c r="E2042" t="s">
        <v>628</v>
      </c>
      <c r="F2042" t="s">
        <v>8365</v>
      </c>
    </row>
    <row r="2043" spans="1:6">
      <c r="A2043" t="s">
        <v>10473</v>
      </c>
      <c r="B2043" t="s">
        <v>3230</v>
      </c>
      <c r="C2043">
        <v>0</v>
      </c>
      <c r="D2043">
        <v>0</v>
      </c>
      <c r="E2043" t="s">
        <v>628</v>
      </c>
      <c r="F2043" t="s">
        <v>8365</v>
      </c>
    </row>
    <row r="2044" spans="1:6">
      <c r="A2044" t="s">
        <v>10474</v>
      </c>
      <c r="B2044" t="s">
        <v>3231</v>
      </c>
      <c r="C2044">
        <v>0</v>
      </c>
      <c r="D2044">
        <v>0</v>
      </c>
      <c r="E2044" t="s">
        <v>628</v>
      </c>
      <c r="F2044" t="s">
        <v>8365</v>
      </c>
    </row>
    <row r="2045" spans="1:6">
      <c r="A2045" t="s">
        <v>10475</v>
      </c>
      <c r="B2045" t="s">
        <v>3232</v>
      </c>
      <c r="C2045">
        <v>327</v>
      </c>
      <c r="D2045">
        <v>81</v>
      </c>
      <c r="E2045" t="s">
        <v>628</v>
      </c>
      <c r="F2045" t="s">
        <v>8365</v>
      </c>
    </row>
    <row r="2046" spans="1:6">
      <c r="A2046" t="s">
        <v>10476</v>
      </c>
      <c r="B2046" t="s">
        <v>3233</v>
      </c>
      <c r="C2046">
        <v>0</v>
      </c>
      <c r="D2046">
        <v>0</v>
      </c>
      <c r="E2046" t="s">
        <v>628</v>
      </c>
      <c r="F2046" t="s">
        <v>8365</v>
      </c>
    </row>
    <row r="2047" spans="1:6">
      <c r="A2047" t="s">
        <v>10477</v>
      </c>
      <c r="B2047" t="s">
        <v>3234</v>
      </c>
      <c r="C2047">
        <v>0</v>
      </c>
      <c r="D2047">
        <v>0</v>
      </c>
      <c r="E2047" t="s">
        <v>628</v>
      </c>
      <c r="F2047" t="s">
        <v>8365</v>
      </c>
    </row>
    <row r="2048" spans="1:6">
      <c r="A2048" t="s">
        <v>10478</v>
      </c>
      <c r="B2048" t="s">
        <v>3235</v>
      </c>
      <c r="C2048">
        <v>0</v>
      </c>
      <c r="D2048">
        <v>0</v>
      </c>
      <c r="E2048" t="s">
        <v>628</v>
      </c>
      <c r="F2048" t="s">
        <v>8365</v>
      </c>
    </row>
    <row r="2049" spans="1:6">
      <c r="A2049" t="s">
        <v>10479</v>
      </c>
      <c r="B2049" t="s">
        <v>3236</v>
      </c>
      <c r="C2049">
        <v>0</v>
      </c>
      <c r="D2049">
        <v>0</v>
      </c>
      <c r="E2049" t="s">
        <v>628</v>
      </c>
      <c r="F2049" t="s">
        <v>8365</v>
      </c>
    </row>
    <row r="2050" spans="1:6">
      <c r="A2050" t="s">
        <v>10480</v>
      </c>
      <c r="B2050" t="s">
        <v>3237</v>
      </c>
      <c r="C2050">
        <v>0</v>
      </c>
      <c r="D2050">
        <v>0</v>
      </c>
      <c r="E2050" t="s">
        <v>628</v>
      </c>
      <c r="F2050" t="s">
        <v>8365</v>
      </c>
    </row>
    <row r="2051" spans="1:6">
      <c r="A2051" t="s">
        <v>10481</v>
      </c>
      <c r="B2051" t="s">
        <v>3238</v>
      </c>
      <c r="C2051">
        <v>0</v>
      </c>
      <c r="D2051">
        <v>0</v>
      </c>
      <c r="E2051" t="s">
        <v>628</v>
      </c>
      <c r="F2051" t="s">
        <v>8365</v>
      </c>
    </row>
    <row r="2052" spans="1:6">
      <c r="A2052" t="s">
        <v>10482</v>
      </c>
      <c r="B2052" t="s">
        <v>3239</v>
      </c>
      <c r="C2052">
        <v>0</v>
      </c>
      <c r="D2052">
        <v>0</v>
      </c>
      <c r="E2052" t="s">
        <v>628</v>
      </c>
      <c r="F2052" t="s">
        <v>8365</v>
      </c>
    </row>
    <row r="2053" spans="1:6">
      <c r="A2053" t="s">
        <v>10483</v>
      </c>
      <c r="B2053" t="s">
        <v>3240</v>
      </c>
      <c r="C2053">
        <v>261</v>
      </c>
      <c r="D2053">
        <v>48</v>
      </c>
      <c r="E2053" t="s">
        <v>628</v>
      </c>
      <c r="F2053" t="s">
        <v>8365</v>
      </c>
    </row>
    <row r="2054" spans="1:6">
      <c r="A2054" t="s">
        <v>10484</v>
      </c>
      <c r="B2054" t="s">
        <v>3241</v>
      </c>
      <c r="C2054">
        <v>0</v>
      </c>
      <c r="D2054">
        <v>0</v>
      </c>
      <c r="E2054" t="s">
        <v>628</v>
      </c>
      <c r="F2054" t="s">
        <v>8365</v>
      </c>
    </row>
    <row r="2055" spans="1:6">
      <c r="A2055" t="s">
        <v>10485</v>
      </c>
      <c r="B2055" t="s">
        <v>3242</v>
      </c>
      <c r="C2055">
        <v>0</v>
      </c>
      <c r="D2055">
        <v>0</v>
      </c>
      <c r="E2055" t="s">
        <v>628</v>
      </c>
      <c r="F2055" t="s">
        <v>8365</v>
      </c>
    </row>
    <row r="2056" spans="1:6">
      <c r="A2056" t="s">
        <v>10486</v>
      </c>
      <c r="B2056" t="s">
        <v>3243</v>
      </c>
      <c r="C2056">
        <v>80</v>
      </c>
      <c r="D2056">
        <v>8</v>
      </c>
      <c r="E2056" t="s">
        <v>628</v>
      </c>
      <c r="F2056" t="s">
        <v>8365</v>
      </c>
    </row>
    <row r="2057" spans="1:6">
      <c r="A2057" t="s">
        <v>10487</v>
      </c>
      <c r="B2057" t="s">
        <v>3244</v>
      </c>
      <c r="C2057">
        <v>100</v>
      </c>
      <c r="D2057">
        <v>14</v>
      </c>
      <c r="E2057" t="s">
        <v>628</v>
      </c>
      <c r="F2057" t="s">
        <v>8365</v>
      </c>
    </row>
    <row r="2058" spans="1:6">
      <c r="A2058" t="s">
        <v>10488</v>
      </c>
      <c r="B2058" t="s">
        <v>3245</v>
      </c>
      <c r="C2058">
        <v>0</v>
      </c>
      <c r="D2058">
        <v>0</v>
      </c>
      <c r="E2058" t="s">
        <v>628</v>
      </c>
      <c r="F2058" t="s">
        <v>8365</v>
      </c>
    </row>
    <row r="2059" spans="1:6">
      <c r="A2059" t="s">
        <v>10489</v>
      </c>
      <c r="B2059" t="s">
        <v>3246</v>
      </c>
      <c r="C2059">
        <v>0</v>
      </c>
      <c r="D2059">
        <v>0</v>
      </c>
      <c r="E2059" t="s">
        <v>628</v>
      </c>
      <c r="F2059" t="s">
        <v>8365</v>
      </c>
    </row>
    <row r="2060" spans="1:6">
      <c r="A2060" t="s">
        <v>10490</v>
      </c>
      <c r="B2060" t="s">
        <v>3247</v>
      </c>
      <c r="C2060">
        <v>180</v>
      </c>
      <c r="D2060">
        <v>17</v>
      </c>
      <c r="E2060" t="s">
        <v>628</v>
      </c>
      <c r="F2060" t="s">
        <v>8365</v>
      </c>
    </row>
    <row r="2061" spans="1:6">
      <c r="A2061" t="s">
        <v>10491</v>
      </c>
      <c r="B2061" t="s">
        <v>3248</v>
      </c>
      <c r="C2061">
        <v>0</v>
      </c>
      <c r="D2061">
        <v>0</v>
      </c>
      <c r="E2061" t="s">
        <v>628</v>
      </c>
      <c r="F2061" t="s">
        <v>8365</v>
      </c>
    </row>
    <row r="2062" spans="1:6">
      <c r="A2062" t="s">
        <v>10492</v>
      </c>
      <c r="B2062" t="s">
        <v>3249</v>
      </c>
      <c r="C2062">
        <v>0</v>
      </c>
      <c r="D2062">
        <v>0</v>
      </c>
      <c r="E2062" t="s">
        <v>628</v>
      </c>
      <c r="F2062" t="s">
        <v>8365</v>
      </c>
    </row>
    <row r="2063" spans="1:6">
      <c r="A2063" t="s">
        <v>10493</v>
      </c>
      <c r="B2063" t="s">
        <v>3250</v>
      </c>
      <c r="C2063">
        <v>0</v>
      </c>
      <c r="D2063">
        <v>0</v>
      </c>
      <c r="E2063" t="s">
        <v>628</v>
      </c>
      <c r="F2063" t="s">
        <v>8365</v>
      </c>
    </row>
    <row r="2064" spans="1:6">
      <c r="A2064" t="s">
        <v>10494</v>
      </c>
      <c r="B2064" t="s">
        <v>3251</v>
      </c>
      <c r="C2064">
        <v>0</v>
      </c>
      <c r="D2064">
        <v>0</v>
      </c>
      <c r="E2064" t="s">
        <v>628</v>
      </c>
      <c r="F2064" t="s">
        <v>8365</v>
      </c>
    </row>
    <row r="2065" spans="1:6">
      <c r="A2065" t="s">
        <v>10495</v>
      </c>
      <c r="B2065" t="s">
        <v>3252</v>
      </c>
      <c r="C2065">
        <v>0</v>
      </c>
      <c r="D2065">
        <v>0</v>
      </c>
      <c r="E2065" t="s">
        <v>628</v>
      </c>
      <c r="F2065" t="s">
        <v>8365</v>
      </c>
    </row>
    <row r="2066" spans="1:6">
      <c r="A2066" t="s">
        <v>10496</v>
      </c>
      <c r="B2066" t="s">
        <v>3253</v>
      </c>
      <c r="C2066">
        <v>0</v>
      </c>
      <c r="D2066">
        <v>0</v>
      </c>
      <c r="E2066" t="s">
        <v>628</v>
      </c>
      <c r="F2066" t="s">
        <v>8365</v>
      </c>
    </row>
    <row r="2067" spans="1:6">
      <c r="A2067" t="s">
        <v>10497</v>
      </c>
      <c r="B2067" t="s">
        <v>3254</v>
      </c>
      <c r="C2067">
        <v>0</v>
      </c>
      <c r="D2067">
        <v>0</v>
      </c>
      <c r="E2067" t="s">
        <v>628</v>
      </c>
      <c r="F2067" t="s">
        <v>8365</v>
      </c>
    </row>
    <row r="2068" spans="1:6">
      <c r="A2068" t="s">
        <v>10498</v>
      </c>
      <c r="B2068" t="s">
        <v>3255</v>
      </c>
      <c r="C2068">
        <v>0</v>
      </c>
      <c r="D2068">
        <v>0</v>
      </c>
      <c r="E2068" t="s">
        <v>628</v>
      </c>
      <c r="F2068" t="s">
        <v>8365</v>
      </c>
    </row>
    <row r="2069" spans="1:6">
      <c r="A2069" t="s">
        <v>10499</v>
      </c>
      <c r="B2069" t="s">
        <v>3256</v>
      </c>
      <c r="C2069">
        <v>0</v>
      </c>
      <c r="D2069">
        <v>0</v>
      </c>
      <c r="E2069" t="s">
        <v>628</v>
      </c>
      <c r="F2069" t="s">
        <v>8365</v>
      </c>
    </row>
    <row r="2070" spans="1:6">
      <c r="A2070" t="s">
        <v>10500</v>
      </c>
      <c r="B2070" t="s">
        <v>3257</v>
      </c>
      <c r="C2070">
        <v>0</v>
      </c>
      <c r="D2070">
        <v>0</v>
      </c>
      <c r="E2070" t="s">
        <v>628</v>
      </c>
      <c r="F2070" t="s">
        <v>8365</v>
      </c>
    </row>
    <row r="2071" spans="1:6">
      <c r="A2071" t="s">
        <v>10501</v>
      </c>
      <c r="B2071" t="s">
        <v>3258</v>
      </c>
      <c r="C2071">
        <v>335</v>
      </c>
      <c r="D2071">
        <v>106</v>
      </c>
      <c r="E2071" t="s">
        <v>628</v>
      </c>
      <c r="F2071" t="s">
        <v>8365</v>
      </c>
    </row>
    <row r="2072" spans="1:6">
      <c r="A2072" t="s">
        <v>10502</v>
      </c>
      <c r="B2072" t="s">
        <v>3259</v>
      </c>
      <c r="C2072">
        <v>0</v>
      </c>
      <c r="D2072">
        <v>0</v>
      </c>
      <c r="E2072" t="s">
        <v>628</v>
      </c>
      <c r="F2072" t="s">
        <v>8365</v>
      </c>
    </row>
    <row r="2073" spans="1:6">
      <c r="A2073" t="s">
        <v>10503</v>
      </c>
      <c r="B2073" t="s">
        <v>3260</v>
      </c>
      <c r="C2073">
        <v>0</v>
      </c>
      <c r="D2073">
        <v>0</v>
      </c>
      <c r="E2073" t="s">
        <v>628</v>
      </c>
      <c r="F2073" t="s">
        <v>8365</v>
      </c>
    </row>
    <row r="2074" spans="1:6">
      <c r="A2074" t="s">
        <v>10504</v>
      </c>
      <c r="B2074" t="s">
        <v>3261</v>
      </c>
      <c r="C2074">
        <v>72</v>
      </c>
      <c r="D2074">
        <v>17</v>
      </c>
      <c r="E2074" t="s">
        <v>628</v>
      </c>
      <c r="F2074" t="s">
        <v>8365</v>
      </c>
    </row>
    <row r="2075" spans="1:6">
      <c r="A2075" t="s">
        <v>10505</v>
      </c>
      <c r="B2075" t="s">
        <v>3262</v>
      </c>
      <c r="C2075">
        <v>0</v>
      </c>
      <c r="D2075">
        <v>0</v>
      </c>
      <c r="E2075" t="s">
        <v>628</v>
      </c>
      <c r="F2075" t="s">
        <v>8365</v>
      </c>
    </row>
    <row r="2076" spans="1:6">
      <c r="A2076" t="s">
        <v>10506</v>
      </c>
      <c r="B2076" t="s">
        <v>3263</v>
      </c>
      <c r="C2076">
        <v>0</v>
      </c>
      <c r="D2076">
        <v>0</v>
      </c>
      <c r="E2076" t="s">
        <v>628</v>
      </c>
      <c r="F2076" t="s">
        <v>8365</v>
      </c>
    </row>
    <row r="2077" spans="1:6">
      <c r="A2077" t="s">
        <v>10507</v>
      </c>
      <c r="B2077" t="s">
        <v>3264</v>
      </c>
      <c r="C2077">
        <v>0</v>
      </c>
      <c r="D2077">
        <v>0</v>
      </c>
      <c r="E2077" t="s">
        <v>628</v>
      </c>
      <c r="F2077" t="s">
        <v>8365</v>
      </c>
    </row>
    <row r="2078" spans="1:6">
      <c r="A2078" t="s">
        <v>10508</v>
      </c>
      <c r="B2078" t="s">
        <v>3265</v>
      </c>
      <c r="C2078">
        <v>0</v>
      </c>
      <c r="D2078">
        <v>0</v>
      </c>
      <c r="E2078" t="s">
        <v>628</v>
      </c>
      <c r="F2078" t="s">
        <v>8365</v>
      </c>
    </row>
    <row r="2079" spans="1:6">
      <c r="A2079" t="s">
        <v>10509</v>
      </c>
      <c r="B2079" t="s">
        <v>3266</v>
      </c>
      <c r="C2079">
        <v>0</v>
      </c>
      <c r="D2079">
        <v>0</v>
      </c>
      <c r="E2079" t="s">
        <v>628</v>
      </c>
      <c r="F2079" t="s">
        <v>8365</v>
      </c>
    </row>
    <row r="2080" spans="1:6">
      <c r="A2080" t="s">
        <v>10510</v>
      </c>
      <c r="B2080" t="s">
        <v>3267</v>
      </c>
      <c r="C2080">
        <v>0</v>
      </c>
      <c r="D2080">
        <v>0</v>
      </c>
      <c r="E2080" t="s">
        <v>628</v>
      </c>
      <c r="F2080" t="s">
        <v>8365</v>
      </c>
    </row>
    <row r="2081" spans="1:6">
      <c r="A2081" t="s">
        <v>10511</v>
      </c>
      <c r="B2081" t="s">
        <v>3268</v>
      </c>
      <c r="C2081">
        <v>65</v>
      </c>
      <c r="D2081">
        <v>0</v>
      </c>
      <c r="E2081" t="s">
        <v>628</v>
      </c>
      <c r="F2081" t="s">
        <v>8365</v>
      </c>
    </row>
    <row r="2082" spans="1:6">
      <c r="A2082" t="s">
        <v>10512</v>
      </c>
      <c r="B2082" t="s">
        <v>3269</v>
      </c>
      <c r="C2082">
        <v>0</v>
      </c>
      <c r="D2082">
        <v>0</v>
      </c>
      <c r="E2082" t="s">
        <v>628</v>
      </c>
      <c r="F2082" t="s">
        <v>8365</v>
      </c>
    </row>
    <row r="2083" spans="1:6">
      <c r="A2083" t="s">
        <v>10513</v>
      </c>
      <c r="B2083" t="s">
        <v>3270</v>
      </c>
      <c r="C2083">
        <v>0</v>
      </c>
      <c r="D2083">
        <v>0</v>
      </c>
      <c r="E2083" t="s">
        <v>628</v>
      </c>
      <c r="F2083" t="s">
        <v>8365</v>
      </c>
    </row>
    <row r="2084" spans="1:6">
      <c r="A2084" t="s">
        <v>10514</v>
      </c>
      <c r="B2084" t="s">
        <v>3271</v>
      </c>
      <c r="C2084">
        <v>275</v>
      </c>
      <c r="D2084">
        <v>56</v>
      </c>
      <c r="E2084" t="s">
        <v>628</v>
      </c>
      <c r="F2084" t="s">
        <v>8365</v>
      </c>
    </row>
    <row r="2085" spans="1:6">
      <c r="A2085" t="s">
        <v>10515</v>
      </c>
      <c r="B2085" t="s">
        <v>3272</v>
      </c>
      <c r="C2085">
        <v>100</v>
      </c>
      <c r="D2085">
        <v>0</v>
      </c>
      <c r="E2085" t="s">
        <v>628</v>
      </c>
      <c r="F2085" t="s">
        <v>8365</v>
      </c>
    </row>
    <row r="2086" spans="1:6">
      <c r="A2086" t="s">
        <v>10516</v>
      </c>
      <c r="B2086" t="s">
        <v>3273</v>
      </c>
      <c r="C2086">
        <v>137</v>
      </c>
      <c r="D2086">
        <v>20</v>
      </c>
      <c r="E2086" t="s">
        <v>628</v>
      </c>
      <c r="F2086" t="s">
        <v>8365</v>
      </c>
    </row>
    <row r="2087" spans="1:6">
      <c r="A2087" t="s">
        <v>10517</v>
      </c>
      <c r="B2087" t="s">
        <v>3274</v>
      </c>
      <c r="C2087">
        <v>0</v>
      </c>
      <c r="D2087">
        <v>0</v>
      </c>
      <c r="E2087" t="s">
        <v>628</v>
      </c>
      <c r="F2087" t="s">
        <v>8365</v>
      </c>
    </row>
    <row r="2088" spans="1:6">
      <c r="A2088" t="s">
        <v>10518</v>
      </c>
      <c r="B2088" t="s">
        <v>3275</v>
      </c>
      <c r="C2088">
        <v>0</v>
      </c>
      <c r="D2088">
        <v>0</v>
      </c>
      <c r="E2088" t="s">
        <v>628</v>
      </c>
      <c r="F2088" t="s">
        <v>8365</v>
      </c>
    </row>
    <row r="2089" spans="1:6">
      <c r="A2089" t="s">
        <v>10519</v>
      </c>
      <c r="B2089" t="s">
        <v>3276</v>
      </c>
      <c r="C2089">
        <v>127</v>
      </c>
      <c r="D2089">
        <v>28</v>
      </c>
      <c r="E2089" t="s">
        <v>628</v>
      </c>
      <c r="F2089" t="s">
        <v>8365</v>
      </c>
    </row>
    <row r="2090" spans="1:6">
      <c r="A2090" t="s">
        <v>10520</v>
      </c>
      <c r="B2090" t="s">
        <v>3277</v>
      </c>
      <c r="C2090">
        <v>0</v>
      </c>
      <c r="D2090">
        <v>0</v>
      </c>
      <c r="E2090" t="s">
        <v>628</v>
      </c>
      <c r="F2090" t="s">
        <v>8365</v>
      </c>
    </row>
    <row r="2091" spans="1:6">
      <c r="A2091" t="s">
        <v>10521</v>
      </c>
      <c r="B2091" t="s">
        <v>3278</v>
      </c>
      <c r="C2091">
        <v>0</v>
      </c>
      <c r="D2091">
        <v>0</v>
      </c>
      <c r="E2091" t="s">
        <v>628</v>
      </c>
      <c r="F2091" t="s">
        <v>8365</v>
      </c>
    </row>
    <row r="2092" spans="1:6">
      <c r="A2092" t="s">
        <v>10522</v>
      </c>
      <c r="B2092" t="s">
        <v>3279</v>
      </c>
      <c r="C2092">
        <v>0</v>
      </c>
      <c r="D2092">
        <v>0</v>
      </c>
      <c r="E2092" t="s">
        <v>628</v>
      </c>
      <c r="F2092" t="s">
        <v>8365</v>
      </c>
    </row>
    <row r="2093" spans="1:6">
      <c r="A2093" t="s">
        <v>10523</v>
      </c>
      <c r="B2093" t="s">
        <v>3280</v>
      </c>
      <c r="C2093">
        <v>0</v>
      </c>
      <c r="D2093">
        <v>0</v>
      </c>
      <c r="E2093" t="s">
        <v>628</v>
      </c>
      <c r="F2093" t="s">
        <v>8365</v>
      </c>
    </row>
    <row r="2094" spans="1:6">
      <c r="A2094" t="s">
        <v>10524</v>
      </c>
      <c r="B2094" t="s">
        <v>3281</v>
      </c>
      <c r="C2094">
        <v>112</v>
      </c>
      <c r="D2094">
        <v>18</v>
      </c>
      <c r="E2094" t="s">
        <v>628</v>
      </c>
      <c r="F2094" t="s">
        <v>8365</v>
      </c>
    </row>
    <row r="2095" spans="1:6">
      <c r="A2095" t="s">
        <v>10525</v>
      </c>
      <c r="B2095" t="s">
        <v>3282</v>
      </c>
      <c r="C2095">
        <v>0</v>
      </c>
      <c r="D2095">
        <v>0</v>
      </c>
      <c r="E2095" t="s">
        <v>628</v>
      </c>
      <c r="F2095" t="s">
        <v>8365</v>
      </c>
    </row>
    <row r="2096" spans="1:6">
      <c r="A2096" t="s">
        <v>10526</v>
      </c>
      <c r="B2096" t="s">
        <v>3283</v>
      </c>
      <c r="C2096">
        <v>0</v>
      </c>
      <c r="D2096">
        <v>0</v>
      </c>
      <c r="E2096" t="s">
        <v>628</v>
      </c>
      <c r="F2096" t="s">
        <v>8365</v>
      </c>
    </row>
    <row r="2097" spans="1:6">
      <c r="A2097" t="s">
        <v>10527</v>
      </c>
      <c r="B2097" t="s">
        <v>3284</v>
      </c>
      <c r="C2097">
        <v>41</v>
      </c>
      <c r="D2097">
        <v>7</v>
      </c>
      <c r="E2097" t="s">
        <v>628</v>
      </c>
      <c r="F2097" t="s">
        <v>8365</v>
      </c>
    </row>
    <row r="2098" spans="1:6">
      <c r="A2098" t="s">
        <v>10528</v>
      </c>
      <c r="B2098" t="s">
        <v>3285</v>
      </c>
      <c r="C2098">
        <v>140</v>
      </c>
      <c r="D2098">
        <v>25</v>
      </c>
      <c r="E2098" t="s">
        <v>628</v>
      </c>
      <c r="F2098" t="s">
        <v>8365</v>
      </c>
    </row>
    <row r="2099" spans="1:6">
      <c r="A2099" t="s">
        <v>10529</v>
      </c>
      <c r="B2099" t="s">
        <v>3286</v>
      </c>
      <c r="C2099">
        <v>0</v>
      </c>
      <c r="D2099">
        <v>0</v>
      </c>
      <c r="E2099" t="s">
        <v>628</v>
      </c>
      <c r="F2099" t="s">
        <v>8365</v>
      </c>
    </row>
    <row r="2100" spans="1:6">
      <c r="A2100" t="s">
        <v>10530</v>
      </c>
      <c r="B2100" t="s">
        <v>3287</v>
      </c>
      <c r="C2100">
        <v>130</v>
      </c>
      <c r="D2100">
        <v>30</v>
      </c>
      <c r="E2100" t="s">
        <v>628</v>
      </c>
      <c r="F2100" t="s">
        <v>8365</v>
      </c>
    </row>
    <row r="2101" spans="1:6">
      <c r="A2101" t="s">
        <v>10531</v>
      </c>
      <c r="B2101" t="s">
        <v>3288</v>
      </c>
      <c r="C2101">
        <v>0</v>
      </c>
      <c r="D2101">
        <v>0</v>
      </c>
      <c r="E2101" t="s">
        <v>628</v>
      </c>
      <c r="F2101" t="s">
        <v>8365</v>
      </c>
    </row>
    <row r="2102" spans="1:6">
      <c r="A2102" t="s">
        <v>10532</v>
      </c>
      <c r="B2102" t="s">
        <v>3289</v>
      </c>
      <c r="C2102">
        <v>250</v>
      </c>
      <c r="D2102">
        <v>30</v>
      </c>
      <c r="E2102" t="s">
        <v>628</v>
      </c>
      <c r="F2102" t="s">
        <v>8365</v>
      </c>
    </row>
    <row r="2103" spans="1:6">
      <c r="A2103" t="s">
        <v>10533</v>
      </c>
      <c r="B2103" t="s">
        <v>3290</v>
      </c>
      <c r="C2103">
        <v>0</v>
      </c>
      <c r="D2103">
        <v>0</v>
      </c>
      <c r="E2103" t="s">
        <v>628</v>
      </c>
      <c r="F2103" t="s">
        <v>8365</v>
      </c>
    </row>
    <row r="2104" spans="1:6">
      <c r="A2104" t="s">
        <v>10534</v>
      </c>
      <c r="B2104" t="s">
        <v>3291</v>
      </c>
      <c r="C2104">
        <v>187</v>
      </c>
      <c r="D2104">
        <v>42</v>
      </c>
      <c r="E2104" t="s">
        <v>628</v>
      </c>
      <c r="F2104" t="s">
        <v>8365</v>
      </c>
    </row>
    <row r="2105" spans="1:6">
      <c r="A2105" t="s">
        <v>10535</v>
      </c>
      <c r="B2105" t="s">
        <v>3292</v>
      </c>
      <c r="C2105">
        <v>169</v>
      </c>
      <c r="D2105">
        <v>17</v>
      </c>
      <c r="E2105" t="s">
        <v>628</v>
      </c>
      <c r="F2105" t="s">
        <v>8365</v>
      </c>
    </row>
    <row r="2106" spans="1:6">
      <c r="A2106" t="s">
        <v>10536</v>
      </c>
      <c r="B2106" t="s">
        <v>3293</v>
      </c>
      <c r="C2106">
        <v>264</v>
      </c>
      <c r="D2106">
        <v>61</v>
      </c>
      <c r="E2106" t="s">
        <v>628</v>
      </c>
      <c r="F2106" t="s">
        <v>8365</v>
      </c>
    </row>
    <row r="2107" spans="1:6">
      <c r="A2107" t="s">
        <v>10537</v>
      </c>
      <c r="B2107" t="s">
        <v>3294</v>
      </c>
      <c r="C2107">
        <v>0</v>
      </c>
      <c r="D2107">
        <v>0</v>
      </c>
      <c r="E2107" t="s">
        <v>628</v>
      </c>
      <c r="F2107" t="s">
        <v>8365</v>
      </c>
    </row>
    <row r="2108" spans="1:6">
      <c r="A2108" t="s">
        <v>10538</v>
      </c>
      <c r="B2108" t="s">
        <v>3295</v>
      </c>
      <c r="C2108">
        <v>67</v>
      </c>
      <c r="D2108">
        <v>7</v>
      </c>
      <c r="E2108" t="s">
        <v>628</v>
      </c>
      <c r="F2108" t="s">
        <v>8365</v>
      </c>
    </row>
    <row r="2109" spans="1:6">
      <c r="A2109" t="s">
        <v>10539</v>
      </c>
      <c r="B2109" t="s">
        <v>3296</v>
      </c>
      <c r="C2109">
        <v>0</v>
      </c>
      <c r="D2109">
        <v>0</v>
      </c>
      <c r="E2109" t="s">
        <v>628</v>
      </c>
      <c r="F2109" t="s">
        <v>8365</v>
      </c>
    </row>
    <row r="2110" spans="1:6">
      <c r="A2110" t="s">
        <v>10540</v>
      </c>
      <c r="B2110" t="s">
        <v>3297</v>
      </c>
      <c r="C2110">
        <v>0</v>
      </c>
      <c r="D2110">
        <v>0</v>
      </c>
      <c r="E2110" t="s">
        <v>628</v>
      </c>
      <c r="F2110" t="s">
        <v>8365</v>
      </c>
    </row>
    <row r="2111" spans="1:6">
      <c r="A2111" t="s">
        <v>10541</v>
      </c>
      <c r="B2111" t="s">
        <v>3298</v>
      </c>
      <c r="C2111">
        <v>250</v>
      </c>
      <c r="D2111">
        <v>49</v>
      </c>
      <c r="E2111" t="s">
        <v>628</v>
      </c>
      <c r="F2111" t="s">
        <v>8365</v>
      </c>
    </row>
    <row r="2112" spans="1:6">
      <c r="A2112" t="s">
        <v>10542</v>
      </c>
      <c r="B2112" t="s">
        <v>3299</v>
      </c>
      <c r="C2112">
        <v>0</v>
      </c>
      <c r="D2112">
        <v>0</v>
      </c>
      <c r="E2112" t="s">
        <v>628</v>
      </c>
      <c r="F2112" t="s">
        <v>8365</v>
      </c>
    </row>
    <row r="2113" spans="1:6">
      <c r="A2113" t="s">
        <v>10543</v>
      </c>
      <c r="B2113" t="s">
        <v>3300</v>
      </c>
      <c r="C2113">
        <v>117</v>
      </c>
      <c r="D2113">
        <v>21</v>
      </c>
      <c r="E2113" t="s">
        <v>628</v>
      </c>
      <c r="F2113" t="s">
        <v>8365</v>
      </c>
    </row>
    <row r="2114" spans="1:6">
      <c r="A2114" t="s">
        <v>10544</v>
      </c>
      <c r="B2114" t="s">
        <v>3301</v>
      </c>
      <c r="C2114">
        <v>0</v>
      </c>
      <c r="D2114">
        <v>0</v>
      </c>
      <c r="E2114" t="s">
        <v>628</v>
      </c>
      <c r="F2114" t="s">
        <v>8365</v>
      </c>
    </row>
    <row r="2115" spans="1:6">
      <c r="A2115" t="s">
        <v>10545</v>
      </c>
      <c r="B2115" t="s">
        <v>3302</v>
      </c>
      <c r="C2115">
        <v>0</v>
      </c>
      <c r="D2115">
        <v>0</v>
      </c>
      <c r="E2115" t="s">
        <v>628</v>
      </c>
      <c r="F2115" t="s">
        <v>8365</v>
      </c>
    </row>
    <row r="2116" spans="1:6">
      <c r="A2116" t="s">
        <v>10546</v>
      </c>
      <c r="B2116" t="s">
        <v>3303</v>
      </c>
      <c r="C2116">
        <v>0</v>
      </c>
      <c r="D2116">
        <v>0</v>
      </c>
      <c r="E2116" t="s">
        <v>628</v>
      </c>
      <c r="F2116" t="s">
        <v>8365</v>
      </c>
    </row>
    <row r="2117" spans="1:6">
      <c r="A2117" t="s">
        <v>10547</v>
      </c>
      <c r="B2117" t="s">
        <v>3304</v>
      </c>
      <c r="C2117">
        <v>235</v>
      </c>
      <c r="D2117">
        <v>22</v>
      </c>
      <c r="E2117" t="s">
        <v>628</v>
      </c>
      <c r="F2117" t="s">
        <v>8365</v>
      </c>
    </row>
    <row r="2118" spans="1:6">
      <c r="A2118" t="s">
        <v>10548</v>
      </c>
      <c r="B2118" t="s">
        <v>3305</v>
      </c>
      <c r="C2118">
        <v>0</v>
      </c>
      <c r="D2118">
        <v>0</v>
      </c>
      <c r="E2118" t="s">
        <v>628</v>
      </c>
      <c r="F2118" t="s">
        <v>8365</v>
      </c>
    </row>
    <row r="2119" spans="1:6">
      <c r="A2119" t="s">
        <v>10549</v>
      </c>
      <c r="B2119" t="s">
        <v>3306</v>
      </c>
      <c r="C2119">
        <v>110</v>
      </c>
      <c r="D2119">
        <v>19</v>
      </c>
      <c r="E2119" t="s">
        <v>628</v>
      </c>
      <c r="F2119" t="s">
        <v>8365</v>
      </c>
    </row>
    <row r="2120" spans="1:6">
      <c r="A2120" t="s">
        <v>10550</v>
      </c>
      <c r="B2120" t="s">
        <v>3307</v>
      </c>
      <c r="C2120">
        <v>90</v>
      </c>
      <c r="D2120">
        <v>11</v>
      </c>
      <c r="E2120" t="s">
        <v>628</v>
      </c>
      <c r="F2120" t="s">
        <v>8365</v>
      </c>
    </row>
    <row r="2121" spans="1:6">
      <c r="A2121" t="s">
        <v>10551</v>
      </c>
      <c r="B2121" t="s">
        <v>3308</v>
      </c>
      <c r="C2121">
        <v>0</v>
      </c>
      <c r="D2121">
        <v>0</v>
      </c>
      <c r="E2121" t="s">
        <v>628</v>
      </c>
      <c r="F2121" t="s">
        <v>8365</v>
      </c>
    </row>
    <row r="2122" spans="1:6">
      <c r="A2122" t="s">
        <v>10552</v>
      </c>
      <c r="B2122" t="s">
        <v>3309</v>
      </c>
      <c r="C2122">
        <v>0</v>
      </c>
      <c r="D2122">
        <v>0</v>
      </c>
      <c r="E2122" t="s">
        <v>628</v>
      </c>
      <c r="F2122" t="s">
        <v>8365</v>
      </c>
    </row>
    <row r="2123" spans="1:6">
      <c r="A2123" t="s">
        <v>10553</v>
      </c>
      <c r="B2123" t="s">
        <v>3310</v>
      </c>
      <c r="C2123">
        <v>0</v>
      </c>
      <c r="D2123">
        <v>0</v>
      </c>
      <c r="E2123" t="s">
        <v>628</v>
      </c>
      <c r="F2123" t="s">
        <v>8365</v>
      </c>
    </row>
    <row r="2124" spans="1:6">
      <c r="A2124" t="s">
        <v>10554</v>
      </c>
      <c r="B2124" t="s">
        <v>3311</v>
      </c>
      <c r="C2124">
        <v>0</v>
      </c>
      <c r="D2124">
        <v>0</v>
      </c>
      <c r="E2124" t="s">
        <v>628</v>
      </c>
      <c r="F2124" t="s">
        <v>8365</v>
      </c>
    </row>
    <row r="2125" spans="1:6">
      <c r="A2125" t="s">
        <v>10555</v>
      </c>
      <c r="B2125" t="s">
        <v>3312</v>
      </c>
      <c r="C2125">
        <v>0</v>
      </c>
      <c r="D2125">
        <v>0</v>
      </c>
      <c r="E2125" t="s">
        <v>628</v>
      </c>
      <c r="F2125" t="s">
        <v>8365</v>
      </c>
    </row>
    <row r="2126" spans="1:6">
      <c r="A2126" t="s">
        <v>10556</v>
      </c>
      <c r="B2126" t="s">
        <v>3313</v>
      </c>
      <c r="C2126">
        <v>0</v>
      </c>
      <c r="D2126">
        <v>0</v>
      </c>
      <c r="E2126" t="s">
        <v>628</v>
      </c>
      <c r="F2126" t="s">
        <v>8365</v>
      </c>
    </row>
    <row r="2127" spans="1:6">
      <c r="A2127" t="s">
        <v>10557</v>
      </c>
      <c r="B2127" t="s">
        <v>3314</v>
      </c>
      <c r="C2127">
        <v>0</v>
      </c>
      <c r="D2127">
        <v>0</v>
      </c>
      <c r="E2127" t="s">
        <v>628</v>
      </c>
      <c r="F2127" t="s">
        <v>8365</v>
      </c>
    </row>
    <row r="2128" spans="1:6">
      <c r="A2128" t="s">
        <v>10558</v>
      </c>
      <c r="B2128" t="s">
        <v>3315</v>
      </c>
      <c r="C2128">
        <v>64</v>
      </c>
      <c r="D2128">
        <v>0</v>
      </c>
      <c r="E2128" t="s">
        <v>628</v>
      </c>
      <c r="F2128" t="s">
        <v>8365</v>
      </c>
    </row>
    <row r="2129" spans="1:6">
      <c r="A2129" t="s">
        <v>10559</v>
      </c>
      <c r="B2129" t="s">
        <v>3316</v>
      </c>
      <c r="C2129">
        <v>136</v>
      </c>
      <c r="D2129">
        <v>27</v>
      </c>
      <c r="E2129" t="s">
        <v>628</v>
      </c>
      <c r="F2129" t="s">
        <v>8365</v>
      </c>
    </row>
    <row r="2130" spans="1:6">
      <c r="A2130" t="s">
        <v>10560</v>
      </c>
      <c r="B2130" t="s">
        <v>3317</v>
      </c>
      <c r="C2130">
        <v>0</v>
      </c>
      <c r="D2130">
        <v>0</v>
      </c>
      <c r="E2130" t="s">
        <v>628</v>
      </c>
      <c r="F2130" t="s">
        <v>8365</v>
      </c>
    </row>
    <row r="2131" spans="1:6">
      <c r="A2131" t="s">
        <v>10561</v>
      </c>
      <c r="B2131" t="s">
        <v>3318</v>
      </c>
      <c r="C2131">
        <v>0</v>
      </c>
      <c r="D2131">
        <v>0</v>
      </c>
      <c r="E2131" t="s">
        <v>628</v>
      </c>
      <c r="F2131" t="s">
        <v>8365</v>
      </c>
    </row>
    <row r="2132" spans="1:6">
      <c r="A2132" t="s">
        <v>10562</v>
      </c>
      <c r="B2132" t="s">
        <v>3319</v>
      </c>
      <c r="C2132">
        <v>0</v>
      </c>
      <c r="D2132">
        <v>0</v>
      </c>
      <c r="E2132" t="s">
        <v>628</v>
      </c>
      <c r="F2132" t="s">
        <v>8365</v>
      </c>
    </row>
    <row r="2133" spans="1:6">
      <c r="A2133" t="s">
        <v>10563</v>
      </c>
      <c r="B2133" t="s">
        <v>3320</v>
      </c>
      <c r="C2133">
        <v>220</v>
      </c>
      <c r="D2133">
        <v>46</v>
      </c>
      <c r="E2133" t="s">
        <v>628</v>
      </c>
      <c r="F2133" t="s">
        <v>8365</v>
      </c>
    </row>
    <row r="2134" spans="1:6">
      <c r="A2134" t="s">
        <v>10564</v>
      </c>
      <c r="B2134" t="s">
        <v>3321</v>
      </c>
      <c r="C2134">
        <v>115</v>
      </c>
      <c r="D2134">
        <v>18</v>
      </c>
      <c r="E2134" t="s">
        <v>628</v>
      </c>
      <c r="F2134" t="s">
        <v>8365</v>
      </c>
    </row>
    <row r="2135" spans="1:6">
      <c r="A2135" t="s">
        <v>10565</v>
      </c>
      <c r="B2135" t="s">
        <v>3322</v>
      </c>
      <c r="C2135">
        <v>0</v>
      </c>
      <c r="D2135">
        <v>0</v>
      </c>
      <c r="E2135" t="s">
        <v>628</v>
      </c>
      <c r="F2135" t="s">
        <v>8365</v>
      </c>
    </row>
    <row r="2136" spans="1:6">
      <c r="A2136" t="s">
        <v>10566</v>
      </c>
      <c r="B2136" t="s">
        <v>3323</v>
      </c>
      <c r="C2136">
        <v>51</v>
      </c>
      <c r="D2136">
        <v>8</v>
      </c>
      <c r="E2136" t="s">
        <v>628</v>
      </c>
      <c r="F2136" t="s">
        <v>8365</v>
      </c>
    </row>
    <row r="2137" spans="1:6">
      <c r="A2137" t="s">
        <v>10567</v>
      </c>
      <c r="B2137" t="s">
        <v>3324</v>
      </c>
      <c r="C2137">
        <v>0</v>
      </c>
      <c r="D2137">
        <v>0</v>
      </c>
      <c r="E2137" t="s">
        <v>628</v>
      </c>
      <c r="F2137" t="s">
        <v>8365</v>
      </c>
    </row>
    <row r="2138" spans="1:6">
      <c r="A2138" t="s">
        <v>10568</v>
      </c>
      <c r="B2138" t="s">
        <v>3325</v>
      </c>
      <c r="C2138">
        <v>0</v>
      </c>
      <c r="D2138">
        <v>0</v>
      </c>
      <c r="E2138" t="s">
        <v>628</v>
      </c>
      <c r="F2138" t="s">
        <v>8365</v>
      </c>
    </row>
    <row r="2139" spans="1:6">
      <c r="A2139" t="s">
        <v>10569</v>
      </c>
      <c r="B2139" t="s">
        <v>3326</v>
      </c>
      <c r="C2139">
        <v>0</v>
      </c>
      <c r="D2139">
        <v>0</v>
      </c>
      <c r="E2139" t="s">
        <v>628</v>
      </c>
      <c r="F2139" t="s">
        <v>8365</v>
      </c>
    </row>
    <row r="2140" spans="1:6">
      <c r="A2140" t="s">
        <v>10570</v>
      </c>
      <c r="B2140" t="s">
        <v>3327</v>
      </c>
      <c r="C2140">
        <v>155</v>
      </c>
      <c r="D2140">
        <v>22</v>
      </c>
      <c r="E2140" t="s">
        <v>628</v>
      </c>
      <c r="F2140" t="s">
        <v>8365</v>
      </c>
    </row>
    <row r="2141" spans="1:6">
      <c r="A2141" t="s">
        <v>10571</v>
      </c>
      <c r="B2141" t="s">
        <v>3328</v>
      </c>
      <c r="C2141">
        <v>320</v>
      </c>
      <c r="D2141">
        <v>42</v>
      </c>
      <c r="E2141" t="s">
        <v>628</v>
      </c>
      <c r="F2141" t="s">
        <v>8365</v>
      </c>
    </row>
    <row r="2142" spans="1:6">
      <c r="A2142" t="s">
        <v>10572</v>
      </c>
      <c r="B2142" t="s">
        <v>3329</v>
      </c>
      <c r="C2142">
        <v>0</v>
      </c>
      <c r="D2142">
        <v>0</v>
      </c>
      <c r="E2142" t="s">
        <v>628</v>
      </c>
      <c r="F2142" t="s">
        <v>8365</v>
      </c>
    </row>
    <row r="2143" spans="1:6">
      <c r="A2143" t="s">
        <v>10573</v>
      </c>
      <c r="B2143" t="s">
        <v>3330</v>
      </c>
      <c r="C2143">
        <v>0</v>
      </c>
      <c r="D2143">
        <v>0</v>
      </c>
      <c r="E2143" t="s">
        <v>628</v>
      </c>
      <c r="F2143" t="s">
        <v>8365</v>
      </c>
    </row>
    <row r="2144" spans="1:6">
      <c r="A2144" t="s">
        <v>10574</v>
      </c>
      <c r="B2144" t="s">
        <v>3331</v>
      </c>
      <c r="C2144">
        <v>3</v>
      </c>
      <c r="D2144">
        <v>0</v>
      </c>
      <c r="E2144" t="s">
        <v>628</v>
      </c>
      <c r="F2144" t="s">
        <v>8365</v>
      </c>
    </row>
    <row r="2145" spans="1:6">
      <c r="A2145" t="s">
        <v>10575</v>
      </c>
      <c r="B2145" t="s">
        <v>3332</v>
      </c>
      <c r="C2145">
        <v>0</v>
      </c>
      <c r="D2145">
        <v>0</v>
      </c>
      <c r="E2145" t="s">
        <v>628</v>
      </c>
      <c r="F2145" t="s">
        <v>8365</v>
      </c>
    </row>
    <row r="2146" spans="1:6">
      <c r="A2146" t="s">
        <v>10576</v>
      </c>
      <c r="B2146" t="s">
        <v>3333</v>
      </c>
      <c r="C2146">
        <v>184</v>
      </c>
      <c r="D2146">
        <v>16</v>
      </c>
      <c r="E2146" t="s">
        <v>628</v>
      </c>
      <c r="F2146" t="s">
        <v>8365</v>
      </c>
    </row>
    <row r="2147" spans="1:6">
      <c r="A2147" t="s">
        <v>10577</v>
      </c>
      <c r="B2147" t="s">
        <v>3334</v>
      </c>
      <c r="C2147">
        <v>0</v>
      </c>
      <c r="D2147">
        <v>0</v>
      </c>
      <c r="E2147" t="s">
        <v>628</v>
      </c>
      <c r="F2147" t="s">
        <v>8365</v>
      </c>
    </row>
    <row r="2148" spans="1:6">
      <c r="A2148" t="s">
        <v>10578</v>
      </c>
      <c r="B2148" t="s">
        <v>3335</v>
      </c>
      <c r="C2148">
        <v>87</v>
      </c>
      <c r="D2148">
        <v>0</v>
      </c>
      <c r="E2148" t="s">
        <v>628</v>
      </c>
      <c r="F2148" t="s">
        <v>8365</v>
      </c>
    </row>
    <row r="2149" spans="1:6">
      <c r="A2149" t="s">
        <v>10579</v>
      </c>
      <c r="B2149" t="s">
        <v>3336</v>
      </c>
      <c r="C2149">
        <v>0</v>
      </c>
      <c r="D2149">
        <v>0</v>
      </c>
      <c r="E2149" t="s">
        <v>628</v>
      </c>
      <c r="F2149" t="s">
        <v>1196</v>
      </c>
    </row>
    <row r="2150" spans="1:6">
      <c r="A2150" t="s">
        <v>10580</v>
      </c>
      <c r="B2150" t="s">
        <v>3337</v>
      </c>
      <c r="C2150">
        <v>0</v>
      </c>
      <c r="D2150">
        <v>0</v>
      </c>
      <c r="E2150" t="s">
        <v>628</v>
      </c>
      <c r="F2150" t="s">
        <v>8365</v>
      </c>
    </row>
    <row r="2151" spans="1:6">
      <c r="A2151" t="s">
        <v>10581</v>
      </c>
      <c r="B2151" t="s">
        <v>3338</v>
      </c>
      <c r="C2151">
        <v>0</v>
      </c>
      <c r="D2151">
        <v>0</v>
      </c>
      <c r="E2151" t="s">
        <v>628</v>
      </c>
      <c r="F2151" t="s">
        <v>8365</v>
      </c>
    </row>
    <row r="2152" spans="1:6">
      <c r="A2152" t="s">
        <v>10582</v>
      </c>
      <c r="B2152" t="s">
        <v>3339</v>
      </c>
      <c r="C2152">
        <v>0</v>
      </c>
      <c r="D2152">
        <v>0</v>
      </c>
      <c r="E2152" t="s">
        <v>628</v>
      </c>
      <c r="F2152" t="s">
        <v>8365</v>
      </c>
    </row>
    <row r="2153" spans="1:6">
      <c r="A2153" t="s">
        <v>10583</v>
      </c>
      <c r="B2153" t="s">
        <v>3340</v>
      </c>
      <c r="C2153">
        <v>0</v>
      </c>
      <c r="D2153">
        <v>0</v>
      </c>
      <c r="E2153" t="s">
        <v>628</v>
      </c>
      <c r="F2153" t="s">
        <v>8365</v>
      </c>
    </row>
    <row r="2154" spans="1:6">
      <c r="A2154" t="s">
        <v>10584</v>
      </c>
      <c r="B2154" t="s">
        <v>3341</v>
      </c>
      <c r="C2154">
        <v>0</v>
      </c>
      <c r="D2154">
        <v>0</v>
      </c>
      <c r="E2154" t="s">
        <v>628</v>
      </c>
      <c r="F2154" t="s">
        <v>8365</v>
      </c>
    </row>
    <row r="2155" spans="1:6">
      <c r="A2155" t="s">
        <v>10585</v>
      </c>
      <c r="B2155" t="s">
        <v>3342</v>
      </c>
      <c r="C2155">
        <v>0</v>
      </c>
      <c r="D2155">
        <v>0</v>
      </c>
      <c r="E2155" t="s">
        <v>628</v>
      </c>
      <c r="F2155" t="s">
        <v>8365</v>
      </c>
    </row>
    <row r="2156" spans="1:6">
      <c r="A2156" t="s">
        <v>10586</v>
      </c>
      <c r="B2156" t="s">
        <v>3343</v>
      </c>
      <c r="C2156">
        <v>0</v>
      </c>
      <c r="D2156">
        <v>0</v>
      </c>
      <c r="E2156" t="s">
        <v>628</v>
      </c>
      <c r="F2156" t="s">
        <v>8365</v>
      </c>
    </row>
    <row r="2157" spans="1:6">
      <c r="A2157" t="s">
        <v>10587</v>
      </c>
      <c r="B2157" t="s">
        <v>3344</v>
      </c>
      <c r="C2157">
        <v>0</v>
      </c>
      <c r="D2157">
        <v>0</v>
      </c>
      <c r="E2157" t="s">
        <v>628</v>
      </c>
      <c r="F2157" t="s">
        <v>8365</v>
      </c>
    </row>
    <row r="2158" spans="1:6">
      <c r="A2158" t="s">
        <v>10588</v>
      </c>
      <c r="B2158" t="s">
        <v>3345</v>
      </c>
      <c r="C2158">
        <v>0</v>
      </c>
      <c r="D2158">
        <v>0</v>
      </c>
      <c r="E2158" t="s">
        <v>628</v>
      </c>
      <c r="F2158" t="s">
        <v>8365</v>
      </c>
    </row>
    <row r="2159" spans="1:6">
      <c r="A2159" t="s">
        <v>10589</v>
      </c>
      <c r="B2159" t="s">
        <v>3346</v>
      </c>
      <c r="C2159">
        <v>0</v>
      </c>
      <c r="D2159">
        <v>0</v>
      </c>
      <c r="E2159" t="s">
        <v>628</v>
      </c>
      <c r="F2159" t="s">
        <v>8365</v>
      </c>
    </row>
    <row r="2160" spans="1:6">
      <c r="A2160" t="s">
        <v>10590</v>
      </c>
      <c r="B2160" t="s">
        <v>3347</v>
      </c>
      <c r="C2160">
        <v>0</v>
      </c>
      <c r="D2160">
        <v>0</v>
      </c>
      <c r="E2160" t="s">
        <v>628</v>
      </c>
      <c r="F2160" t="s">
        <v>8365</v>
      </c>
    </row>
    <row r="2161" spans="1:6">
      <c r="A2161" t="s">
        <v>10591</v>
      </c>
      <c r="B2161" t="s">
        <v>3348</v>
      </c>
      <c r="C2161">
        <v>0</v>
      </c>
      <c r="D2161">
        <v>0</v>
      </c>
      <c r="E2161" t="s">
        <v>628</v>
      </c>
      <c r="F2161" t="s">
        <v>8365</v>
      </c>
    </row>
    <row r="2162" spans="1:6">
      <c r="A2162" t="s">
        <v>10592</v>
      </c>
      <c r="B2162" t="s">
        <v>3349</v>
      </c>
      <c r="C2162">
        <v>0</v>
      </c>
      <c r="D2162">
        <v>0</v>
      </c>
      <c r="E2162" t="s">
        <v>628</v>
      </c>
      <c r="F2162" t="s">
        <v>8365</v>
      </c>
    </row>
    <row r="2163" spans="1:6">
      <c r="A2163" t="s">
        <v>10593</v>
      </c>
      <c r="B2163" t="s">
        <v>3350</v>
      </c>
      <c r="C2163">
        <v>0</v>
      </c>
      <c r="D2163">
        <v>0</v>
      </c>
      <c r="E2163" t="s">
        <v>628</v>
      </c>
      <c r="F2163" t="s">
        <v>8365</v>
      </c>
    </row>
    <row r="2164" spans="1:6">
      <c r="A2164" t="s">
        <v>10594</v>
      </c>
      <c r="B2164" t="s">
        <v>3351</v>
      </c>
      <c r="C2164">
        <v>0</v>
      </c>
      <c r="D2164">
        <v>0</v>
      </c>
      <c r="E2164" t="s">
        <v>628</v>
      </c>
      <c r="F2164" t="s">
        <v>8365</v>
      </c>
    </row>
    <row r="2165" spans="1:6">
      <c r="A2165" t="s">
        <v>10595</v>
      </c>
      <c r="B2165" t="s">
        <v>3352</v>
      </c>
      <c r="C2165">
        <v>0</v>
      </c>
      <c r="D2165">
        <v>0</v>
      </c>
      <c r="E2165" t="s">
        <v>628</v>
      </c>
      <c r="F2165" t="s">
        <v>8365</v>
      </c>
    </row>
    <row r="2166" spans="1:6">
      <c r="A2166" t="s">
        <v>10596</v>
      </c>
      <c r="B2166" t="s">
        <v>3353</v>
      </c>
      <c r="C2166">
        <v>0</v>
      </c>
      <c r="D2166">
        <v>0</v>
      </c>
      <c r="E2166" t="s">
        <v>628</v>
      </c>
      <c r="F2166" t="s">
        <v>8365</v>
      </c>
    </row>
    <row r="2167" spans="1:6">
      <c r="A2167" t="s">
        <v>10597</v>
      </c>
      <c r="B2167" t="s">
        <v>3354</v>
      </c>
      <c r="C2167">
        <v>0</v>
      </c>
      <c r="D2167">
        <v>0</v>
      </c>
      <c r="E2167" t="s">
        <v>628</v>
      </c>
      <c r="F2167" t="s">
        <v>8365</v>
      </c>
    </row>
    <row r="2168" spans="1:6">
      <c r="A2168" t="s">
        <v>10598</v>
      </c>
      <c r="B2168" t="s">
        <v>3355</v>
      </c>
      <c r="C2168">
        <v>0</v>
      </c>
      <c r="D2168">
        <v>0</v>
      </c>
      <c r="E2168" t="s">
        <v>628</v>
      </c>
      <c r="F2168" t="s">
        <v>8365</v>
      </c>
    </row>
    <row r="2169" spans="1:6">
      <c r="A2169" t="s">
        <v>10599</v>
      </c>
      <c r="B2169" t="s">
        <v>3356</v>
      </c>
      <c r="C2169">
        <v>0</v>
      </c>
      <c r="D2169">
        <v>0</v>
      </c>
      <c r="E2169" t="s">
        <v>628</v>
      </c>
      <c r="F2169" t="s">
        <v>8365</v>
      </c>
    </row>
    <row r="2170" spans="1:6">
      <c r="A2170" t="s">
        <v>10600</v>
      </c>
      <c r="B2170" t="s">
        <v>3357</v>
      </c>
      <c r="C2170">
        <v>0</v>
      </c>
      <c r="D2170">
        <v>0</v>
      </c>
      <c r="E2170" t="s">
        <v>628</v>
      </c>
      <c r="F2170" t="s">
        <v>8365</v>
      </c>
    </row>
    <row r="2171" spans="1:6">
      <c r="A2171" t="s">
        <v>10601</v>
      </c>
      <c r="B2171" t="s">
        <v>3358</v>
      </c>
      <c r="C2171">
        <v>0</v>
      </c>
      <c r="D2171">
        <v>0</v>
      </c>
      <c r="E2171" t="s">
        <v>628</v>
      </c>
      <c r="F2171" t="s">
        <v>8365</v>
      </c>
    </row>
    <row r="2172" spans="1:6">
      <c r="A2172" t="s">
        <v>10602</v>
      </c>
      <c r="B2172" t="s">
        <v>3359</v>
      </c>
      <c r="C2172">
        <v>0</v>
      </c>
      <c r="D2172">
        <v>0</v>
      </c>
      <c r="E2172" t="s">
        <v>628</v>
      </c>
      <c r="F2172" t="s">
        <v>8365</v>
      </c>
    </row>
    <row r="2173" spans="1:6">
      <c r="A2173" t="s">
        <v>10603</v>
      </c>
      <c r="B2173" t="s">
        <v>3360</v>
      </c>
      <c r="C2173">
        <v>0</v>
      </c>
      <c r="D2173">
        <v>0</v>
      </c>
      <c r="E2173" t="s">
        <v>628</v>
      </c>
      <c r="F2173" t="s">
        <v>8365</v>
      </c>
    </row>
    <row r="2174" spans="1:6">
      <c r="A2174" t="s">
        <v>10604</v>
      </c>
      <c r="B2174" t="s">
        <v>3361</v>
      </c>
      <c r="C2174">
        <v>0</v>
      </c>
      <c r="D2174">
        <v>0</v>
      </c>
      <c r="E2174" t="s">
        <v>628</v>
      </c>
      <c r="F2174" t="s">
        <v>8365</v>
      </c>
    </row>
    <row r="2175" spans="1:6">
      <c r="A2175" t="s">
        <v>10605</v>
      </c>
      <c r="B2175" t="s">
        <v>3362</v>
      </c>
      <c r="C2175">
        <v>0</v>
      </c>
      <c r="D2175">
        <v>0</v>
      </c>
      <c r="E2175" t="s">
        <v>628</v>
      </c>
      <c r="F2175" t="s">
        <v>8365</v>
      </c>
    </row>
    <row r="2176" spans="1:6">
      <c r="A2176" t="s">
        <v>10606</v>
      </c>
      <c r="B2176" t="s">
        <v>3363</v>
      </c>
      <c r="C2176">
        <v>0</v>
      </c>
      <c r="D2176">
        <v>0</v>
      </c>
      <c r="E2176" t="s">
        <v>628</v>
      </c>
      <c r="F2176" t="s">
        <v>8365</v>
      </c>
    </row>
    <row r="2177" spans="1:6">
      <c r="A2177" t="s">
        <v>10607</v>
      </c>
      <c r="B2177" t="s">
        <v>3364</v>
      </c>
      <c r="C2177">
        <v>0</v>
      </c>
      <c r="D2177">
        <v>0</v>
      </c>
      <c r="E2177" t="s">
        <v>628</v>
      </c>
      <c r="F2177" t="s">
        <v>8365</v>
      </c>
    </row>
    <row r="2178" spans="1:6">
      <c r="A2178" t="s">
        <v>10608</v>
      </c>
      <c r="B2178" t="s">
        <v>3365</v>
      </c>
      <c r="C2178">
        <v>0</v>
      </c>
      <c r="D2178">
        <v>0</v>
      </c>
      <c r="E2178" t="s">
        <v>628</v>
      </c>
      <c r="F2178" t="s">
        <v>1196</v>
      </c>
    </row>
    <row r="2179" spans="1:6">
      <c r="A2179" t="s">
        <v>10609</v>
      </c>
      <c r="B2179" t="s">
        <v>3366</v>
      </c>
      <c r="C2179">
        <v>0</v>
      </c>
      <c r="D2179">
        <v>0</v>
      </c>
      <c r="E2179" t="s">
        <v>628</v>
      </c>
      <c r="F2179" t="s">
        <v>1196</v>
      </c>
    </row>
    <row r="2180" spans="1:6">
      <c r="A2180" t="s">
        <v>10610</v>
      </c>
      <c r="B2180" t="s">
        <v>3367</v>
      </c>
      <c r="C2180">
        <v>0</v>
      </c>
      <c r="D2180">
        <v>0</v>
      </c>
      <c r="E2180" t="s">
        <v>628</v>
      </c>
      <c r="F2180" t="s">
        <v>8365</v>
      </c>
    </row>
    <row r="2181" spans="1:6">
      <c r="A2181" t="s">
        <v>10611</v>
      </c>
      <c r="B2181" t="s">
        <v>3368</v>
      </c>
      <c r="C2181">
        <v>0</v>
      </c>
      <c r="D2181">
        <v>0</v>
      </c>
      <c r="E2181" t="s">
        <v>628</v>
      </c>
      <c r="F2181" t="s">
        <v>8365</v>
      </c>
    </row>
    <row r="2182" spans="1:6">
      <c r="A2182" t="s">
        <v>10612</v>
      </c>
      <c r="B2182" t="s">
        <v>3369</v>
      </c>
      <c r="C2182">
        <v>0</v>
      </c>
      <c r="D2182">
        <v>0</v>
      </c>
      <c r="E2182" t="s">
        <v>628</v>
      </c>
      <c r="F2182" t="s">
        <v>8365</v>
      </c>
    </row>
    <row r="2183" spans="1:6">
      <c r="A2183" t="s">
        <v>10613</v>
      </c>
      <c r="B2183" t="s">
        <v>3370</v>
      </c>
      <c r="C2183">
        <v>0</v>
      </c>
      <c r="D2183">
        <v>0</v>
      </c>
      <c r="E2183" t="s">
        <v>628</v>
      </c>
      <c r="F2183" t="s">
        <v>8365</v>
      </c>
    </row>
    <row r="2184" spans="1:6">
      <c r="A2184" t="s">
        <v>10614</v>
      </c>
      <c r="B2184" t="s">
        <v>3371</v>
      </c>
      <c r="C2184">
        <v>0</v>
      </c>
      <c r="D2184">
        <v>0</v>
      </c>
      <c r="E2184" t="s">
        <v>628</v>
      </c>
      <c r="F2184" t="s">
        <v>8365</v>
      </c>
    </row>
    <row r="2185" spans="1:6">
      <c r="A2185" t="s">
        <v>10615</v>
      </c>
      <c r="B2185" t="s">
        <v>3372</v>
      </c>
      <c r="C2185">
        <v>0</v>
      </c>
      <c r="D2185">
        <v>0</v>
      </c>
      <c r="E2185" t="s">
        <v>628</v>
      </c>
      <c r="F2185" t="s">
        <v>8365</v>
      </c>
    </row>
    <row r="2186" spans="1:6">
      <c r="A2186" t="s">
        <v>10616</v>
      </c>
      <c r="B2186" t="s">
        <v>3373</v>
      </c>
      <c r="C2186">
        <v>0</v>
      </c>
      <c r="D2186">
        <v>0</v>
      </c>
      <c r="E2186" t="s">
        <v>628</v>
      </c>
      <c r="F2186" t="s">
        <v>8365</v>
      </c>
    </row>
    <row r="2187" spans="1:6">
      <c r="A2187" t="s">
        <v>10617</v>
      </c>
      <c r="B2187" t="s">
        <v>3374</v>
      </c>
      <c r="C2187">
        <v>0</v>
      </c>
      <c r="D2187">
        <v>0</v>
      </c>
      <c r="E2187" t="s">
        <v>628</v>
      </c>
      <c r="F2187" t="s">
        <v>8365</v>
      </c>
    </row>
    <row r="2188" spans="1:6">
      <c r="A2188" t="s">
        <v>10618</v>
      </c>
      <c r="B2188" t="s">
        <v>3375</v>
      </c>
      <c r="C2188">
        <v>0</v>
      </c>
      <c r="D2188">
        <v>0</v>
      </c>
      <c r="E2188" t="s">
        <v>628</v>
      </c>
      <c r="F2188" t="s">
        <v>8365</v>
      </c>
    </row>
    <row r="2189" spans="1:6">
      <c r="A2189" t="s">
        <v>10619</v>
      </c>
      <c r="B2189" t="s">
        <v>3376</v>
      </c>
      <c r="C2189">
        <v>0</v>
      </c>
      <c r="D2189">
        <v>0</v>
      </c>
      <c r="E2189" t="s">
        <v>628</v>
      </c>
      <c r="F2189" t="s">
        <v>8365</v>
      </c>
    </row>
    <row r="2190" spans="1:6">
      <c r="A2190" t="s">
        <v>10620</v>
      </c>
      <c r="B2190" t="s">
        <v>3377</v>
      </c>
      <c r="C2190">
        <v>0</v>
      </c>
      <c r="D2190">
        <v>0</v>
      </c>
      <c r="E2190" t="s">
        <v>628</v>
      </c>
      <c r="F2190" t="s">
        <v>8365</v>
      </c>
    </row>
    <row r="2191" spans="1:6">
      <c r="A2191" t="s">
        <v>10621</v>
      </c>
      <c r="B2191" t="s">
        <v>3378</v>
      </c>
      <c r="C2191">
        <v>0</v>
      </c>
      <c r="D2191">
        <v>0</v>
      </c>
      <c r="E2191" t="s">
        <v>628</v>
      </c>
      <c r="F2191" t="s">
        <v>8365</v>
      </c>
    </row>
    <row r="2192" spans="1:6">
      <c r="A2192" t="s">
        <v>10622</v>
      </c>
      <c r="B2192" t="s">
        <v>3379</v>
      </c>
      <c r="C2192">
        <v>0</v>
      </c>
      <c r="D2192">
        <v>0</v>
      </c>
      <c r="E2192" t="s">
        <v>628</v>
      </c>
      <c r="F2192" t="s">
        <v>8365</v>
      </c>
    </row>
    <row r="2193" spans="1:6">
      <c r="A2193" t="s">
        <v>10623</v>
      </c>
      <c r="B2193" t="s">
        <v>3380</v>
      </c>
      <c r="C2193">
        <v>0</v>
      </c>
      <c r="D2193">
        <v>0</v>
      </c>
      <c r="E2193" t="s">
        <v>628</v>
      </c>
      <c r="F2193" t="s">
        <v>8365</v>
      </c>
    </row>
    <row r="2194" spans="1:6">
      <c r="A2194" t="s">
        <v>10624</v>
      </c>
      <c r="B2194" t="s">
        <v>3381</v>
      </c>
      <c r="C2194">
        <v>0</v>
      </c>
      <c r="D2194">
        <v>0</v>
      </c>
      <c r="E2194" t="s">
        <v>628</v>
      </c>
      <c r="F2194" t="s">
        <v>8365</v>
      </c>
    </row>
    <row r="2195" spans="1:6">
      <c r="A2195" t="s">
        <v>10625</v>
      </c>
      <c r="B2195" t="s">
        <v>3382</v>
      </c>
      <c r="C2195">
        <v>0</v>
      </c>
      <c r="D2195">
        <v>0</v>
      </c>
      <c r="E2195" t="s">
        <v>628</v>
      </c>
      <c r="F2195" t="s">
        <v>8365</v>
      </c>
    </row>
    <row r="2196" spans="1:6">
      <c r="A2196" t="s">
        <v>10626</v>
      </c>
      <c r="B2196" t="s">
        <v>3383</v>
      </c>
      <c r="C2196">
        <v>0</v>
      </c>
      <c r="D2196">
        <v>0</v>
      </c>
      <c r="E2196" t="s">
        <v>628</v>
      </c>
      <c r="F2196" t="s">
        <v>8365</v>
      </c>
    </row>
    <row r="2197" spans="1:6">
      <c r="A2197" t="s">
        <v>10627</v>
      </c>
      <c r="B2197" t="s">
        <v>3384</v>
      </c>
      <c r="C2197">
        <v>0</v>
      </c>
      <c r="D2197">
        <v>0</v>
      </c>
      <c r="E2197" t="s">
        <v>628</v>
      </c>
      <c r="F2197" t="s">
        <v>8365</v>
      </c>
    </row>
    <row r="2198" spans="1:6">
      <c r="A2198" t="s">
        <v>10628</v>
      </c>
      <c r="B2198" t="s">
        <v>3385</v>
      </c>
      <c r="C2198">
        <v>0</v>
      </c>
      <c r="D2198">
        <v>0</v>
      </c>
      <c r="E2198" t="s">
        <v>628</v>
      </c>
      <c r="F2198" t="s">
        <v>8365</v>
      </c>
    </row>
    <row r="2199" spans="1:6">
      <c r="A2199" t="s">
        <v>10629</v>
      </c>
      <c r="B2199" t="s">
        <v>3386</v>
      </c>
      <c r="C2199">
        <v>0</v>
      </c>
      <c r="D2199">
        <v>0</v>
      </c>
      <c r="E2199" t="s">
        <v>628</v>
      </c>
      <c r="F2199" t="s">
        <v>8365</v>
      </c>
    </row>
    <row r="2200" spans="1:6">
      <c r="A2200" t="s">
        <v>10630</v>
      </c>
      <c r="B2200" t="s">
        <v>3387</v>
      </c>
      <c r="C2200">
        <v>0</v>
      </c>
      <c r="D2200">
        <v>0</v>
      </c>
      <c r="E2200" t="s">
        <v>628</v>
      </c>
      <c r="F2200" t="s">
        <v>8365</v>
      </c>
    </row>
    <row r="2201" spans="1:6">
      <c r="A2201" t="s">
        <v>10631</v>
      </c>
      <c r="B2201" t="s">
        <v>3388</v>
      </c>
      <c r="C2201">
        <v>0</v>
      </c>
      <c r="D2201">
        <v>0</v>
      </c>
      <c r="E2201" t="s">
        <v>628</v>
      </c>
      <c r="F2201" t="s">
        <v>8365</v>
      </c>
    </row>
    <row r="2202" spans="1:6">
      <c r="A2202" t="s">
        <v>10632</v>
      </c>
      <c r="B2202" t="s">
        <v>3389</v>
      </c>
      <c r="C2202">
        <v>0</v>
      </c>
      <c r="D2202">
        <v>0</v>
      </c>
      <c r="E2202" t="s">
        <v>628</v>
      </c>
      <c r="F2202" t="s">
        <v>8365</v>
      </c>
    </row>
    <row r="2203" spans="1:6">
      <c r="A2203" t="s">
        <v>10633</v>
      </c>
      <c r="B2203" t="s">
        <v>3390</v>
      </c>
      <c r="C2203">
        <v>0</v>
      </c>
      <c r="D2203">
        <v>0</v>
      </c>
      <c r="E2203" t="s">
        <v>628</v>
      </c>
      <c r="F2203" t="s">
        <v>8365</v>
      </c>
    </row>
    <row r="2204" spans="1:6">
      <c r="A2204" t="s">
        <v>10634</v>
      </c>
      <c r="B2204" t="s">
        <v>3391</v>
      </c>
      <c r="C2204">
        <v>0</v>
      </c>
      <c r="D2204">
        <v>0</v>
      </c>
      <c r="E2204" t="s">
        <v>628</v>
      </c>
      <c r="F2204" t="s">
        <v>8365</v>
      </c>
    </row>
    <row r="2205" spans="1:6">
      <c r="A2205" t="s">
        <v>10635</v>
      </c>
      <c r="B2205" t="s">
        <v>3392</v>
      </c>
      <c r="C2205">
        <v>17</v>
      </c>
      <c r="D2205">
        <v>0</v>
      </c>
      <c r="E2205" t="s">
        <v>629</v>
      </c>
      <c r="F2205" t="s">
        <v>8332</v>
      </c>
    </row>
    <row r="2206" spans="1:6">
      <c r="A2206" t="s">
        <v>10636</v>
      </c>
      <c r="B2206" t="s">
        <v>3393</v>
      </c>
      <c r="C2206">
        <v>46</v>
      </c>
      <c r="D2206">
        <v>6</v>
      </c>
      <c r="E2206" t="s">
        <v>629</v>
      </c>
      <c r="F2206" t="s">
        <v>8334</v>
      </c>
    </row>
    <row r="2207" spans="1:6">
      <c r="A2207" t="s">
        <v>10637</v>
      </c>
      <c r="B2207" t="s">
        <v>3394</v>
      </c>
      <c r="C2207">
        <v>203</v>
      </c>
      <c r="D2207">
        <v>31</v>
      </c>
      <c r="E2207" t="s">
        <v>629</v>
      </c>
      <c r="F2207" t="s">
        <v>8334</v>
      </c>
    </row>
    <row r="2208" spans="1:6">
      <c r="A2208" t="s">
        <v>10638</v>
      </c>
      <c r="B2208" t="s">
        <v>3395</v>
      </c>
      <c r="C2208">
        <v>6</v>
      </c>
      <c r="D2208">
        <v>0</v>
      </c>
      <c r="E2208" t="s">
        <v>630</v>
      </c>
      <c r="F2208" t="s">
        <v>8335</v>
      </c>
    </row>
    <row r="2209" spans="1:6">
      <c r="A2209" t="s">
        <v>10639</v>
      </c>
      <c r="B2209" t="s">
        <v>3396</v>
      </c>
      <c r="C2209">
        <v>0</v>
      </c>
      <c r="D2209">
        <v>0</v>
      </c>
      <c r="E2209" t="s">
        <v>631</v>
      </c>
      <c r="F2209" t="s">
        <v>8335</v>
      </c>
    </row>
    <row r="2210" spans="1:6">
      <c r="A2210" t="s">
        <v>10640</v>
      </c>
      <c r="B2210" t="s">
        <v>3397</v>
      </c>
      <c r="C2210">
        <v>0</v>
      </c>
      <c r="D2210">
        <v>0</v>
      </c>
      <c r="E2210" t="s">
        <v>631</v>
      </c>
      <c r="F2210" t="s">
        <v>8335</v>
      </c>
    </row>
    <row r="2211" spans="1:6">
      <c r="A2211" t="s">
        <v>10641</v>
      </c>
      <c r="B2211" t="s">
        <v>3398</v>
      </c>
      <c r="C2211">
        <v>0</v>
      </c>
      <c r="D2211">
        <v>0</v>
      </c>
      <c r="E2211" t="s">
        <v>631</v>
      </c>
      <c r="F2211" t="s">
        <v>8335</v>
      </c>
    </row>
    <row r="2212" spans="1:6">
      <c r="A2212" t="s">
        <v>10642</v>
      </c>
      <c r="B2212" t="s">
        <v>3399</v>
      </c>
      <c r="C2212">
        <v>0</v>
      </c>
      <c r="D2212">
        <v>0</v>
      </c>
      <c r="E2212" t="s">
        <v>631</v>
      </c>
      <c r="F2212" t="s">
        <v>1196</v>
      </c>
    </row>
    <row r="2213" spans="1:6">
      <c r="A2213" t="s">
        <v>10643</v>
      </c>
      <c r="B2213" t="s">
        <v>3400</v>
      </c>
      <c r="C2213">
        <v>48</v>
      </c>
      <c r="D2213">
        <v>4</v>
      </c>
      <c r="E2213" t="s">
        <v>632</v>
      </c>
      <c r="F2213" t="s">
        <v>8334</v>
      </c>
    </row>
    <row r="2214" spans="1:6">
      <c r="A2214" t="s">
        <v>10644</v>
      </c>
      <c r="B2214" t="s">
        <v>3401</v>
      </c>
      <c r="C2214">
        <v>0</v>
      </c>
      <c r="D2214">
        <v>0</v>
      </c>
      <c r="E2214" t="s">
        <v>633</v>
      </c>
      <c r="F2214" t="s">
        <v>1196</v>
      </c>
    </row>
    <row r="2215" spans="1:6">
      <c r="A2215" t="s">
        <v>10645</v>
      </c>
      <c r="B2215" t="s">
        <v>3402</v>
      </c>
      <c r="C2215">
        <v>0</v>
      </c>
      <c r="D2215">
        <v>0</v>
      </c>
      <c r="E2215" t="s">
        <v>633</v>
      </c>
      <c r="F2215" t="s">
        <v>1196</v>
      </c>
    </row>
    <row r="2216" spans="1:6">
      <c r="A2216" t="s">
        <v>10646</v>
      </c>
      <c r="B2216" t="s">
        <v>3403</v>
      </c>
      <c r="C2216">
        <v>236</v>
      </c>
      <c r="D2216">
        <v>28</v>
      </c>
      <c r="E2216" t="s">
        <v>634</v>
      </c>
      <c r="F2216" t="s">
        <v>8366</v>
      </c>
    </row>
    <row r="2217" spans="1:6">
      <c r="A2217" t="s">
        <v>10647</v>
      </c>
      <c r="B2217" t="s">
        <v>3404</v>
      </c>
      <c r="C2217">
        <v>180</v>
      </c>
      <c r="D2217">
        <v>21</v>
      </c>
      <c r="E2217" t="s">
        <v>634</v>
      </c>
      <c r="F2217" t="s">
        <v>8366</v>
      </c>
    </row>
    <row r="2218" spans="1:6">
      <c r="A2218" t="s">
        <v>10648</v>
      </c>
      <c r="B2218" t="s">
        <v>3405</v>
      </c>
      <c r="C2218">
        <v>150</v>
      </c>
      <c r="D2218">
        <v>18</v>
      </c>
      <c r="E2218" t="s">
        <v>634</v>
      </c>
      <c r="F2218" t="s">
        <v>8366</v>
      </c>
    </row>
    <row r="2219" spans="1:6">
      <c r="A2219" t="s">
        <v>10649</v>
      </c>
      <c r="B2219" t="s">
        <v>3406</v>
      </c>
      <c r="C2219">
        <v>3</v>
      </c>
      <c r="D2219">
        <v>0</v>
      </c>
      <c r="E2219" t="s">
        <v>635</v>
      </c>
      <c r="F2219" t="s">
        <v>8334</v>
      </c>
    </row>
    <row r="2220" spans="1:6">
      <c r="A2220" t="s">
        <v>10650</v>
      </c>
      <c r="B2220" t="s">
        <v>3407</v>
      </c>
      <c r="C2220">
        <v>80</v>
      </c>
      <c r="D2220">
        <v>7</v>
      </c>
      <c r="E2220" t="s">
        <v>636</v>
      </c>
      <c r="F2220" t="s">
        <v>8331</v>
      </c>
    </row>
    <row r="2221" spans="1:6">
      <c r="A2221" t="s">
        <v>10651</v>
      </c>
      <c r="B2221" t="s">
        <v>3408</v>
      </c>
      <c r="C2221">
        <v>63</v>
      </c>
      <c r="D2221">
        <v>4</v>
      </c>
      <c r="E2221" t="s">
        <v>637</v>
      </c>
      <c r="F2221" t="s">
        <v>8334</v>
      </c>
    </row>
    <row r="2222" spans="1:6">
      <c r="A2222" t="s">
        <v>10652</v>
      </c>
      <c r="B2222" t="s">
        <v>3409</v>
      </c>
      <c r="C2222">
        <v>30</v>
      </c>
      <c r="D2222">
        <v>0</v>
      </c>
      <c r="E2222" t="s">
        <v>638</v>
      </c>
      <c r="F2222" t="s">
        <v>8333</v>
      </c>
    </row>
    <row r="2223" spans="1:6">
      <c r="A2223" t="s">
        <v>10653</v>
      </c>
      <c r="B2223" t="s">
        <v>3410</v>
      </c>
      <c r="C2223">
        <v>50</v>
      </c>
      <c r="D2223">
        <v>0</v>
      </c>
      <c r="E2223" t="s">
        <v>638</v>
      </c>
      <c r="F2223" t="s">
        <v>8335</v>
      </c>
    </row>
    <row r="2224" spans="1:6">
      <c r="A2224" t="s">
        <v>10654</v>
      </c>
      <c r="B2224" t="s">
        <v>3411</v>
      </c>
      <c r="C2224">
        <v>50</v>
      </c>
      <c r="D2224">
        <v>0</v>
      </c>
      <c r="E2224" t="s">
        <v>638</v>
      </c>
      <c r="F2224" t="s">
        <v>8335</v>
      </c>
    </row>
    <row r="2225" spans="1:6">
      <c r="A2225" t="s">
        <v>10655</v>
      </c>
      <c r="B2225" t="s">
        <v>3412</v>
      </c>
      <c r="C2225">
        <v>15</v>
      </c>
      <c r="D2225">
        <v>2</v>
      </c>
      <c r="E2225" t="s">
        <v>638</v>
      </c>
      <c r="F2225" t="s">
        <v>8335</v>
      </c>
    </row>
    <row r="2226" spans="1:6">
      <c r="A2226" t="s">
        <v>10656</v>
      </c>
      <c r="B2226" t="s">
        <v>3413</v>
      </c>
      <c r="C2226">
        <v>50</v>
      </c>
      <c r="D2226">
        <v>0</v>
      </c>
      <c r="E2226" t="s">
        <v>638</v>
      </c>
      <c r="F2226" t="s">
        <v>8335</v>
      </c>
    </row>
    <row r="2227" spans="1:6">
      <c r="A2227" t="s">
        <v>10657</v>
      </c>
      <c r="B2227" t="s">
        <v>3414</v>
      </c>
      <c r="C2227">
        <v>45</v>
      </c>
      <c r="D2227">
        <v>4</v>
      </c>
      <c r="E2227" t="s">
        <v>638</v>
      </c>
      <c r="F2227" t="s">
        <v>8335</v>
      </c>
    </row>
    <row r="2228" spans="1:6">
      <c r="A2228" t="s">
        <v>10658</v>
      </c>
      <c r="B2228" t="s">
        <v>3415</v>
      </c>
      <c r="C2228">
        <v>25</v>
      </c>
      <c r="D2228">
        <v>0</v>
      </c>
      <c r="E2228" t="s">
        <v>638</v>
      </c>
      <c r="F2228" t="s">
        <v>8335</v>
      </c>
    </row>
    <row r="2229" spans="1:6">
      <c r="A2229" t="s">
        <v>10659</v>
      </c>
      <c r="B2229" t="s">
        <v>3416</v>
      </c>
      <c r="C2229">
        <v>70</v>
      </c>
      <c r="D2229">
        <v>6</v>
      </c>
      <c r="E2229" t="s">
        <v>638</v>
      </c>
      <c r="F2229" t="s">
        <v>8335</v>
      </c>
    </row>
    <row r="2230" spans="1:6">
      <c r="A2230" t="s">
        <v>10660</v>
      </c>
      <c r="B2230" t="s">
        <v>3417</v>
      </c>
      <c r="C2230">
        <v>60</v>
      </c>
      <c r="D2230">
        <v>9</v>
      </c>
      <c r="E2230" t="s">
        <v>638</v>
      </c>
      <c r="F2230" t="s">
        <v>8335</v>
      </c>
    </row>
    <row r="2231" spans="1:6">
      <c r="A2231" t="s">
        <v>10661</v>
      </c>
      <c r="B2231" t="s">
        <v>3418</v>
      </c>
      <c r="C2231">
        <v>58</v>
      </c>
      <c r="D2231">
        <v>4</v>
      </c>
      <c r="E2231" t="s">
        <v>638</v>
      </c>
      <c r="F2231" t="s">
        <v>8335</v>
      </c>
    </row>
    <row r="2232" spans="1:6">
      <c r="A2232" t="s">
        <v>10662</v>
      </c>
      <c r="B2232" t="s">
        <v>3419</v>
      </c>
      <c r="C2232">
        <v>20</v>
      </c>
      <c r="D2232">
        <v>2</v>
      </c>
      <c r="E2232" t="s">
        <v>638</v>
      </c>
      <c r="F2232" t="s">
        <v>8335</v>
      </c>
    </row>
    <row r="2233" spans="1:6">
      <c r="A2233" t="s">
        <v>10663</v>
      </c>
      <c r="B2233" t="s">
        <v>3420</v>
      </c>
      <c r="C2233">
        <v>39</v>
      </c>
      <c r="D2233">
        <v>0</v>
      </c>
      <c r="E2233" t="s">
        <v>638</v>
      </c>
      <c r="F2233" t="s">
        <v>8335</v>
      </c>
    </row>
    <row r="2234" spans="1:6">
      <c r="A2234" t="s">
        <v>10664</v>
      </c>
      <c r="B2234" t="s">
        <v>3421</v>
      </c>
      <c r="C2234">
        <v>55</v>
      </c>
      <c r="D2234">
        <v>0</v>
      </c>
      <c r="E2234" t="s">
        <v>638</v>
      </c>
      <c r="F2234" t="s">
        <v>8335</v>
      </c>
    </row>
    <row r="2235" spans="1:6">
      <c r="A2235" t="s">
        <v>10665</v>
      </c>
      <c r="B2235" t="s">
        <v>3422</v>
      </c>
      <c r="C2235">
        <v>140</v>
      </c>
      <c r="D2235">
        <v>0</v>
      </c>
      <c r="E2235" t="s">
        <v>638</v>
      </c>
      <c r="F2235" t="s">
        <v>8335</v>
      </c>
    </row>
    <row r="2236" spans="1:6">
      <c r="A2236" t="s">
        <v>10666</v>
      </c>
      <c r="B2236" t="s">
        <v>3423</v>
      </c>
      <c r="C2236">
        <v>62</v>
      </c>
      <c r="D2236">
        <v>0</v>
      </c>
      <c r="E2236" t="s">
        <v>638</v>
      </c>
      <c r="F2236" t="s">
        <v>8335</v>
      </c>
    </row>
    <row r="2237" spans="1:6">
      <c r="A2237" t="s">
        <v>10667</v>
      </c>
      <c r="B2237" t="s">
        <v>3424</v>
      </c>
      <c r="C2237">
        <v>88</v>
      </c>
      <c r="D2237">
        <v>8</v>
      </c>
      <c r="E2237" t="s">
        <v>638</v>
      </c>
      <c r="F2237" t="s">
        <v>8335</v>
      </c>
    </row>
    <row r="2238" spans="1:6">
      <c r="A2238" t="s">
        <v>10668</v>
      </c>
      <c r="B2238" t="s">
        <v>3425</v>
      </c>
      <c r="C2238">
        <v>23</v>
      </c>
      <c r="D2238">
        <v>0</v>
      </c>
      <c r="E2238" t="s">
        <v>638</v>
      </c>
      <c r="F2238" t="s">
        <v>8335</v>
      </c>
    </row>
    <row r="2239" spans="1:6">
      <c r="A2239" t="s">
        <v>10669</v>
      </c>
      <c r="B2239" t="s">
        <v>3426</v>
      </c>
      <c r="C2239">
        <v>28</v>
      </c>
      <c r="D2239">
        <v>4</v>
      </c>
      <c r="E2239" t="s">
        <v>638</v>
      </c>
      <c r="F2239" t="s">
        <v>8335</v>
      </c>
    </row>
    <row r="2240" spans="1:6">
      <c r="A2240" t="s">
        <v>10670</v>
      </c>
      <c r="B2240" t="s">
        <v>3427</v>
      </c>
      <c r="C2240">
        <v>53</v>
      </c>
      <c r="D2240">
        <v>0</v>
      </c>
      <c r="E2240" t="s">
        <v>638</v>
      </c>
      <c r="F2240" t="s">
        <v>8335</v>
      </c>
    </row>
    <row r="2241" spans="1:6">
      <c r="A2241" t="s">
        <v>10671</v>
      </c>
      <c r="B2241" t="s">
        <v>3428</v>
      </c>
      <c r="C2241">
        <v>32</v>
      </c>
      <c r="D2241">
        <v>6</v>
      </c>
      <c r="E2241" t="s">
        <v>638</v>
      </c>
      <c r="F2241" t="s">
        <v>8335</v>
      </c>
    </row>
    <row r="2242" spans="1:6">
      <c r="A2242" t="s">
        <v>10672</v>
      </c>
      <c r="B2242" t="s">
        <v>3429</v>
      </c>
      <c r="C2242">
        <v>40</v>
      </c>
      <c r="D2242">
        <v>2</v>
      </c>
      <c r="E2242" t="s">
        <v>638</v>
      </c>
      <c r="F2242" t="s">
        <v>8335</v>
      </c>
    </row>
    <row r="2243" spans="1:6">
      <c r="A2243" t="s">
        <v>10673</v>
      </c>
      <c r="B2243" t="s">
        <v>3430</v>
      </c>
      <c r="C2243">
        <v>25</v>
      </c>
      <c r="D2243">
        <v>0</v>
      </c>
      <c r="E2243" t="s">
        <v>638</v>
      </c>
      <c r="F2243" t="s">
        <v>8335</v>
      </c>
    </row>
    <row r="2244" spans="1:6">
      <c r="A2244" t="s">
        <v>10674</v>
      </c>
      <c r="B2244" t="s">
        <v>3431</v>
      </c>
      <c r="C2244">
        <v>65</v>
      </c>
      <c r="D2244">
        <v>0</v>
      </c>
      <c r="E2244" t="s">
        <v>638</v>
      </c>
      <c r="F2244" t="s">
        <v>8335</v>
      </c>
    </row>
    <row r="2245" spans="1:6">
      <c r="A2245" t="s">
        <v>10675</v>
      </c>
      <c r="B2245" t="s">
        <v>3432</v>
      </c>
      <c r="C2245">
        <v>47</v>
      </c>
      <c r="D2245">
        <v>5</v>
      </c>
      <c r="E2245" t="s">
        <v>638</v>
      </c>
      <c r="F2245" t="s">
        <v>8335</v>
      </c>
    </row>
    <row r="2246" spans="1:6">
      <c r="A2246" t="s">
        <v>10676</v>
      </c>
      <c r="B2246" t="s">
        <v>3433</v>
      </c>
      <c r="C2246">
        <v>50</v>
      </c>
      <c r="D2246">
        <v>6</v>
      </c>
      <c r="E2246" t="s">
        <v>638</v>
      </c>
      <c r="F2246" t="s">
        <v>8335</v>
      </c>
    </row>
    <row r="2247" spans="1:6">
      <c r="A2247" t="s">
        <v>10677</v>
      </c>
      <c r="B2247" t="s">
        <v>3434</v>
      </c>
      <c r="C2247">
        <v>73</v>
      </c>
      <c r="D2247">
        <v>4</v>
      </c>
      <c r="E2247" t="s">
        <v>638</v>
      </c>
      <c r="F2247" t="s">
        <v>8335</v>
      </c>
    </row>
    <row r="2248" spans="1:6">
      <c r="A2248" t="s">
        <v>10678</v>
      </c>
      <c r="B2248" t="s">
        <v>3435</v>
      </c>
      <c r="C2248">
        <v>80</v>
      </c>
      <c r="D2248">
        <v>7</v>
      </c>
      <c r="E2248" t="s">
        <v>638</v>
      </c>
      <c r="F2248" t="s">
        <v>8335</v>
      </c>
    </row>
    <row r="2249" spans="1:6">
      <c r="A2249" t="s">
        <v>10679</v>
      </c>
      <c r="B2249" t="s">
        <v>3436</v>
      </c>
      <c r="C2249">
        <v>65</v>
      </c>
      <c r="D2249">
        <v>10</v>
      </c>
      <c r="E2249" t="s">
        <v>638</v>
      </c>
      <c r="F2249" t="s">
        <v>8335</v>
      </c>
    </row>
    <row r="2250" spans="1:6">
      <c r="A2250" t="s">
        <v>10680</v>
      </c>
      <c r="B2250" t="s">
        <v>3437</v>
      </c>
      <c r="C2250">
        <v>35</v>
      </c>
      <c r="D2250">
        <v>0</v>
      </c>
      <c r="E2250" t="s">
        <v>638</v>
      </c>
      <c r="F2250" t="s">
        <v>8335</v>
      </c>
    </row>
    <row r="2251" spans="1:6">
      <c r="A2251" t="s">
        <v>10681</v>
      </c>
      <c r="B2251" t="s">
        <v>3437</v>
      </c>
      <c r="C2251">
        <v>30</v>
      </c>
      <c r="D2251">
        <v>0</v>
      </c>
      <c r="E2251" t="s">
        <v>638</v>
      </c>
      <c r="F2251" t="s">
        <v>8335</v>
      </c>
    </row>
    <row r="2252" spans="1:6">
      <c r="A2252" t="s">
        <v>10682</v>
      </c>
      <c r="B2252" t="s">
        <v>3438</v>
      </c>
      <c r="C2252">
        <v>45</v>
      </c>
      <c r="D2252">
        <v>0</v>
      </c>
      <c r="E2252" t="s">
        <v>638</v>
      </c>
      <c r="F2252" t="s">
        <v>8335</v>
      </c>
    </row>
    <row r="2253" spans="1:6">
      <c r="A2253" t="s">
        <v>10683</v>
      </c>
      <c r="B2253" t="s">
        <v>3439</v>
      </c>
      <c r="C2253">
        <v>69</v>
      </c>
      <c r="D2253">
        <v>3</v>
      </c>
      <c r="E2253" t="s">
        <v>638</v>
      </c>
      <c r="F2253" t="s">
        <v>8335</v>
      </c>
    </row>
    <row r="2254" spans="1:6">
      <c r="A2254" t="s">
        <v>10684</v>
      </c>
      <c r="B2254" t="s">
        <v>3440</v>
      </c>
      <c r="C2254">
        <v>60</v>
      </c>
      <c r="D2254">
        <v>5</v>
      </c>
      <c r="E2254" t="s">
        <v>638</v>
      </c>
      <c r="F2254" t="s">
        <v>8335</v>
      </c>
    </row>
    <row r="2255" spans="1:6">
      <c r="A2255" t="s">
        <v>10685</v>
      </c>
      <c r="B2255" t="s">
        <v>3441</v>
      </c>
      <c r="C2255">
        <v>110</v>
      </c>
      <c r="D2255">
        <v>6</v>
      </c>
      <c r="E2255" t="s">
        <v>638</v>
      </c>
      <c r="F2255" t="s">
        <v>8335</v>
      </c>
    </row>
    <row r="2256" spans="1:6">
      <c r="A2256" t="s">
        <v>10686</v>
      </c>
      <c r="B2256" t="s">
        <v>3442</v>
      </c>
      <c r="C2256">
        <v>15</v>
      </c>
      <c r="D2256">
        <v>0</v>
      </c>
      <c r="E2256" t="s">
        <v>638</v>
      </c>
      <c r="F2256" t="s">
        <v>8335</v>
      </c>
    </row>
    <row r="2257" spans="1:6">
      <c r="A2257" t="s">
        <v>10687</v>
      </c>
      <c r="B2257" t="s">
        <v>3443</v>
      </c>
      <c r="C2257">
        <v>24</v>
      </c>
      <c r="D2257">
        <v>0</v>
      </c>
      <c r="E2257" t="s">
        <v>638</v>
      </c>
      <c r="F2257" t="s">
        <v>8335</v>
      </c>
    </row>
    <row r="2258" spans="1:6">
      <c r="A2258" t="s">
        <v>10688</v>
      </c>
      <c r="B2258" t="s">
        <v>3444</v>
      </c>
      <c r="C2258">
        <v>78</v>
      </c>
      <c r="D2258">
        <v>5</v>
      </c>
      <c r="E2258" t="s">
        <v>638</v>
      </c>
      <c r="F2258" t="s">
        <v>8335</v>
      </c>
    </row>
    <row r="2259" spans="1:6">
      <c r="A2259" t="s">
        <v>10689</v>
      </c>
      <c r="B2259" t="s">
        <v>3445</v>
      </c>
      <c r="C2259">
        <v>115</v>
      </c>
      <c r="D2259">
        <v>12</v>
      </c>
      <c r="E2259" t="s">
        <v>638</v>
      </c>
      <c r="F2259" t="s">
        <v>8335</v>
      </c>
    </row>
    <row r="2260" spans="1:6">
      <c r="A2260" t="s">
        <v>10690</v>
      </c>
      <c r="B2260" t="s">
        <v>3446</v>
      </c>
      <c r="C2260">
        <v>29</v>
      </c>
      <c r="D2260">
        <v>0</v>
      </c>
      <c r="E2260" t="s">
        <v>638</v>
      </c>
      <c r="F2260" t="s">
        <v>8335</v>
      </c>
    </row>
    <row r="2261" spans="1:6">
      <c r="A2261" t="s">
        <v>10691</v>
      </c>
      <c r="B2261" t="s">
        <v>3447</v>
      </c>
      <c r="C2261">
        <v>26</v>
      </c>
      <c r="D2261">
        <v>2</v>
      </c>
      <c r="E2261" t="s">
        <v>638</v>
      </c>
      <c r="F2261" t="s">
        <v>8335</v>
      </c>
    </row>
    <row r="2262" spans="1:6">
      <c r="A2262" t="s">
        <v>10692</v>
      </c>
      <c r="B2262" t="s">
        <v>3448</v>
      </c>
      <c r="C2262">
        <v>34</v>
      </c>
      <c r="D2262">
        <v>0</v>
      </c>
      <c r="E2262" t="s">
        <v>638</v>
      </c>
      <c r="F2262" t="s">
        <v>8335</v>
      </c>
    </row>
    <row r="2263" spans="1:6">
      <c r="A2263" t="s">
        <v>10693</v>
      </c>
      <c r="B2263" t="s">
        <v>3449</v>
      </c>
      <c r="C2263">
        <v>34</v>
      </c>
      <c r="D2263">
        <v>0</v>
      </c>
      <c r="E2263" t="s">
        <v>638</v>
      </c>
      <c r="F2263" t="s">
        <v>8335</v>
      </c>
    </row>
    <row r="2264" spans="1:6">
      <c r="A2264" t="s">
        <v>10694</v>
      </c>
      <c r="B2264" t="s">
        <v>3450</v>
      </c>
      <c r="C2264">
        <v>25</v>
      </c>
      <c r="D2264">
        <v>0</v>
      </c>
      <c r="E2264" t="s">
        <v>638</v>
      </c>
      <c r="F2264" t="s">
        <v>8335</v>
      </c>
    </row>
    <row r="2265" spans="1:6">
      <c r="A2265" t="s">
        <v>10695</v>
      </c>
      <c r="B2265" t="s">
        <v>3451</v>
      </c>
      <c r="C2265">
        <v>56</v>
      </c>
      <c r="D2265">
        <v>4</v>
      </c>
      <c r="E2265" t="s">
        <v>638</v>
      </c>
      <c r="F2265" t="s">
        <v>8335</v>
      </c>
    </row>
    <row r="2266" spans="1:6">
      <c r="A2266" t="s">
        <v>10696</v>
      </c>
      <c r="B2266" t="s">
        <v>3452</v>
      </c>
      <c r="C2266">
        <v>31</v>
      </c>
      <c r="D2266">
        <v>0</v>
      </c>
      <c r="E2266" t="s">
        <v>638</v>
      </c>
      <c r="F2266" t="s">
        <v>8335</v>
      </c>
    </row>
    <row r="2267" spans="1:6">
      <c r="A2267" t="s">
        <v>10697</v>
      </c>
      <c r="B2267" t="s">
        <v>3453</v>
      </c>
      <c r="C2267">
        <v>30</v>
      </c>
      <c r="D2267">
        <v>0</v>
      </c>
      <c r="E2267" t="s">
        <v>638</v>
      </c>
      <c r="F2267" t="s">
        <v>8335</v>
      </c>
    </row>
    <row r="2268" spans="1:6">
      <c r="A2268" t="s">
        <v>10698</v>
      </c>
      <c r="B2268" t="s">
        <v>3454</v>
      </c>
      <c r="C2268">
        <v>38</v>
      </c>
      <c r="D2268">
        <v>0</v>
      </c>
      <c r="E2268" t="s">
        <v>638</v>
      </c>
      <c r="F2268" t="s">
        <v>8335</v>
      </c>
    </row>
    <row r="2269" spans="1:6">
      <c r="A2269" t="s">
        <v>10699</v>
      </c>
      <c r="B2269" t="s">
        <v>3455</v>
      </c>
      <c r="C2269">
        <v>31</v>
      </c>
      <c r="D2269">
        <v>0</v>
      </c>
      <c r="E2269" t="s">
        <v>638</v>
      </c>
      <c r="F2269" t="s">
        <v>8335</v>
      </c>
    </row>
    <row r="2270" spans="1:6">
      <c r="A2270" t="s">
        <v>10700</v>
      </c>
      <c r="B2270" t="s">
        <v>3456</v>
      </c>
      <c r="C2270">
        <v>30</v>
      </c>
      <c r="D2270">
        <v>0</v>
      </c>
      <c r="E2270" t="s">
        <v>638</v>
      </c>
      <c r="F2270" t="s">
        <v>8335</v>
      </c>
    </row>
    <row r="2271" spans="1:6">
      <c r="A2271" t="s">
        <v>10701</v>
      </c>
      <c r="B2271" t="s">
        <v>3457</v>
      </c>
      <c r="C2271">
        <v>19</v>
      </c>
      <c r="D2271">
        <v>3</v>
      </c>
      <c r="E2271" t="s">
        <v>638</v>
      </c>
      <c r="F2271" t="s">
        <v>8335</v>
      </c>
    </row>
    <row r="2272" spans="1:6">
      <c r="A2272" t="s">
        <v>10702</v>
      </c>
      <c r="B2272" t="s">
        <v>3458</v>
      </c>
      <c r="C2272">
        <v>45</v>
      </c>
      <c r="D2272">
        <v>7</v>
      </c>
      <c r="E2272" t="s">
        <v>638</v>
      </c>
      <c r="F2272" t="s">
        <v>8335</v>
      </c>
    </row>
    <row r="2273" spans="1:6">
      <c r="A2273" t="s">
        <v>10703</v>
      </c>
      <c r="B2273" t="s">
        <v>3459</v>
      </c>
      <c r="C2273">
        <v>85</v>
      </c>
      <c r="D2273">
        <v>7</v>
      </c>
      <c r="E2273" t="s">
        <v>638</v>
      </c>
      <c r="F2273" t="s">
        <v>8335</v>
      </c>
    </row>
    <row r="2274" spans="1:6">
      <c r="A2274" t="s">
        <v>10704</v>
      </c>
      <c r="B2274" t="s">
        <v>3460</v>
      </c>
      <c r="C2274">
        <v>38</v>
      </c>
      <c r="D2274">
        <v>0</v>
      </c>
      <c r="E2274" t="s">
        <v>638</v>
      </c>
      <c r="F2274" t="s">
        <v>8335</v>
      </c>
    </row>
    <row r="2275" spans="1:6">
      <c r="A2275" t="s">
        <v>10705</v>
      </c>
      <c r="B2275" t="s">
        <v>3461</v>
      </c>
      <c r="C2275">
        <v>40</v>
      </c>
      <c r="D2275">
        <v>2</v>
      </c>
      <c r="E2275" t="s">
        <v>638</v>
      </c>
      <c r="F2275" t="s">
        <v>8335</v>
      </c>
    </row>
    <row r="2276" spans="1:6">
      <c r="A2276" t="s">
        <v>10706</v>
      </c>
      <c r="B2276" t="s">
        <v>3462</v>
      </c>
      <c r="C2276">
        <v>30</v>
      </c>
      <c r="D2276">
        <v>0</v>
      </c>
      <c r="E2276" t="s">
        <v>638</v>
      </c>
      <c r="F2276" t="s">
        <v>8335</v>
      </c>
    </row>
    <row r="2277" spans="1:6">
      <c r="A2277" t="s">
        <v>10707</v>
      </c>
      <c r="B2277" t="s">
        <v>3463</v>
      </c>
      <c r="C2277">
        <v>45</v>
      </c>
      <c r="D2277">
        <v>7</v>
      </c>
      <c r="E2277" t="s">
        <v>638</v>
      </c>
      <c r="F2277" t="s">
        <v>8335</v>
      </c>
    </row>
    <row r="2278" spans="1:6">
      <c r="A2278" t="s">
        <v>10708</v>
      </c>
      <c r="B2278" t="s">
        <v>3464</v>
      </c>
      <c r="C2278">
        <v>35</v>
      </c>
      <c r="D2278">
        <v>7</v>
      </c>
      <c r="E2278" t="s">
        <v>638</v>
      </c>
      <c r="F2278" t="s">
        <v>8335</v>
      </c>
    </row>
    <row r="2279" spans="1:6">
      <c r="A2279" t="s">
        <v>10709</v>
      </c>
      <c r="B2279" t="s">
        <v>3465</v>
      </c>
      <c r="C2279">
        <v>40</v>
      </c>
      <c r="D2279">
        <v>0</v>
      </c>
      <c r="E2279" t="s">
        <v>638</v>
      </c>
      <c r="F2279" t="s">
        <v>8335</v>
      </c>
    </row>
    <row r="2280" spans="1:6">
      <c r="A2280" t="s">
        <v>10710</v>
      </c>
      <c r="B2280" t="s">
        <v>3466</v>
      </c>
      <c r="C2280">
        <v>32</v>
      </c>
      <c r="D2280">
        <v>0</v>
      </c>
      <c r="E2280" t="s">
        <v>638</v>
      </c>
      <c r="F2280" t="s">
        <v>8335</v>
      </c>
    </row>
    <row r="2281" spans="1:6">
      <c r="A2281" t="s">
        <v>10711</v>
      </c>
      <c r="B2281" t="s">
        <v>3467</v>
      </c>
      <c r="C2281">
        <v>54</v>
      </c>
      <c r="D2281">
        <v>5</v>
      </c>
      <c r="E2281" t="s">
        <v>638</v>
      </c>
      <c r="F2281" t="s">
        <v>8335</v>
      </c>
    </row>
    <row r="2282" spans="1:6">
      <c r="A2282" t="s">
        <v>10712</v>
      </c>
      <c r="B2282" t="s">
        <v>3468</v>
      </c>
      <c r="C2282">
        <v>44</v>
      </c>
      <c r="D2282">
        <v>0</v>
      </c>
      <c r="E2282" t="s">
        <v>638</v>
      </c>
      <c r="F2282" t="s">
        <v>8335</v>
      </c>
    </row>
    <row r="2283" spans="1:6">
      <c r="A2283" t="s">
        <v>10713</v>
      </c>
      <c r="B2283" t="s">
        <v>3469</v>
      </c>
      <c r="C2283">
        <v>55</v>
      </c>
      <c r="D2283">
        <v>6</v>
      </c>
      <c r="E2283" t="s">
        <v>638</v>
      </c>
      <c r="F2283" t="s">
        <v>8335</v>
      </c>
    </row>
    <row r="2284" spans="1:6">
      <c r="A2284" t="s">
        <v>10714</v>
      </c>
      <c r="B2284" t="s">
        <v>3470</v>
      </c>
      <c r="C2284">
        <v>65</v>
      </c>
      <c r="D2284">
        <v>7</v>
      </c>
      <c r="E2284" t="s">
        <v>638</v>
      </c>
      <c r="F2284" t="s">
        <v>8335</v>
      </c>
    </row>
    <row r="2285" spans="1:6">
      <c r="A2285" t="s">
        <v>10715</v>
      </c>
      <c r="B2285" t="s">
        <v>3471</v>
      </c>
      <c r="C2285">
        <v>45</v>
      </c>
      <c r="D2285">
        <v>0</v>
      </c>
      <c r="E2285" t="s">
        <v>638</v>
      </c>
      <c r="F2285" t="s">
        <v>8335</v>
      </c>
    </row>
    <row r="2286" spans="1:6">
      <c r="A2286" t="s">
        <v>10716</v>
      </c>
      <c r="B2286" t="s">
        <v>3472</v>
      </c>
      <c r="C2286">
        <v>50</v>
      </c>
      <c r="D2286">
        <v>5</v>
      </c>
      <c r="E2286" t="s">
        <v>638</v>
      </c>
      <c r="F2286" t="s">
        <v>8335</v>
      </c>
    </row>
    <row r="2287" spans="1:6">
      <c r="A2287" t="s">
        <v>10717</v>
      </c>
      <c r="B2287" t="s">
        <v>3473</v>
      </c>
      <c r="C2287">
        <v>20</v>
      </c>
      <c r="D2287">
        <v>0</v>
      </c>
      <c r="E2287" t="s">
        <v>638</v>
      </c>
      <c r="F2287" t="s">
        <v>8335</v>
      </c>
    </row>
    <row r="2288" spans="1:6">
      <c r="A2288" t="s">
        <v>10718</v>
      </c>
      <c r="B2288" t="s">
        <v>3474</v>
      </c>
      <c r="C2288">
        <v>23</v>
      </c>
      <c r="D2288">
        <v>3</v>
      </c>
      <c r="E2288" t="s">
        <v>638</v>
      </c>
      <c r="F2288" t="s">
        <v>8335</v>
      </c>
    </row>
    <row r="2289" spans="1:6">
      <c r="A2289" t="s">
        <v>10719</v>
      </c>
      <c r="B2289" t="s">
        <v>3475</v>
      </c>
      <c r="C2289">
        <v>40</v>
      </c>
      <c r="D2289">
        <v>2</v>
      </c>
      <c r="E2289" t="s">
        <v>638</v>
      </c>
      <c r="F2289" t="s">
        <v>8335</v>
      </c>
    </row>
    <row r="2290" spans="1:6">
      <c r="A2290" t="s">
        <v>10720</v>
      </c>
      <c r="B2290" t="s">
        <v>3476</v>
      </c>
      <c r="C2290">
        <v>47</v>
      </c>
      <c r="D2290">
        <v>3</v>
      </c>
      <c r="E2290" t="s">
        <v>638</v>
      </c>
      <c r="F2290" t="s">
        <v>8335</v>
      </c>
    </row>
    <row r="2291" spans="1:6">
      <c r="A2291" t="s">
        <v>10721</v>
      </c>
      <c r="B2291" t="s">
        <v>3477</v>
      </c>
      <c r="C2291">
        <v>51</v>
      </c>
      <c r="D2291">
        <v>5</v>
      </c>
      <c r="E2291" t="s">
        <v>638</v>
      </c>
      <c r="F2291" t="s">
        <v>8335</v>
      </c>
    </row>
    <row r="2292" spans="1:6">
      <c r="A2292" t="s">
        <v>10722</v>
      </c>
      <c r="B2292" t="s">
        <v>3478</v>
      </c>
      <c r="C2292">
        <v>63</v>
      </c>
      <c r="D2292">
        <v>6</v>
      </c>
      <c r="E2292" t="s">
        <v>638</v>
      </c>
      <c r="F2292" t="s">
        <v>8335</v>
      </c>
    </row>
    <row r="2293" spans="1:6">
      <c r="A2293" t="s">
        <v>10723</v>
      </c>
      <c r="B2293" t="s">
        <v>3479</v>
      </c>
      <c r="C2293">
        <v>65</v>
      </c>
      <c r="D2293">
        <v>0</v>
      </c>
      <c r="E2293" t="s">
        <v>638</v>
      </c>
      <c r="F2293" t="s">
        <v>8335</v>
      </c>
    </row>
    <row r="2294" spans="1:6">
      <c r="A2294" t="s">
        <v>10724</v>
      </c>
      <c r="B2294" t="s">
        <v>3480</v>
      </c>
      <c r="C2294">
        <v>93</v>
      </c>
      <c r="D2294">
        <v>13</v>
      </c>
      <c r="E2294" t="s">
        <v>638</v>
      </c>
      <c r="F2294" t="s">
        <v>8335</v>
      </c>
    </row>
    <row r="2295" spans="1:6">
      <c r="A2295" t="s">
        <v>10725</v>
      </c>
      <c r="B2295" t="s">
        <v>3481</v>
      </c>
      <c r="C2295">
        <v>45</v>
      </c>
      <c r="D2295">
        <v>0</v>
      </c>
      <c r="E2295" t="s">
        <v>638</v>
      </c>
      <c r="F2295" t="s">
        <v>8335</v>
      </c>
    </row>
    <row r="2296" spans="1:6">
      <c r="A2296" t="s">
        <v>10726</v>
      </c>
      <c r="B2296" t="s">
        <v>3482</v>
      </c>
      <c r="C2296">
        <v>36</v>
      </c>
      <c r="D2296">
        <v>3</v>
      </c>
      <c r="E2296" t="s">
        <v>638</v>
      </c>
      <c r="F2296" t="s">
        <v>8335</v>
      </c>
    </row>
    <row r="2297" spans="1:6">
      <c r="A2297" t="s">
        <v>10727</v>
      </c>
      <c r="B2297" t="s">
        <v>3483</v>
      </c>
      <c r="C2297">
        <v>60</v>
      </c>
      <c r="D2297">
        <v>0</v>
      </c>
      <c r="E2297" t="s">
        <v>638</v>
      </c>
      <c r="F2297" t="s">
        <v>8335</v>
      </c>
    </row>
    <row r="2298" spans="1:6">
      <c r="A2298" t="s">
        <v>10728</v>
      </c>
      <c r="B2298" t="s">
        <v>3484</v>
      </c>
      <c r="C2298">
        <v>42</v>
      </c>
      <c r="D2298">
        <v>0</v>
      </c>
      <c r="E2298" t="s">
        <v>638</v>
      </c>
      <c r="F2298" t="s">
        <v>8335</v>
      </c>
    </row>
    <row r="2299" spans="1:6">
      <c r="A2299" t="s">
        <v>10729</v>
      </c>
      <c r="B2299" t="s">
        <v>3485</v>
      </c>
      <c r="C2299">
        <v>3</v>
      </c>
      <c r="D2299">
        <v>0</v>
      </c>
      <c r="E2299" t="s">
        <v>638</v>
      </c>
      <c r="F2299" t="s">
        <v>8335</v>
      </c>
    </row>
    <row r="2300" spans="1:6">
      <c r="A2300" t="s">
        <v>10730</v>
      </c>
      <c r="B2300" t="s">
        <v>3486</v>
      </c>
      <c r="C2300">
        <v>105</v>
      </c>
      <c r="D2300">
        <v>15</v>
      </c>
      <c r="E2300" t="s">
        <v>638</v>
      </c>
      <c r="F2300" t="s">
        <v>8335</v>
      </c>
    </row>
    <row r="2301" spans="1:6">
      <c r="A2301" t="s">
        <v>10731</v>
      </c>
      <c r="B2301" t="s">
        <v>3487</v>
      </c>
      <c r="C2301">
        <v>21</v>
      </c>
      <c r="D2301">
        <v>0</v>
      </c>
      <c r="E2301" t="s">
        <v>638</v>
      </c>
      <c r="F2301" t="s">
        <v>8335</v>
      </c>
    </row>
    <row r="2302" spans="1:6">
      <c r="A2302" t="s">
        <v>10732</v>
      </c>
      <c r="B2302" t="s">
        <v>3488</v>
      </c>
      <c r="C2302">
        <v>42</v>
      </c>
      <c r="D2302">
        <v>3</v>
      </c>
      <c r="E2302" t="s">
        <v>638</v>
      </c>
      <c r="F2302" t="s">
        <v>8335</v>
      </c>
    </row>
    <row r="2303" spans="1:6">
      <c r="A2303" t="s">
        <v>10733</v>
      </c>
      <c r="B2303" t="s">
        <v>3489</v>
      </c>
      <c r="C2303">
        <v>60</v>
      </c>
      <c r="D2303">
        <v>0</v>
      </c>
      <c r="E2303" t="s">
        <v>638</v>
      </c>
      <c r="F2303" t="s">
        <v>8335</v>
      </c>
    </row>
    <row r="2304" spans="1:6">
      <c r="A2304" t="s">
        <v>10734</v>
      </c>
      <c r="B2304" t="s">
        <v>3490</v>
      </c>
      <c r="C2304">
        <v>46</v>
      </c>
      <c r="D2304">
        <v>0</v>
      </c>
      <c r="E2304" t="s">
        <v>638</v>
      </c>
      <c r="F2304" t="s">
        <v>8335</v>
      </c>
    </row>
    <row r="2305" spans="1:6">
      <c r="A2305" t="s">
        <v>10735</v>
      </c>
      <c r="B2305" t="s">
        <v>3491</v>
      </c>
      <c r="C2305">
        <v>40</v>
      </c>
      <c r="D2305">
        <v>0</v>
      </c>
      <c r="E2305" t="s">
        <v>638</v>
      </c>
      <c r="F2305" t="s">
        <v>8334</v>
      </c>
    </row>
    <row r="2306" spans="1:6">
      <c r="A2306" t="s">
        <v>10736</v>
      </c>
      <c r="B2306" t="s">
        <v>3492</v>
      </c>
      <c r="C2306">
        <v>35</v>
      </c>
      <c r="D2306">
        <v>0</v>
      </c>
      <c r="E2306" t="s">
        <v>638</v>
      </c>
      <c r="F2306" t="s">
        <v>8335</v>
      </c>
    </row>
    <row r="2307" spans="1:6">
      <c r="A2307" t="s">
        <v>10737</v>
      </c>
      <c r="B2307" t="s">
        <v>3493</v>
      </c>
      <c r="C2307">
        <v>26</v>
      </c>
      <c r="D2307">
        <v>3</v>
      </c>
      <c r="E2307" t="s">
        <v>638</v>
      </c>
      <c r="F2307" t="s">
        <v>8335</v>
      </c>
    </row>
    <row r="2308" spans="1:6">
      <c r="A2308" t="s">
        <v>10738</v>
      </c>
      <c r="B2308" t="s">
        <v>3494</v>
      </c>
      <c r="C2308">
        <v>52</v>
      </c>
      <c r="D2308">
        <v>3</v>
      </c>
      <c r="E2308" t="s">
        <v>638</v>
      </c>
      <c r="F2308" t="s">
        <v>8335</v>
      </c>
    </row>
    <row r="2309" spans="1:6">
      <c r="A2309" t="s">
        <v>10739</v>
      </c>
      <c r="B2309" t="s">
        <v>3495</v>
      </c>
      <c r="C2309">
        <v>25</v>
      </c>
      <c r="D2309">
        <v>0</v>
      </c>
      <c r="E2309" t="s">
        <v>638</v>
      </c>
      <c r="F2309" t="s">
        <v>1196</v>
      </c>
    </row>
    <row r="2310" spans="1:6">
      <c r="A2310" t="s">
        <v>10740</v>
      </c>
      <c r="B2310" t="s">
        <v>3496</v>
      </c>
      <c r="C2310">
        <v>63</v>
      </c>
      <c r="D2310">
        <v>8</v>
      </c>
      <c r="E2310" t="s">
        <v>639</v>
      </c>
      <c r="F2310" t="s">
        <v>8334</v>
      </c>
    </row>
    <row r="2311" spans="1:6">
      <c r="A2311" t="s">
        <v>10741</v>
      </c>
      <c r="B2311" t="s">
        <v>3497</v>
      </c>
      <c r="C2311">
        <v>228</v>
      </c>
      <c r="D2311">
        <v>37</v>
      </c>
      <c r="E2311" t="s">
        <v>640</v>
      </c>
      <c r="F2311" t="s">
        <v>8335</v>
      </c>
    </row>
    <row r="2312" spans="1:6">
      <c r="A2312" t="s">
        <v>10742</v>
      </c>
      <c r="B2312" t="s">
        <v>3498</v>
      </c>
      <c r="C2312">
        <v>120</v>
      </c>
      <c r="D2312">
        <v>26</v>
      </c>
      <c r="E2312" t="s">
        <v>641</v>
      </c>
      <c r="F2312" t="s">
        <v>8335</v>
      </c>
    </row>
    <row r="2313" spans="1:6">
      <c r="A2313" t="s">
        <v>10743</v>
      </c>
      <c r="B2313" t="s">
        <v>3499</v>
      </c>
      <c r="C2313">
        <v>48</v>
      </c>
      <c r="D2313">
        <v>7</v>
      </c>
      <c r="E2313" t="s">
        <v>641</v>
      </c>
      <c r="F2313" t="s">
        <v>8335</v>
      </c>
    </row>
    <row r="2314" spans="1:6">
      <c r="A2314" t="s">
        <v>10744</v>
      </c>
      <c r="B2314" t="s">
        <v>3500</v>
      </c>
      <c r="C2314">
        <v>180</v>
      </c>
      <c r="D2314">
        <v>39</v>
      </c>
      <c r="E2314" t="s">
        <v>641</v>
      </c>
      <c r="F2314" t="s">
        <v>8335</v>
      </c>
    </row>
    <row r="2315" spans="1:6">
      <c r="A2315" t="s">
        <v>10745</v>
      </c>
      <c r="B2315" t="s">
        <v>3501</v>
      </c>
      <c r="C2315">
        <v>77</v>
      </c>
      <c r="D2315">
        <v>6</v>
      </c>
      <c r="E2315" t="s">
        <v>641</v>
      </c>
      <c r="F2315" t="s">
        <v>8335</v>
      </c>
    </row>
    <row r="2316" spans="1:6">
      <c r="A2316" t="s">
        <v>10746</v>
      </c>
      <c r="B2316" t="s">
        <v>3502</v>
      </c>
      <c r="C2316">
        <v>12</v>
      </c>
      <c r="D2316">
        <v>1</v>
      </c>
      <c r="E2316" t="s">
        <v>642</v>
      </c>
      <c r="F2316" t="s">
        <v>8334</v>
      </c>
    </row>
    <row r="2317" spans="1:6">
      <c r="A2317" t="s">
        <v>10747</v>
      </c>
      <c r="B2317" t="s">
        <v>3503</v>
      </c>
      <c r="C2317">
        <v>40</v>
      </c>
      <c r="D2317">
        <v>4</v>
      </c>
      <c r="E2317" t="s">
        <v>643</v>
      </c>
      <c r="F2317" t="s">
        <v>8335</v>
      </c>
    </row>
    <row r="2318" spans="1:6">
      <c r="A2318" t="s">
        <v>10748</v>
      </c>
      <c r="B2318" t="s">
        <v>3504</v>
      </c>
      <c r="C2318">
        <v>44</v>
      </c>
      <c r="D2318">
        <v>6</v>
      </c>
      <c r="E2318" t="s">
        <v>644</v>
      </c>
      <c r="F2318" t="s">
        <v>8334</v>
      </c>
    </row>
    <row r="2319" spans="1:6">
      <c r="A2319" t="s">
        <v>10749</v>
      </c>
      <c r="B2319" t="s">
        <v>3505</v>
      </c>
      <c r="C2319">
        <v>50</v>
      </c>
      <c r="D2319">
        <v>1</v>
      </c>
      <c r="E2319" t="s">
        <v>644</v>
      </c>
      <c r="F2319" t="s">
        <v>8334</v>
      </c>
    </row>
    <row r="2320" spans="1:6">
      <c r="A2320" t="s">
        <v>10750</v>
      </c>
      <c r="B2320" t="s">
        <v>3506</v>
      </c>
      <c r="C2320">
        <v>10</v>
      </c>
      <c r="D2320">
        <v>0</v>
      </c>
      <c r="E2320" t="s">
        <v>644</v>
      </c>
      <c r="F2320" t="s">
        <v>8334</v>
      </c>
    </row>
    <row r="2321" spans="1:6">
      <c r="A2321" t="s">
        <v>10751</v>
      </c>
      <c r="B2321" t="s">
        <v>3507</v>
      </c>
      <c r="C2321">
        <v>50</v>
      </c>
      <c r="D2321">
        <v>5</v>
      </c>
      <c r="E2321" t="s">
        <v>644</v>
      </c>
      <c r="F2321" t="s">
        <v>8367</v>
      </c>
    </row>
    <row r="2322" spans="1:6">
      <c r="A2322" t="s">
        <v>10752</v>
      </c>
      <c r="B2322" t="s">
        <v>3508</v>
      </c>
      <c r="C2322">
        <v>225</v>
      </c>
      <c r="D2322">
        <v>43</v>
      </c>
      <c r="E2322" t="s">
        <v>644</v>
      </c>
      <c r="F2322" t="s">
        <v>8334</v>
      </c>
    </row>
    <row r="2323" spans="1:6">
      <c r="A2323" t="s">
        <v>10753</v>
      </c>
      <c r="B2323" t="s">
        <v>3509</v>
      </c>
      <c r="C2323">
        <v>80</v>
      </c>
      <c r="D2323">
        <v>1</v>
      </c>
      <c r="E2323" t="s">
        <v>644</v>
      </c>
      <c r="F2323" t="s">
        <v>8334</v>
      </c>
    </row>
    <row r="2324" spans="1:6">
      <c r="A2324" t="s">
        <v>10754</v>
      </c>
      <c r="B2324" t="s">
        <v>3510</v>
      </c>
      <c r="C2324">
        <v>7</v>
      </c>
      <c r="D2324">
        <v>0</v>
      </c>
      <c r="E2324" t="s">
        <v>644</v>
      </c>
      <c r="F2324" t="s">
        <v>8334</v>
      </c>
    </row>
    <row r="2325" spans="1:6">
      <c r="A2325" t="s">
        <v>10755</v>
      </c>
      <c r="B2325" t="s">
        <v>3511</v>
      </c>
      <c r="C2325">
        <v>15</v>
      </c>
      <c r="D2325">
        <v>0</v>
      </c>
      <c r="E2325" t="s">
        <v>644</v>
      </c>
      <c r="F2325" t="s">
        <v>8334</v>
      </c>
    </row>
    <row r="2326" spans="1:6">
      <c r="A2326" t="s">
        <v>10756</v>
      </c>
      <c r="B2326" t="s">
        <v>3512</v>
      </c>
      <c r="C2326">
        <v>50</v>
      </c>
      <c r="D2326">
        <v>4</v>
      </c>
      <c r="E2326" t="s">
        <v>644</v>
      </c>
      <c r="F2326" t="s">
        <v>8334</v>
      </c>
    </row>
    <row r="2327" spans="1:6">
      <c r="A2327" t="s">
        <v>10757</v>
      </c>
      <c r="B2327" t="s">
        <v>3513</v>
      </c>
      <c r="C2327">
        <v>30</v>
      </c>
      <c r="D2327">
        <v>2</v>
      </c>
      <c r="E2327" t="s">
        <v>645</v>
      </c>
      <c r="F2327" t="s">
        <v>8334</v>
      </c>
    </row>
    <row r="2328" spans="1:6">
      <c r="A2328" t="s">
        <v>10758</v>
      </c>
      <c r="B2328" t="s">
        <v>3514</v>
      </c>
      <c r="C2328">
        <v>6</v>
      </c>
      <c r="D2328">
        <v>1</v>
      </c>
      <c r="E2328" t="s">
        <v>645</v>
      </c>
      <c r="F2328" t="s">
        <v>8334</v>
      </c>
    </row>
    <row r="2329" spans="1:6">
      <c r="A2329" t="s">
        <v>10759</v>
      </c>
      <c r="B2329" t="s">
        <v>3515</v>
      </c>
      <c r="C2329">
        <v>100</v>
      </c>
      <c r="D2329">
        <v>7</v>
      </c>
      <c r="E2329" t="s">
        <v>645</v>
      </c>
      <c r="F2329" t="s">
        <v>8334</v>
      </c>
    </row>
    <row r="2330" spans="1:6">
      <c r="A2330" t="s">
        <v>10760</v>
      </c>
      <c r="B2330" t="s">
        <v>3516</v>
      </c>
      <c r="C2330">
        <v>180</v>
      </c>
      <c r="D2330">
        <v>23</v>
      </c>
      <c r="E2330" t="s">
        <v>645</v>
      </c>
      <c r="F2330" t="s">
        <v>8334</v>
      </c>
    </row>
    <row r="2331" spans="1:6">
      <c r="A2331" t="s">
        <v>10761</v>
      </c>
      <c r="B2331" t="s">
        <v>3517</v>
      </c>
      <c r="C2331">
        <v>25</v>
      </c>
      <c r="D2331">
        <v>0</v>
      </c>
      <c r="E2331" t="s">
        <v>646</v>
      </c>
      <c r="F2331" t="s">
        <v>8335</v>
      </c>
    </row>
    <row r="2332" spans="1:6">
      <c r="A2332" t="s">
        <v>10762</v>
      </c>
      <c r="B2332" t="s">
        <v>3518</v>
      </c>
      <c r="C2332">
        <v>16</v>
      </c>
      <c r="D2332">
        <v>0</v>
      </c>
      <c r="E2332" t="s">
        <v>646</v>
      </c>
      <c r="F2332" t="s">
        <v>8335</v>
      </c>
    </row>
    <row r="2333" spans="1:6">
      <c r="A2333" t="s">
        <v>10763</v>
      </c>
      <c r="B2333" t="s">
        <v>3519</v>
      </c>
      <c r="C2333">
        <v>180</v>
      </c>
      <c r="D2333">
        <v>36</v>
      </c>
      <c r="E2333" t="s">
        <v>646</v>
      </c>
      <c r="F2333" t="s">
        <v>8335</v>
      </c>
    </row>
    <row r="2334" spans="1:6">
      <c r="A2334" t="s">
        <v>10764</v>
      </c>
      <c r="B2334" t="s">
        <v>3520</v>
      </c>
      <c r="C2334">
        <v>200</v>
      </c>
      <c r="D2334">
        <v>22</v>
      </c>
      <c r="E2334" t="s">
        <v>647</v>
      </c>
      <c r="F2334" t="s">
        <v>8335</v>
      </c>
    </row>
    <row r="2335" spans="1:6">
      <c r="A2335" t="s">
        <v>10765</v>
      </c>
      <c r="B2335" t="s">
        <v>3521</v>
      </c>
      <c r="C2335">
        <v>82</v>
      </c>
      <c r="D2335">
        <v>9</v>
      </c>
      <c r="E2335" t="s">
        <v>647</v>
      </c>
      <c r="F2335" t="s">
        <v>8335</v>
      </c>
    </row>
    <row r="2336" spans="1:6">
      <c r="A2336" t="s">
        <v>10766</v>
      </c>
      <c r="B2336" t="s">
        <v>3522</v>
      </c>
      <c r="C2336">
        <v>46</v>
      </c>
      <c r="D2336">
        <v>3</v>
      </c>
      <c r="E2336" t="s">
        <v>648</v>
      </c>
      <c r="F2336" t="s">
        <v>8335</v>
      </c>
    </row>
    <row r="2337" spans="1:6">
      <c r="A2337" t="s">
        <v>10767</v>
      </c>
      <c r="B2337" t="s">
        <v>3523</v>
      </c>
      <c r="C2337">
        <v>69</v>
      </c>
      <c r="D2337">
        <v>12</v>
      </c>
      <c r="E2337" t="s">
        <v>649</v>
      </c>
      <c r="F2337" t="s">
        <v>8335</v>
      </c>
    </row>
    <row r="2338" spans="1:6">
      <c r="A2338" t="s">
        <v>10768</v>
      </c>
      <c r="B2338" t="s">
        <v>3524</v>
      </c>
      <c r="C2338">
        <v>60</v>
      </c>
      <c r="D2338">
        <v>5</v>
      </c>
      <c r="E2338" t="s">
        <v>650</v>
      </c>
      <c r="F2338" t="s">
        <v>8335</v>
      </c>
    </row>
    <row r="2339" spans="1:6">
      <c r="A2339" t="s">
        <v>10769</v>
      </c>
      <c r="B2339" t="s">
        <v>3525</v>
      </c>
      <c r="C2339">
        <v>12</v>
      </c>
      <c r="D2339">
        <v>0</v>
      </c>
      <c r="E2339" t="s">
        <v>650</v>
      </c>
      <c r="F2339" t="s">
        <v>8335</v>
      </c>
    </row>
    <row r="2340" spans="1:6">
      <c r="A2340" t="s">
        <v>10770</v>
      </c>
      <c r="B2340" t="s">
        <v>3526</v>
      </c>
      <c r="C2340">
        <v>157</v>
      </c>
      <c r="D2340">
        <v>12</v>
      </c>
      <c r="E2340" t="s">
        <v>650</v>
      </c>
      <c r="F2340" t="s">
        <v>8335</v>
      </c>
    </row>
    <row r="2341" spans="1:6">
      <c r="A2341" t="s">
        <v>10771</v>
      </c>
      <c r="B2341" t="s">
        <v>3527</v>
      </c>
      <c r="C2341">
        <v>475</v>
      </c>
      <c r="D2341">
        <v>46</v>
      </c>
      <c r="E2341" t="s">
        <v>650</v>
      </c>
      <c r="F2341" t="s">
        <v>8335</v>
      </c>
    </row>
    <row r="2342" spans="1:6">
      <c r="A2342" t="s">
        <v>10772</v>
      </c>
      <c r="B2342" t="s">
        <v>3528</v>
      </c>
      <c r="C2342">
        <v>2</v>
      </c>
      <c r="D2342">
        <v>0</v>
      </c>
      <c r="E2342" t="s">
        <v>651</v>
      </c>
      <c r="F2342" t="s">
        <v>8334</v>
      </c>
    </row>
    <row r="2343" spans="1:6">
      <c r="A2343" t="s">
        <v>10773</v>
      </c>
      <c r="B2343" t="s">
        <v>3529</v>
      </c>
      <c r="C2343">
        <v>12</v>
      </c>
      <c r="D2343">
        <v>0</v>
      </c>
      <c r="E2343" t="s">
        <v>652</v>
      </c>
      <c r="F2343" t="s">
        <v>8331</v>
      </c>
    </row>
    <row r="2344" spans="1:6">
      <c r="A2344" t="s">
        <v>10774</v>
      </c>
      <c r="B2344" t="s">
        <v>3530</v>
      </c>
      <c r="C2344">
        <v>27</v>
      </c>
      <c r="D2344">
        <v>0</v>
      </c>
      <c r="E2344" t="s">
        <v>652</v>
      </c>
      <c r="F2344" t="s">
        <v>8331</v>
      </c>
    </row>
    <row r="2345" spans="1:6">
      <c r="A2345" t="s">
        <v>10775</v>
      </c>
      <c r="B2345" t="s">
        <v>3531</v>
      </c>
      <c r="C2345">
        <v>30</v>
      </c>
      <c r="D2345">
        <v>0</v>
      </c>
      <c r="E2345" t="s">
        <v>652</v>
      </c>
      <c r="F2345" t="s">
        <v>8331</v>
      </c>
    </row>
    <row r="2346" spans="1:6">
      <c r="A2346" t="s">
        <v>10776</v>
      </c>
      <c r="B2346" t="s">
        <v>3532</v>
      </c>
      <c r="C2346">
        <v>27</v>
      </c>
      <c r="D2346">
        <v>0</v>
      </c>
      <c r="E2346" t="s">
        <v>652</v>
      </c>
      <c r="F2346" t="s">
        <v>8331</v>
      </c>
    </row>
    <row r="2347" spans="1:6">
      <c r="A2347" t="s">
        <v>10777</v>
      </c>
      <c r="B2347" t="s">
        <v>3533</v>
      </c>
      <c r="C2347">
        <v>21</v>
      </c>
      <c r="D2347">
        <v>0</v>
      </c>
      <c r="E2347" t="s">
        <v>652</v>
      </c>
      <c r="F2347" t="s">
        <v>8331</v>
      </c>
    </row>
    <row r="2348" spans="1:6">
      <c r="A2348" t="s">
        <v>10778</v>
      </c>
      <c r="B2348" t="s">
        <v>3534</v>
      </c>
      <c r="C2348">
        <v>30</v>
      </c>
      <c r="D2348">
        <v>0</v>
      </c>
      <c r="E2348" t="s">
        <v>652</v>
      </c>
      <c r="F2348" t="s">
        <v>8331</v>
      </c>
    </row>
    <row r="2349" spans="1:6">
      <c r="A2349" t="s">
        <v>10779</v>
      </c>
      <c r="B2349" t="s">
        <v>3535</v>
      </c>
      <c r="C2349">
        <v>19</v>
      </c>
      <c r="D2349">
        <v>0</v>
      </c>
      <c r="E2349" t="s">
        <v>652</v>
      </c>
      <c r="F2349" t="s">
        <v>8331</v>
      </c>
    </row>
    <row r="2350" spans="1:6">
      <c r="A2350" t="s">
        <v>10780</v>
      </c>
      <c r="B2350" t="s">
        <v>3536</v>
      </c>
      <c r="C2350">
        <v>59</v>
      </c>
      <c r="D2350">
        <v>3</v>
      </c>
      <c r="E2350" t="s">
        <v>653</v>
      </c>
      <c r="F2350" t="s">
        <v>8334</v>
      </c>
    </row>
    <row r="2351" spans="1:6">
      <c r="A2351" t="s">
        <v>10781</v>
      </c>
      <c r="B2351" t="s">
        <v>3537</v>
      </c>
      <c r="C2351">
        <v>205</v>
      </c>
      <c r="D2351">
        <v>16</v>
      </c>
      <c r="E2351" t="s">
        <v>654</v>
      </c>
      <c r="F2351" t="s">
        <v>8347</v>
      </c>
    </row>
    <row r="2352" spans="1:6">
      <c r="A2352" t="s">
        <v>10782</v>
      </c>
      <c r="B2352" t="s">
        <v>3538</v>
      </c>
      <c r="C2352">
        <v>330</v>
      </c>
      <c r="D2352">
        <v>0</v>
      </c>
      <c r="E2352" t="s">
        <v>654</v>
      </c>
      <c r="F2352" t="s">
        <v>8347</v>
      </c>
    </row>
    <row r="2353" spans="1:6">
      <c r="A2353" t="s">
        <v>10783</v>
      </c>
      <c r="B2353" t="s">
        <v>3539</v>
      </c>
      <c r="C2353">
        <v>247</v>
      </c>
      <c r="D2353">
        <v>28</v>
      </c>
      <c r="E2353" t="s">
        <v>654</v>
      </c>
      <c r="F2353" t="s">
        <v>8347</v>
      </c>
    </row>
    <row r="2354" spans="1:6">
      <c r="A2354" t="s">
        <v>10784</v>
      </c>
      <c r="B2354" t="s">
        <v>3540</v>
      </c>
      <c r="C2354">
        <v>4</v>
      </c>
      <c r="D2354">
        <v>0</v>
      </c>
      <c r="E2354" t="s">
        <v>655</v>
      </c>
      <c r="F2354" t="s">
        <v>1196</v>
      </c>
    </row>
    <row r="2355" spans="1:6">
      <c r="A2355" t="s">
        <v>10785</v>
      </c>
      <c r="B2355" t="s">
        <v>3541</v>
      </c>
      <c r="C2355">
        <v>162</v>
      </c>
      <c r="D2355">
        <v>28</v>
      </c>
      <c r="E2355" t="s">
        <v>655</v>
      </c>
      <c r="F2355" t="s">
        <v>8335</v>
      </c>
    </row>
    <row r="2356" spans="1:6">
      <c r="A2356" t="s">
        <v>10786</v>
      </c>
      <c r="B2356" t="s">
        <v>3542</v>
      </c>
      <c r="C2356">
        <v>80</v>
      </c>
      <c r="D2356">
        <v>12</v>
      </c>
      <c r="E2356" t="s">
        <v>655</v>
      </c>
      <c r="F2356" t="s">
        <v>8335</v>
      </c>
    </row>
    <row r="2357" spans="1:6">
      <c r="A2357" t="s">
        <v>10787</v>
      </c>
      <c r="B2357" t="s">
        <v>3543</v>
      </c>
      <c r="C2357">
        <v>57</v>
      </c>
      <c r="D2357">
        <v>6</v>
      </c>
      <c r="E2357" t="s">
        <v>655</v>
      </c>
      <c r="F2357" t="s">
        <v>8335</v>
      </c>
    </row>
    <row r="2358" spans="1:6">
      <c r="A2358" t="s">
        <v>10788</v>
      </c>
      <c r="B2358" t="s">
        <v>3544</v>
      </c>
      <c r="C2358">
        <v>8</v>
      </c>
      <c r="D2358">
        <v>0</v>
      </c>
      <c r="E2358" t="s">
        <v>656</v>
      </c>
      <c r="F2358" t="s">
        <v>8335</v>
      </c>
    </row>
    <row r="2359" spans="1:6">
      <c r="A2359" t="s">
        <v>10789</v>
      </c>
      <c r="B2359" t="s">
        <v>3545</v>
      </c>
      <c r="C2359">
        <v>546</v>
      </c>
      <c r="D2359">
        <v>68</v>
      </c>
      <c r="E2359" t="s">
        <v>656</v>
      </c>
      <c r="F2359" t="s">
        <v>8331</v>
      </c>
    </row>
    <row r="2360" spans="1:6">
      <c r="A2360" t="s">
        <v>10790</v>
      </c>
      <c r="B2360" t="s">
        <v>3546</v>
      </c>
      <c r="C2360">
        <v>125</v>
      </c>
      <c r="D2360">
        <v>13</v>
      </c>
      <c r="E2360" t="s">
        <v>656</v>
      </c>
      <c r="F2360" t="s">
        <v>8331</v>
      </c>
    </row>
    <row r="2361" spans="1:6">
      <c r="A2361" t="s">
        <v>10791</v>
      </c>
      <c r="B2361" t="s">
        <v>3547</v>
      </c>
      <c r="C2361">
        <v>100</v>
      </c>
      <c r="D2361">
        <v>9</v>
      </c>
      <c r="E2361" t="s">
        <v>656</v>
      </c>
      <c r="F2361" t="s">
        <v>8331</v>
      </c>
    </row>
    <row r="2362" spans="1:6">
      <c r="A2362" t="s">
        <v>10792</v>
      </c>
      <c r="B2362" t="s">
        <v>3548</v>
      </c>
      <c r="C2362">
        <v>128</v>
      </c>
      <c r="D2362">
        <v>13</v>
      </c>
      <c r="E2362" t="s">
        <v>656</v>
      </c>
      <c r="F2362" t="s">
        <v>8331</v>
      </c>
    </row>
    <row r="2363" spans="1:6">
      <c r="A2363" t="s">
        <v>10793</v>
      </c>
      <c r="B2363" t="s">
        <v>3549</v>
      </c>
      <c r="C2363">
        <v>149</v>
      </c>
      <c r="D2363">
        <v>22</v>
      </c>
      <c r="E2363" t="s">
        <v>657</v>
      </c>
      <c r="F2363" t="s">
        <v>8331</v>
      </c>
    </row>
    <row r="2364" spans="1:6">
      <c r="A2364" t="s">
        <v>10794</v>
      </c>
      <c r="B2364" t="s">
        <v>3550</v>
      </c>
      <c r="C2364">
        <v>12</v>
      </c>
      <c r="D2364">
        <v>0</v>
      </c>
      <c r="E2364" t="s">
        <v>658</v>
      </c>
      <c r="F2364" t="s">
        <v>8334</v>
      </c>
    </row>
    <row r="2365" spans="1:6">
      <c r="A2365" t="s">
        <v>10795</v>
      </c>
      <c r="B2365" t="s">
        <v>3551</v>
      </c>
      <c r="C2365">
        <v>16</v>
      </c>
      <c r="D2365">
        <v>0</v>
      </c>
      <c r="E2365" t="s">
        <v>658</v>
      </c>
      <c r="F2365" t="s">
        <v>8334</v>
      </c>
    </row>
    <row r="2366" spans="1:6">
      <c r="A2366" t="s">
        <v>10796</v>
      </c>
      <c r="B2366" t="s">
        <v>3552</v>
      </c>
      <c r="C2366">
        <v>35</v>
      </c>
      <c r="D2366">
        <v>0</v>
      </c>
      <c r="E2366" t="s">
        <v>658</v>
      </c>
      <c r="F2366" t="s">
        <v>8334</v>
      </c>
    </row>
    <row r="2367" spans="1:6">
      <c r="A2367" t="s">
        <v>10797</v>
      </c>
      <c r="B2367" t="s">
        <v>3553</v>
      </c>
      <c r="C2367">
        <v>17</v>
      </c>
      <c r="D2367">
        <v>0</v>
      </c>
      <c r="E2367" t="s">
        <v>658</v>
      </c>
      <c r="F2367" t="s">
        <v>8334</v>
      </c>
    </row>
    <row r="2368" spans="1:6">
      <c r="A2368" t="s">
        <v>10798</v>
      </c>
      <c r="B2368" t="s">
        <v>3554</v>
      </c>
      <c r="C2368">
        <v>17</v>
      </c>
      <c r="D2368">
        <v>0</v>
      </c>
      <c r="E2368" t="s">
        <v>658</v>
      </c>
      <c r="F2368" t="s">
        <v>8334</v>
      </c>
    </row>
    <row r="2369" spans="1:6">
      <c r="A2369" t="s">
        <v>10799</v>
      </c>
      <c r="B2369" t="s">
        <v>3555</v>
      </c>
      <c r="C2369">
        <v>29</v>
      </c>
      <c r="D2369">
        <v>0</v>
      </c>
      <c r="E2369" t="s">
        <v>658</v>
      </c>
      <c r="F2369" t="s">
        <v>8334</v>
      </c>
    </row>
    <row r="2370" spans="1:6">
      <c r="A2370" t="s">
        <v>10800</v>
      </c>
      <c r="B2370" t="s">
        <v>3556</v>
      </c>
      <c r="C2370">
        <v>24</v>
      </c>
      <c r="D2370">
        <v>0</v>
      </c>
      <c r="E2370" t="s">
        <v>658</v>
      </c>
      <c r="F2370" t="s">
        <v>8334</v>
      </c>
    </row>
    <row r="2371" spans="1:6">
      <c r="A2371" t="s">
        <v>10801</v>
      </c>
      <c r="B2371" t="s">
        <v>3557</v>
      </c>
      <c r="C2371">
        <v>71</v>
      </c>
      <c r="D2371">
        <v>12</v>
      </c>
      <c r="E2371" t="s">
        <v>659</v>
      </c>
      <c r="F2371" t="s">
        <v>8335</v>
      </c>
    </row>
    <row r="2372" spans="1:6">
      <c r="A2372" t="s">
        <v>10802</v>
      </c>
      <c r="B2372" t="s">
        <v>3558</v>
      </c>
      <c r="C2372">
        <v>130</v>
      </c>
      <c r="D2372">
        <v>10</v>
      </c>
      <c r="E2372" t="s">
        <v>660</v>
      </c>
      <c r="F2372" t="s">
        <v>8334</v>
      </c>
    </row>
    <row r="2373" spans="1:6">
      <c r="A2373" t="s">
        <v>10803</v>
      </c>
      <c r="B2373" t="s">
        <v>3559</v>
      </c>
      <c r="C2373">
        <v>90</v>
      </c>
      <c r="D2373">
        <v>0</v>
      </c>
      <c r="E2373" t="s">
        <v>660</v>
      </c>
      <c r="F2373" t="s">
        <v>8334</v>
      </c>
    </row>
    <row r="2374" spans="1:6">
      <c r="A2374" t="s">
        <v>10804</v>
      </c>
      <c r="B2374" t="s">
        <v>3560</v>
      </c>
      <c r="C2374">
        <v>138</v>
      </c>
      <c r="D2374">
        <v>11</v>
      </c>
      <c r="E2374" t="s">
        <v>660</v>
      </c>
      <c r="F2374" t="s">
        <v>8334</v>
      </c>
    </row>
    <row r="2375" spans="1:6">
      <c r="A2375" t="s">
        <v>10805</v>
      </c>
      <c r="B2375" t="s">
        <v>3561</v>
      </c>
      <c r="C2375">
        <v>329</v>
      </c>
      <c r="D2375">
        <v>24</v>
      </c>
      <c r="E2375" t="s">
        <v>660</v>
      </c>
      <c r="F2375" t="s">
        <v>8334</v>
      </c>
    </row>
    <row r="2376" spans="1:6">
      <c r="A2376" t="s">
        <v>10806</v>
      </c>
      <c r="B2376" t="s">
        <v>3562</v>
      </c>
      <c r="C2376">
        <v>31</v>
      </c>
      <c r="D2376">
        <v>0</v>
      </c>
      <c r="E2376" t="s">
        <v>660</v>
      </c>
      <c r="F2376" t="s">
        <v>8334</v>
      </c>
    </row>
    <row r="2377" spans="1:6">
      <c r="A2377" t="s">
        <v>10807</v>
      </c>
      <c r="B2377" t="s">
        <v>3563</v>
      </c>
      <c r="C2377">
        <v>30</v>
      </c>
      <c r="D2377">
        <v>0</v>
      </c>
      <c r="E2377" t="s">
        <v>661</v>
      </c>
      <c r="F2377" t="s">
        <v>8335</v>
      </c>
    </row>
    <row r="2378" spans="1:6">
      <c r="A2378" t="s">
        <v>10808</v>
      </c>
      <c r="B2378" t="s">
        <v>3564</v>
      </c>
      <c r="C2378">
        <v>32</v>
      </c>
      <c r="D2378">
        <v>0</v>
      </c>
      <c r="E2378" t="s">
        <v>661</v>
      </c>
      <c r="F2378" t="s">
        <v>8335</v>
      </c>
    </row>
    <row r="2379" spans="1:6">
      <c r="A2379" t="s">
        <v>10809</v>
      </c>
      <c r="B2379" t="s">
        <v>3565</v>
      </c>
      <c r="C2379">
        <v>67</v>
      </c>
      <c r="D2379">
        <v>0</v>
      </c>
      <c r="E2379" t="s">
        <v>661</v>
      </c>
      <c r="F2379" t="s">
        <v>8335</v>
      </c>
    </row>
    <row r="2380" spans="1:6">
      <c r="A2380" t="s">
        <v>10810</v>
      </c>
      <c r="B2380" t="s">
        <v>3566</v>
      </c>
      <c r="C2380">
        <v>25</v>
      </c>
      <c r="D2380">
        <v>0</v>
      </c>
      <c r="E2380" t="s">
        <v>661</v>
      </c>
      <c r="F2380" t="s">
        <v>8335</v>
      </c>
    </row>
    <row r="2381" spans="1:6">
      <c r="A2381" t="s">
        <v>10811</v>
      </c>
      <c r="B2381" t="s">
        <v>3567</v>
      </c>
      <c r="C2381">
        <v>40</v>
      </c>
      <c r="D2381">
        <v>0</v>
      </c>
      <c r="E2381" t="s">
        <v>661</v>
      </c>
      <c r="F2381" t="s">
        <v>8335</v>
      </c>
    </row>
    <row r="2382" spans="1:6">
      <c r="A2382" t="s">
        <v>10812</v>
      </c>
      <c r="B2382" t="s">
        <v>3568</v>
      </c>
      <c r="C2382">
        <v>40</v>
      </c>
      <c r="D2382">
        <v>0</v>
      </c>
      <c r="E2382" t="s">
        <v>661</v>
      </c>
      <c r="F2382" t="s">
        <v>8335</v>
      </c>
    </row>
    <row r="2383" spans="1:6">
      <c r="A2383" t="s">
        <v>10813</v>
      </c>
      <c r="B2383" t="s">
        <v>3569</v>
      </c>
      <c r="C2383">
        <v>48</v>
      </c>
      <c r="D2383">
        <v>0</v>
      </c>
      <c r="E2383" t="s">
        <v>661</v>
      </c>
      <c r="F2383" t="s">
        <v>8335</v>
      </c>
    </row>
    <row r="2384" spans="1:6">
      <c r="A2384" t="s">
        <v>10814</v>
      </c>
      <c r="B2384" t="s">
        <v>3570</v>
      </c>
      <c r="C2384">
        <v>50</v>
      </c>
      <c r="D2384">
        <v>0</v>
      </c>
      <c r="E2384" t="s">
        <v>661</v>
      </c>
      <c r="F2384" t="s">
        <v>8335</v>
      </c>
    </row>
    <row r="2385" spans="1:6">
      <c r="A2385" t="s">
        <v>10815</v>
      </c>
      <c r="B2385" t="s">
        <v>3571</v>
      </c>
      <c r="C2385">
        <v>110</v>
      </c>
      <c r="D2385">
        <v>0</v>
      </c>
      <c r="E2385" t="s">
        <v>661</v>
      </c>
      <c r="F2385" t="s">
        <v>8335</v>
      </c>
    </row>
    <row r="2386" spans="1:6">
      <c r="A2386" t="s">
        <v>10816</v>
      </c>
      <c r="B2386" t="s">
        <v>3572</v>
      </c>
      <c r="C2386">
        <v>25</v>
      </c>
      <c r="D2386">
        <v>0</v>
      </c>
      <c r="E2386" t="s">
        <v>661</v>
      </c>
      <c r="F2386" t="s">
        <v>8335</v>
      </c>
    </row>
    <row r="2387" spans="1:6">
      <c r="A2387" t="s">
        <v>10817</v>
      </c>
      <c r="B2387" t="s">
        <v>3573</v>
      </c>
      <c r="C2387">
        <v>30</v>
      </c>
      <c r="D2387">
        <v>0</v>
      </c>
      <c r="E2387" t="s">
        <v>661</v>
      </c>
      <c r="F2387" t="s">
        <v>8335</v>
      </c>
    </row>
    <row r="2388" spans="1:6">
      <c r="A2388" t="s">
        <v>10818</v>
      </c>
      <c r="B2388" t="s">
        <v>3574</v>
      </c>
      <c r="C2388">
        <v>32</v>
      </c>
      <c r="D2388">
        <v>0</v>
      </c>
      <c r="E2388" t="s">
        <v>661</v>
      </c>
      <c r="F2388" t="s">
        <v>8335</v>
      </c>
    </row>
    <row r="2389" spans="1:6">
      <c r="A2389" t="s">
        <v>10819</v>
      </c>
      <c r="B2389" t="s">
        <v>3575</v>
      </c>
      <c r="C2389">
        <v>55</v>
      </c>
      <c r="D2389">
        <v>0</v>
      </c>
      <c r="E2389" t="s">
        <v>661</v>
      </c>
      <c r="F2389" t="s">
        <v>8335</v>
      </c>
    </row>
    <row r="2390" spans="1:6">
      <c r="A2390" t="s">
        <v>10820</v>
      </c>
      <c r="B2390" t="s">
        <v>3576</v>
      </c>
      <c r="C2390">
        <v>40</v>
      </c>
      <c r="D2390">
        <v>0</v>
      </c>
      <c r="E2390" t="s">
        <v>661</v>
      </c>
      <c r="F2390" t="s">
        <v>8335</v>
      </c>
    </row>
    <row r="2391" spans="1:6">
      <c r="A2391" t="s">
        <v>10821</v>
      </c>
      <c r="B2391" t="s">
        <v>3577</v>
      </c>
      <c r="C2391">
        <v>22</v>
      </c>
      <c r="D2391">
        <v>0</v>
      </c>
      <c r="E2391" t="s">
        <v>661</v>
      </c>
      <c r="F2391" t="s">
        <v>8335</v>
      </c>
    </row>
    <row r="2392" spans="1:6">
      <c r="A2392" t="s">
        <v>10822</v>
      </c>
      <c r="B2392" t="s">
        <v>3578</v>
      </c>
      <c r="C2392">
        <v>28</v>
      </c>
      <c r="D2392">
        <v>0</v>
      </c>
      <c r="E2392" t="s">
        <v>661</v>
      </c>
      <c r="F2392" t="s">
        <v>8335</v>
      </c>
    </row>
    <row r="2393" spans="1:6">
      <c r="A2393" t="s">
        <v>10823</v>
      </c>
      <c r="B2393" t="s">
        <v>3579</v>
      </c>
      <c r="C2393">
        <v>53</v>
      </c>
      <c r="D2393">
        <v>0</v>
      </c>
      <c r="E2393" t="s">
        <v>661</v>
      </c>
      <c r="F2393" t="s">
        <v>8335</v>
      </c>
    </row>
    <row r="2394" spans="1:6">
      <c r="A2394" t="s">
        <v>10824</v>
      </c>
      <c r="B2394" t="s">
        <v>3580</v>
      </c>
      <c r="C2394">
        <v>29</v>
      </c>
      <c r="D2394">
        <v>0</v>
      </c>
      <c r="E2394" t="s">
        <v>661</v>
      </c>
      <c r="F2394" t="s">
        <v>8335</v>
      </c>
    </row>
    <row r="2395" spans="1:6">
      <c r="A2395" t="s">
        <v>10825</v>
      </c>
      <c r="B2395" t="s">
        <v>3581</v>
      </c>
      <c r="C2395">
        <v>30</v>
      </c>
      <c r="D2395">
        <v>0</v>
      </c>
      <c r="E2395" t="s">
        <v>661</v>
      </c>
      <c r="F2395" t="s">
        <v>8335</v>
      </c>
    </row>
    <row r="2396" spans="1:6">
      <c r="A2396" t="s">
        <v>10826</v>
      </c>
      <c r="B2396" t="s">
        <v>3582</v>
      </c>
      <c r="C2396">
        <v>35</v>
      </c>
      <c r="D2396">
        <v>0</v>
      </c>
      <c r="E2396" t="s">
        <v>661</v>
      </c>
      <c r="F2396" t="s">
        <v>8335</v>
      </c>
    </row>
    <row r="2397" spans="1:6">
      <c r="A2397" t="s">
        <v>10827</v>
      </c>
      <c r="B2397" t="s">
        <v>3583</v>
      </c>
      <c r="C2397">
        <v>18</v>
      </c>
      <c r="D2397">
        <v>0</v>
      </c>
      <c r="E2397" t="s">
        <v>661</v>
      </c>
      <c r="F2397" t="s">
        <v>8335</v>
      </c>
    </row>
    <row r="2398" spans="1:6">
      <c r="A2398" t="s">
        <v>10828</v>
      </c>
      <c r="B2398" t="s">
        <v>3584</v>
      </c>
      <c r="C2398">
        <v>35</v>
      </c>
      <c r="D2398">
        <v>0</v>
      </c>
      <c r="E2398" t="s">
        <v>661</v>
      </c>
      <c r="F2398" t="s">
        <v>8335</v>
      </c>
    </row>
    <row r="2399" spans="1:6">
      <c r="A2399" t="s">
        <v>10829</v>
      </c>
      <c r="B2399" t="s">
        <v>3585</v>
      </c>
      <c r="C2399">
        <v>30</v>
      </c>
      <c r="D2399">
        <v>0</v>
      </c>
      <c r="E2399" t="s">
        <v>662</v>
      </c>
      <c r="F2399" t="s">
        <v>8331</v>
      </c>
    </row>
    <row r="2400" spans="1:6">
      <c r="A2400" t="s">
        <v>10830</v>
      </c>
      <c r="B2400" t="s">
        <v>3586</v>
      </c>
      <c r="C2400">
        <v>15</v>
      </c>
      <c r="D2400">
        <v>1</v>
      </c>
      <c r="E2400" t="s">
        <v>662</v>
      </c>
      <c r="F2400" t="s">
        <v>8331</v>
      </c>
    </row>
    <row r="2401" spans="1:6">
      <c r="A2401" t="s">
        <v>10831</v>
      </c>
      <c r="B2401" t="s">
        <v>3587</v>
      </c>
      <c r="C2401">
        <v>15</v>
      </c>
      <c r="D2401">
        <v>2</v>
      </c>
      <c r="E2401" t="s">
        <v>662</v>
      </c>
      <c r="F2401" t="s">
        <v>8331</v>
      </c>
    </row>
    <row r="2402" spans="1:6">
      <c r="A2402" t="s">
        <v>10832</v>
      </c>
      <c r="B2402" t="s">
        <v>3588</v>
      </c>
      <c r="C2402">
        <v>12</v>
      </c>
      <c r="D2402">
        <v>0</v>
      </c>
      <c r="E2402" t="s">
        <v>662</v>
      </c>
      <c r="F2402" t="s">
        <v>8331</v>
      </c>
    </row>
    <row r="2403" spans="1:6">
      <c r="A2403" t="s">
        <v>10833</v>
      </c>
      <c r="B2403" t="s">
        <v>3589</v>
      </c>
      <c r="C2403">
        <v>85</v>
      </c>
      <c r="D2403">
        <v>5</v>
      </c>
      <c r="E2403" t="s">
        <v>662</v>
      </c>
      <c r="F2403" t="s">
        <v>8331</v>
      </c>
    </row>
    <row r="2404" spans="1:6">
      <c r="A2404" t="s">
        <v>10834</v>
      </c>
      <c r="B2404" t="s">
        <v>3590</v>
      </c>
      <c r="C2404">
        <v>25</v>
      </c>
      <c r="D2404">
        <v>3</v>
      </c>
      <c r="E2404" t="s">
        <v>662</v>
      </c>
      <c r="F2404" t="s">
        <v>8331</v>
      </c>
    </row>
    <row r="2405" spans="1:6">
      <c r="A2405" t="s">
        <v>10835</v>
      </c>
      <c r="B2405" t="s">
        <v>3591</v>
      </c>
      <c r="C2405">
        <v>28</v>
      </c>
      <c r="D2405">
        <v>3</v>
      </c>
      <c r="E2405" t="s">
        <v>662</v>
      </c>
      <c r="F2405" t="s">
        <v>8331</v>
      </c>
    </row>
    <row r="2406" spans="1:6">
      <c r="A2406" t="s">
        <v>10836</v>
      </c>
      <c r="B2406" t="s">
        <v>3592</v>
      </c>
      <c r="C2406">
        <v>100</v>
      </c>
      <c r="D2406">
        <v>7</v>
      </c>
      <c r="E2406" t="s">
        <v>662</v>
      </c>
      <c r="F2406" t="s">
        <v>8331</v>
      </c>
    </row>
    <row r="2407" spans="1:6">
      <c r="A2407" t="s">
        <v>10837</v>
      </c>
      <c r="B2407" t="s">
        <v>3593</v>
      </c>
      <c r="C2407">
        <v>150</v>
      </c>
      <c r="D2407">
        <v>25</v>
      </c>
      <c r="E2407" t="s">
        <v>662</v>
      </c>
      <c r="F2407" t="s">
        <v>8331</v>
      </c>
    </row>
    <row r="2408" spans="1:6">
      <c r="A2408" t="s">
        <v>10838</v>
      </c>
      <c r="B2408" t="s">
        <v>3594</v>
      </c>
      <c r="C2408">
        <v>49</v>
      </c>
      <c r="D2408">
        <v>8</v>
      </c>
      <c r="E2408" t="s">
        <v>662</v>
      </c>
      <c r="F2408" t="s">
        <v>8331</v>
      </c>
    </row>
    <row r="2409" spans="1:6">
      <c r="A2409" t="s">
        <v>10839</v>
      </c>
      <c r="B2409" t="s">
        <v>3595</v>
      </c>
      <c r="C2409">
        <v>47</v>
      </c>
      <c r="D2409">
        <v>4</v>
      </c>
      <c r="E2409" t="s">
        <v>662</v>
      </c>
      <c r="F2409" t="s">
        <v>8331</v>
      </c>
    </row>
    <row r="2410" spans="1:6">
      <c r="A2410" t="s">
        <v>10840</v>
      </c>
      <c r="B2410" t="s">
        <v>3596</v>
      </c>
      <c r="C2410">
        <v>299</v>
      </c>
      <c r="D2410">
        <v>29</v>
      </c>
      <c r="E2410" t="s">
        <v>662</v>
      </c>
      <c r="F2410" t="s">
        <v>8331</v>
      </c>
    </row>
    <row r="2411" spans="1:6">
      <c r="A2411" t="s">
        <v>10841</v>
      </c>
      <c r="B2411" t="s">
        <v>3597</v>
      </c>
      <c r="C2411">
        <v>27</v>
      </c>
      <c r="D2411">
        <v>2</v>
      </c>
      <c r="E2411" t="s">
        <v>662</v>
      </c>
      <c r="F2411" t="s">
        <v>8331</v>
      </c>
    </row>
    <row r="2412" spans="1:6">
      <c r="A2412" t="s">
        <v>10842</v>
      </c>
      <c r="B2412" t="s">
        <v>3598</v>
      </c>
      <c r="C2412">
        <v>13</v>
      </c>
      <c r="D2412">
        <v>2</v>
      </c>
      <c r="E2412" t="s">
        <v>662</v>
      </c>
      <c r="F2412" t="s">
        <v>8331</v>
      </c>
    </row>
    <row r="2413" spans="1:6">
      <c r="A2413" t="s">
        <v>10843</v>
      </c>
      <c r="B2413" t="s">
        <v>3599</v>
      </c>
      <c r="C2413">
        <v>25</v>
      </c>
      <c r="D2413">
        <v>1</v>
      </c>
      <c r="E2413" t="s">
        <v>662</v>
      </c>
      <c r="F2413" t="s">
        <v>8331</v>
      </c>
    </row>
    <row r="2414" spans="1:6">
      <c r="A2414" t="s">
        <v>10844</v>
      </c>
      <c r="B2414" t="s">
        <v>3600</v>
      </c>
      <c r="C2414">
        <v>28</v>
      </c>
      <c r="D2414">
        <v>2</v>
      </c>
      <c r="E2414" t="s">
        <v>662</v>
      </c>
      <c r="F2414" t="s">
        <v>8331</v>
      </c>
    </row>
    <row r="2415" spans="1:6">
      <c r="A2415" t="s">
        <v>10845</v>
      </c>
      <c r="B2415" t="s">
        <v>3601</v>
      </c>
      <c r="C2415">
        <v>71</v>
      </c>
      <c r="D2415">
        <v>8</v>
      </c>
      <c r="E2415" t="s">
        <v>662</v>
      </c>
      <c r="F2415" t="s">
        <v>8331</v>
      </c>
    </row>
    <row r="2416" spans="1:6">
      <c r="A2416" t="s">
        <v>10846</v>
      </c>
      <c r="B2416" t="s">
        <v>3602</v>
      </c>
      <c r="C2416">
        <v>80</v>
      </c>
      <c r="D2416">
        <v>6</v>
      </c>
      <c r="E2416" t="s">
        <v>662</v>
      </c>
      <c r="F2416" t="s">
        <v>8331</v>
      </c>
    </row>
    <row r="2417" spans="1:6">
      <c r="A2417" t="s">
        <v>10847</v>
      </c>
      <c r="B2417" t="s">
        <v>3603</v>
      </c>
      <c r="C2417">
        <v>167</v>
      </c>
      <c r="D2417">
        <v>37</v>
      </c>
      <c r="E2417" t="s">
        <v>662</v>
      </c>
      <c r="F2417" t="s">
        <v>8331</v>
      </c>
    </row>
    <row r="2418" spans="1:6">
      <c r="A2418" t="s">
        <v>10848</v>
      </c>
      <c r="B2418" t="s">
        <v>3604</v>
      </c>
      <c r="C2418">
        <v>60</v>
      </c>
      <c r="D2418">
        <v>4</v>
      </c>
      <c r="E2418" t="s">
        <v>662</v>
      </c>
      <c r="F2418" t="s">
        <v>8331</v>
      </c>
    </row>
    <row r="2419" spans="1:6">
      <c r="A2419" t="s">
        <v>10849</v>
      </c>
      <c r="B2419" t="s">
        <v>3605</v>
      </c>
      <c r="C2419">
        <v>19</v>
      </c>
      <c r="D2419">
        <v>2</v>
      </c>
      <c r="E2419" t="s">
        <v>662</v>
      </c>
      <c r="F2419" t="s">
        <v>8331</v>
      </c>
    </row>
    <row r="2420" spans="1:6">
      <c r="A2420" t="s">
        <v>10850</v>
      </c>
      <c r="B2420" t="s">
        <v>3606</v>
      </c>
      <c r="C2420">
        <v>82</v>
      </c>
      <c r="D2420">
        <v>7</v>
      </c>
      <c r="E2420" t="s">
        <v>662</v>
      </c>
      <c r="F2420" t="s">
        <v>8331</v>
      </c>
    </row>
    <row r="2421" spans="1:6">
      <c r="A2421" t="s">
        <v>10851</v>
      </c>
      <c r="B2421" t="s">
        <v>3607</v>
      </c>
      <c r="C2421">
        <v>25</v>
      </c>
      <c r="D2421">
        <v>3</v>
      </c>
      <c r="E2421" t="s">
        <v>662</v>
      </c>
      <c r="F2421" t="s">
        <v>8331</v>
      </c>
    </row>
    <row r="2422" spans="1:6">
      <c r="A2422" t="s">
        <v>10852</v>
      </c>
      <c r="B2422" t="s">
        <v>3608</v>
      </c>
      <c r="C2422">
        <v>75</v>
      </c>
      <c r="D2422">
        <v>16</v>
      </c>
      <c r="E2422" t="s">
        <v>662</v>
      </c>
      <c r="F2422" t="s">
        <v>8331</v>
      </c>
    </row>
    <row r="2423" spans="1:6">
      <c r="A2423" t="s">
        <v>10853</v>
      </c>
      <c r="B2423" t="s">
        <v>3609</v>
      </c>
      <c r="C2423">
        <v>35</v>
      </c>
      <c r="D2423">
        <v>2</v>
      </c>
      <c r="E2423" t="s">
        <v>662</v>
      </c>
      <c r="F2423" t="s">
        <v>8331</v>
      </c>
    </row>
    <row r="2424" spans="1:6">
      <c r="A2424" t="s">
        <v>10854</v>
      </c>
      <c r="B2424" t="s">
        <v>3610</v>
      </c>
      <c r="C2424">
        <v>7</v>
      </c>
      <c r="D2424">
        <v>0</v>
      </c>
      <c r="E2424" t="s">
        <v>662</v>
      </c>
      <c r="F2424" t="s">
        <v>8331</v>
      </c>
    </row>
    <row r="2425" spans="1:6">
      <c r="A2425" t="s">
        <v>10855</v>
      </c>
      <c r="B2425" t="s">
        <v>3611</v>
      </c>
      <c r="C2425">
        <v>70</v>
      </c>
      <c r="D2425">
        <v>6</v>
      </c>
      <c r="E2425" t="s">
        <v>662</v>
      </c>
      <c r="F2425" t="s">
        <v>8331</v>
      </c>
    </row>
    <row r="2426" spans="1:6">
      <c r="A2426" t="s">
        <v>10856</v>
      </c>
      <c r="B2426" t="s">
        <v>3612</v>
      </c>
      <c r="C2426">
        <v>25</v>
      </c>
      <c r="D2426">
        <v>4</v>
      </c>
      <c r="E2426" t="s">
        <v>662</v>
      </c>
      <c r="F2426" t="s">
        <v>8331</v>
      </c>
    </row>
    <row r="2427" spans="1:6">
      <c r="A2427" t="s">
        <v>10857</v>
      </c>
      <c r="B2427" t="s">
        <v>3613</v>
      </c>
      <c r="C2427">
        <v>100</v>
      </c>
      <c r="D2427">
        <v>8</v>
      </c>
      <c r="E2427" t="s">
        <v>662</v>
      </c>
      <c r="F2427" t="s">
        <v>8331</v>
      </c>
    </row>
    <row r="2428" spans="1:6">
      <c r="A2428" t="s">
        <v>10858</v>
      </c>
      <c r="B2428" t="s">
        <v>3614</v>
      </c>
      <c r="C2428">
        <v>22</v>
      </c>
      <c r="D2428">
        <v>3</v>
      </c>
      <c r="E2428" t="s">
        <v>662</v>
      </c>
      <c r="F2428" t="s">
        <v>8331</v>
      </c>
    </row>
    <row r="2429" spans="1:6">
      <c r="A2429" t="s">
        <v>10859</v>
      </c>
      <c r="B2429" t="s">
        <v>3615</v>
      </c>
      <c r="C2429">
        <v>35</v>
      </c>
      <c r="D2429">
        <v>6</v>
      </c>
      <c r="E2429" t="s">
        <v>662</v>
      </c>
      <c r="F2429" t="s">
        <v>8331</v>
      </c>
    </row>
    <row r="2430" spans="1:6">
      <c r="A2430" t="s">
        <v>10860</v>
      </c>
      <c r="B2430" t="s">
        <v>3616</v>
      </c>
      <c r="C2430">
        <v>30</v>
      </c>
      <c r="D2430">
        <v>5</v>
      </c>
      <c r="E2430" t="s">
        <v>662</v>
      </c>
      <c r="F2430" t="s">
        <v>8331</v>
      </c>
    </row>
    <row r="2431" spans="1:6">
      <c r="A2431" t="s">
        <v>10861</v>
      </c>
      <c r="B2431" t="s">
        <v>3617</v>
      </c>
      <c r="C2431">
        <v>65</v>
      </c>
      <c r="D2431">
        <v>5</v>
      </c>
      <c r="E2431" t="s">
        <v>662</v>
      </c>
      <c r="F2431" t="s">
        <v>8331</v>
      </c>
    </row>
    <row r="2432" spans="1:6">
      <c r="A2432" t="s">
        <v>10862</v>
      </c>
      <c r="B2432" t="s">
        <v>3618</v>
      </c>
      <c r="C2432">
        <v>8</v>
      </c>
      <c r="D2432">
        <v>0</v>
      </c>
      <c r="E2432" t="s">
        <v>662</v>
      </c>
      <c r="F2432" t="s">
        <v>8331</v>
      </c>
    </row>
    <row r="2433" spans="1:6">
      <c r="A2433" t="s">
        <v>10863</v>
      </c>
      <c r="B2433" t="s">
        <v>3619</v>
      </c>
      <c r="C2433">
        <v>25</v>
      </c>
      <c r="D2433">
        <v>3</v>
      </c>
      <c r="E2433" t="s">
        <v>662</v>
      </c>
      <c r="F2433" t="s">
        <v>8331</v>
      </c>
    </row>
    <row r="2434" spans="1:6">
      <c r="A2434" t="s">
        <v>10864</v>
      </c>
      <c r="B2434" t="s">
        <v>3620</v>
      </c>
      <c r="C2434">
        <v>30</v>
      </c>
      <c r="D2434">
        <v>6</v>
      </c>
      <c r="E2434" t="s">
        <v>662</v>
      </c>
      <c r="F2434" t="s">
        <v>8331</v>
      </c>
    </row>
    <row r="2435" spans="1:6">
      <c r="A2435" t="s">
        <v>10865</v>
      </c>
      <c r="B2435" t="s">
        <v>3621</v>
      </c>
      <c r="C2435">
        <v>160</v>
      </c>
      <c r="D2435">
        <v>16</v>
      </c>
      <c r="E2435" t="s">
        <v>662</v>
      </c>
      <c r="F2435" t="s">
        <v>8331</v>
      </c>
    </row>
    <row r="2436" spans="1:6">
      <c r="A2436" t="s">
        <v>10866</v>
      </c>
      <c r="B2436" t="s">
        <v>3622</v>
      </c>
      <c r="C2436">
        <v>20</v>
      </c>
      <c r="D2436">
        <v>2</v>
      </c>
      <c r="E2436" t="s">
        <v>662</v>
      </c>
      <c r="F2436" t="s">
        <v>8331</v>
      </c>
    </row>
    <row r="2437" spans="1:6">
      <c r="A2437" t="s">
        <v>10867</v>
      </c>
      <c r="B2437" t="s">
        <v>3623</v>
      </c>
      <c r="C2437">
        <v>40</v>
      </c>
      <c r="D2437">
        <v>4</v>
      </c>
      <c r="E2437" t="s">
        <v>662</v>
      </c>
      <c r="F2437" t="s">
        <v>8331</v>
      </c>
    </row>
    <row r="2438" spans="1:6">
      <c r="A2438" t="s">
        <v>10868</v>
      </c>
      <c r="B2438" t="s">
        <v>3624</v>
      </c>
      <c r="C2438">
        <v>10</v>
      </c>
      <c r="D2438">
        <v>1</v>
      </c>
      <c r="E2438" t="s">
        <v>662</v>
      </c>
      <c r="F2438" t="s">
        <v>8331</v>
      </c>
    </row>
    <row r="2439" spans="1:6">
      <c r="A2439" t="s">
        <v>10869</v>
      </c>
      <c r="B2439" t="s">
        <v>3625</v>
      </c>
      <c r="C2439">
        <v>145</v>
      </c>
      <c r="D2439">
        <v>13</v>
      </c>
      <c r="E2439" t="s">
        <v>662</v>
      </c>
      <c r="F2439" t="s">
        <v>8331</v>
      </c>
    </row>
    <row r="2440" spans="1:6">
      <c r="A2440" t="s">
        <v>10870</v>
      </c>
      <c r="B2440" t="s">
        <v>3626</v>
      </c>
      <c r="C2440">
        <v>18</v>
      </c>
      <c r="D2440">
        <v>3</v>
      </c>
      <c r="E2440" t="s">
        <v>662</v>
      </c>
      <c r="F2440" t="s">
        <v>8331</v>
      </c>
    </row>
    <row r="2441" spans="1:6">
      <c r="A2441" t="s">
        <v>10871</v>
      </c>
      <c r="B2441" t="s">
        <v>3627</v>
      </c>
      <c r="C2441">
        <v>141</v>
      </c>
      <c r="D2441">
        <v>26</v>
      </c>
      <c r="E2441" t="s">
        <v>662</v>
      </c>
      <c r="F2441" t="s">
        <v>8331</v>
      </c>
    </row>
    <row r="2442" spans="1:6">
      <c r="A2442" t="s">
        <v>10872</v>
      </c>
      <c r="B2442" t="s">
        <v>3628</v>
      </c>
      <c r="C2442">
        <v>40</v>
      </c>
      <c r="D2442">
        <v>3</v>
      </c>
      <c r="E2442" t="s">
        <v>662</v>
      </c>
      <c r="F2442" t="s">
        <v>8331</v>
      </c>
    </row>
    <row r="2443" spans="1:6">
      <c r="A2443" t="s">
        <v>10873</v>
      </c>
      <c r="B2443" t="s">
        <v>3629</v>
      </c>
      <c r="C2443">
        <v>11</v>
      </c>
      <c r="D2443">
        <v>1</v>
      </c>
      <c r="E2443" t="s">
        <v>662</v>
      </c>
      <c r="F2443" t="s">
        <v>8331</v>
      </c>
    </row>
    <row r="2444" spans="1:6">
      <c r="A2444" t="s">
        <v>10874</v>
      </c>
      <c r="B2444" t="s">
        <v>3630</v>
      </c>
      <c r="C2444">
        <v>30</v>
      </c>
      <c r="D2444">
        <v>2</v>
      </c>
      <c r="E2444" t="s">
        <v>662</v>
      </c>
      <c r="F2444" t="s">
        <v>8331</v>
      </c>
    </row>
    <row r="2445" spans="1:6">
      <c r="A2445" t="s">
        <v>10875</v>
      </c>
      <c r="B2445" t="s">
        <v>3631</v>
      </c>
      <c r="C2445">
        <v>66</v>
      </c>
      <c r="D2445">
        <v>5</v>
      </c>
      <c r="E2445" t="s">
        <v>662</v>
      </c>
      <c r="F2445" t="s">
        <v>8331</v>
      </c>
    </row>
    <row r="2446" spans="1:6">
      <c r="A2446" t="s">
        <v>10876</v>
      </c>
      <c r="B2446" t="s">
        <v>3632</v>
      </c>
      <c r="C2446">
        <v>150</v>
      </c>
      <c r="D2446">
        <v>13</v>
      </c>
      <c r="E2446" t="s">
        <v>662</v>
      </c>
      <c r="F2446" t="s">
        <v>8331</v>
      </c>
    </row>
    <row r="2447" spans="1:6">
      <c r="A2447" t="s">
        <v>10877</v>
      </c>
      <c r="B2447" t="s">
        <v>3633</v>
      </c>
      <c r="C2447">
        <v>100</v>
      </c>
      <c r="D2447">
        <v>25</v>
      </c>
      <c r="E2447" t="s">
        <v>662</v>
      </c>
      <c r="F2447" t="s">
        <v>8331</v>
      </c>
    </row>
    <row r="2448" spans="1:6">
      <c r="A2448" t="s">
        <v>10878</v>
      </c>
      <c r="B2448" t="s">
        <v>3634</v>
      </c>
      <c r="C2448">
        <v>25</v>
      </c>
      <c r="D2448">
        <v>2</v>
      </c>
      <c r="E2448" t="s">
        <v>662</v>
      </c>
      <c r="F2448" t="s">
        <v>8331</v>
      </c>
    </row>
    <row r="2449" spans="1:6">
      <c r="A2449" t="s">
        <v>10879</v>
      </c>
      <c r="B2449" t="s">
        <v>3635</v>
      </c>
      <c r="C2449">
        <v>11</v>
      </c>
      <c r="D2449">
        <v>1</v>
      </c>
      <c r="E2449" t="s">
        <v>662</v>
      </c>
      <c r="F2449" t="s">
        <v>8331</v>
      </c>
    </row>
    <row r="2450" spans="1:6">
      <c r="A2450" t="s">
        <v>10880</v>
      </c>
      <c r="B2450" t="s">
        <v>3636</v>
      </c>
      <c r="C2450">
        <v>23</v>
      </c>
      <c r="D2450">
        <v>1</v>
      </c>
      <c r="E2450" t="s">
        <v>662</v>
      </c>
      <c r="F2450" t="s">
        <v>8331</v>
      </c>
    </row>
    <row r="2451" spans="1:6">
      <c r="A2451" t="s">
        <v>10881</v>
      </c>
      <c r="B2451" t="s">
        <v>3637</v>
      </c>
      <c r="C2451">
        <v>98</v>
      </c>
      <c r="D2451">
        <v>14</v>
      </c>
      <c r="E2451" t="s">
        <v>662</v>
      </c>
      <c r="F2451" t="s">
        <v>8331</v>
      </c>
    </row>
    <row r="2452" spans="1:6">
      <c r="A2452" t="s">
        <v>10882</v>
      </c>
      <c r="B2452" t="s">
        <v>3638</v>
      </c>
      <c r="C2452">
        <v>0</v>
      </c>
      <c r="D2452">
        <v>0</v>
      </c>
      <c r="E2452" t="s">
        <v>662</v>
      </c>
      <c r="F2452" t="s">
        <v>1196</v>
      </c>
    </row>
    <row r="2453" spans="1:6">
      <c r="A2453" t="s">
        <v>10883</v>
      </c>
      <c r="B2453" t="s">
        <v>3639</v>
      </c>
      <c r="C2453">
        <v>12</v>
      </c>
      <c r="D2453">
        <v>0</v>
      </c>
      <c r="E2453" t="s">
        <v>662</v>
      </c>
      <c r="F2453" t="s">
        <v>8331</v>
      </c>
    </row>
    <row r="2454" spans="1:6">
      <c r="A2454" t="s">
        <v>10884</v>
      </c>
      <c r="B2454" t="s">
        <v>3640</v>
      </c>
      <c r="C2454">
        <v>60</v>
      </c>
      <c r="D2454">
        <v>4</v>
      </c>
      <c r="E2454" t="s">
        <v>662</v>
      </c>
      <c r="F2454" t="s">
        <v>8331</v>
      </c>
    </row>
    <row r="2455" spans="1:6">
      <c r="A2455" t="s">
        <v>10885</v>
      </c>
      <c r="B2455" t="s">
        <v>3641</v>
      </c>
      <c r="C2455">
        <v>45</v>
      </c>
      <c r="D2455">
        <v>8</v>
      </c>
      <c r="E2455" t="s">
        <v>662</v>
      </c>
      <c r="F2455" t="s">
        <v>8331</v>
      </c>
    </row>
    <row r="2456" spans="1:6">
      <c r="A2456" t="s">
        <v>10886</v>
      </c>
      <c r="B2456" t="s">
        <v>3642</v>
      </c>
      <c r="C2456">
        <v>91</v>
      </c>
      <c r="D2456">
        <v>10</v>
      </c>
      <c r="E2456" t="s">
        <v>662</v>
      </c>
      <c r="F2456" t="s">
        <v>8331</v>
      </c>
    </row>
    <row r="2457" spans="1:6">
      <c r="A2457" t="s">
        <v>10887</v>
      </c>
      <c r="B2457" t="s">
        <v>3643</v>
      </c>
      <c r="C2457">
        <v>40</v>
      </c>
      <c r="D2457">
        <v>5</v>
      </c>
      <c r="E2457" t="s">
        <v>662</v>
      </c>
      <c r="F2457" t="s">
        <v>8331</v>
      </c>
    </row>
    <row r="2458" spans="1:6">
      <c r="A2458" t="s">
        <v>10888</v>
      </c>
      <c r="B2458" t="s">
        <v>3644</v>
      </c>
      <c r="C2458">
        <v>38</v>
      </c>
      <c r="D2458">
        <v>2</v>
      </c>
      <c r="E2458" t="s">
        <v>662</v>
      </c>
      <c r="F2458" t="s">
        <v>8331</v>
      </c>
    </row>
    <row r="2459" spans="1:6">
      <c r="A2459" t="s">
        <v>10889</v>
      </c>
      <c r="B2459" t="s">
        <v>3645</v>
      </c>
      <c r="C2459">
        <v>20</v>
      </c>
      <c r="D2459">
        <v>0</v>
      </c>
      <c r="E2459" t="s">
        <v>662</v>
      </c>
      <c r="F2459" t="s">
        <v>8331</v>
      </c>
    </row>
    <row r="2460" spans="1:6">
      <c r="A2460" t="s">
        <v>10890</v>
      </c>
      <c r="B2460" t="s">
        <v>3646</v>
      </c>
      <c r="C2460">
        <v>50</v>
      </c>
      <c r="D2460">
        <v>5</v>
      </c>
      <c r="E2460" t="s">
        <v>662</v>
      </c>
      <c r="F2460" t="s">
        <v>8331</v>
      </c>
    </row>
    <row r="2461" spans="1:6">
      <c r="A2461" t="s">
        <v>10891</v>
      </c>
      <c r="B2461" t="s">
        <v>3647</v>
      </c>
      <c r="C2461">
        <v>45</v>
      </c>
      <c r="D2461">
        <v>7</v>
      </c>
      <c r="E2461" t="s">
        <v>662</v>
      </c>
      <c r="F2461" t="s">
        <v>8331</v>
      </c>
    </row>
    <row r="2462" spans="1:6">
      <c r="A2462" t="s">
        <v>10892</v>
      </c>
      <c r="B2462" t="s">
        <v>3648</v>
      </c>
      <c r="C2462">
        <v>105</v>
      </c>
      <c r="D2462">
        <v>6</v>
      </c>
      <c r="E2462" t="s">
        <v>662</v>
      </c>
      <c r="F2462" t="s">
        <v>8331</v>
      </c>
    </row>
    <row r="2463" spans="1:6">
      <c r="A2463" t="s">
        <v>10893</v>
      </c>
      <c r="B2463" t="s">
        <v>3649</v>
      </c>
      <c r="C2463">
        <v>49</v>
      </c>
      <c r="D2463">
        <v>3</v>
      </c>
      <c r="E2463" t="s">
        <v>662</v>
      </c>
      <c r="F2463" t="s">
        <v>8331</v>
      </c>
    </row>
    <row r="2464" spans="1:6">
      <c r="A2464" t="s">
        <v>10894</v>
      </c>
      <c r="B2464" t="s">
        <v>3650</v>
      </c>
      <c r="C2464">
        <v>0</v>
      </c>
      <c r="D2464">
        <v>0</v>
      </c>
      <c r="E2464" t="s">
        <v>663</v>
      </c>
      <c r="F2464" t="s">
        <v>8335</v>
      </c>
    </row>
    <row r="2465" spans="1:6">
      <c r="A2465" t="s">
        <v>10895</v>
      </c>
      <c r="B2465" t="s">
        <v>3651</v>
      </c>
      <c r="C2465">
        <v>72</v>
      </c>
      <c r="D2465">
        <v>0</v>
      </c>
      <c r="E2465" t="s">
        <v>663</v>
      </c>
      <c r="F2465" t="s">
        <v>8335</v>
      </c>
    </row>
    <row r="2466" spans="1:6">
      <c r="A2466" t="s">
        <v>10896</v>
      </c>
      <c r="B2466" t="s">
        <v>3652</v>
      </c>
      <c r="C2466">
        <v>70</v>
      </c>
      <c r="D2466">
        <v>7</v>
      </c>
      <c r="E2466" t="s">
        <v>663</v>
      </c>
      <c r="F2466" t="s">
        <v>8335</v>
      </c>
    </row>
    <row r="2467" spans="1:6">
      <c r="A2467" t="s">
        <v>10897</v>
      </c>
      <c r="B2467" t="s">
        <v>3653</v>
      </c>
      <c r="C2467">
        <v>483</v>
      </c>
      <c r="D2467">
        <v>122</v>
      </c>
      <c r="E2467" t="s">
        <v>663</v>
      </c>
      <c r="F2467" t="s">
        <v>8335</v>
      </c>
    </row>
    <row r="2468" spans="1:6">
      <c r="A2468" t="s">
        <v>10898</v>
      </c>
      <c r="B2468" t="s">
        <v>3654</v>
      </c>
      <c r="C2468">
        <v>217</v>
      </c>
      <c r="D2468">
        <v>32</v>
      </c>
      <c r="E2468" t="s">
        <v>663</v>
      </c>
      <c r="F2468" t="s">
        <v>8335</v>
      </c>
    </row>
    <row r="2469" spans="1:6">
      <c r="A2469" t="s">
        <v>10899</v>
      </c>
      <c r="B2469" t="s">
        <v>3655</v>
      </c>
      <c r="C2469">
        <v>64</v>
      </c>
      <c r="D2469">
        <v>15</v>
      </c>
      <c r="E2469" t="s">
        <v>664</v>
      </c>
      <c r="F2469" t="s">
        <v>8335</v>
      </c>
    </row>
    <row r="2470" spans="1:6">
      <c r="A2470" t="s">
        <v>10900</v>
      </c>
      <c r="B2470" t="s">
        <v>3656</v>
      </c>
      <c r="C2470">
        <v>2</v>
      </c>
      <c r="D2470">
        <v>0</v>
      </c>
      <c r="E2470" t="s">
        <v>665</v>
      </c>
      <c r="F2470" t="s">
        <v>1196</v>
      </c>
    </row>
    <row r="2471" spans="1:6">
      <c r="A2471" t="s">
        <v>10901</v>
      </c>
      <c r="B2471" t="s">
        <v>3657</v>
      </c>
      <c r="C2471">
        <v>12</v>
      </c>
      <c r="D2471">
        <v>0</v>
      </c>
      <c r="E2471" t="s">
        <v>665</v>
      </c>
      <c r="F2471" t="s">
        <v>8332</v>
      </c>
    </row>
    <row r="2472" spans="1:6">
      <c r="A2472" t="s">
        <v>10902</v>
      </c>
      <c r="B2472" t="s">
        <v>3658</v>
      </c>
      <c r="C2472">
        <v>5</v>
      </c>
      <c r="D2472">
        <v>0</v>
      </c>
      <c r="E2472" t="s">
        <v>666</v>
      </c>
      <c r="F2472" t="s">
        <v>1196</v>
      </c>
    </row>
    <row r="2473" spans="1:6">
      <c r="A2473" t="s">
        <v>10903</v>
      </c>
      <c r="B2473" t="s">
        <v>3659</v>
      </c>
      <c r="C2473">
        <v>0</v>
      </c>
      <c r="D2473">
        <v>0</v>
      </c>
      <c r="E2473" t="s">
        <v>667</v>
      </c>
      <c r="F2473" t="s">
        <v>8368</v>
      </c>
    </row>
    <row r="2474" spans="1:6">
      <c r="A2474" t="s">
        <v>10904</v>
      </c>
      <c r="B2474" t="s">
        <v>3660</v>
      </c>
      <c r="C2474">
        <v>14</v>
      </c>
      <c r="D2474">
        <v>2</v>
      </c>
      <c r="E2474" t="s">
        <v>667</v>
      </c>
      <c r="F2474" t="s">
        <v>8368</v>
      </c>
    </row>
    <row r="2475" spans="1:6">
      <c r="A2475" t="s">
        <v>10905</v>
      </c>
      <c r="B2475" t="s">
        <v>3661</v>
      </c>
      <c r="C2475">
        <v>215</v>
      </c>
      <c r="D2475">
        <v>35</v>
      </c>
      <c r="E2475" t="s">
        <v>667</v>
      </c>
      <c r="F2475" t="s">
        <v>8368</v>
      </c>
    </row>
    <row r="2476" spans="1:6">
      <c r="A2476" t="s">
        <v>10906</v>
      </c>
      <c r="B2476" t="s">
        <v>3662</v>
      </c>
      <c r="C2476">
        <v>80</v>
      </c>
      <c r="D2476">
        <v>13</v>
      </c>
      <c r="E2476" t="s">
        <v>667</v>
      </c>
      <c r="F2476" t="s">
        <v>8368</v>
      </c>
    </row>
    <row r="2477" spans="1:6">
      <c r="A2477" t="s">
        <v>10907</v>
      </c>
      <c r="B2477" t="s">
        <v>3663</v>
      </c>
      <c r="C2477">
        <v>42</v>
      </c>
      <c r="D2477">
        <v>5</v>
      </c>
      <c r="E2477" t="s">
        <v>667</v>
      </c>
      <c r="F2477" t="s">
        <v>8368</v>
      </c>
    </row>
    <row r="2478" spans="1:6">
      <c r="A2478" t="s">
        <v>10908</v>
      </c>
      <c r="B2478" t="s">
        <v>3664</v>
      </c>
      <c r="C2478">
        <v>340</v>
      </c>
      <c r="D2478">
        <v>73</v>
      </c>
      <c r="E2478" t="s">
        <v>668</v>
      </c>
      <c r="F2478" t="s">
        <v>8335</v>
      </c>
    </row>
    <row r="2479" spans="1:6">
      <c r="A2479" t="s">
        <v>10909</v>
      </c>
      <c r="B2479" t="s">
        <v>3665</v>
      </c>
      <c r="C2479">
        <v>0</v>
      </c>
      <c r="D2479">
        <v>0</v>
      </c>
      <c r="E2479" t="s">
        <v>668</v>
      </c>
      <c r="F2479" t="s">
        <v>8335</v>
      </c>
    </row>
    <row r="2480" spans="1:6">
      <c r="A2480" t="s">
        <v>10910</v>
      </c>
      <c r="B2480" t="s">
        <v>3666</v>
      </c>
      <c r="C2480">
        <v>521</v>
      </c>
      <c r="D2480">
        <v>173</v>
      </c>
      <c r="E2480" t="s">
        <v>668</v>
      </c>
      <c r="F2480" t="s">
        <v>8335</v>
      </c>
    </row>
    <row r="2481" spans="1:6">
      <c r="A2481" t="s">
        <v>10911</v>
      </c>
      <c r="B2481" t="s">
        <v>3667</v>
      </c>
      <c r="C2481">
        <v>0</v>
      </c>
      <c r="D2481">
        <v>0</v>
      </c>
      <c r="E2481" t="s">
        <v>668</v>
      </c>
      <c r="F2481" t="s">
        <v>8335</v>
      </c>
    </row>
    <row r="2482" spans="1:6">
      <c r="A2482" t="s">
        <v>10912</v>
      </c>
      <c r="B2482" t="s">
        <v>3668</v>
      </c>
      <c r="C2482">
        <v>198</v>
      </c>
      <c r="D2482">
        <v>26</v>
      </c>
      <c r="E2482" t="s">
        <v>668</v>
      </c>
      <c r="F2482" t="s">
        <v>8335</v>
      </c>
    </row>
    <row r="2483" spans="1:6">
      <c r="A2483" t="s">
        <v>10913</v>
      </c>
      <c r="B2483" t="s">
        <v>3669</v>
      </c>
      <c r="C2483">
        <v>130</v>
      </c>
      <c r="D2483">
        <v>18</v>
      </c>
      <c r="E2483" t="s">
        <v>668</v>
      </c>
      <c r="F2483" t="s">
        <v>8335</v>
      </c>
    </row>
    <row r="2484" spans="1:6">
      <c r="A2484" t="s">
        <v>10914</v>
      </c>
      <c r="B2484" t="s">
        <v>3670</v>
      </c>
      <c r="C2484">
        <v>11</v>
      </c>
      <c r="D2484">
        <v>0</v>
      </c>
      <c r="E2484" t="s">
        <v>669</v>
      </c>
      <c r="F2484" t="s">
        <v>1196</v>
      </c>
    </row>
    <row r="2485" spans="1:6">
      <c r="A2485" t="s">
        <v>10915</v>
      </c>
      <c r="B2485" t="s">
        <v>3671</v>
      </c>
      <c r="C2485">
        <v>133</v>
      </c>
      <c r="D2485">
        <v>10</v>
      </c>
      <c r="E2485" t="s">
        <v>670</v>
      </c>
      <c r="F2485" t="s">
        <v>8334</v>
      </c>
    </row>
    <row r="2486" spans="1:6">
      <c r="A2486" t="s">
        <v>10916</v>
      </c>
      <c r="B2486" t="s">
        <v>3672</v>
      </c>
      <c r="C2486">
        <v>100</v>
      </c>
      <c r="D2486">
        <v>10</v>
      </c>
      <c r="E2486" t="s">
        <v>670</v>
      </c>
      <c r="F2486" t="s">
        <v>8334</v>
      </c>
    </row>
    <row r="2487" spans="1:6">
      <c r="A2487" t="s">
        <v>10917</v>
      </c>
      <c r="B2487" t="s">
        <v>3673</v>
      </c>
      <c r="C2487">
        <v>21</v>
      </c>
      <c r="D2487">
        <v>0</v>
      </c>
      <c r="E2487" t="s">
        <v>671</v>
      </c>
      <c r="F2487" t="s">
        <v>8334</v>
      </c>
    </row>
    <row r="2488" spans="1:6">
      <c r="A2488" t="s">
        <v>10918</v>
      </c>
      <c r="B2488" t="s">
        <v>3674</v>
      </c>
      <c r="C2488">
        <v>92</v>
      </c>
      <c r="D2488">
        <v>11</v>
      </c>
      <c r="E2488" t="s">
        <v>671</v>
      </c>
      <c r="F2488" t="s">
        <v>8334</v>
      </c>
    </row>
    <row r="2489" spans="1:6">
      <c r="A2489" t="s">
        <v>10919</v>
      </c>
      <c r="B2489" t="s">
        <v>3675</v>
      </c>
      <c r="C2489">
        <v>14</v>
      </c>
      <c r="D2489">
        <v>2</v>
      </c>
      <c r="E2489" t="s">
        <v>672</v>
      </c>
      <c r="F2489" t="s">
        <v>8335</v>
      </c>
    </row>
    <row r="2490" spans="1:6">
      <c r="A2490" t="s">
        <v>10920</v>
      </c>
      <c r="B2490" t="s">
        <v>3676</v>
      </c>
      <c r="C2490">
        <v>0</v>
      </c>
      <c r="D2490">
        <v>0</v>
      </c>
      <c r="E2490" t="s">
        <v>672</v>
      </c>
      <c r="F2490" t="s">
        <v>1196</v>
      </c>
    </row>
    <row r="2491" spans="1:6">
      <c r="A2491" t="s">
        <v>10921</v>
      </c>
      <c r="B2491" t="s">
        <v>3677</v>
      </c>
      <c r="C2491">
        <v>38</v>
      </c>
      <c r="D2491">
        <v>0</v>
      </c>
      <c r="E2491" t="s">
        <v>673</v>
      </c>
      <c r="F2491" t="s">
        <v>8334</v>
      </c>
    </row>
    <row r="2492" spans="1:6">
      <c r="A2492" t="s">
        <v>10922</v>
      </c>
      <c r="B2492" t="s">
        <v>3678</v>
      </c>
      <c r="C2492">
        <v>20</v>
      </c>
      <c r="D2492">
        <v>0</v>
      </c>
      <c r="E2492" t="s">
        <v>674</v>
      </c>
      <c r="F2492" t="s">
        <v>8334</v>
      </c>
    </row>
    <row r="2493" spans="1:6">
      <c r="A2493" t="s">
        <v>10923</v>
      </c>
      <c r="B2493" t="s">
        <v>3679</v>
      </c>
      <c r="C2493">
        <v>0</v>
      </c>
      <c r="D2493">
        <v>0</v>
      </c>
      <c r="E2493" t="s">
        <v>675</v>
      </c>
      <c r="F2493" t="s">
        <v>8334</v>
      </c>
    </row>
    <row r="2494" spans="1:6">
      <c r="A2494" t="s">
        <v>10924</v>
      </c>
      <c r="B2494" t="s">
        <v>3680</v>
      </c>
      <c r="C2494">
        <v>187</v>
      </c>
      <c r="D2494">
        <v>38</v>
      </c>
      <c r="E2494" t="s">
        <v>676</v>
      </c>
      <c r="F2494" t="s">
        <v>8335</v>
      </c>
    </row>
    <row r="2495" spans="1:6">
      <c r="A2495" t="s">
        <v>10925</v>
      </c>
      <c r="B2495" t="s">
        <v>3681</v>
      </c>
      <c r="C2495">
        <v>0</v>
      </c>
      <c r="D2495">
        <v>0</v>
      </c>
      <c r="E2495" t="s">
        <v>676</v>
      </c>
      <c r="F2495" t="s">
        <v>8335</v>
      </c>
    </row>
    <row r="2496" spans="1:6">
      <c r="A2496" t="s">
        <v>10926</v>
      </c>
      <c r="B2496" t="s">
        <v>3682</v>
      </c>
      <c r="C2496">
        <v>236</v>
      </c>
      <c r="D2496">
        <v>44</v>
      </c>
      <c r="E2496" t="s">
        <v>676</v>
      </c>
      <c r="F2496" t="s">
        <v>8335</v>
      </c>
    </row>
    <row r="2497" spans="1:6">
      <c r="A2497" t="s">
        <v>10927</v>
      </c>
      <c r="B2497" t="s">
        <v>3683</v>
      </c>
      <c r="C2497">
        <v>134</v>
      </c>
      <c r="D2497">
        <v>21</v>
      </c>
      <c r="E2497" t="s">
        <v>676</v>
      </c>
      <c r="F2497" t="s">
        <v>8335</v>
      </c>
    </row>
    <row r="2498" spans="1:6">
      <c r="A2498" t="s">
        <v>10928</v>
      </c>
      <c r="B2498" t="s">
        <v>3684</v>
      </c>
      <c r="C2498">
        <v>135</v>
      </c>
      <c r="D2498">
        <v>14</v>
      </c>
      <c r="E2498" t="s">
        <v>676</v>
      </c>
      <c r="F2498" t="s">
        <v>8335</v>
      </c>
    </row>
    <row r="2499" spans="1:6">
      <c r="A2499" t="s">
        <v>10929</v>
      </c>
      <c r="B2499" t="s">
        <v>3685</v>
      </c>
      <c r="C2499">
        <v>100</v>
      </c>
      <c r="D2499">
        <v>9</v>
      </c>
      <c r="E2499" t="s">
        <v>677</v>
      </c>
      <c r="F2499" t="s">
        <v>8335</v>
      </c>
    </row>
    <row r="2500" spans="1:6">
      <c r="A2500" t="s">
        <v>10930</v>
      </c>
      <c r="B2500" t="s">
        <v>3686</v>
      </c>
      <c r="C2500">
        <v>100</v>
      </c>
      <c r="D2500">
        <v>9</v>
      </c>
      <c r="E2500" t="s">
        <v>677</v>
      </c>
      <c r="F2500" t="s">
        <v>8335</v>
      </c>
    </row>
    <row r="2501" spans="1:6">
      <c r="A2501" t="s">
        <v>10931</v>
      </c>
      <c r="B2501" t="s">
        <v>3687</v>
      </c>
      <c r="C2501">
        <v>30</v>
      </c>
      <c r="D2501">
        <v>3</v>
      </c>
      <c r="E2501" t="s">
        <v>678</v>
      </c>
      <c r="F2501" t="s">
        <v>8335</v>
      </c>
    </row>
    <row r="2502" spans="1:6">
      <c r="A2502" t="s">
        <v>10932</v>
      </c>
      <c r="B2502" t="s">
        <v>3688</v>
      </c>
      <c r="C2502">
        <v>24</v>
      </c>
      <c r="D2502">
        <v>3</v>
      </c>
      <c r="E2502" t="s">
        <v>678</v>
      </c>
      <c r="F2502" t="s">
        <v>8335</v>
      </c>
    </row>
    <row r="2503" spans="1:6">
      <c r="A2503" t="s">
        <v>10933</v>
      </c>
      <c r="B2503" t="s">
        <v>3689</v>
      </c>
      <c r="C2503">
        <v>520</v>
      </c>
      <c r="D2503">
        <v>73</v>
      </c>
      <c r="E2503" t="s">
        <v>678</v>
      </c>
      <c r="F2503" t="s">
        <v>8335</v>
      </c>
    </row>
    <row r="2504" spans="1:6">
      <c r="A2504" t="s">
        <v>10934</v>
      </c>
      <c r="B2504" t="s">
        <v>3690</v>
      </c>
      <c r="C2504">
        <v>71</v>
      </c>
      <c r="D2504">
        <v>8</v>
      </c>
      <c r="E2504" t="s">
        <v>678</v>
      </c>
      <c r="F2504" t="s">
        <v>8334</v>
      </c>
    </row>
    <row r="2505" spans="1:6">
      <c r="A2505" t="s">
        <v>10935</v>
      </c>
      <c r="B2505" t="s">
        <v>3691</v>
      </c>
      <c r="C2505">
        <v>23</v>
      </c>
      <c r="D2505">
        <v>2</v>
      </c>
      <c r="E2505" t="s">
        <v>678</v>
      </c>
      <c r="F2505" t="s">
        <v>8335</v>
      </c>
    </row>
    <row r="2506" spans="1:6">
      <c r="A2506" t="s">
        <v>10936</v>
      </c>
      <c r="B2506" t="s">
        <v>3692</v>
      </c>
      <c r="C2506">
        <v>54</v>
      </c>
      <c r="D2506">
        <v>4</v>
      </c>
      <c r="E2506" t="s">
        <v>678</v>
      </c>
      <c r="F2506" t="s">
        <v>8335</v>
      </c>
    </row>
    <row r="2507" spans="1:6">
      <c r="A2507" t="s">
        <v>10937</v>
      </c>
      <c r="B2507" t="s">
        <v>3693</v>
      </c>
      <c r="C2507">
        <v>6</v>
      </c>
      <c r="D2507">
        <v>1</v>
      </c>
      <c r="E2507" t="s">
        <v>678</v>
      </c>
      <c r="F2507" t="s">
        <v>8335</v>
      </c>
    </row>
    <row r="2508" spans="1:6">
      <c r="A2508" t="s">
        <v>10938</v>
      </c>
      <c r="B2508" t="s">
        <v>3694</v>
      </c>
      <c r="C2508">
        <v>15</v>
      </c>
      <c r="D2508">
        <v>2</v>
      </c>
      <c r="E2508" t="s">
        <v>678</v>
      </c>
      <c r="F2508" t="s">
        <v>8335</v>
      </c>
    </row>
    <row r="2509" spans="1:6">
      <c r="A2509" t="s">
        <v>10939</v>
      </c>
      <c r="B2509" t="s">
        <v>3695</v>
      </c>
      <c r="C2509">
        <v>25</v>
      </c>
      <c r="D2509">
        <v>4</v>
      </c>
      <c r="E2509" t="s">
        <v>678</v>
      </c>
      <c r="F2509" t="s">
        <v>8335</v>
      </c>
    </row>
    <row r="2510" spans="1:6">
      <c r="A2510" t="s">
        <v>10940</v>
      </c>
      <c r="B2510" t="s">
        <v>3696</v>
      </c>
      <c r="C2510">
        <v>80</v>
      </c>
      <c r="D2510">
        <v>13</v>
      </c>
      <c r="E2510" t="s">
        <v>679</v>
      </c>
      <c r="F2510" t="s">
        <v>8335</v>
      </c>
    </row>
    <row r="2511" spans="1:6">
      <c r="A2511" t="s">
        <v>10941</v>
      </c>
      <c r="B2511" t="s">
        <v>3697</v>
      </c>
      <c r="C2511">
        <v>13</v>
      </c>
      <c r="D2511">
        <v>3</v>
      </c>
      <c r="E2511" t="s">
        <v>680</v>
      </c>
      <c r="F2511" t="s">
        <v>8335</v>
      </c>
    </row>
    <row r="2512" spans="1:6">
      <c r="A2512" t="s">
        <v>10942</v>
      </c>
      <c r="B2512" t="s">
        <v>3698</v>
      </c>
      <c r="C2512">
        <v>18</v>
      </c>
      <c r="D2512">
        <v>5</v>
      </c>
      <c r="E2512" t="s">
        <v>681</v>
      </c>
      <c r="F2512" t="s">
        <v>8335</v>
      </c>
    </row>
    <row r="2513" spans="1:6">
      <c r="A2513" t="s">
        <v>10943</v>
      </c>
      <c r="B2513" t="s">
        <v>3699</v>
      </c>
      <c r="C2513">
        <v>0</v>
      </c>
      <c r="D2513">
        <v>0</v>
      </c>
      <c r="E2513" t="s">
        <v>682</v>
      </c>
      <c r="F2513" t="s">
        <v>1196</v>
      </c>
    </row>
    <row r="2514" spans="1:6">
      <c r="A2514" t="s">
        <v>10944</v>
      </c>
      <c r="B2514" t="s">
        <v>3700</v>
      </c>
      <c r="C2514">
        <v>120</v>
      </c>
      <c r="D2514">
        <v>26</v>
      </c>
      <c r="E2514" t="s">
        <v>683</v>
      </c>
      <c r="F2514" t="s">
        <v>8369</v>
      </c>
    </row>
    <row r="2515" spans="1:6">
      <c r="A2515" t="s">
        <v>10945</v>
      </c>
      <c r="B2515" t="s">
        <v>3701</v>
      </c>
      <c r="C2515">
        <v>23</v>
      </c>
      <c r="D2515">
        <v>0</v>
      </c>
      <c r="E2515" t="s">
        <v>684</v>
      </c>
      <c r="F2515" t="s">
        <v>8335</v>
      </c>
    </row>
    <row r="2516" spans="1:6">
      <c r="A2516" t="s">
        <v>10946</v>
      </c>
      <c r="B2516" t="s">
        <v>3702</v>
      </c>
      <c r="C2516">
        <v>83</v>
      </c>
      <c r="D2516">
        <v>7</v>
      </c>
      <c r="E2516" t="s">
        <v>685</v>
      </c>
      <c r="F2516" t="s">
        <v>8335</v>
      </c>
    </row>
    <row r="2517" spans="1:6">
      <c r="A2517" t="s">
        <v>10947</v>
      </c>
      <c r="B2517" t="s">
        <v>3703</v>
      </c>
      <c r="C2517">
        <v>30</v>
      </c>
      <c r="D2517">
        <v>4</v>
      </c>
      <c r="E2517" t="s">
        <v>686</v>
      </c>
      <c r="F2517" t="s">
        <v>8334</v>
      </c>
    </row>
    <row r="2518" spans="1:6">
      <c r="A2518" t="s">
        <v>10948</v>
      </c>
      <c r="B2518" t="s">
        <v>3704</v>
      </c>
      <c r="C2518">
        <v>25</v>
      </c>
      <c r="D2518">
        <v>0</v>
      </c>
      <c r="E2518" t="s">
        <v>686</v>
      </c>
      <c r="F2518" t="s">
        <v>8333</v>
      </c>
    </row>
    <row r="2519" spans="1:6">
      <c r="A2519" t="s">
        <v>10949</v>
      </c>
      <c r="B2519" t="s">
        <v>3705</v>
      </c>
      <c r="C2519">
        <v>0</v>
      </c>
      <c r="D2519">
        <v>0</v>
      </c>
      <c r="E2519" t="s">
        <v>686</v>
      </c>
      <c r="F2519" t="s">
        <v>8334</v>
      </c>
    </row>
    <row r="2520" spans="1:6">
      <c r="A2520" t="s">
        <v>10950</v>
      </c>
      <c r="B2520" t="s">
        <v>3706</v>
      </c>
      <c r="C2520">
        <v>0</v>
      </c>
      <c r="D2520">
        <v>0</v>
      </c>
      <c r="E2520" t="s">
        <v>687</v>
      </c>
      <c r="F2520" t="s">
        <v>8342</v>
      </c>
    </row>
    <row r="2521" spans="1:6">
      <c r="A2521" t="s">
        <v>10951</v>
      </c>
      <c r="B2521" t="s">
        <v>3707</v>
      </c>
      <c r="C2521">
        <v>70</v>
      </c>
      <c r="D2521">
        <v>11</v>
      </c>
      <c r="E2521" t="s">
        <v>687</v>
      </c>
      <c r="F2521" t="s">
        <v>8342</v>
      </c>
    </row>
    <row r="2522" spans="1:6">
      <c r="A2522" t="s">
        <v>10952</v>
      </c>
      <c r="B2522" t="s">
        <v>3708</v>
      </c>
      <c r="C2522">
        <v>63</v>
      </c>
      <c r="D2522">
        <v>7</v>
      </c>
      <c r="E2522" t="s">
        <v>688</v>
      </c>
      <c r="F2522" t="s">
        <v>8335</v>
      </c>
    </row>
    <row r="2523" spans="1:6">
      <c r="A2523" t="s">
        <v>10953</v>
      </c>
      <c r="B2523" t="s">
        <v>3709</v>
      </c>
      <c r="C2523">
        <v>75</v>
      </c>
      <c r="D2523">
        <v>3</v>
      </c>
      <c r="E2523" t="s">
        <v>689</v>
      </c>
      <c r="F2523" t="s">
        <v>8335</v>
      </c>
    </row>
    <row r="2524" spans="1:6">
      <c r="A2524" t="s">
        <v>10954</v>
      </c>
      <c r="B2524" t="s">
        <v>3710</v>
      </c>
      <c r="C2524">
        <v>30</v>
      </c>
      <c r="D2524">
        <v>0</v>
      </c>
      <c r="E2524" t="s">
        <v>690</v>
      </c>
      <c r="F2524" t="s">
        <v>8334</v>
      </c>
    </row>
    <row r="2525" spans="1:6">
      <c r="A2525" t="s">
        <v>10955</v>
      </c>
      <c r="B2525" t="s">
        <v>3711</v>
      </c>
      <c r="C2525">
        <v>20</v>
      </c>
      <c r="D2525">
        <v>0</v>
      </c>
      <c r="E2525" t="s">
        <v>691</v>
      </c>
      <c r="F2525" t="s">
        <v>8335</v>
      </c>
    </row>
    <row r="2526" spans="1:6">
      <c r="A2526" t="s">
        <v>10956</v>
      </c>
      <c r="B2526" t="s">
        <v>3712</v>
      </c>
      <c r="C2526">
        <v>45</v>
      </c>
      <c r="D2526">
        <v>4</v>
      </c>
      <c r="E2526" t="s">
        <v>692</v>
      </c>
      <c r="F2526" t="s">
        <v>8334</v>
      </c>
    </row>
    <row r="2527" spans="1:6">
      <c r="A2527" t="s">
        <v>10957</v>
      </c>
      <c r="B2527" t="s">
        <v>3713</v>
      </c>
      <c r="C2527">
        <v>4</v>
      </c>
      <c r="D2527">
        <v>0</v>
      </c>
      <c r="E2527" t="s">
        <v>693</v>
      </c>
      <c r="F2527" t="s">
        <v>8335</v>
      </c>
    </row>
    <row r="2528" spans="1:6">
      <c r="A2528" t="s">
        <v>10958</v>
      </c>
      <c r="B2528" t="s">
        <v>3714</v>
      </c>
      <c r="C2528">
        <v>240</v>
      </c>
      <c r="D2528">
        <v>62</v>
      </c>
      <c r="E2528" t="s">
        <v>693</v>
      </c>
      <c r="F2528" t="s">
        <v>8335</v>
      </c>
    </row>
    <row r="2529" spans="1:6">
      <c r="A2529" t="s">
        <v>10959</v>
      </c>
      <c r="B2529" t="s">
        <v>3715</v>
      </c>
      <c r="C2529">
        <v>13</v>
      </c>
      <c r="D2529">
        <v>0</v>
      </c>
      <c r="E2529" t="s">
        <v>693</v>
      </c>
      <c r="F2529" t="s">
        <v>8335</v>
      </c>
    </row>
    <row r="2530" spans="1:6">
      <c r="A2530" t="s">
        <v>10960</v>
      </c>
      <c r="B2530" t="s">
        <v>3716</v>
      </c>
      <c r="C2530">
        <v>12</v>
      </c>
      <c r="D2530">
        <v>0</v>
      </c>
      <c r="E2530" t="s">
        <v>694</v>
      </c>
      <c r="F2530" t="s">
        <v>8335</v>
      </c>
    </row>
    <row r="2531" spans="1:6">
      <c r="A2531" t="s">
        <v>10961</v>
      </c>
      <c r="B2531" t="s">
        <v>3717</v>
      </c>
      <c r="C2531">
        <v>135</v>
      </c>
      <c r="D2531">
        <v>13</v>
      </c>
      <c r="E2531" t="s">
        <v>694</v>
      </c>
      <c r="F2531" t="s">
        <v>8335</v>
      </c>
    </row>
    <row r="2532" spans="1:6">
      <c r="A2532" t="s">
        <v>10962</v>
      </c>
      <c r="B2532" t="s">
        <v>3718</v>
      </c>
      <c r="C2532">
        <v>0</v>
      </c>
      <c r="D2532">
        <v>0</v>
      </c>
      <c r="E2532" t="s">
        <v>694</v>
      </c>
      <c r="F2532" t="s">
        <v>8335</v>
      </c>
    </row>
    <row r="2533" spans="1:6">
      <c r="A2533" t="s">
        <v>10963</v>
      </c>
      <c r="B2533" t="s">
        <v>3719</v>
      </c>
      <c r="C2533">
        <v>0</v>
      </c>
      <c r="D2533">
        <v>0</v>
      </c>
      <c r="E2533" t="s">
        <v>694</v>
      </c>
      <c r="F2533" t="s">
        <v>8335</v>
      </c>
    </row>
    <row r="2534" spans="1:6">
      <c r="A2534" t="s">
        <v>10964</v>
      </c>
      <c r="B2534" t="s">
        <v>3720</v>
      </c>
      <c r="C2534">
        <v>120</v>
      </c>
      <c r="D2534">
        <v>16</v>
      </c>
      <c r="E2534" t="s">
        <v>694</v>
      </c>
      <c r="F2534" t="s">
        <v>8335</v>
      </c>
    </row>
    <row r="2535" spans="1:6">
      <c r="A2535" t="s">
        <v>10965</v>
      </c>
      <c r="B2535" t="s">
        <v>3721</v>
      </c>
      <c r="C2535">
        <v>9</v>
      </c>
      <c r="D2535">
        <v>0</v>
      </c>
      <c r="E2535" t="s">
        <v>694</v>
      </c>
      <c r="F2535" t="s">
        <v>8335</v>
      </c>
    </row>
    <row r="2536" spans="1:6">
      <c r="A2536" t="s">
        <v>10966</v>
      </c>
      <c r="B2536" t="s">
        <v>3722</v>
      </c>
      <c r="C2536">
        <v>10</v>
      </c>
      <c r="D2536">
        <v>0</v>
      </c>
      <c r="E2536" t="s">
        <v>694</v>
      </c>
      <c r="F2536" t="s">
        <v>8335</v>
      </c>
    </row>
    <row r="2537" spans="1:6">
      <c r="A2537" t="s">
        <v>10967</v>
      </c>
      <c r="B2537" t="s">
        <v>3723</v>
      </c>
      <c r="C2537">
        <v>16</v>
      </c>
      <c r="D2537">
        <v>1</v>
      </c>
      <c r="E2537" t="s">
        <v>694</v>
      </c>
      <c r="F2537" t="s">
        <v>8335</v>
      </c>
    </row>
    <row r="2538" spans="1:6">
      <c r="A2538" t="s">
        <v>10968</v>
      </c>
      <c r="B2538" t="s">
        <v>3724</v>
      </c>
      <c r="C2538">
        <v>120</v>
      </c>
      <c r="D2538">
        <v>24</v>
      </c>
      <c r="E2538" t="s">
        <v>694</v>
      </c>
      <c r="F2538" t="s">
        <v>8335</v>
      </c>
    </row>
    <row r="2539" spans="1:6">
      <c r="A2539" t="s">
        <v>10969</v>
      </c>
      <c r="B2539" t="s">
        <v>3725</v>
      </c>
      <c r="C2539">
        <v>44</v>
      </c>
      <c r="D2539">
        <v>6</v>
      </c>
      <c r="E2539" t="s">
        <v>694</v>
      </c>
      <c r="F2539" t="s">
        <v>8335</v>
      </c>
    </row>
    <row r="2540" spans="1:6">
      <c r="A2540" t="s">
        <v>10970</v>
      </c>
      <c r="B2540" t="s">
        <v>3726</v>
      </c>
      <c r="C2540">
        <v>105</v>
      </c>
      <c r="D2540">
        <v>13</v>
      </c>
      <c r="E2540" t="s">
        <v>694</v>
      </c>
      <c r="F2540" t="s">
        <v>8335</v>
      </c>
    </row>
    <row r="2541" spans="1:6">
      <c r="A2541" t="s">
        <v>10971</v>
      </c>
      <c r="B2541" t="s">
        <v>3727</v>
      </c>
      <c r="C2541">
        <v>12</v>
      </c>
      <c r="D2541">
        <v>0</v>
      </c>
      <c r="E2541" t="s">
        <v>694</v>
      </c>
      <c r="F2541" t="s">
        <v>8335</v>
      </c>
    </row>
    <row r="2542" spans="1:6">
      <c r="A2542" t="s">
        <v>10972</v>
      </c>
      <c r="B2542" t="s">
        <v>3728</v>
      </c>
      <c r="C2542">
        <v>30</v>
      </c>
      <c r="D2542">
        <v>2</v>
      </c>
      <c r="E2542" t="s">
        <v>694</v>
      </c>
      <c r="F2542" t="s">
        <v>8335</v>
      </c>
    </row>
    <row r="2543" spans="1:6">
      <c r="A2543" t="s">
        <v>10973</v>
      </c>
      <c r="B2543" t="s">
        <v>3729</v>
      </c>
      <c r="C2543">
        <v>5</v>
      </c>
      <c r="D2543">
        <v>0</v>
      </c>
      <c r="E2543" t="s">
        <v>694</v>
      </c>
      <c r="F2543" t="s">
        <v>8335</v>
      </c>
    </row>
    <row r="2544" spans="1:6">
      <c r="A2544" t="s">
        <v>10974</v>
      </c>
      <c r="B2544" t="s">
        <v>3730</v>
      </c>
      <c r="C2544">
        <v>10</v>
      </c>
      <c r="D2544">
        <v>0</v>
      </c>
      <c r="E2544" t="s">
        <v>694</v>
      </c>
      <c r="F2544" t="s">
        <v>8335</v>
      </c>
    </row>
    <row r="2545" spans="1:6">
      <c r="A2545" t="s">
        <v>10975</v>
      </c>
      <c r="B2545" t="s">
        <v>3731</v>
      </c>
      <c r="C2545">
        <v>11</v>
      </c>
      <c r="D2545">
        <v>0</v>
      </c>
      <c r="E2545" t="s">
        <v>694</v>
      </c>
      <c r="F2545" t="s">
        <v>8335</v>
      </c>
    </row>
    <row r="2546" spans="1:6">
      <c r="A2546" t="s">
        <v>10976</v>
      </c>
      <c r="B2546" t="s">
        <v>3732</v>
      </c>
      <c r="C2546">
        <v>5</v>
      </c>
      <c r="D2546">
        <v>0</v>
      </c>
      <c r="E2546" t="s">
        <v>694</v>
      </c>
      <c r="F2546" t="s">
        <v>8335</v>
      </c>
    </row>
    <row r="2547" spans="1:6">
      <c r="A2547" t="s">
        <v>10977</v>
      </c>
      <c r="B2547" t="s">
        <v>3733</v>
      </c>
      <c r="C2547">
        <v>11</v>
      </c>
      <c r="D2547">
        <v>0</v>
      </c>
      <c r="E2547" t="s">
        <v>694</v>
      </c>
      <c r="F2547" t="s">
        <v>8335</v>
      </c>
    </row>
    <row r="2548" spans="1:6">
      <c r="A2548" t="s">
        <v>10978</v>
      </c>
      <c r="B2548" t="s">
        <v>3734</v>
      </c>
      <c r="C2548">
        <v>35</v>
      </c>
      <c r="D2548">
        <v>4</v>
      </c>
      <c r="E2548" t="s">
        <v>694</v>
      </c>
      <c r="F2548" t="s">
        <v>8335</v>
      </c>
    </row>
    <row r="2549" spans="1:6">
      <c r="A2549" t="s">
        <v>10979</v>
      </c>
      <c r="B2549" t="s">
        <v>3735</v>
      </c>
      <c r="C2549">
        <v>241</v>
      </c>
      <c r="D2549">
        <v>17</v>
      </c>
      <c r="E2549" t="s">
        <v>694</v>
      </c>
      <c r="F2549" t="s">
        <v>8335</v>
      </c>
    </row>
    <row r="2550" spans="1:6">
      <c r="A2550" t="s">
        <v>10980</v>
      </c>
      <c r="B2550" t="s">
        <v>3736</v>
      </c>
      <c r="C2550">
        <v>0</v>
      </c>
      <c r="D2550">
        <v>0</v>
      </c>
      <c r="E2550" t="s">
        <v>694</v>
      </c>
      <c r="F2550" t="s">
        <v>8335</v>
      </c>
    </row>
    <row r="2551" spans="1:6">
      <c r="A2551" t="s">
        <v>10981</v>
      </c>
      <c r="B2551" t="s">
        <v>3737</v>
      </c>
      <c r="C2551">
        <v>0</v>
      </c>
      <c r="D2551">
        <v>0</v>
      </c>
      <c r="E2551" t="s">
        <v>694</v>
      </c>
      <c r="F2551" t="s">
        <v>8335</v>
      </c>
    </row>
    <row r="2552" spans="1:6">
      <c r="A2552" t="s">
        <v>10982</v>
      </c>
      <c r="B2552" t="s">
        <v>3738</v>
      </c>
      <c r="C2552">
        <v>0</v>
      </c>
      <c r="D2552">
        <v>0</v>
      </c>
      <c r="E2552" t="s">
        <v>694</v>
      </c>
      <c r="F2552" t="s">
        <v>8335</v>
      </c>
    </row>
    <row r="2553" spans="1:6">
      <c r="A2553" t="s">
        <v>10983</v>
      </c>
      <c r="B2553" t="s">
        <v>3739</v>
      </c>
      <c r="C2553">
        <v>5</v>
      </c>
      <c r="D2553">
        <v>0</v>
      </c>
      <c r="E2553" t="s">
        <v>694</v>
      </c>
      <c r="F2553" t="s">
        <v>8335</v>
      </c>
    </row>
    <row r="2554" spans="1:6">
      <c r="A2554" t="s">
        <v>10984</v>
      </c>
      <c r="B2554" t="s">
        <v>3740</v>
      </c>
      <c r="C2554">
        <v>0</v>
      </c>
      <c r="D2554">
        <v>0</v>
      </c>
      <c r="E2554" t="s">
        <v>694</v>
      </c>
      <c r="F2554" t="s">
        <v>8335</v>
      </c>
    </row>
    <row r="2555" spans="1:6">
      <c r="A2555" t="s">
        <v>10985</v>
      </c>
      <c r="B2555" t="s">
        <v>3741</v>
      </c>
      <c r="C2555">
        <v>12</v>
      </c>
      <c r="D2555">
        <v>0</v>
      </c>
      <c r="E2555" t="s">
        <v>694</v>
      </c>
      <c r="F2555" t="s">
        <v>8335</v>
      </c>
    </row>
    <row r="2556" spans="1:6">
      <c r="A2556" t="s">
        <v>10986</v>
      </c>
      <c r="B2556" t="s">
        <v>3742</v>
      </c>
      <c r="C2556">
        <v>86</v>
      </c>
      <c r="D2556">
        <v>10</v>
      </c>
      <c r="E2556" t="s">
        <v>695</v>
      </c>
      <c r="F2556" t="s">
        <v>8335</v>
      </c>
    </row>
    <row r="2557" spans="1:6">
      <c r="A2557" t="s">
        <v>10987</v>
      </c>
      <c r="B2557" t="s">
        <v>3743</v>
      </c>
      <c r="C2557">
        <v>60</v>
      </c>
      <c r="D2557">
        <v>0</v>
      </c>
      <c r="E2557" t="s">
        <v>696</v>
      </c>
      <c r="F2557" t="s">
        <v>8335</v>
      </c>
    </row>
    <row r="2558" spans="1:6">
      <c r="A2558" t="s">
        <v>10988</v>
      </c>
      <c r="B2558" t="s">
        <v>3744</v>
      </c>
      <c r="C2558">
        <v>3</v>
      </c>
      <c r="D2558">
        <v>0</v>
      </c>
      <c r="E2558" t="s">
        <v>697</v>
      </c>
      <c r="F2558" t="s">
        <v>8332</v>
      </c>
    </row>
    <row r="2559" spans="1:6">
      <c r="A2559" t="s">
        <v>10989</v>
      </c>
      <c r="B2559" t="s">
        <v>3745</v>
      </c>
      <c r="C2559">
        <v>9</v>
      </c>
      <c r="D2559">
        <v>0</v>
      </c>
      <c r="E2559" t="s">
        <v>698</v>
      </c>
      <c r="F2559" t="s">
        <v>8333</v>
      </c>
    </row>
    <row r="2560" spans="1:6">
      <c r="A2560" t="s">
        <v>10990</v>
      </c>
      <c r="B2560" t="s">
        <v>3746</v>
      </c>
      <c r="C2560">
        <v>97</v>
      </c>
      <c r="D2560">
        <v>4</v>
      </c>
      <c r="E2560" t="s">
        <v>699</v>
      </c>
      <c r="F2560" t="s">
        <v>1196</v>
      </c>
    </row>
    <row r="2561" spans="1:6">
      <c r="A2561" t="s">
        <v>10991</v>
      </c>
      <c r="B2561" t="s">
        <v>3747</v>
      </c>
      <c r="C2561">
        <v>13</v>
      </c>
      <c r="D2561">
        <v>0</v>
      </c>
      <c r="E2561" t="s">
        <v>699</v>
      </c>
      <c r="F2561" t="s">
        <v>8334</v>
      </c>
    </row>
    <row r="2562" spans="1:6">
      <c r="A2562" t="s">
        <v>10992</v>
      </c>
      <c r="B2562" t="s">
        <v>3748</v>
      </c>
      <c r="C2562">
        <v>195</v>
      </c>
      <c r="D2562">
        <v>21</v>
      </c>
      <c r="E2562" t="s">
        <v>699</v>
      </c>
      <c r="F2562" t="s">
        <v>8334</v>
      </c>
    </row>
    <row r="2563" spans="1:6">
      <c r="A2563" t="s">
        <v>10993</v>
      </c>
      <c r="B2563" t="s">
        <v>3749</v>
      </c>
      <c r="C2563">
        <v>23</v>
      </c>
      <c r="D2563">
        <v>0</v>
      </c>
      <c r="E2563" t="s">
        <v>699</v>
      </c>
      <c r="F2563" t="s">
        <v>8334</v>
      </c>
    </row>
    <row r="2564" spans="1:6">
      <c r="A2564" t="s">
        <v>10994</v>
      </c>
      <c r="B2564" t="s">
        <v>3750</v>
      </c>
      <c r="C2564">
        <v>37</v>
      </c>
      <c r="D2564">
        <v>4</v>
      </c>
      <c r="E2564" t="s">
        <v>699</v>
      </c>
      <c r="F2564" t="s">
        <v>8334</v>
      </c>
    </row>
    <row r="2565" spans="1:6">
      <c r="A2565" t="s">
        <v>10995</v>
      </c>
      <c r="B2565" t="s">
        <v>3751</v>
      </c>
      <c r="C2565">
        <v>245</v>
      </c>
      <c r="D2565">
        <v>16</v>
      </c>
      <c r="E2565" t="s">
        <v>699</v>
      </c>
      <c r="F2565" t="s">
        <v>8334</v>
      </c>
    </row>
    <row r="2566" spans="1:6">
      <c r="A2566" t="s">
        <v>10996</v>
      </c>
      <c r="B2566" t="s">
        <v>3752</v>
      </c>
      <c r="C2566">
        <v>91</v>
      </c>
      <c r="D2566">
        <v>5</v>
      </c>
      <c r="E2566" t="s">
        <v>699</v>
      </c>
      <c r="F2566" t="s">
        <v>8334</v>
      </c>
    </row>
    <row r="2567" spans="1:6">
      <c r="A2567" t="s">
        <v>10997</v>
      </c>
      <c r="B2567" t="s">
        <v>3753</v>
      </c>
      <c r="C2567">
        <v>220</v>
      </c>
      <c r="D2567">
        <v>28</v>
      </c>
      <c r="E2567" t="s">
        <v>699</v>
      </c>
      <c r="F2567" t="s">
        <v>8334</v>
      </c>
    </row>
    <row r="2568" spans="1:6">
      <c r="A2568" t="s">
        <v>10998</v>
      </c>
      <c r="B2568" t="s">
        <v>3754</v>
      </c>
      <c r="C2568">
        <v>120</v>
      </c>
      <c r="D2568">
        <v>37</v>
      </c>
      <c r="E2568" t="s">
        <v>699</v>
      </c>
      <c r="F2568" t="s">
        <v>8334</v>
      </c>
    </row>
    <row r="2569" spans="1:6">
      <c r="A2569" t="s">
        <v>10999</v>
      </c>
      <c r="B2569" t="s">
        <v>3755</v>
      </c>
      <c r="C2569">
        <v>0</v>
      </c>
      <c r="D2569">
        <v>0</v>
      </c>
      <c r="E2569" t="s">
        <v>699</v>
      </c>
      <c r="F2569" t="s">
        <v>1196</v>
      </c>
    </row>
    <row r="2570" spans="1:6">
      <c r="A2570" t="s">
        <v>11000</v>
      </c>
      <c r="B2570" t="s">
        <v>3756</v>
      </c>
      <c r="C2570">
        <v>105</v>
      </c>
      <c r="D2570">
        <v>9</v>
      </c>
      <c r="E2570" t="s">
        <v>699</v>
      </c>
      <c r="F2570" t="s">
        <v>8334</v>
      </c>
    </row>
    <row r="2571" spans="1:6">
      <c r="A2571" t="s">
        <v>11001</v>
      </c>
      <c r="B2571" t="s">
        <v>3757</v>
      </c>
      <c r="C2571">
        <v>16</v>
      </c>
      <c r="D2571">
        <v>0</v>
      </c>
      <c r="E2571" t="s">
        <v>699</v>
      </c>
      <c r="F2571" t="s">
        <v>8334</v>
      </c>
    </row>
    <row r="2572" spans="1:6">
      <c r="A2572" t="s">
        <v>11002</v>
      </c>
      <c r="B2572" t="s">
        <v>3758</v>
      </c>
      <c r="C2572">
        <v>122</v>
      </c>
      <c r="D2572">
        <v>12</v>
      </c>
      <c r="E2572" t="s">
        <v>699</v>
      </c>
      <c r="F2572" t="s">
        <v>8335</v>
      </c>
    </row>
    <row r="2573" spans="1:6">
      <c r="A2573" t="s">
        <v>11003</v>
      </c>
      <c r="B2573" t="s">
        <v>3759</v>
      </c>
      <c r="C2573">
        <v>341</v>
      </c>
      <c r="D2573">
        <v>44</v>
      </c>
      <c r="E2573" t="s">
        <v>699</v>
      </c>
      <c r="F2573" t="s">
        <v>8334</v>
      </c>
    </row>
    <row r="2574" spans="1:6">
      <c r="A2574" t="s">
        <v>11004</v>
      </c>
      <c r="B2574" t="s">
        <v>3760</v>
      </c>
      <c r="C2574">
        <v>45</v>
      </c>
      <c r="D2574">
        <v>5</v>
      </c>
      <c r="E2574" t="s">
        <v>700</v>
      </c>
      <c r="F2574" t="s">
        <v>8370</v>
      </c>
    </row>
    <row r="2575" spans="1:6">
      <c r="A2575" t="s">
        <v>11005</v>
      </c>
      <c r="B2575" t="s">
        <v>3761</v>
      </c>
      <c r="C2575">
        <v>47</v>
      </c>
      <c r="D2575">
        <v>5</v>
      </c>
      <c r="E2575" t="s">
        <v>700</v>
      </c>
      <c r="F2575" t="s">
        <v>8331</v>
      </c>
    </row>
    <row r="2576" spans="1:6">
      <c r="A2576" t="s">
        <v>11006</v>
      </c>
      <c r="B2576" t="s">
        <v>3762</v>
      </c>
      <c r="C2576">
        <v>43</v>
      </c>
      <c r="D2576">
        <v>0</v>
      </c>
      <c r="E2576" t="s">
        <v>700</v>
      </c>
      <c r="F2576" t="s">
        <v>1196</v>
      </c>
    </row>
    <row r="2577" spans="1:6">
      <c r="A2577" t="s">
        <v>11007</v>
      </c>
      <c r="B2577" t="s">
        <v>3763</v>
      </c>
      <c r="C2577">
        <v>38</v>
      </c>
      <c r="D2577">
        <v>4</v>
      </c>
      <c r="E2577" t="s">
        <v>700</v>
      </c>
      <c r="F2577" t="s">
        <v>8370</v>
      </c>
    </row>
    <row r="2578" spans="1:6">
      <c r="A2578" t="s">
        <v>11008</v>
      </c>
      <c r="B2578" t="s">
        <v>3764</v>
      </c>
      <c r="C2578">
        <v>55</v>
      </c>
      <c r="D2578">
        <v>6</v>
      </c>
      <c r="E2578" t="s">
        <v>700</v>
      </c>
      <c r="F2578" t="s">
        <v>8370</v>
      </c>
    </row>
    <row r="2579" spans="1:6">
      <c r="A2579" t="s">
        <v>11009</v>
      </c>
      <c r="B2579" t="s">
        <v>3765</v>
      </c>
      <c r="C2579">
        <v>50</v>
      </c>
      <c r="D2579">
        <v>0</v>
      </c>
      <c r="E2579" t="s">
        <v>700</v>
      </c>
      <c r="F2579" t="s">
        <v>8370</v>
      </c>
    </row>
    <row r="2580" spans="1:6">
      <c r="A2580" t="s">
        <v>11010</v>
      </c>
      <c r="B2580" t="s">
        <v>3766</v>
      </c>
      <c r="C2580">
        <v>41</v>
      </c>
      <c r="D2580">
        <v>6</v>
      </c>
      <c r="E2580" t="s">
        <v>701</v>
      </c>
      <c r="F2580" t="s">
        <v>8335</v>
      </c>
    </row>
    <row r="2581" spans="1:6">
      <c r="A2581" t="s">
        <v>11011</v>
      </c>
      <c r="B2581" t="s">
        <v>3767</v>
      </c>
      <c r="C2581">
        <v>110</v>
      </c>
      <c r="D2581">
        <v>8</v>
      </c>
      <c r="E2581" t="s">
        <v>702</v>
      </c>
      <c r="F2581" t="s">
        <v>8334</v>
      </c>
    </row>
    <row r="2582" spans="1:6">
      <c r="A2582" t="s">
        <v>11012</v>
      </c>
      <c r="B2582" t="s">
        <v>3767</v>
      </c>
      <c r="C2582">
        <v>0</v>
      </c>
      <c r="D2582">
        <v>0</v>
      </c>
      <c r="E2582" t="s">
        <v>702</v>
      </c>
      <c r="F2582" t="s">
        <v>8334</v>
      </c>
    </row>
    <row r="2583" spans="1:6">
      <c r="A2583" t="s">
        <v>11013</v>
      </c>
      <c r="B2583" t="s">
        <v>3768</v>
      </c>
      <c r="C2583">
        <v>23</v>
      </c>
      <c r="D2583">
        <v>4</v>
      </c>
      <c r="E2583" t="s">
        <v>702</v>
      </c>
      <c r="F2583" t="s">
        <v>8334</v>
      </c>
    </row>
    <row r="2584" spans="1:6">
      <c r="A2584" t="s">
        <v>11014</v>
      </c>
      <c r="B2584" t="s">
        <v>3769</v>
      </c>
      <c r="C2584">
        <v>666</v>
      </c>
      <c r="D2584">
        <v>0</v>
      </c>
      <c r="E2584" t="s">
        <v>703</v>
      </c>
      <c r="F2584" t="s">
        <v>8335</v>
      </c>
    </row>
    <row r="2585" spans="1:6">
      <c r="A2585" t="s">
        <v>11015</v>
      </c>
      <c r="B2585" t="s">
        <v>3770</v>
      </c>
      <c r="C2585">
        <v>0</v>
      </c>
      <c r="D2585">
        <v>0</v>
      </c>
      <c r="E2585" t="s">
        <v>704</v>
      </c>
      <c r="F2585" t="s">
        <v>1196</v>
      </c>
    </row>
    <row r="2586" spans="1:6">
      <c r="A2586" t="s">
        <v>11016</v>
      </c>
      <c r="B2586" t="s">
        <v>3771</v>
      </c>
      <c r="C2586">
        <v>0</v>
      </c>
      <c r="D2586">
        <v>0</v>
      </c>
      <c r="E2586" t="s">
        <v>704</v>
      </c>
      <c r="F2586" t="s">
        <v>8335</v>
      </c>
    </row>
    <row r="2587" spans="1:6">
      <c r="A2587" t="s">
        <v>11017</v>
      </c>
      <c r="B2587" t="s">
        <v>3772</v>
      </c>
      <c r="C2587">
        <v>125</v>
      </c>
      <c r="D2587">
        <v>26</v>
      </c>
      <c r="E2587" t="s">
        <v>704</v>
      </c>
      <c r="F2587" t="s">
        <v>8335</v>
      </c>
    </row>
    <row r="2588" spans="1:6">
      <c r="A2588" t="s">
        <v>11018</v>
      </c>
      <c r="B2588" t="s">
        <v>3773</v>
      </c>
      <c r="C2588">
        <v>0</v>
      </c>
      <c r="D2588">
        <v>0</v>
      </c>
      <c r="E2588" t="s">
        <v>704</v>
      </c>
      <c r="F2588" t="s">
        <v>8335</v>
      </c>
    </row>
    <row r="2589" spans="1:6">
      <c r="A2589" t="s">
        <v>11019</v>
      </c>
      <c r="B2589" t="s">
        <v>3774</v>
      </c>
      <c r="C2589">
        <v>15</v>
      </c>
      <c r="D2589">
        <v>0</v>
      </c>
      <c r="E2589" t="s">
        <v>705</v>
      </c>
      <c r="F2589" t="s">
        <v>8331</v>
      </c>
    </row>
    <row r="2590" spans="1:6">
      <c r="A2590" t="s">
        <v>11020</v>
      </c>
      <c r="B2590" t="s">
        <v>3775</v>
      </c>
      <c r="C2590">
        <v>270</v>
      </c>
      <c r="D2590">
        <v>34</v>
      </c>
      <c r="E2590" t="s">
        <v>706</v>
      </c>
      <c r="F2590" t="s">
        <v>8335</v>
      </c>
    </row>
    <row r="2591" spans="1:6">
      <c r="A2591" t="s">
        <v>11021</v>
      </c>
      <c r="B2591" t="s">
        <v>3776</v>
      </c>
      <c r="C2591">
        <v>261</v>
      </c>
      <c r="D2591">
        <v>73</v>
      </c>
      <c r="E2591" t="s">
        <v>706</v>
      </c>
      <c r="F2591" t="s">
        <v>8335</v>
      </c>
    </row>
    <row r="2592" spans="1:6">
      <c r="A2592" t="s">
        <v>11022</v>
      </c>
      <c r="B2592" t="s">
        <v>3777</v>
      </c>
      <c r="C2592">
        <v>157</v>
      </c>
      <c r="D2592">
        <v>13</v>
      </c>
      <c r="E2592" t="s">
        <v>706</v>
      </c>
      <c r="F2592" t="s">
        <v>8335</v>
      </c>
    </row>
    <row r="2593" spans="1:6">
      <c r="A2593" t="s">
        <v>11023</v>
      </c>
      <c r="B2593" t="s">
        <v>3778</v>
      </c>
      <c r="C2593">
        <v>200</v>
      </c>
      <c r="D2593">
        <v>21</v>
      </c>
      <c r="E2593" t="s">
        <v>706</v>
      </c>
      <c r="F2593" t="s">
        <v>8335</v>
      </c>
    </row>
    <row r="2594" spans="1:6">
      <c r="A2594" t="s">
        <v>11024</v>
      </c>
      <c r="B2594" t="s">
        <v>3779</v>
      </c>
      <c r="C2594">
        <v>110</v>
      </c>
      <c r="D2594">
        <v>11</v>
      </c>
      <c r="E2594" t="s">
        <v>706</v>
      </c>
      <c r="F2594" t="s">
        <v>8335</v>
      </c>
    </row>
    <row r="2595" spans="1:6">
      <c r="A2595" t="s">
        <v>11025</v>
      </c>
      <c r="B2595" t="s">
        <v>3780</v>
      </c>
      <c r="C2595">
        <v>0</v>
      </c>
      <c r="D2595">
        <v>0</v>
      </c>
      <c r="E2595" t="s">
        <v>706</v>
      </c>
      <c r="F2595" t="s">
        <v>8335</v>
      </c>
    </row>
    <row r="2596" spans="1:6">
      <c r="A2596" t="s">
        <v>11026</v>
      </c>
      <c r="B2596" t="s">
        <v>3781</v>
      </c>
      <c r="C2596">
        <v>67</v>
      </c>
      <c r="D2596">
        <v>8</v>
      </c>
      <c r="E2596" t="s">
        <v>706</v>
      </c>
      <c r="F2596" t="s">
        <v>8335</v>
      </c>
    </row>
    <row r="2597" spans="1:6">
      <c r="A2597" t="s">
        <v>11027</v>
      </c>
      <c r="B2597" t="s">
        <v>3782</v>
      </c>
      <c r="C2597">
        <v>211</v>
      </c>
      <c r="D2597">
        <v>20</v>
      </c>
      <c r="E2597" t="s">
        <v>706</v>
      </c>
      <c r="F2597" t="s">
        <v>8335</v>
      </c>
    </row>
    <row r="2598" spans="1:6">
      <c r="A2598" t="s">
        <v>11028</v>
      </c>
      <c r="B2598" t="s">
        <v>3783</v>
      </c>
      <c r="C2598">
        <v>220</v>
      </c>
      <c r="D2598">
        <v>62</v>
      </c>
      <c r="E2598" t="s">
        <v>706</v>
      </c>
      <c r="F2598" t="s">
        <v>8335</v>
      </c>
    </row>
    <row r="2599" spans="1:6">
      <c r="A2599" t="s">
        <v>11029</v>
      </c>
      <c r="B2599" t="s">
        <v>3784</v>
      </c>
      <c r="C2599">
        <v>750</v>
      </c>
      <c r="D2599">
        <v>125</v>
      </c>
      <c r="E2599" t="s">
        <v>706</v>
      </c>
      <c r="F2599" t="s">
        <v>8335</v>
      </c>
    </row>
    <row r="2600" spans="1:6">
      <c r="A2600" t="s">
        <v>11030</v>
      </c>
      <c r="B2600" t="s">
        <v>3785</v>
      </c>
      <c r="C2600">
        <v>26</v>
      </c>
      <c r="D2600">
        <v>1</v>
      </c>
      <c r="E2600" t="s">
        <v>707</v>
      </c>
      <c r="F2600" t="s">
        <v>8335</v>
      </c>
    </row>
    <row r="2601" spans="1:6">
      <c r="A2601" t="s">
        <v>11031</v>
      </c>
      <c r="B2601" t="s">
        <v>3786</v>
      </c>
      <c r="C2601">
        <v>5</v>
      </c>
      <c r="D2601">
        <v>0</v>
      </c>
      <c r="E2601" t="s">
        <v>708</v>
      </c>
      <c r="F2601" t="s">
        <v>8334</v>
      </c>
    </row>
    <row r="2602" spans="1:6">
      <c r="A2602" t="s">
        <v>11032</v>
      </c>
      <c r="B2602" t="s">
        <v>3787</v>
      </c>
      <c r="C2602">
        <v>10</v>
      </c>
      <c r="D2602">
        <v>0</v>
      </c>
      <c r="E2602" t="s">
        <v>709</v>
      </c>
      <c r="F2602" t="s">
        <v>8334</v>
      </c>
    </row>
    <row r="2603" spans="1:6">
      <c r="A2603" t="s">
        <v>11033</v>
      </c>
      <c r="B2603" t="s">
        <v>3788</v>
      </c>
      <c r="C2603">
        <v>21</v>
      </c>
      <c r="D2603">
        <v>0</v>
      </c>
      <c r="E2603" t="s">
        <v>710</v>
      </c>
      <c r="F2603" t="s">
        <v>8335</v>
      </c>
    </row>
    <row r="2604" spans="1:6">
      <c r="A2604" t="s">
        <v>11034</v>
      </c>
      <c r="B2604" t="s">
        <v>3789</v>
      </c>
      <c r="C2604">
        <v>3</v>
      </c>
      <c r="D2604">
        <v>0</v>
      </c>
      <c r="E2604" t="s">
        <v>710</v>
      </c>
      <c r="F2604" t="s">
        <v>1196</v>
      </c>
    </row>
    <row r="2605" spans="1:6">
      <c r="A2605" t="s">
        <v>11035</v>
      </c>
      <c r="B2605" t="s">
        <v>3790</v>
      </c>
      <c r="C2605">
        <v>14</v>
      </c>
      <c r="D2605">
        <v>0</v>
      </c>
      <c r="E2605" t="s">
        <v>710</v>
      </c>
      <c r="F2605" t="s">
        <v>8332</v>
      </c>
    </row>
    <row r="2606" spans="1:6">
      <c r="A2606" t="s">
        <v>11036</v>
      </c>
      <c r="B2606" t="s">
        <v>3791</v>
      </c>
      <c r="C2606">
        <v>15</v>
      </c>
      <c r="D2606">
        <v>0</v>
      </c>
      <c r="E2606" t="s">
        <v>710</v>
      </c>
      <c r="F2606" t="s">
        <v>8335</v>
      </c>
    </row>
    <row r="2607" spans="1:6">
      <c r="A2607" t="s">
        <v>11037</v>
      </c>
      <c r="B2607" t="s">
        <v>3792</v>
      </c>
      <c r="C2607">
        <v>4</v>
      </c>
      <c r="D2607">
        <v>0</v>
      </c>
      <c r="E2607" t="s">
        <v>711</v>
      </c>
      <c r="F2607" t="s">
        <v>8335</v>
      </c>
    </row>
    <row r="2608" spans="1:6">
      <c r="A2608" t="s">
        <v>11038</v>
      </c>
      <c r="B2608" t="s">
        <v>3793</v>
      </c>
      <c r="C2608">
        <v>642</v>
      </c>
      <c r="D2608">
        <v>68</v>
      </c>
      <c r="E2608" t="s">
        <v>712</v>
      </c>
      <c r="F2608" t="s">
        <v>8334</v>
      </c>
    </row>
    <row r="2609" spans="1:6">
      <c r="A2609" t="s">
        <v>11039</v>
      </c>
      <c r="B2609" t="s">
        <v>3793</v>
      </c>
      <c r="C2609">
        <v>163</v>
      </c>
      <c r="D2609">
        <v>15</v>
      </c>
      <c r="E2609" t="s">
        <v>712</v>
      </c>
      <c r="F2609" t="s">
        <v>8334</v>
      </c>
    </row>
    <row r="2610" spans="1:6">
      <c r="A2610" t="s">
        <v>11040</v>
      </c>
      <c r="B2610" t="s">
        <v>3793</v>
      </c>
      <c r="C2610">
        <v>110</v>
      </c>
      <c r="D2610">
        <v>0</v>
      </c>
      <c r="E2610" t="s">
        <v>712</v>
      </c>
      <c r="F2610" t="s">
        <v>8334</v>
      </c>
    </row>
    <row r="2611" spans="1:6">
      <c r="A2611" t="s">
        <v>11041</v>
      </c>
      <c r="B2611" t="s">
        <v>3794</v>
      </c>
      <c r="C2611">
        <v>131</v>
      </c>
      <c r="D2611">
        <v>13</v>
      </c>
      <c r="E2611" t="s">
        <v>712</v>
      </c>
      <c r="F2611" t="s">
        <v>8334</v>
      </c>
    </row>
    <row r="2612" spans="1:6">
      <c r="A2612" t="s">
        <v>11042</v>
      </c>
      <c r="B2612" t="s">
        <v>3795</v>
      </c>
      <c r="C2612">
        <v>300</v>
      </c>
      <c r="D2612">
        <v>27</v>
      </c>
      <c r="E2612" t="s">
        <v>712</v>
      </c>
      <c r="F2612" t="s">
        <v>8334</v>
      </c>
    </row>
    <row r="2613" spans="1:6">
      <c r="A2613" t="s">
        <v>11043</v>
      </c>
      <c r="B2613" t="s">
        <v>3795</v>
      </c>
      <c r="C2613">
        <v>95</v>
      </c>
      <c r="D2613">
        <v>4</v>
      </c>
      <c r="E2613" t="s">
        <v>712</v>
      </c>
      <c r="F2613" t="s">
        <v>8334</v>
      </c>
    </row>
    <row r="2614" spans="1:6">
      <c r="A2614" t="s">
        <v>11044</v>
      </c>
      <c r="B2614" t="s">
        <v>3796</v>
      </c>
      <c r="C2614">
        <v>178</v>
      </c>
      <c r="D2614">
        <v>34</v>
      </c>
      <c r="E2614" t="s">
        <v>713</v>
      </c>
      <c r="F2614" t="s">
        <v>8335</v>
      </c>
    </row>
    <row r="2615" spans="1:6">
      <c r="A2615" t="s">
        <v>11045</v>
      </c>
      <c r="B2615" t="s">
        <v>3797</v>
      </c>
      <c r="C2615">
        <v>0</v>
      </c>
      <c r="D2615">
        <v>0</v>
      </c>
      <c r="E2615" t="s">
        <v>713</v>
      </c>
      <c r="F2615" t="s">
        <v>8335</v>
      </c>
    </row>
    <row r="2616" spans="1:6">
      <c r="A2616" t="s">
        <v>11046</v>
      </c>
      <c r="B2616" t="s">
        <v>3798</v>
      </c>
      <c r="C2616">
        <v>79</v>
      </c>
      <c r="D2616">
        <v>0</v>
      </c>
      <c r="E2616" t="s">
        <v>713</v>
      </c>
      <c r="F2616" t="s">
        <v>1196</v>
      </c>
    </row>
    <row r="2617" spans="1:6">
      <c r="A2617" t="s">
        <v>11047</v>
      </c>
      <c r="B2617" t="s">
        <v>3799</v>
      </c>
      <c r="C2617">
        <v>158</v>
      </c>
      <c r="D2617">
        <v>17</v>
      </c>
      <c r="E2617" t="s">
        <v>713</v>
      </c>
      <c r="F2617" t="s">
        <v>8335</v>
      </c>
    </row>
    <row r="2618" spans="1:6">
      <c r="A2618" t="s">
        <v>11048</v>
      </c>
      <c r="B2618" t="s">
        <v>3800</v>
      </c>
      <c r="C2618">
        <v>27</v>
      </c>
      <c r="D2618">
        <v>0</v>
      </c>
      <c r="E2618" t="s">
        <v>713</v>
      </c>
      <c r="F2618" t="s">
        <v>8335</v>
      </c>
    </row>
    <row r="2619" spans="1:6">
      <c r="A2619" t="s">
        <v>11049</v>
      </c>
      <c r="B2619" t="s">
        <v>3801</v>
      </c>
      <c r="C2619">
        <v>93</v>
      </c>
      <c r="D2619">
        <v>14</v>
      </c>
      <c r="E2619" t="s">
        <v>713</v>
      </c>
      <c r="F2619" t="s">
        <v>8335</v>
      </c>
    </row>
    <row r="2620" spans="1:6">
      <c r="A2620" t="s">
        <v>11050</v>
      </c>
      <c r="B2620" t="s">
        <v>3802</v>
      </c>
      <c r="C2620">
        <v>0</v>
      </c>
      <c r="D2620">
        <v>0</v>
      </c>
      <c r="E2620" t="s">
        <v>713</v>
      </c>
      <c r="F2620" t="s">
        <v>8335</v>
      </c>
    </row>
    <row r="2621" spans="1:6">
      <c r="A2621" t="s">
        <v>11051</v>
      </c>
      <c r="B2621" t="s">
        <v>3803</v>
      </c>
      <c r="C2621">
        <v>310</v>
      </c>
      <c r="D2621">
        <v>93</v>
      </c>
      <c r="E2621" t="s">
        <v>713</v>
      </c>
      <c r="F2621" t="s">
        <v>8335</v>
      </c>
    </row>
    <row r="2622" spans="1:6">
      <c r="A2622" t="s">
        <v>11052</v>
      </c>
      <c r="B2622" t="s">
        <v>3804</v>
      </c>
      <c r="C2622">
        <v>171</v>
      </c>
      <c r="D2622">
        <v>16</v>
      </c>
      <c r="E2622" t="s">
        <v>713</v>
      </c>
      <c r="F2622" t="s">
        <v>8335</v>
      </c>
    </row>
    <row r="2623" spans="1:6">
      <c r="A2623" t="s">
        <v>11053</v>
      </c>
      <c r="B2623" t="s">
        <v>3805</v>
      </c>
      <c r="C2623">
        <v>34</v>
      </c>
      <c r="D2623">
        <v>0</v>
      </c>
      <c r="E2623" t="s">
        <v>713</v>
      </c>
      <c r="F2623" t="s">
        <v>8332</v>
      </c>
    </row>
    <row r="2624" spans="1:6">
      <c r="A2624" t="s">
        <v>11054</v>
      </c>
      <c r="B2624" t="s">
        <v>3806</v>
      </c>
      <c r="C2624">
        <v>0</v>
      </c>
      <c r="D2624">
        <v>0</v>
      </c>
      <c r="E2624" t="s">
        <v>713</v>
      </c>
      <c r="F2624" t="s">
        <v>8335</v>
      </c>
    </row>
    <row r="2625" spans="1:6">
      <c r="A2625" t="s">
        <v>11055</v>
      </c>
      <c r="B2625" t="s">
        <v>3807</v>
      </c>
      <c r="C2625">
        <v>267</v>
      </c>
      <c r="D2625">
        <v>26</v>
      </c>
      <c r="E2625" t="s">
        <v>713</v>
      </c>
      <c r="F2625" t="s">
        <v>8335</v>
      </c>
    </row>
    <row r="2626" spans="1:6">
      <c r="A2626" t="s">
        <v>11056</v>
      </c>
      <c r="B2626" t="s">
        <v>3808</v>
      </c>
      <c r="C2626">
        <v>2</v>
      </c>
      <c r="D2626">
        <v>0</v>
      </c>
      <c r="E2626" t="s">
        <v>713</v>
      </c>
      <c r="F2626" t="s">
        <v>8331</v>
      </c>
    </row>
    <row r="2627" spans="1:6">
      <c r="A2627" t="s">
        <v>11057</v>
      </c>
      <c r="B2627" t="s">
        <v>3809</v>
      </c>
      <c r="C2627">
        <v>74</v>
      </c>
      <c r="D2627">
        <v>12</v>
      </c>
      <c r="E2627" t="s">
        <v>713</v>
      </c>
      <c r="F2627" t="s">
        <v>8335</v>
      </c>
    </row>
    <row r="2628" spans="1:6">
      <c r="A2628" t="s">
        <v>11058</v>
      </c>
      <c r="B2628" t="s">
        <v>3810</v>
      </c>
      <c r="C2628">
        <v>170</v>
      </c>
      <c r="D2628">
        <v>16</v>
      </c>
      <c r="E2628" t="s">
        <v>713</v>
      </c>
      <c r="F2628" t="s">
        <v>8335</v>
      </c>
    </row>
    <row r="2629" spans="1:6">
      <c r="A2629" t="s">
        <v>11059</v>
      </c>
      <c r="B2629" t="s">
        <v>3811</v>
      </c>
      <c r="C2629">
        <v>0</v>
      </c>
      <c r="D2629">
        <v>0</v>
      </c>
      <c r="E2629" t="s">
        <v>713</v>
      </c>
      <c r="F2629" t="s">
        <v>8335</v>
      </c>
    </row>
    <row r="2630" spans="1:6">
      <c r="A2630" t="s">
        <v>11060</v>
      </c>
      <c r="B2630" t="s">
        <v>3812</v>
      </c>
      <c r="C2630">
        <v>42</v>
      </c>
      <c r="D2630">
        <v>4</v>
      </c>
      <c r="E2630" t="s">
        <v>714</v>
      </c>
      <c r="F2630" t="s">
        <v>8334</v>
      </c>
    </row>
    <row r="2631" spans="1:6">
      <c r="A2631" t="s">
        <v>11061</v>
      </c>
      <c r="B2631" t="s">
        <v>3813</v>
      </c>
      <c r="C2631">
        <v>377</v>
      </c>
      <c r="D2631">
        <v>20</v>
      </c>
      <c r="E2631" t="s">
        <v>715</v>
      </c>
      <c r="F2631" t="s">
        <v>8335</v>
      </c>
    </row>
    <row r="2632" spans="1:6">
      <c r="A2632" t="s">
        <v>11062</v>
      </c>
      <c r="B2632" t="s">
        <v>3814</v>
      </c>
      <c r="C2632">
        <v>45</v>
      </c>
      <c r="D2632">
        <v>10</v>
      </c>
      <c r="E2632" t="s">
        <v>716</v>
      </c>
      <c r="F2632" t="s">
        <v>8371</v>
      </c>
    </row>
    <row r="2633" spans="1:6">
      <c r="A2633" t="s">
        <v>11063</v>
      </c>
      <c r="B2633" t="s">
        <v>3815</v>
      </c>
      <c r="C2633">
        <v>253</v>
      </c>
      <c r="D2633">
        <v>29</v>
      </c>
      <c r="E2633" t="s">
        <v>716</v>
      </c>
      <c r="F2633" t="s">
        <v>8371</v>
      </c>
    </row>
    <row r="2634" spans="1:6">
      <c r="A2634" t="s">
        <v>11064</v>
      </c>
      <c r="B2634" t="s">
        <v>3816</v>
      </c>
      <c r="C2634">
        <v>130</v>
      </c>
      <c r="D2634">
        <v>13</v>
      </c>
      <c r="E2634" t="s">
        <v>716</v>
      </c>
      <c r="F2634" t="s">
        <v>8371</v>
      </c>
    </row>
    <row r="2635" spans="1:6">
      <c r="A2635" t="s">
        <v>11065</v>
      </c>
      <c r="B2635" t="s">
        <v>3817</v>
      </c>
      <c r="C2635">
        <v>12</v>
      </c>
      <c r="D2635">
        <v>0</v>
      </c>
      <c r="E2635" t="s">
        <v>717</v>
      </c>
      <c r="F2635" t="s">
        <v>1196</v>
      </c>
    </row>
    <row r="2636" spans="1:6">
      <c r="A2636" t="s">
        <v>11066</v>
      </c>
      <c r="B2636" t="s">
        <v>3818</v>
      </c>
      <c r="C2636">
        <v>22</v>
      </c>
      <c r="D2636">
        <v>0</v>
      </c>
      <c r="E2636" t="s">
        <v>717</v>
      </c>
      <c r="F2636" t="s">
        <v>8331</v>
      </c>
    </row>
    <row r="2637" spans="1:6">
      <c r="A2637" t="s">
        <v>11067</v>
      </c>
      <c r="B2637" t="s">
        <v>3819</v>
      </c>
      <c r="C2637">
        <v>78</v>
      </c>
      <c r="D2637">
        <v>7</v>
      </c>
      <c r="E2637" t="s">
        <v>717</v>
      </c>
      <c r="F2637" t="s">
        <v>8334</v>
      </c>
    </row>
    <row r="2638" spans="1:6">
      <c r="A2638" t="s">
        <v>11068</v>
      </c>
      <c r="B2638" t="s">
        <v>3820</v>
      </c>
      <c r="C2638">
        <v>11</v>
      </c>
      <c r="D2638">
        <v>0</v>
      </c>
      <c r="E2638" t="s">
        <v>717</v>
      </c>
      <c r="F2638" t="s">
        <v>8334</v>
      </c>
    </row>
    <row r="2639" spans="1:6">
      <c r="A2639" t="s">
        <v>11069</v>
      </c>
      <c r="B2639" t="s">
        <v>3821</v>
      </c>
      <c r="C2639">
        <v>11</v>
      </c>
      <c r="D2639">
        <v>0</v>
      </c>
      <c r="E2639" t="s">
        <v>717</v>
      </c>
      <c r="F2639" t="s">
        <v>8334</v>
      </c>
    </row>
    <row r="2640" spans="1:6">
      <c r="A2640" t="s">
        <v>11070</v>
      </c>
      <c r="B2640" t="s">
        <v>3822</v>
      </c>
      <c r="C2640">
        <v>105</v>
      </c>
      <c r="D2640">
        <v>11</v>
      </c>
      <c r="E2640" t="s">
        <v>717</v>
      </c>
      <c r="F2640" t="s">
        <v>8350</v>
      </c>
    </row>
    <row r="2641" spans="1:6">
      <c r="A2641" t="s">
        <v>11071</v>
      </c>
      <c r="B2641" t="s">
        <v>3823</v>
      </c>
      <c r="C2641">
        <v>11</v>
      </c>
      <c r="D2641">
        <v>0</v>
      </c>
      <c r="E2641" t="s">
        <v>717</v>
      </c>
      <c r="F2641" t="s">
        <v>8350</v>
      </c>
    </row>
    <row r="2642" spans="1:6">
      <c r="A2642" t="s">
        <v>11072</v>
      </c>
      <c r="B2642" t="s">
        <v>3824</v>
      </c>
      <c r="C2642">
        <v>14</v>
      </c>
      <c r="D2642">
        <v>0</v>
      </c>
      <c r="E2642" t="s">
        <v>717</v>
      </c>
      <c r="F2642" t="s">
        <v>8350</v>
      </c>
    </row>
    <row r="2643" spans="1:6">
      <c r="A2643" t="s">
        <v>11073</v>
      </c>
      <c r="B2643" t="s">
        <v>3825</v>
      </c>
      <c r="C2643">
        <v>7</v>
      </c>
      <c r="D2643">
        <v>0</v>
      </c>
      <c r="E2643" t="s">
        <v>717</v>
      </c>
      <c r="F2643" t="s">
        <v>8350</v>
      </c>
    </row>
    <row r="2644" spans="1:6">
      <c r="A2644" t="s">
        <v>11074</v>
      </c>
      <c r="B2644" t="s">
        <v>3826</v>
      </c>
      <c r="C2644">
        <v>6</v>
      </c>
      <c r="D2644">
        <v>0</v>
      </c>
      <c r="E2644" t="s">
        <v>717</v>
      </c>
      <c r="F2644" t="s">
        <v>8350</v>
      </c>
    </row>
    <row r="2645" spans="1:6">
      <c r="A2645" t="s">
        <v>11075</v>
      </c>
      <c r="B2645" t="s">
        <v>3827</v>
      </c>
      <c r="C2645">
        <v>18</v>
      </c>
      <c r="D2645">
        <v>0</v>
      </c>
      <c r="E2645" t="s">
        <v>717</v>
      </c>
      <c r="F2645" t="s">
        <v>8350</v>
      </c>
    </row>
    <row r="2646" spans="1:6">
      <c r="A2646" t="s">
        <v>11076</v>
      </c>
      <c r="B2646" t="s">
        <v>3828</v>
      </c>
      <c r="C2646">
        <v>20</v>
      </c>
      <c r="D2646">
        <v>3</v>
      </c>
      <c r="E2646" t="s">
        <v>717</v>
      </c>
      <c r="F2646" t="s">
        <v>8350</v>
      </c>
    </row>
    <row r="2647" spans="1:6">
      <c r="A2647" t="s">
        <v>11077</v>
      </c>
      <c r="B2647" t="s">
        <v>3829</v>
      </c>
      <c r="C2647">
        <v>12</v>
      </c>
      <c r="D2647">
        <v>0</v>
      </c>
      <c r="E2647" t="s">
        <v>717</v>
      </c>
      <c r="F2647" t="s">
        <v>8350</v>
      </c>
    </row>
    <row r="2648" spans="1:6">
      <c r="A2648" t="s">
        <v>11078</v>
      </c>
      <c r="B2648" t="s">
        <v>3830</v>
      </c>
      <c r="C2648">
        <v>10</v>
      </c>
      <c r="D2648">
        <v>0</v>
      </c>
      <c r="E2648" t="s">
        <v>717</v>
      </c>
      <c r="F2648" t="s">
        <v>8350</v>
      </c>
    </row>
    <row r="2649" spans="1:6">
      <c r="A2649" t="s">
        <v>11079</v>
      </c>
      <c r="B2649" t="s">
        <v>3831</v>
      </c>
      <c r="C2649">
        <v>11</v>
      </c>
      <c r="D2649">
        <v>0</v>
      </c>
      <c r="E2649" t="s">
        <v>717</v>
      </c>
      <c r="F2649" t="s">
        <v>8350</v>
      </c>
    </row>
    <row r="2650" spans="1:6">
      <c r="A2650" t="s">
        <v>11080</v>
      </c>
      <c r="B2650" t="s">
        <v>3832</v>
      </c>
      <c r="C2650">
        <v>87</v>
      </c>
      <c r="D2650">
        <v>23</v>
      </c>
      <c r="E2650" t="s">
        <v>717</v>
      </c>
      <c r="F2650" t="s">
        <v>8350</v>
      </c>
    </row>
    <row r="2651" spans="1:6">
      <c r="A2651" t="s">
        <v>11081</v>
      </c>
      <c r="B2651" t="s">
        <v>3833</v>
      </c>
      <c r="C2651">
        <v>9</v>
      </c>
      <c r="D2651">
        <v>0</v>
      </c>
      <c r="E2651" t="s">
        <v>717</v>
      </c>
      <c r="F2651" t="s">
        <v>8350</v>
      </c>
    </row>
    <row r="2652" spans="1:6">
      <c r="A2652" t="s">
        <v>11082</v>
      </c>
      <c r="B2652" t="s">
        <v>3834</v>
      </c>
      <c r="C2652">
        <v>25</v>
      </c>
      <c r="D2652">
        <v>2</v>
      </c>
      <c r="E2652" t="s">
        <v>717</v>
      </c>
      <c r="F2652" t="s">
        <v>8350</v>
      </c>
    </row>
    <row r="2653" spans="1:6">
      <c r="A2653" t="s">
        <v>11083</v>
      </c>
      <c r="B2653" t="s">
        <v>3835</v>
      </c>
      <c r="C2653">
        <v>15</v>
      </c>
      <c r="D2653">
        <v>0</v>
      </c>
      <c r="E2653" t="s">
        <v>717</v>
      </c>
      <c r="F2653" t="s">
        <v>8350</v>
      </c>
    </row>
    <row r="2654" spans="1:6">
      <c r="A2654" t="s">
        <v>11084</v>
      </c>
      <c r="B2654" t="s">
        <v>3836</v>
      </c>
      <c r="C2654">
        <v>9</v>
      </c>
      <c r="D2654">
        <v>0</v>
      </c>
      <c r="E2654" t="s">
        <v>717</v>
      </c>
      <c r="F2654" t="s">
        <v>8350</v>
      </c>
    </row>
    <row r="2655" spans="1:6">
      <c r="A2655" t="s">
        <v>11085</v>
      </c>
      <c r="B2655" t="s">
        <v>3837</v>
      </c>
      <c r="C2655">
        <v>0</v>
      </c>
      <c r="D2655">
        <v>0</v>
      </c>
      <c r="E2655" t="s">
        <v>717</v>
      </c>
      <c r="F2655" t="s">
        <v>8350</v>
      </c>
    </row>
    <row r="2656" spans="1:6">
      <c r="A2656" t="s">
        <v>11086</v>
      </c>
      <c r="B2656" t="s">
        <v>3838</v>
      </c>
      <c r="C2656">
        <v>8</v>
      </c>
      <c r="D2656">
        <v>0</v>
      </c>
      <c r="E2656" t="s">
        <v>717</v>
      </c>
      <c r="F2656" t="s">
        <v>8350</v>
      </c>
    </row>
    <row r="2657" spans="1:6">
      <c r="A2657" t="s">
        <v>11087</v>
      </c>
      <c r="B2657" t="s">
        <v>3839</v>
      </c>
      <c r="C2657">
        <v>7</v>
      </c>
      <c r="D2657">
        <v>0</v>
      </c>
      <c r="E2657" t="s">
        <v>717</v>
      </c>
      <c r="F2657" t="s">
        <v>8350</v>
      </c>
    </row>
    <row r="2658" spans="1:6">
      <c r="A2658" t="s">
        <v>11088</v>
      </c>
      <c r="B2658" t="s">
        <v>3840</v>
      </c>
      <c r="C2658">
        <v>90</v>
      </c>
      <c r="D2658">
        <v>14</v>
      </c>
      <c r="E2658" t="s">
        <v>717</v>
      </c>
      <c r="F2658" t="s">
        <v>8350</v>
      </c>
    </row>
    <row r="2659" spans="1:6">
      <c r="A2659" t="s">
        <v>11089</v>
      </c>
      <c r="B2659" t="s">
        <v>3841</v>
      </c>
      <c r="C2659">
        <v>56</v>
      </c>
      <c r="D2659">
        <v>6</v>
      </c>
      <c r="E2659" t="s">
        <v>717</v>
      </c>
      <c r="F2659" t="s">
        <v>8350</v>
      </c>
    </row>
    <row r="2660" spans="1:6">
      <c r="A2660" t="s">
        <v>11090</v>
      </c>
      <c r="B2660" t="s">
        <v>3842</v>
      </c>
      <c r="C2660">
        <v>5</v>
      </c>
      <c r="D2660">
        <v>0</v>
      </c>
      <c r="E2660" t="s">
        <v>717</v>
      </c>
      <c r="F2660" t="s">
        <v>8350</v>
      </c>
    </row>
    <row r="2661" spans="1:6">
      <c r="A2661" t="s">
        <v>11091</v>
      </c>
      <c r="B2661" t="s">
        <v>3843</v>
      </c>
      <c r="C2661">
        <v>15</v>
      </c>
      <c r="D2661">
        <v>2</v>
      </c>
      <c r="E2661" t="s">
        <v>717</v>
      </c>
      <c r="F2661" t="s">
        <v>8334</v>
      </c>
    </row>
    <row r="2662" spans="1:6">
      <c r="A2662" t="s">
        <v>11092</v>
      </c>
      <c r="B2662" t="s">
        <v>3844</v>
      </c>
      <c r="C2662">
        <v>0</v>
      </c>
      <c r="D2662">
        <v>0</v>
      </c>
      <c r="E2662" t="s">
        <v>717</v>
      </c>
      <c r="F2662" t="s">
        <v>8350</v>
      </c>
    </row>
    <row r="2663" spans="1:6">
      <c r="A2663" t="s">
        <v>11093</v>
      </c>
      <c r="B2663" t="s">
        <v>3845</v>
      </c>
      <c r="C2663">
        <v>135</v>
      </c>
      <c r="D2663">
        <v>19</v>
      </c>
      <c r="E2663" t="s">
        <v>717</v>
      </c>
      <c r="F2663" t="s">
        <v>8334</v>
      </c>
    </row>
    <row r="2664" spans="1:6">
      <c r="A2664" t="s">
        <v>11094</v>
      </c>
      <c r="B2664" t="s">
        <v>3846</v>
      </c>
      <c r="C2664">
        <v>75</v>
      </c>
      <c r="D2664">
        <v>10</v>
      </c>
      <c r="E2664" t="s">
        <v>717</v>
      </c>
      <c r="F2664" t="s">
        <v>8334</v>
      </c>
    </row>
    <row r="2665" spans="1:6">
      <c r="A2665" t="s">
        <v>11095</v>
      </c>
      <c r="B2665" t="s">
        <v>3847</v>
      </c>
      <c r="C2665">
        <v>120</v>
      </c>
      <c r="D2665">
        <v>20</v>
      </c>
      <c r="E2665" t="s">
        <v>717</v>
      </c>
      <c r="F2665" t="s">
        <v>8334</v>
      </c>
    </row>
    <row r="2666" spans="1:6">
      <c r="A2666" t="s">
        <v>11096</v>
      </c>
      <c r="B2666" t="s">
        <v>3848</v>
      </c>
      <c r="C2666">
        <v>96</v>
      </c>
      <c r="D2666">
        <v>0</v>
      </c>
      <c r="E2666" t="s">
        <v>717</v>
      </c>
      <c r="F2666" t="s">
        <v>8350</v>
      </c>
    </row>
    <row r="2667" spans="1:6">
      <c r="A2667" t="s">
        <v>11097</v>
      </c>
      <c r="B2667" t="s">
        <v>3849</v>
      </c>
      <c r="C2667">
        <v>125</v>
      </c>
      <c r="D2667">
        <v>10</v>
      </c>
      <c r="E2667" t="s">
        <v>717</v>
      </c>
      <c r="F2667" t="s">
        <v>8334</v>
      </c>
    </row>
    <row r="2668" spans="1:6">
      <c r="A2668" t="s">
        <v>11098</v>
      </c>
      <c r="B2668" t="s">
        <v>3850</v>
      </c>
      <c r="C2668">
        <v>105</v>
      </c>
      <c r="D2668">
        <v>10</v>
      </c>
      <c r="E2668" t="s">
        <v>717</v>
      </c>
      <c r="F2668" t="s">
        <v>8350</v>
      </c>
    </row>
    <row r="2669" spans="1:6">
      <c r="A2669" t="s">
        <v>11099</v>
      </c>
      <c r="B2669" t="s">
        <v>3851</v>
      </c>
      <c r="C2669">
        <v>10</v>
      </c>
      <c r="D2669">
        <v>0</v>
      </c>
      <c r="E2669" t="s">
        <v>717</v>
      </c>
      <c r="F2669" t="s">
        <v>8350</v>
      </c>
    </row>
    <row r="2670" spans="1:6">
      <c r="A2670" t="s">
        <v>11100</v>
      </c>
      <c r="B2670" t="s">
        <v>3852</v>
      </c>
      <c r="C2670">
        <v>148</v>
      </c>
      <c r="D2670">
        <v>26</v>
      </c>
      <c r="E2670" t="s">
        <v>717</v>
      </c>
      <c r="F2670" t="s">
        <v>8334</v>
      </c>
    </row>
    <row r="2671" spans="1:6">
      <c r="A2671" t="s">
        <v>11101</v>
      </c>
      <c r="B2671" t="s">
        <v>3853</v>
      </c>
      <c r="C2671">
        <v>115</v>
      </c>
      <c r="D2671">
        <v>16</v>
      </c>
      <c r="E2671" t="s">
        <v>717</v>
      </c>
      <c r="F2671" t="s">
        <v>8350</v>
      </c>
    </row>
    <row r="2672" spans="1:6">
      <c r="A2672" t="s">
        <v>11102</v>
      </c>
      <c r="B2672" t="s">
        <v>3854</v>
      </c>
      <c r="C2672">
        <v>15</v>
      </c>
      <c r="D2672">
        <v>2</v>
      </c>
      <c r="E2672" t="s">
        <v>717</v>
      </c>
      <c r="F2672" t="s">
        <v>8350</v>
      </c>
    </row>
    <row r="2673" spans="1:6">
      <c r="A2673" t="s">
        <v>11103</v>
      </c>
      <c r="B2673" t="s">
        <v>3855</v>
      </c>
      <c r="C2673">
        <v>17</v>
      </c>
      <c r="D2673">
        <v>0</v>
      </c>
      <c r="E2673" t="s">
        <v>717</v>
      </c>
      <c r="F2673" t="s">
        <v>8334</v>
      </c>
    </row>
    <row r="2674" spans="1:6">
      <c r="A2674" t="s">
        <v>11104</v>
      </c>
      <c r="B2674" t="s">
        <v>3856</v>
      </c>
      <c r="C2674">
        <v>773</v>
      </c>
      <c r="D2674">
        <v>70</v>
      </c>
      <c r="E2674" t="s">
        <v>717</v>
      </c>
      <c r="F2674" t="s">
        <v>8350</v>
      </c>
    </row>
    <row r="2675" spans="1:6">
      <c r="A2675" t="s">
        <v>11105</v>
      </c>
      <c r="B2675" t="s">
        <v>3857</v>
      </c>
      <c r="C2675">
        <v>12</v>
      </c>
      <c r="D2675">
        <v>0</v>
      </c>
      <c r="E2675" t="s">
        <v>717</v>
      </c>
      <c r="F2675" t="s">
        <v>8350</v>
      </c>
    </row>
    <row r="2676" spans="1:6">
      <c r="A2676" t="s">
        <v>11106</v>
      </c>
      <c r="B2676" t="s">
        <v>3858</v>
      </c>
      <c r="C2676">
        <v>9</v>
      </c>
      <c r="D2676">
        <v>0</v>
      </c>
      <c r="E2676" t="s">
        <v>717</v>
      </c>
      <c r="F2676" t="s">
        <v>8350</v>
      </c>
    </row>
    <row r="2677" spans="1:6">
      <c r="A2677" t="s">
        <v>11107</v>
      </c>
      <c r="B2677" t="s">
        <v>3859</v>
      </c>
      <c r="C2677">
        <v>10</v>
      </c>
      <c r="D2677">
        <v>0</v>
      </c>
      <c r="E2677" t="s">
        <v>717</v>
      </c>
      <c r="F2677" t="s">
        <v>8334</v>
      </c>
    </row>
    <row r="2678" spans="1:6">
      <c r="A2678" t="s">
        <v>11108</v>
      </c>
      <c r="B2678" t="s">
        <v>3860</v>
      </c>
      <c r="C2678">
        <v>20</v>
      </c>
      <c r="D2678">
        <v>0</v>
      </c>
      <c r="E2678" t="s">
        <v>717</v>
      </c>
      <c r="F2678" t="s">
        <v>8350</v>
      </c>
    </row>
    <row r="2679" spans="1:6">
      <c r="A2679" t="s">
        <v>11109</v>
      </c>
      <c r="B2679" t="s">
        <v>3861</v>
      </c>
      <c r="C2679">
        <v>0</v>
      </c>
      <c r="D2679">
        <v>0</v>
      </c>
      <c r="E2679" t="s">
        <v>717</v>
      </c>
      <c r="F2679" t="s">
        <v>8350</v>
      </c>
    </row>
    <row r="2680" spans="1:6">
      <c r="A2680" t="s">
        <v>11110</v>
      </c>
      <c r="B2680" t="s">
        <v>3862</v>
      </c>
      <c r="C2680">
        <v>189</v>
      </c>
      <c r="D2680">
        <v>18</v>
      </c>
      <c r="E2680" t="s">
        <v>717</v>
      </c>
      <c r="F2680" t="s">
        <v>8334</v>
      </c>
    </row>
    <row r="2681" spans="1:6">
      <c r="A2681" t="s">
        <v>11111</v>
      </c>
      <c r="B2681" t="s">
        <v>3863</v>
      </c>
      <c r="C2681">
        <v>45</v>
      </c>
      <c r="D2681">
        <v>0</v>
      </c>
      <c r="E2681" t="s">
        <v>717</v>
      </c>
      <c r="F2681" t="s">
        <v>8350</v>
      </c>
    </row>
    <row r="2682" spans="1:6">
      <c r="A2682" t="s">
        <v>11112</v>
      </c>
      <c r="B2682" t="s">
        <v>3864</v>
      </c>
      <c r="C2682">
        <v>70</v>
      </c>
      <c r="D2682">
        <v>8</v>
      </c>
      <c r="E2682" t="s">
        <v>717</v>
      </c>
      <c r="F2682" t="s">
        <v>8334</v>
      </c>
    </row>
    <row r="2683" spans="1:6">
      <c r="A2683" t="s">
        <v>11113</v>
      </c>
      <c r="B2683" t="s">
        <v>3865</v>
      </c>
      <c r="C2683">
        <v>20</v>
      </c>
      <c r="D2683">
        <v>0</v>
      </c>
      <c r="E2683" t="s">
        <v>717</v>
      </c>
      <c r="F2683" t="s">
        <v>8350</v>
      </c>
    </row>
    <row r="2684" spans="1:6">
      <c r="A2684" t="s">
        <v>11114</v>
      </c>
      <c r="B2684" t="s">
        <v>3866</v>
      </c>
      <c r="C2684">
        <v>120</v>
      </c>
      <c r="D2684">
        <v>10</v>
      </c>
      <c r="E2684" t="s">
        <v>717</v>
      </c>
      <c r="F2684" t="s">
        <v>8334</v>
      </c>
    </row>
    <row r="2685" spans="1:6">
      <c r="A2685" t="s">
        <v>11115</v>
      </c>
      <c r="B2685" t="s">
        <v>3867</v>
      </c>
      <c r="C2685">
        <v>160</v>
      </c>
      <c r="D2685">
        <v>26</v>
      </c>
      <c r="E2685" t="s">
        <v>717</v>
      </c>
      <c r="F2685" t="s">
        <v>8334</v>
      </c>
    </row>
    <row r="2686" spans="1:6">
      <c r="A2686" t="s">
        <v>11116</v>
      </c>
      <c r="B2686" t="s">
        <v>3868</v>
      </c>
      <c r="C2686">
        <v>10</v>
      </c>
      <c r="D2686">
        <v>1</v>
      </c>
      <c r="E2686" t="s">
        <v>717</v>
      </c>
      <c r="F2686" t="s">
        <v>8334</v>
      </c>
    </row>
    <row r="2687" spans="1:6">
      <c r="A2687" t="s">
        <v>11117</v>
      </c>
      <c r="B2687" t="s">
        <v>3869</v>
      </c>
      <c r="C2687">
        <v>25</v>
      </c>
      <c r="D2687">
        <v>2</v>
      </c>
      <c r="E2687" t="s">
        <v>717</v>
      </c>
      <c r="F2687" t="s">
        <v>8334</v>
      </c>
    </row>
    <row r="2688" spans="1:6">
      <c r="A2688" t="s">
        <v>11118</v>
      </c>
      <c r="B2688" t="s">
        <v>3870</v>
      </c>
      <c r="C2688">
        <v>13</v>
      </c>
      <c r="D2688">
        <v>0</v>
      </c>
      <c r="E2688" t="s">
        <v>718</v>
      </c>
      <c r="F2688" t="s">
        <v>8331</v>
      </c>
    </row>
    <row r="2689" spans="1:6">
      <c r="A2689" t="s">
        <v>11119</v>
      </c>
      <c r="B2689" t="s">
        <v>3871</v>
      </c>
      <c r="C2689">
        <v>25</v>
      </c>
      <c r="D2689">
        <v>6</v>
      </c>
      <c r="E2689" t="s">
        <v>718</v>
      </c>
      <c r="F2689" t="s">
        <v>8334</v>
      </c>
    </row>
    <row r="2690" spans="1:6">
      <c r="A2690" t="s">
        <v>11120</v>
      </c>
      <c r="B2690" t="s">
        <v>3872</v>
      </c>
      <c r="C2690">
        <v>96</v>
      </c>
      <c r="D2690">
        <v>8</v>
      </c>
      <c r="E2690" t="s">
        <v>718</v>
      </c>
      <c r="F2690" t="s">
        <v>8334</v>
      </c>
    </row>
    <row r="2691" spans="1:6">
      <c r="A2691" t="s">
        <v>11121</v>
      </c>
      <c r="B2691" t="s">
        <v>3873</v>
      </c>
      <c r="C2691">
        <v>14</v>
      </c>
      <c r="D2691">
        <v>0</v>
      </c>
      <c r="E2691" t="s">
        <v>718</v>
      </c>
      <c r="F2691" t="s">
        <v>8334</v>
      </c>
    </row>
    <row r="2692" spans="1:6">
      <c r="A2692" t="s">
        <v>11122</v>
      </c>
      <c r="B2692" t="s">
        <v>3874</v>
      </c>
      <c r="C2692">
        <v>14</v>
      </c>
      <c r="D2692">
        <v>0</v>
      </c>
      <c r="E2692" t="s">
        <v>719</v>
      </c>
      <c r="F2692" t="s">
        <v>8331</v>
      </c>
    </row>
    <row r="2693" spans="1:6">
      <c r="A2693" t="s">
        <v>11123</v>
      </c>
      <c r="B2693" t="s">
        <v>3875</v>
      </c>
      <c r="C2693">
        <v>158</v>
      </c>
      <c r="D2693">
        <v>37</v>
      </c>
      <c r="E2693" t="s">
        <v>719</v>
      </c>
      <c r="F2693" t="s">
        <v>8334</v>
      </c>
    </row>
    <row r="2694" spans="1:6">
      <c r="A2694" t="s">
        <v>11124</v>
      </c>
      <c r="B2694" t="s">
        <v>3876</v>
      </c>
      <c r="C2694">
        <v>252</v>
      </c>
      <c r="D2694">
        <v>26</v>
      </c>
      <c r="E2694" t="s">
        <v>719</v>
      </c>
      <c r="F2694" t="s">
        <v>8335</v>
      </c>
    </row>
    <row r="2695" spans="1:6">
      <c r="A2695" t="s">
        <v>11125</v>
      </c>
      <c r="B2695" t="s">
        <v>3877</v>
      </c>
      <c r="C2695">
        <v>0</v>
      </c>
      <c r="D2695">
        <v>0</v>
      </c>
      <c r="E2695" t="s">
        <v>719</v>
      </c>
      <c r="F2695" t="s">
        <v>8334</v>
      </c>
    </row>
    <row r="2696" spans="1:6">
      <c r="A2696" t="s">
        <v>11126</v>
      </c>
      <c r="B2696" t="s">
        <v>3878</v>
      </c>
      <c r="C2696">
        <v>213</v>
      </c>
      <c r="D2696">
        <v>44</v>
      </c>
      <c r="E2696" t="s">
        <v>720</v>
      </c>
      <c r="F2696" t="s">
        <v>8335</v>
      </c>
    </row>
    <row r="2697" spans="1:6">
      <c r="A2697" t="s">
        <v>11127</v>
      </c>
      <c r="B2697" t="s">
        <v>3879</v>
      </c>
      <c r="C2697">
        <v>250</v>
      </c>
      <c r="D2697">
        <v>28</v>
      </c>
      <c r="E2697" t="s">
        <v>721</v>
      </c>
      <c r="F2697" t="s">
        <v>8334</v>
      </c>
    </row>
    <row r="2698" spans="1:6">
      <c r="A2698" t="s">
        <v>11128</v>
      </c>
      <c r="B2698" t="s">
        <v>3880</v>
      </c>
      <c r="C2698">
        <v>388</v>
      </c>
      <c r="D2698">
        <v>124</v>
      </c>
      <c r="E2698" t="s">
        <v>721</v>
      </c>
      <c r="F2698" t="s">
        <v>8334</v>
      </c>
    </row>
    <row r="2699" spans="1:6">
      <c r="A2699" t="s">
        <v>11129</v>
      </c>
      <c r="B2699" t="s">
        <v>3881</v>
      </c>
      <c r="C2699">
        <v>99</v>
      </c>
      <c r="D2699">
        <v>12</v>
      </c>
      <c r="E2699" t="s">
        <v>721</v>
      </c>
      <c r="F2699" t="s">
        <v>8335</v>
      </c>
    </row>
    <row r="2700" spans="1:6">
      <c r="A2700" t="s">
        <v>11130</v>
      </c>
      <c r="B2700" t="s">
        <v>3882</v>
      </c>
      <c r="C2700">
        <v>88</v>
      </c>
      <c r="D2700">
        <v>14</v>
      </c>
      <c r="E2700" t="s">
        <v>721</v>
      </c>
      <c r="F2700" t="s">
        <v>8334</v>
      </c>
    </row>
    <row r="2701" spans="1:6">
      <c r="A2701" t="s">
        <v>11131</v>
      </c>
      <c r="B2701" t="s">
        <v>3883</v>
      </c>
      <c r="C2701">
        <v>128</v>
      </c>
      <c r="D2701">
        <v>35</v>
      </c>
      <c r="E2701" t="s">
        <v>721</v>
      </c>
      <c r="F2701" t="s">
        <v>8334</v>
      </c>
    </row>
    <row r="2702" spans="1:6">
      <c r="A2702" t="s">
        <v>11132</v>
      </c>
      <c r="B2702" t="s">
        <v>3884</v>
      </c>
      <c r="C2702">
        <v>211</v>
      </c>
      <c r="D2702">
        <v>35</v>
      </c>
      <c r="E2702" t="s">
        <v>721</v>
      </c>
      <c r="F2702" t="s">
        <v>8335</v>
      </c>
    </row>
    <row r="2703" spans="1:6">
      <c r="A2703" t="s">
        <v>11133</v>
      </c>
      <c r="B2703" t="s">
        <v>3885</v>
      </c>
      <c r="C2703">
        <v>0</v>
      </c>
      <c r="D2703">
        <v>0</v>
      </c>
      <c r="E2703" t="s">
        <v>722</v>
      </c>
      <c r="F2703" t="s">
        <v>1196</v>
      </c>
    </row>
    <row r="2704" spans="1:6">
      <c r="A2704" t="s">
        <v>11134</v>
      </c>
      <c r="B2704" t="s">
        <v>3886</v>
      </c>
      <c r="C2704">
        <v>30</v>
      </c>
      <c r="D2704">
        <v>0</v>
      </c>
      <c r="E2704" t="s">
        <v>722</v>
      </c>
      <c r="F2704" t="s">
        <v>8331</v>
      </c>
    </row>
    <row r="2705" spans="1:6">
      <c r="A2705" t="s">
        <v>11135</v>
      </c>
      <c r="B2705" t="s">
        <v>3887</v>
      </c>
      <c r="C2705">
        <v>260</v>
      </c>
      <c r="D2705">
        <v>14</v>
      </c>
      <c r="E2705" t="s">
        <v>722</v>
      </c>
      <c r="F2705" t="s">
        <v>8331</v>
      </c>
    </row>
    <row r="2706" spans="1:6">
      <c r="A2706" t="s">
        <v>11136</v>
      </c>
      <c r="B2706" t="s">
        <v>3888</v>
      </c>
      <c r="C2706">
        <v>280</v>
      </c>
      <c r="D2706">
        <v>0</v>
      </c>
      <c r="E2706" t="s">
        <v>722</v>
      </c>
      <c r="F2706" t="s">
        <v>8331</v>
      </c>
    </row>
    <row r="2707" spans="1:6">
      <c r="A2707" t="s">
        <v>11137</v>
      </c>
      <c r="B2707" t="s">
        <v>3889</v>
      </c>
      <c r="C2707">
        <v>50</v>
      </c>
      <c r="D2707">
        <v>6</v>
      </c>
      <c r="E2707" t="s">
        <v>722</v>
      </c>
      <c r="F2707" t="s">
        <v>8331</v>
      </c>
    </row>
    <row r="2708" spans="1:6">
      <c r="A2708" t="s">
        <v>11138</v>
      </c>
      <c r="B2708" t="s">
        <v>3890</v>
      </c>
      <c r="C2708">
        <v>100</v>
      </c>
      <c r="D2708">
        <v>6</v>
      </c>
      <c r="E2708" t="s">
        <v>722</v>
      </c>
      <c r="F2708" t="s">
        <v>8331</v>
      </c>
    </row>
    <row r="2709" spans="1:6">
      <c r="A2709" t="s">
        <v>11139</v>
      </c>
      <c r="B2709" t="s">
        <v>3891</v>
      </c>
      <c r="C2709">
        <v>210</v>
      </c>
      <c r="D2709">
        <v>0</v>
      </c>
      <c r="E2709" t="s">
        <v>723</v>
      </c>
      <c r="F2709" t="s">
        <v>8335</v>
      </c>
    </row>
    <row r="2710" spans="1:6">
      <c r="A2710" t="s">
        <v>11140</v>
      </c>
      <c r="B2710" t="s">
        <v>3892</v>
      </c>
      <c r="C2710">
        <v>31</v>
      </c>
      <c r="D2710">
        <v>12</v>
      </c>
      <c r="E2710" t="s">
        <v>724</v>
      </c>
      <c r="F2710" t="s">
        <v>8332</v>
      </c>
    </row>
    <row r="2711" spans="1:6">
      <c r="A2711" t="s">
        <v>11141</v>
      </c>
      <c r="B2711" t="s">
        <v>3893</v>
      </c>
      <c r="C2711">
        <v>153</v>
      </c>
      <c r="D2711">
        <v>18</v>
      </c>
      <c r="E2711" t="s">
        <v>725</v>
      </c>
      <c r="F2711" t="s">
        <v>8335</v>
      </c>
    </row>
    <row r="2712" spans="1:6">
      <c r="A2712" t="s">
        <v>11142</v>
      </c>
      <c r="B2712" t="s">
        <v>3894</v>
      </c>
      <c r="C2712">
        <v>111</v>
      </c>
      <c r="D2712">
        <v>23</v>
      </c>
      <c r="E2712" t="s">
        <v>726</v>
      </c>
      <c r="F2712" t="s">
        <v>8335</v>
      </c>
    </row>
    <row r="2713" spans="1:6">
      <c r="A2713" t="s">
        <v>11143</v>
      </c>
      <c r="B2713" t="s">
        <v>3894</v>
      </c>
      <c r="C2713">
        <v>16</v>
      </c>
      <c r="D2713">
        <v>0</v>
      </c>
      <c r="E2713" t="s">
        <v>726</v>
      </c>
      <c r="F2713" t="s">
        <v>1196</v>
      </c>
    </row>
    <row r="2714" spans="1:6">
      <c r="A2714" t="s">
        <v>11144</v>
      </c>
      <c r="B2714" t="s">
        <v>3895</v>
      </c>
      <c r="C2714">
        <v>70</v>
      </c>
      <c r="D2714">
        <v>7</v>
      </c>
      <c r="E2714" t="s">
        <v>727</v>
      </c>
      <c r="F2714" t="s">
        <v>8335</v>
      </c>
    </row>
    <row r="2715" spans="1:6">
      <c r="A2715" t="s">
        <v>11145</v>
      </c>
      <c r="B2715" t="s">
        <v>3896</v>
      </c>
      <c r="C2715">
        <v>24</v>
      </c>
      <c r="D2715">
        <v>0</v>
      </c>
      <c r="E2715" t="s">
        <v>727</v>
      </c>
      <c r="F2715" t="s">
        <v>8335</v>
      </c>
    </row>
    <row r="2716" spans="1:6">
      <c r="A2716" t="s">
        <v>11146</v>
      </c>
      <c r="B2716" t="s">
        <v>3897</v>
      </c>
      <c r="C2716">
        <v>15</v>
      </c>
      <c r="D2716">
        <v>0</v>
      </c>
      <c r="E2716" t="s">
        <v>727</v>
      </c>
      <c r="F2716" t="s">
        <v>8335</v>
      </c>
    </row>
    <row r="2717" spans="1:6">
      <c r="A2717" t="s">
        <v>11147</v>
      </c>
      <c r="B2717" t="s">
        <v>3898</v>
      </c>
      <c r="C2717">
        <v>90</v>
      </c>
      <c r="D2717">
        <v>0</v>
      </c>
      <c r="E2717" t="s">
        <v>727</v>
      </c>
      <c r="F2717" t="s">
        <v>8335</v>
      </c>
    </row>
    <row r="2718" spans="1:6">
      <c r="A2718" t="s">
        <v>11148</v>
      </c>
      <c r="B2718" t="s">
        <v>3899</v>
      </c>
      <c r="C2718">
        <v>125</v>
      </c>
      <c r="D2718">
        <v>10</v>
      </c>
      <c r="E2718" t="s">
        <v>727</v>
      </c>
      <c r="F2718" t="s">
        <v>8335</v>
      </c>
    </row>
    <row r="2719" spans="1:6">
      <c r="A2719" t="s">
        <v>11149</v>
      </c>
      <c r="B2719" t="s">
        <v>3900</v>
      </c>
      <c r="C2719">
        <v>8</v>
      </c>
      <c r="D2719">
        <v>0</v>
      </c>
      <c r="E2719" t="s">
        <v>728</v>
      </c>
      <c r="F2719" t="s">
        <v>8332</v>
      </c>
    </row>
    <row r="2720" spans="1:6">
      <c r="A2720" t="s">
        <v>11150</v>
      </c>
      <c r="B2720" t="s">
        <v>3901</v>
      </c>
      <c r="C2720">
        <v>3</v>
      </c>
      <c r="D2720">
        <v>0</v>
      </c>
      <c r="E2720" t="s">
        <v>729</v>
      </c>
      <c r="F2720" t="s">
        <v>8334</v>
      </c>
    </row>
    <row r="2721" spans="1:6">
      <c r="A2721" t="s">
        <v>11151</v>
      </c>
      <c r="B2721" t="s">
        <v>3902</v>
      </c>
      <c r="C2721">
        <v>17</v>
      </c>
      <c r="D2721">
        <v>0</v>
      </c>
      <c r="E2721" t="s">
        <v>730</v>
      </c>
      <c r="F2721" t="s">
        <v>8332</v>
      </c>
    </row>
    <row r="2722" spans="1:6">
      <c r="A2722" t="s">
        <v>11152</v>
      </c>
      <c r="B2722" t="s">
        <v>3903</v>
      </c>
      <c r="C2722">
        <v>24</v>
      </c>
      <c r="D2722">
        <v>5</v>
      </c>
      <c r="E2722" t="s">
        <v>731</v>
      </c>
      <c r="F2722" t="s">
        <v>8334</v>
      </c>
    </row>
    <row r="2723" spans="1:6">
      <c r="A2723" t="s">
        <v>11153</v>
      </c>
      <c r="B2723" t="s">
        <v>3904</v>
      </c>
      <c r="C2723">
        <v>28</v>
      </c>
      <c r="D2723">
        <v>0</v>
      </c>
      <c r="E2723" t="s">
        <v>731</v>
      </c>
      <c r="F2723" t="s">
        <v>8334</v>
      </c>
    </row>
    <row r="2724" spans="1:6">
      <c r="A2724" t="s">
        <v>11154</v>
      </c>
      <c r="B2724" t="s">
        <v>3905</v>
      </c>
      <c r="C2724">
        <v>21</v>
      </c>
      <c r="D2724">
        <v>0</v>
      </c>
      <c r="E2724" t="s">
        <v>731</v>
      </c>
      <c r="F2724" t="s">
        <v>8334</v>
      </c>
    </row>
    <row r="2725" spans="1:6">
      <c r="A2725" t="s">
        <v>11155</v>
      </c>
      <c r="B2725" t="s">
        <v>3906</v>
      </c>
      <c r="C2725">
        <v>11</v>
      </c>
      <c r="D2725">
        <v>0</v>
      </c>
      <c r="E2725" t="s">
        <v>731</v>
      </c>
      <c r="F2725" t="s">
        <v>8334</v>
      </c>
    </row>
    <row r="2726" spans="1:6">
      <c r="A2726" t="s">
        <v>11156</v>
      </c>
      <c r="B2726" t="s">
        <v>3907</v>
      </c>
      <c r="C2726">
        <v>192</v>
      </c>
      <c r="D2726">
        <v>48</v>
      </c>
      <c r="E2726" t="s">
        <v>731</v>
      </c>
      <c r="F2726" t="s">
        <v>8372</v>
      </c>
    </row>
    <row r="2727" spans="1:6">
      <c r="A2727" t="s">
        <v>11157</v>
      </c>
      <c r="B2727" t="s">
        <v>3908</v>
      </c>
      <c r="C2727">
        <v>25</v>
      </c>
      <c r="D2727">
        <v>5</v>
      </c>
      <c r="E2727" t="s">
        <v>731</v>
      </c>
      <c r="F2727" t="s">
        <v>8373</v>
      </c>
    </row>
    <row r="2728" spans="1:6">
      <c r="A2728" t="s">
        <v>11158</v>
      </c>
      <c r="B2728" t="s">
        <v>3909</v>
      </c>
      <c r="C2728">
        <v>18</v>
      </c>
      <c r="D2728">
        <v>3</v>
      </c>
      <c r="E2728" t="s">
        <v>731</v>
      </c>
      <c r="F2728" t="s">
        <v>8334</v>
      </c>
    </row>
    <row r="2729" spans="1:6">
      <c r="A2729" t="s">
        <v>11159</v>
      </c>
      <c r="B2729" t="s">
        <v>3910</v>
      </c>
      <c r="C2729">
        <v>120</v>
      </c>
      <c r="D2729">
        <v>12</v>
      </c>
      <c r="E2729" t="s">
        <v>732</v>
      </c>
      <c r="F2729" t="s">
        <v>8335</v>
      </c>
    </row>
    <row r="2730" spans="1:6">
      <c r="A2730" t="s">
        <v>11160</v>
      </c>
      <c r="B2730" t="s">
        <v>3911</v>
      </c>
      <c r="C2730">
        <v>7</v>
      </c>
      <c r="D2730">
        <v>0</v>
      </c>
      <c r="E2730" t="s">
        <v>733</v>
      </c>
      <c r="F2730" t="s">
        <v>8353</v>
      </c>
    </row>
    <row r="2731" spans="1:6">
      <c r="A2731" t="s">
        <v>11161</v>
      </c>
      <c r="B2731" t="s">
        <v>3912</v>
      </c>
      <c r="C2731">
        <v>225</v>
      </c>
      <c r="D2731">
        <v>27</v>
      </c>
      <c r="E2731" t="s">
        <v>734</v>
      </c>
      <c r="F2731" t="s">
        <v>8334</v>
      </c>
    </row>
    <row r="2732" spans="1:6">
      <c r="A2732" t="s">
        <v>11162</v>
      </c>
      <c r="B2732" t="s">
        <v>3913</v>
      </c>
      <c r="C2732">
        <v>175</v>
      </c>
      <c r="D2732">
        <v>58</v>
      </c>
      <c r="E2732" t="s">
        <v>734</v>
      </c>
      <c r="F2732" t="s">
        <v>8334</v>
      </c>
    </row>
    <row r="2733" spans="1:6">
      <c r="A2733" t="s">
        <v>11163</v>
      </c>
      <c r="B2733" t="s">
        <v>3914</v>
      </c>
      <c r="C2733">
        <v>125</v>
      </c>
      <c r="D2733">
        <v>17</v>
      </c>
      <c r="E2733" t="s">
        <v>735</v>
      </c>
      <c r="F2733" t="s">
        <v>8334</v>
      </c>
    </row>
    <row r="2734" spans="1:6">
      <c r="A2734" t="s">
        <v>11164</v>
      </c>
      <c r="B2734" t="s">
        <v>3915</v>
      </c>
      <c r="C2734">
        <v>18</v>
      </c>
      <c r="D2734">
        <v>0</v>
      </c>
      <c r="E2734" t="s">
        <v>735</v>
      </c>
      <c r="F2734" t="s">
        <v>8334</v>
      </c>
    </row>
    <row r="2735" spans="1:6">
      <c r="A2735" t="s">
        <v>11165</v>
      </c>
      <c r="B2735" t="s">
        <v>3916</v>
      </c>
      <c r="C2735">
        <v>42</v>
      </c>
      <c r="D2735">
        <v>4</v>
      </c>
      <c r="E2735" t="s">
        <v>735</v>
      </c>
      <c r="F2735" t="s">
        <v>8335</v>
      </c>
    </row>
    <row r="2736" spans="1:6">
      <c r="A2736" t="s">
        <v>11166</v>
      </c>
      <c r="B2736" t="s">
        <v>3917</v>
      </c>
      <c r="C2736">
        <v>0</v>
      </c>
      <c r="D2736">
        <v>0</v>
      </c>
      <c r="E2736" t="s">
        <v>736</v>
      </c>
      <c r="F2736" t="s">
        <v>8374</v>
      </c>
    </row>
    <row r="2737" spans="1:6">
      <c r="A2737" t="s">
        <v>11167</v>
      </c>
      <c r="B2737" t="s">
        <v>3918</v>
      </c>
      <c r="C2737">
        <v>382</v>
      </c>
      <c r="D2737">
        <v>20</v>
      </c>
      <c r="E2737" t="s">
        <v>736</v>
      </c>
      <c r="F2737" t="s">
        <v>8334</v>
      </c>
    </row>
    <row r="2738" spans="1:6">
      <c r="A2738" t="s">
        <v>11168</v>
      </c>
      <c r="B2738" t="s">
        <v>3919</v>
      </c>
      <c r="C2738">
        <v>0</v>
      </c>
      <c r="D2738">
        <v>0</v>
      </c>
      <c r="E2738" t="s">
        <v>736</v>
      </c>
      <c r="F2738" t="s">
        <v>8334</v>
      </c>
    </row>
    <row r="2739" spans="1:6">
      <c r="A2739" t="s">
        <v>11169</v>
      </c>
      <c r="B2739" t="s">
        <v>3920</v>
      </c>
      <c r="C2739">
        <v>614</v>
      </c>
      <c r="D2739">
        <v>37</v>
      </c>
      <c r="E2739" t="s">
        <v>736</v>
      </c>
      <c r="F2739" t="s">
        <v>8334</v>
      </c>
    </row>
    <row r="2740" spans="1:6">
      <c r="A2740" t="s">
        <v>11170</v>
      </c>
      <c r="B2740" t="s">
        <v>3921</v>
      </c>
      <c r="C2740">
        <v>304</v>
      </c>
      <c r="D2740">
        <v>0</v>
      </c>
      <c r="E2740" t="s">
        <v>736</v>
      </c>
      <c r="F2740" t="s">
        <v>8334</v>
      </c>
    </row>
    <row r="2741" spans="1:6">
      <c r="A2741" t="s">
        <v>11171</v>
      </c>
      <c r="B2741" t="s">
        <v>3922</v>
      </c>
      <c r="C2741">
        <v>85</v>
      </c>
      <c r="D2741">
        <v>0</v>
      </c>
      <c r="E2741" t="s">
        <v>736</v>
      </c>
      <c r="F2741" t="s">
        <v>8334</v>
      </c>
    </row>
    <row r="2742" spans="1:6">
      <c r="A2742" t="s">
        <v>11172</v>
      </c>
      <c r="B2742" t="s">
        <v>3923</v>
      </c>
      <c r="C2742">
        <v>75</v>
      </c>
      <c r="D2742">
        <v>6</v>
      </c>
      <c r="E2742" t="s">
        <v>736</v>
      </c>
      <c r="F2742" t="s">
        <v>8334</v>
      </c>
    </row>
    <row r="2743" spans="1:6">
      <c r="A2743" t="s">
        <v>11173</v>
      </c>
      <c r="B2743" t="s">
        <v>3924</v>
      </c>
      <c r="C2743">
        <v>240</v>
      </c>
      <c r="D2743">
        <v>0</v>
      </c>
      <c r="E2743" t="s">
        <v>736</v>
      </c>
      <c r="F2743" t="s">
        <v>8334</v>
      </c>
    </row>
    <row r="2744" spans="1:6">
      <c r="A2744" t="s">
        <v>11174</v>
      </c>
      <c r="B2744" t="s">
        <v>3925</v>
      </c>
      <c r="C2744">
        <v>15</v>
      </c>
      <c r="D2744">
        <v>5</v>
      </c>
      <c r="E2744" t="s">
        <v>737</v>
      </c>
      <c r="F2744" t="s">
        <v>8335</v>
      </c>
    </row>
    <row r="2745" spans="1:6">
      <c r="A2745" t="s">
        <v>11175</v>
      </c>
      <c r="B2745" t="s">
        <v>3926</v>
      </c>
      <c r="C2745">
        <v>6</v>
      </c>
      <c r="D2745">
        <v>0</v>
      </c>
      <c r="E2745" t="s">
        <v>738</v>
      </c>
      <c r="F2745" t="s">
        <v>8335</v>
      </c>
    </row>
    <row r="2746" spans="1:6">
      <c r="A2746" t="s">
        <v>11176</v>
      </c>
      <c r="B2746" t="s">
        <v>3927</v>
      </c>
      <c r="C2746">
        <v>4</v>
      </c>
      <c r="D2746">
        <v>0</v>
      </c>
      <c r="E2746" t="s">
        <v>739</v>
      </c>
      <c r="F2746" t="s">
        <v>8331</v>
      </c>
    </row>
    <row r="2747" spans="1:6">
      <c r="A2747" t="s">
        <v>11177</v>
      </c>
      <c r="B2747" t="s">
        <v>3928</v>
      </c>
      <c r="C2747">
        <v>10</v>
      </c>
      <c r="D2747">
        <v>0</v>
      </c>
      <c r="E2747" t="s">
        <v>740</v>
      </c>
      <c r="F2747" t="s">
        <v>8334</v>
      </c>
    </row>
    <row r="2748" spans="1:6">
      <c r="A2748" t="s">
        <v>11178</v>
      </c>
      <c r="B2748" t="s">
        <v>3929</v>
      </c>
      <c r="C2748">
        <v>5</v>
      </c>
      <c r="D2748">
        <v>1</v>
      </c>
      <c r="E2748" t="s">
        <v>740</v>
      </c>
      <c r="F2748" t="s">
        <v>8334</v>
      </c>
    </row>
    <row r="2749" spans="1:6">
      <c r="A2749" t="s">
        <v>11179</v>
      </c>
      <c r="B2749" t="s">
        <v>3930</v>
      </c>
      <c r="C2749">
        <v>8</v>
      </c>
      <c r="D2749">
        <v>0</v>
      </c>
      <c r="E2749" t="s">
        <v>740</v>
      </c>
      <c r="F2749" t="s">
        <v>8334</v>
      </c>
    </row>
    <row r="2750" spans="1:6">
      <c r="A2750" t="s">
        <v>11180</v>
      </c>
      <c r="B2750" t="s">
        <v>3931</v>
      </c>
      <c r="C2750">
        <v>7</v>
      </c>
      <c r="D2750">
        <v>0</v>
      </c>
      <c r="E2750" t="s">
        <v>740</v>
      </c>
      <c r="F2750" t="s">
        <v>8334</v>
      </c>
    </row>
    <row r="2751" spans="1:6">
      <c r="A2751" t="s">
        <v>11181</v>
      </c>
      <c r="B2751" t="s">
        <v>3932</v>
      </c>
      <c r="C2751">
        <v>171</v>
      </c>
      <c r="D2751">
        <v>18</v>
      </c>
      <c r="E2751" t="s">
        <v>741</v>
      </c>
      <c r="F2751" t="s">
        <v>8335</v>
      </c>
    </row>
    <row r="2752" spans="1:6">
      <c r="A2752" t="s">
        <v>11182</v>
      </c>
      <c r="B2752" t="s">
        <v>3933</v>
      </c>
      <c r="C2752">
        <v>762</v>
      </c>
      <c r="D2752">
        <v>60</v>
      </c>
      <c r="E2752" t="s">
        <v>742</v>
      </c>
      <c r="F2752" t="s">
        <v>8334</v>
      </c>
    </row>
    <row r="2753" spans="1:6">
      <c r="A2753" t="s">
        <v>11183</v>
      </c>
      <c r="B2753" t="s">
        <v>3934</v>
      </c>
      <c r="C2753">
        <v>192</v>
      </c>
      <c r="D2753">
        <v>14</v>
      </c>
      <c r="E2753" t="s">
        <v>742</v>
      </c>
      <c r="F2753" t="s">
        <v>8334</v>
      </c>
    </row>
    <row r="2754" spans="1:6">
      <c r="A2754" t="s">
        <v>11184</v>
      </c>
      <c r="B2754" t="s">
        <v>3935</v>
      </c>
      <c r="C2754">
        <v>211</v>
      </c>
      <c r="D2754">
        <v>7</v>
      </c>
      <c r="E2754" t="s">
        <v>742</v>
      </c>
      <c r="F2754" t="s">
        <v>8334</v>
      </c>
    </row>
    <row r="2755" spans="1:6">
      <c r="A2755" t="s">
        <v>11185</v>
      </c>
      <c r="B2755" t="s">
        <v>3936</v>
      </c>
      <c r="C2755">
        <v>43</v>
      </c>
      <c r="D2755">
        <v>0</v>
      </c>
      <c r="E2755" t="s">
        <v>742</v>
      </c>
      <c r="F2755" t="s">
        <v>8334</v>
      </c>
    </row>
    <row r="2756" spans="1:6">
      <c r="A2756" t="s">
        <v>11186</v>
      </c>
      <c r="B2756" t="s">
        <v>3937</v>
      </c>
      <c r="C2756">
        <v>359</v>
      </c>
      <c r="D2756">
        <v>41</v>
      </c>
      <c r="E2756" t="s">
        <v>742</v>
      </c>
      <c r="F2756" t="s">
        <v>8334</v>
      </c>
    </row>
    <row r="2757" spans="1:6">
      <c r="A2757" t="s">
        <v>11187</v>
      </c>
      <c r="B2757" t="s">
        <v>3938</v>
      </c>
      <c r="C2757">
        <v>380</v>
      </c>
      <c r="D2757">
        <v>51</v>
      </c>
      <c r="E2757" t="s">
        <v>742</v>
      </c>
      <c r="F2757" t="s">
        <v>8334</v>
      </c>
    </row>
    <row r="2758" spans="1:6">
      <c r="A2758" t="s">
        <v>11188</v>
      </c>
      <c r="B2758" t="s">
        <v>3939</v>
      </c>
      <c r="C2758">
        <v>20</v>
      </c>
      <c r="D2758">
        <v>0</v>
      </c>
      <c r="E2758" t="s">
        <v>742</v>
      </c>
      <c r="F2758" t="s">
        <v>8334</v>
      </c>
    </row>
    <row r="2759" spans="1:6">
      <c r="A2759" t="s">
        <v>11189</v>
      </c>
      <c r="B2759" t="s">
        <v>3940</v>
      </c>
      <c r="C2759">
        <v>0</v>
      </c>
      <c r="D2759">
        <v>0</v>
      </c>
      <c r="E2759" t="s">
        <v>743</v>
      </c>
      <c r="F2759" t="s">
        <v>8334</v>
      </c>
    </row>
    <row r="2760" spans="1:6">
      <c r="A2760" t="s">
        <v>11190</v>
      </c>
      <c r="B2760" t="s">
        <v>3941</v>
      </c>
      <c r="C2760">
        <v>10</v>
      </c>
      <c r="D2760">
        <v>0</v>
      </c>
      <c r="E2760" t="s">
        <v>744</v>
      </c>
      <c r="F2760" t="s">
        <v>8334</v>
      </c>
    </row>
    <row r="2761" spans="1:6">
      <c r="A2761" t="s">
        <v>11191</v>
      </c>
      <c r="B2761" t="s">
        <v>3942</v>
      </c>
      <c r="C2761">
        <v>5</v>
      </c>
      <c r="D2761">
        <v>0</v>
      </c>
      <c r="E2761" t="s">
        <v>745</v>
      </c>
      <c r="F2761" t="s">
        <v>8334</v>
      </c>
    </row>
    <row r="2762" spans="1:6">
      <c r="A2762" t="s">
        <v>11192</v>
      </c>
      <c r="B2762" t="s">
        <v>3943</v>
      </c>
      <c r="C2762">
        <v>60</v>
      </c>
      <c r="D2762">
        <v>7</v>
      </c>
      <c r="E2762" t="s">
        <v>745</v>
      </c>
      <c r="F2762" t="s">
        <v>8334</v>
      </c>
    </row>
    <row r="2763" spans="1:6">
      <c r="A2763" t="s">
        <v>11193</v>
      </c>
      <c r="B2763" t="s">
        <v>3944</v>
      </c>
      <c r="C2763">
        <v>42</v>
      </c>
      <c r="D2763">
        <v>10</v>
      </c>
      <c r="E2763" t="s">
        <v>745</v>
      </c>
      <c r="F2763" t="s">
        <v>8334</v>
      </c>
    </row>
    <row r="2764" spans="1:6">
      <c r="A2764" t="s">
        <v>11194</v>
      </c>
      <c r="B2764" t="s">
        <v>3945</v>
      </c>
      <c r="C2764">
        <v>61</v>
      </c>
      <c r="D2764">
        <v>10</v>
      </c>
      <c r="E2764" t="s">
        <v>745</v>
      </c>
      <c r="F2764" t="s">
        <v>8334</v>
      </c>
    </row>
    <row r="2765" spans="1:6">
      <c r="A2765" t="s">
        <v>11195</v>
      </c>
      <c r="B2765" t="s">
        <v>3946</v>
      </c>
      <c r="C2765">
        <v>35</v>
      </c>
      <c r="D2765">
        <v>4</v>
      </c>
      <c r="E2765" t="s">
        <v>745</v>
      </c>
      <c r="F2765" t="s">
        <v>8334</v>
      </c>
    </row>
    <row r="2766" spans="1:6">
      <c r="A2766" t="s">
        <v>11196</v>
      </c>
      <c r="B2766" t="s">
        <v>3947</v>
      </c>
      <c r="C2766">
        <v>6</v>
      </c>
      <c r="D2766">
        <v>1</v>
      </c>
      <c r="E2766" t="s">
        <v>745</v>
      </c>
      <c r="F2766" t="s">
        <v>8334</v>
      </c>
    </row>
    <row r="2767" spans="1:6">
      <c r="A2767" t="s">
        <v>11197</v>
      </c>
      <c r="B2767" t="s">
        <v>3948</v>
      </c>
      <c r="C2767">
        <v>60</v>
      </c>
      <c r="D2767">
        <v>4</v>
      </c>
      <c r="E2767" t="s">
        <v>745</v>
      </c>
      <c r="F2767" t="s">
        <v>8334</v>
      </c>
    </row>
    <row r="2768" spans="1:6">
      <c r="A2768" t="s">
        <v>11198</v>
      </c>
      <c r="B2768" t="s">
        <v>3949</v>
      </c>
      <c r="C2768">
        <v>9</v>
      </c>
      <c r="D2768">
        <v>0</v>
      </c>
      <c r="E2768" t="s">
        <v>745</v>
      </c>
      <c r="F2768" t="s">
        <v>8334</v>
      </c>
    </row>
    <row r="2769" spans="1:6">
      <c r="A2769" t="s">
        <v>11199</v>
      </c>
      <c r="B2769" t="s">
        <v>3950</v>
      </c>
      <c r="C2769">
        <v>30</v>
      </c>
      <c r="D2769">
        <v>0</v>
      </c>
      <c r="E2769" t="s">
        <v>746</v>
      </c>
      <c r="F2769" t="s">
        <v>8331</v>
      </c>
    </row>
    <row r="2770" spans="1:6">
      <c r="A2770" t="s">
        <v>11200</v>
      </c>
      <c r="B2770" t="s">
        <v>3951</v>
      </c>
      <c r="C2770">
        <v>36</v>
      </c>
      <c r="D2770">
        <v>13</v>
      </c>
      <c r="E2770" t="s">
        <v>747</v>
      </c>
      <c r="F2770" t="s">
        <v>8335</v>
      </c>
    </row>
    <row r="2771" spans="1:6">
      <c r="A2771" t="s">
        <v>11201</v>
      </c>
      <c r="B2771" t="s">
        <v>3952</v>
      </c>
      <c r="C2771">
        <v>0</v>
      </c>
      <c r="D2771">
        <v>0</v>
      </c>
      <c r="E2771" t="s">
        <v>747</v>
      </c>
      <c r="F2771" t="s">
        <v>8335</v>
      </c>
    </row>
    <row r="2772" spans="1:6">
      <c r="A2772" t="s">
        <v>11202</v>
      </c>
      <c r="B2772" t="s">
        <v>3953</v>
      </c>
      <c r="C2772">
        <v>41</v>
      </c>
      <c r="D2772">
        <v>0</v>
      </c>
      <c r="E2772" t="s">
        <v>747</v>
      </c>
      <c r="F2772" t="s">
        <v>8334</v>
      </c>
    </row>
    <row r="2773" spans="1:6">
      <c r="A2773" t="s">
        <v>11203</v>
      </c>
      <c r="B2773" t="s">
        <v>3954</v>
      </c>
      <c r="C2773">
        <v>95</v>
      </c>
      <c r="D2773">
        <v>29</v>
      </c>
      <c r="E2773" t="s">
        <v>747</v>
      </c>
      <c r="F2773" t="s">
        <v>8335</v>
      </c>
    </row>
    <row r="2774" spans="1:6">
      <c r="A2774" t="s">
        <v>11204</v>
      </c>
      <c r="B2774" t="s">
        <v>3955</v>
      </c>
      <c r="C2774">
        <v>250</v>
      </c>
      <c r="D2774">
        <v>25</v>
      </c>
      <c r="E2774" t="s">
        <v>747</v>
      </c>
      <c r="F2774" t="s">
        <v>8335</v>
      </c>
    </row>
    <row r="2775" spans="1:6">
      <c r="A2775" t="s">
        <v>11205</v>
      </c>
      <c r="B2775" t="s">
        <v>3956</v>
      </c>
      <c r="C2775">
        <v>180</v>
      </c>
      <c r="D2775">
        <v>42</v>
      </c>
      <c r="E2775" t="s">
        <v>747</v>
      </c>
      <c r="F2775" t="s">
        <v>8335</v>
      </c>
    </row>
    <row r="2776" spans="1:6">
      <c r="A2776" t="s">
        <v>11206</v>
      </c>
      <c r="B2776" t="s">
        <v>3957</v>
      </c>
      <c r="C2776">
        <v>52</v>
      </c>
      <c r="D2776">
        <v>11</v>
      </c>
      <c r="E2776" t="s">
        <v>747</v>
      </c>
      <c r="F2776" t="s">
        <v>8335</v>
      </c>
    </row>
    <row r="2777" spans="1:6">
      <c r="A2777" t="s">
        <v>11207</v>
      </c>
      <c r="B2777" t="s">
        <v>3958</v>
      </c>
      <c r="C2777">
        <v>75</v>
      </c>
      <c r="D2777">
        <v>7</v>
      </c>
      <c r="E2777" t="s">
        <v>748</v>
      </c>
      <c r="F2777" t="s">
        <v>8331</v>
      </c>
    </row>
    <row r="2778" spans="1:6">
      <c r="A2778" t="s">
        <v>11208</v>
      </c>
      <c r="B2778" t="s">
        <v>3959</v>
      </c>
      <c r="C2778">
        <v>200</v>
      </c>
      <c r="D2778">
        <v>13</v>
      </c>
      <c r="E2778" t="s">
        <v>749</v>
      </c>
      <c r="F2778" t="s">
        <v>8375</v>
      </c>
    </row>
    <row r="2779" spans="1:6">
      <c r="A2779" t="s">
        <v>11209</v>
      </c>
      <c r="B2779" t="s">
        <v>3960</v>
      </c>
      <c r="C2779">
        <v>15</v>
      </c>
      <c r="D2779">
        <v>0</v>
      </c>
      <c r="E2779" t="s">
        <v>750</v>
      </c>
      <c r="F2779" t="s">
        <v>8335</v>
      </c>
    </row>
    <row r="2780" spans="1:6">
      <c r="A2780" t="s">
        <v>11210</v>
      </c>
      <c r="B2780" t="s">
        <v>3961</v>
      </c>
      <c r="C2780">
        <v>7</v>
      </c>
      <c r="D2780">
        <v>0</v>
      </c>
      <c r="E2780" t="s">
        <v>751</v>
      </c>
      <c r="F2780" t="s">
        <v>8335</v>
      </c>
    </row>
    <row r="2781" spans="1:6">
      <c r="A2781" t="s">
        <v>11211</v>
      </c>
      <c r="B2781" t="s">
        <v>3962</v>
      </c>
      <c r="C2781">
        <v>8</v>
      </c>
      <c r="D2781">
        <v>0</v>
      </c>
      <c r="E2781" t="s">
        <v>751</v>
      </c>
      <c r="F2781" t="s">
        <v>8335</v>
      </c>
    </row>
    <row r="2782" spans="1:6">
      <c r="A2782" t="s">
        <v>11212</v>
      </c>
      <c r="B2782" t="s">
        <v>3963</v>
      </c>
      <c r="C2782">
        <v>16</v>
      </c>
      <c r="D2782">
        <v>0</v>
      </c>
      <c r="E2782" t="s">
        <v>751</v>
      </c>
      <c r="F2782" t="s">
        <v>1196</v>
      </c>
    </row>
    <row r="2783" spans="1:6">
      <c r="A2783" t="s">
        <v>11213</v>
      </c>
      <c r="B2783" t="s">
        <v>3964</v>
      </c>
      <c r="C2783">
        <v>11</v>
      </c>
      <c r="D2783">
        <v>0</v>
      </c>
      <c r="E2783" t="s">
        <v>751</v>
      </c>
      <c r="F2783" t="s">
        <v>8335</v>
      </c>
    </row>
    <row r="2784" spans="1:6">
      <c r="A2784" t="s">
        <v>11214</v>
      </c>
      <c r="B2784" t="s">
        <v>3965</v>
      </c>
      <c r="C2784">
        <v>20</v>
      </c>
      <c r="D2784">
        <v>0</v>
      </c>
      <c r="E2784" t="s">
        <v>751</v>
      </c>
      <c r="F2784" t="s">
        <v>8335</v>
      </c>
    </row>
    <row r="2785" spans="1:6">
      <c r="A2785" t="s">
        <v>11215</v>
      </c>
      <c r="B2785" t="s">
        <v>3966</v>
      </c>
      <c r="C2785">
        <v>10</v>
      </c>
      <c r="D2785">
        <v>0</v>
      </c>
      <c r="E2785" t="s">
        <v>751</v>
      </c>
      <c r="F2785" t="s">
        <v>8376</v>
      </c>
    </row>
    <row r="2786" spans="1:6">
      <c r="A2786" t="s">
        <v>11216</v>
      </c>
      <c r="B2786" t="s">
        <v>3967</v>
      </c>
      <c r="C2786">
        <v>15</v>
      </c>
      <c r="D2786">
        <v>0</v>
      </c>
      <c r="E2786" t="s">
        <v>751</v>
      </c>
      <c r="F2786" t="s">
        <v>8335</v>
      </c>
    </row>
    <row r="2787" spans="1:6">
      <c r="A2787" t="s">
        <v>11217</v>
      </c>
      <c r="B2787" t="s">
        <v>3968</v>
      </c>
      <c r="C2787">
        <v>8</v>
      </c>
      <c r="D2787">
        <v>0</v>
      </c>
      <c r="E2787" t="s">
        <v>751</v>
      </c>
      <c r="F2787" t="s">
        <v>8335</v>
      </c>
    </row>
    <row r="2788" spans="1:6">
      <c r="A2788" t="s">
        <v>11218</v>
      </c>
      <c r="B2788" t="s">
        <v>3969</v>
      </c>
      <c r="C2788">
        <v>6</v>
      </c>
      <c r="D2788">
        <v>0</v>
      </c>
      <c r="E2788" t="s">
        <v>751</v>
      </c>
      <c r="F2788" t="s">
        <v>8335</v>
      </c>
    </row>
    <row r="2789" spans="1:6">
      <c r="A2789" t="s">
        <v>11219</v>
      </c>
      <c r="B2789" t="s">
        <v>3970</v>
      </c>
      <c r="C2789">
        <v>16</v>
      </c>
      <c r="D2789">
        <v>0</v>
      </c>
      <c r="E2789" t="s">
        <v>751</v>
      </c>
      <c r="F2789" t="s">
        <v>8335</v>
      </c>
    </row>
    <row r="2790" spans="1:6">
      <c r="A2790" t="s">
        <v>11220</v>
      </c>
      <c r="B2790" t="s">
        <v>3971</v>
      </c>
      <c r="C2790">
        <v>6</v>
      </c>
      <c r="D2790">
        <v>0</v>
      </c>
      <c r="E2790" t="s">
        <v>751</v>
      </c>
      <c r="F2790" t="s">
        <v>8335</v>
      </c>
    </row>
    <row r="2791" spans="1:6">
      <c r="A2791" t="s">
        <v>11221</v>
      </c>
      <c r="B2791" t="s">
        <v>3972</v>
      </c>
      <c r="C2791">
        <v>15</v>
      </c>
      <c r="D2791">
        <v>0</v>
      </c>
      <c r="E2791" t="s">
        <v>751</v>
      </c>
      <c r="F2791" t="s">
        <v>8335</v>
      </c>
    </row>
    <row r="2792" spans="1:6">
      <c r="A2792" t="s">
        <v>11222</v>
      </c>
      <c r="B2792" t="s">
        <v>3973</v>
      </c>
      <c r="C2792">
        <v>90</v>
      </c>
      <c r="D2792">
        <v>15</v>
      </c>
      <c r="E2792" t="s">
        <v>752</v>
      </c>
      <c r="F2792" t="s">
        <v>8335</v>
      </c>
    </row>
    <row r="2793" spans="1:6">
      <c r="A2793" t="s">
        <v>11223</v>
      </c>
      <c r="B2793" t="s">
        <v>3974</v>
      </c>
      <c r="C2793">
        <v>11</v>
      </c>
      <c r="D2793">
        <v>0</v>
      </c>
      <c r="E2793" t="s">
        <v>753</v>
      </c>
      <c r="F2793" t="s">
        <v>8335</v>
      </c>
    </row>
    <row r="2794" spans="1:6">
      <c r="A2794" t="s">
        <v>11224</v>
      </c>
      <c r="B2794" t="s">
        <v>3975</v>
      </c>
      <c r="C2794">
        <v>0</v>
      </c>
      <c r="D2794">
        <v>0</v>
      </c>
      <c r="E2794" t="s">
        <v>753</v>
      </c>
      <c r="F2794" t="s">
        <v>1196</v>
      </c>
    </row>
    <row r="2795" spans="1:6">
      <c r="A2795" t="s">
        <v>11225</v>
      </c>
      <c r="B2795" t="s">
        <v>3976</v>
      </c>
      <c r="C2795">
        <v>271</v>
      </c>
      <c r="D2795">
        <v>34</v>
      </c>
      <c r="E2795" t="s">
        <v>754</v>
      </c>
      <c r="F2795" t="s">
        <v>8335</v>
      </c>
    </row>
    <row r="2796" spans="1:6">
      <c r="A2796" t="s">
        <v>11226</v>
      </c>
      <c r="B2796" t="s">
        <v>3976</v>
      </c>
      <c r="C2796">
        <v>62</v>
      </c>
      <c r="D2796">
        <v>7</v>
      </c>
      <c r="E2796" t="s">
        <v>754</v>
      </c>
      <c r="F2796" t="s">
        <v>8335</v>
      </c>
    </row>
    <row r="2797" spans="1:6">
      <c r="A2797" t="s">
        <v>11227</v>
      </c>
      <c r="B2797" t="s">
        <v>3977</v>
      </c>
      <c r="C2797">
        <v>145</v>
      </c>
      <c r="D2797">
        <v>31</v>
      </c>
      <c r="E2797" t="s">
        <v>755</v>
      </c>
      <c r="F2797" t="s">
        <v>8334</v>
      </c>
    </row>
    <row r="2798" spans="1:6">
      <c r="A2798" t="s">
        <v>11228</v>
      </c>
      <c r="B2798" t="s">
        <v>3978</v>
      </c>
      <c r="C2798">
        <v>0</v>
      </c>
      <c r="D2798">
        <v>0</v>
      </c>
      <c r="E2798" t="s">
        <v>755</v>
      </c>
      <c r="F2798" t="s">
        <v>8334</v>
      </c>
    </row>
    <row r="2799" spans="1:6">
      <c r="A2799" t="s">
        <v>11229</v>
      </c>
      <c r="B2799" t="s">
        <v>3979</v>
      </c>
      <c r="C2799">
        <v>0</v>
      </c>
      <c r="D2799">
        <v>0</v>
      </c>
      <c r="E2799" t="s">
        <v>755</v>
      </c>
      <c r="F2799" t="s">
        <v>8334</v>
      </c>
    </row>
    <row r="2800" spans="1:6">
      <c r="A2800" t="s">
        <v>11230</v>
      </c>
      <c r="B2800" t="s">
        <v>3980</v>
      </c>
      <c r="C2800">
        <v>90</v>
      </c>
      <c r="D2800">
        <v>32</v>
      </c>
      <c r="E2800" t="s">
        <v>755</v>
      </c>
      <c r="F2800" t="s">
        <v>8334</v>
      </c>
    </row>
    <row r="2801" spans="1:6">
      <c r="A2801" t="s">
        <v>11231</v>
      </c>
      <c r="B2801" t="s">
        <v>3981</v>
      </c>
      <c r="C2801">
        <v>95</v>
      </c>
      <c r="D2801">
        <v>9</v>
      </c>
      <c r="E2801" t="s">
        <v>756</v>
      </c>
      <c r="F2801" t="s">
        <v>8334</v>
      </c>
    </row>
    <row r="2802" spans="1:6">
      <c r="A2802" t="s">
        <v>11232</v>
      </c>
      <c r="B2802" t="s">
        <v>3982</v>
      </c>
      <c r="C2802">
        <v>185</v>
      </c>
      <c r="D2802">
        <v>18</v>
      </c>
      <c r="E2802" t="s">
        <v>757</v>
      </c>
      <c r="F2802" t="s">
        <v>8335</v>
      </c>
    </row>
    <row r="2803" spans="1:6">
      <c r="A2803" t="s">
        <v>11233</v>
      </c>
      <c r="B2803" t="s">
        <v>3983</v>
      </c>
      <c r="C2803">
        <v>312</v>
      </c>
      <c r="D2803">
        <v>33</v>
      </c>
      <c r="E2803" t="s">
        <v>758</v>
      </c>
      <c r="F2803" t="s">
        <v>8334</v>
      </c>
    </row>
    <row r="2804" spans="1:6">
      <c r="A2804" t="s">
        <v>11234</v>
      </c>
      <c r="B2804" t="s">
        <v>3984</v>
      </c>
      <c r="C2804">
        <v>507</v>
      </c>
      <c r="D2804">
        <v>41</v>
      </c>
      <c r="E2804" t="s">
        <v>758</v>
      </c>
      <c r="F2804" t="s">
        <v>8334</v>
      </c>
    </row>
    <row r="2805" spans="1:6">
      <c r="A2805" t="s">
        <v>11235</v>
      </c>
      <c r="B2805" t="s">
        <v>3985</v>
      </c>
      <c r="C2805">
        <v>0</v>
      </c>
      <c r="D2805">
        <v>0</v>
      </c>
      <c r="E2805" t="s">
        <v>758</v>
      </c>
      <c r="F2805" t="s">
        <v>8334</v>
      </c>
    </row>
    <row r="2806" spans="1:6">
      <c r="A2806" t="s">
        <v>11236</v>
      </c>
      <c r="B2806" t="s">
        <v>3986</v>
      </c>
      <c r="C2806">
        <v>186</v>
      </c>
      <c r="D2806">
        <v>22</v>
      </c>
      <c r="E2806" t="s">
        <v>758</v>
      </c>
      <c r="F2806" t="s">
        <v>8334</v>
      </c>
    </row>
    <row r="2807" spans="1:6">
      <c r="A2807" t="s">
        <v>11237</v>
      </c>
      <c r="B2807" t="s">
        <v>3987</v>
      </c>
      <c r="C2807">
        <v>178</v>
      </c>
      <c r="D2807">
        <v>0</v>
      </c>
      <c r="E2807" t="s">
        <v>758</v>
      </c>
      <c r="F2807" t="s">
        <v>8334</v>
      </c>
    </row>
    <row r="2808" spans="1:6">
      <c r="A2808" t="s">
        <v>11238</v>
      </c>
      <c r="B2808" t="s">
        <v>3988</v>
      </c>
      <c r="C2808">
        <v>450</v>
      </c>
      <c r="D2808">
        <v>72</v>
      </c>
      <c r="E2808" t="s">
        <v>758</v>
      </c>
      <c r="F2808" t="s">
        <v>8334</v>
      </c>
    </row>
    <row r="2809" spans="1:6">
      <c r="A2809" t="s">
        <v>11239</v>
      </c>
      <c r="B2809" t="s">
        <v>3989</v>
      </c>
      <c r="C2809">
        <v>341</v>
      </c>
      <c r="D2809">
        <v>41</v>
      </c>
      <c r="E2809" t="s">
        <v>758</v>
      </c>
      <c r="F2809" t="s">
        <v>8334</v>
      </c>
    </row>
    <row r="2810" spans="1:6">
      <c r="A2810" t="s">
        <v>11240</v>
      </c>
      <c r="B2810" t="s">
        <v>3990</v>
      </c>
      <c r="C2810">
        <v>220</v>
      </c>
      <c r="D2810">
        <v>18</v>
      </c>
      <c r="E2810" t="s">
        <v>758</v>
      </c>
      <c r="F2810" t="s">
        <v>8334</v>
      </c>
    </row>
    <row r="2811" spans="1:6">
      <c r="A2811" t="s">
        <v>11241</v>
      </c>
      <c r="B2811" t="s">
        <v>3991</v>
      </c>
      <c r="C2811">
        <v>163</v>
      </c>
      <c r="D2811">
        <v>25</v>
      </c>
      <c r="E2811" t="s">
        <v>758</v>
      </c>
      <c r="F2811" t="s">
        <v>8334</v>
      </c>
    </row>
    <row r="2812" spans="1:6">
      <c r="A2812" t="s">
        <v>11242</v>
      </c>
      <c r="B2812" t="s">
        <v>3992</v>
      </c>
      <c r="C2812">
        <v>310</v>
      </c>
      <c r="D2812">
        <v>31</v>
      </c>
      <c r="E2812" t="s">
        <v>758</v>
      </c>
      <c r="F2812" t="s">
        <v>8334</v>
      </c>
    </row>
    <row r="2813" spans="1:6">
      <c r="A2813" t="s">
        <v>11243</v>
      </c>
      <c r="B2813" t="s">
        <v>3993</v>
      </c>
      <c r="C2813">
        <v>656</v>
      </c>
      <c r="D2813">
        <v>71</v>
      </c>
      <c r="E2813" t="s">
        <v>758</v>
      </c>
      <c r="F2813" t="s">
        <v>8334</v>
      </c>
    </row>
    <row r="2814" spans="1:6">
      <c r="A2814" t="s">
        <v>11244</v>
      </c>
      <c r="B2814" t="s">
        <v>3994</v>
      </c>
      <c r="C2814">
        <v>0</v>
      </c>
      <c r="D2814">
        <v>0</v>
      </c>
      <c r="E2814" t="s">
        <v>758</v>
      </c>
      <c r="F2814" t="s">
        <v>8334</v>
      </c>
    </row>
    <row r="2815" spans="1:6">
      <c r="A2815" t="s">
        <v>11245</v>
      </c>
      <c r="B2815" t="s">
        <v>3995</v>
      </c>
      <c r="C2815">
        <v>0</v>
      </c>
      <c r="D2815">
        <v>0</v>
      </c>
      <c r="E2815" t="s">
        <v>759</v>
      </c>
      <c r="F2815" t="s">
        <v>8335</v>
      </c>
    </row>
    <row r="2816" spans="1:6">
      <c r="A2816" t="s">
        <v>11246</v>
      </c>
      <c r="B2816" t="s">
        <v>3996</v>
      </c>
      <c r="C2816">
        <v>0</v>
      </c>
      <c r="D2816">
        <v>0</v>
      </c>
      <c r="E2816" t="s">
        <v>759</v>
      </c>
      <c r="F2816" t="s">
        <v>8335</v>
      </c>
    </row>
    <row r="2817" spans="1:6">
      <c r="A2817" t="s">
        <v>11247</v>
      </c>
      <c r="B2817" t="s">
        <v>3997</v>
      </c>
      <c r="C2817">
        <v>292</v>
      </c>
      <c r="D2817">
        <v>0</v>
      </c>
      <c r="E2817" t="s">
        <v>759</v>
      </c>
      <c r="F2817" t="s">
        <v>8335</v>
      </c>
    </row>
    <row r="2818" spans="1:6">
      <c r="A2818" t="s">
        <v>11248</v>
      </c>
      <c r="B2818" t="s">
        <v>3998</v>
      </c>
      <c r="C2818">
        <v>0</v>
      </c>
      <c r="D2818">
        <v>0</v>
      </c>
      <c r="E2818" t="s">
        <v>759</v>
      </c>
      <c r="F2818" t="s">
        <v>8335</v>
      </c>
    </row>
    <row r="2819" spans="1:6">
      <c r="A2819" t="s">
        <v>11249</v>
      </c>
      <c r="B2819" t="s">
        <v>3999</v>
      </c>
      <c r="C2819">
        <v>657</v>
      </c>
      <c r="D2819">
        <v>131</v>
      </c>
      <c r="E2819" t="s">
        <v>759</v>
      </c>
      <c r="F2819" t="s">
        <v>8335</v>
      </c>
    </row>
    <row r="2820" spans="1:6">
      <c r="A2820" t="s">
        <v>11250</v>
      </c>
      <c r="B2820" t="s">
        <v>4000</v>
      </c>
      <c r="C2820">
        <v>175</v>
      </c>
      <c r="D2820">
        <v>11</v>
      </c>
      <c r="E2820" t="s">
        <v>759</v>
      </c>
      <c r="F2820" t="s">
        <v>8332</v>
      </c>
    </row>
    <row r="2821" spans="1:6">
      <c r="A2821" t="s">
        <v>11251</v>
      </c>
      <c r="B2821" t="s">
        <v>4001</v>
      </c>
      <c r="C2821">
        <v>484</v>
      </c>
      <c r="D2821">
        <v>43</v>
      </c>
      <c r="E2821" t="s">
        <v>759</v>
      </c>
      <c r="F2821" t="s">
        <v>8335</v>
      </c>
    </row>
    <row r="2822" spans="1:6">
      <c r="A2822" t="s">
        <v>11252</v>
      </c>
      <c r="B2822" t="s">
        <v>4002</v>
      </c>
      <c r="C2822">
        <v>702</v>
      </c>
      <c r="D2822">
        <v>109</v>
      </c>
      <c r="E2822" t="s">
        <v>759</v>
      </c>
      <c r="F2822" t="s">
        <v>8335</v>
      </c>
    </row>
    <row r="2823" spans="1:6">
      <c r="A2823" t="s">
        <v>11253</v>
      </c>
      <c r="B2823" t="s">
        <v>4003</v>
      </c>
      <c r="C2823">
        <v>125</v>
      </c>
      <c r="D2823">
        <v>18</v>
      </c>
      <c r="E2823" t="s">
        <v>759</v>
      </c>
      <c r="F2823" t="s">
        <v>8335</v>
      </c>
    </row>
    <row r="2824" spans="1:6">
      <c r="A2824" t="s">
        <v>11254</v>
      </c>
      <c r="B2824" t="s">
        <v>4004</v>
      </c>
      <c r="C2824">
        <v>132</v>
      </c>
      <c r="D2824">
        <v>20</v>
      </c>
      <c r="E2824" t="s">
        <v>759</v>
      </c>
      <c r="F2824" t="s">
        <v>8335</v>
      </c>
    </row>
    <row r="2825" spans="1:6">
      <c r="A2825" t="s">
        <v>11255</v>
      </c>
      <c r="B2825" t="s">
        <v>4005</v>
      </c>
      <c r="C2825">
        <v>116</v>
      </c>
      <c r="D2825">
        <v>6</v>
      </c>
      <c r="E2825" t="s">
        <v>759</v>
      </c>
      <c r="F2825" t="s">
        <v>8335</v>
      </c>
    </row>
    <row r="2826" spans="1:6">
      <c r="A2826" t="s">
        <v>11256</v>
      </c>
      <c r="B2826" t="s">
        <v>4006</v>
      </c>
      <c r="C2826">
        <v>0</v>
      </c>
      <c r="D2826">
        <v>0</v>
      </c>
      <c r="E2826" t="s">
        <v>759</v>
      </c>
      <c r="F2826" t="s">
        <v>8335</v>
      </c>
    </row>
    <row r="2827" spans="1:6">
      <c r="A2827" t="s">
        <v>11257</v>
      </c>
      <c r="B2827" t="s">
        <v>4007</v>
      </c>
      <c r="C2827">
        <v>0</v>
      </c>
      <c r="D2827">
        <v>0</v>
      </c>
      <c r="E2827" t="s">
        <v>759</v>
      </c>
      <c r="F2827" t="s">
        <v>8377</v>
      </c>
    </row>
    <row r="2828" spans="1:6">
      <c r="A2828" t="s">
        <v>11258</v>
      </c>
      <c r="B2828" t="s">
        <v>4008</v>
      </c>
      <c r="C2828">
        <v>3</v>
      </c>
      <c r="D2828">
        <v>0</v>
      </c>
      <c r="E2828" t="s">
        <v>760</v>
      </c>
      <c r="F2828" t="s">
        <v>8334</v>
      </c>
    </row>
    <row r="2829" spans="1:6">
      <c r="A2829" t="s">
        <v>11259</v>
      </c>
      <c r="B2829" t="s">
        <v>4009</v>
      </c>
      <c r="C2829">
        <v>50</v>
      </c>
      <c r="D2829">
        <v>4</v>
      </c>
      <c r="E2829" t="s">
        <v>761</v>
      </c>
      <c r="F2829" t="s">
        <v>8335</v>
      </c>
    </row>
    <row r="2830" spans="1:6">
      <c r="A2830" t="s">
        <v>11260</v>
      </c>
      <c r="B2830" t="s">
        <v>4010</v>
      </c>
      <c r="C2830">
        <v>110</v>
      </c>
      <c r="D2830">
        <v>9</v>
      </c>
      <c r="E2830" t="s">
        <v>762</v>
      </c>
      <c r="F2830" t="s">
        <v>8334</v>
      </c>
    </row>
    <row r="2831" spans="1:6">
      <c r="A2831" t="s">
        <v>11261</v>
      </c>
      <c r="B2831" t="s">
        <v>4011</v>
      </c>
      <c r="C2831">
        <v>140</v>
      </c>
      <c r="D2831">
        <v>12</v>
      </c>
      <c r="E2831" t="s">
        <v>763</v>
      </c>
      <c r="F2831" t="s">
        <v>8334</v>
      </c>
    </row>
    <row r="2832" spans="1:6">
      <c r="A2832" t="s">
        <v>11262</v>
      </c>
      <c r="B2832" t="s">
        <v>4012</v>
      </c>
      <c r="C2832">
        <v>12</v>
      </c>
      <c r="D2832">
        <v>0</v>
      </c>
      <c r="E2832" t="s">
        <v>764</v>
      </c>
      <c r="F2832" t="s">
        <v>8335</v>
      </c>
    </row>
    <row r="2833" spans="1:6">
      <c r="A2833" t="s">
        <v>11263</v>
      </c>
      <c r="B2833" t="s">
        <v>4013</v>
      </c>
      <c r="C2833">
        <v>5</v>
      </c>
      <c r="D2833">
        <v>0</v>
      </c>
      <c r="E2833" t="s">
        <v>765</v>
      </c>
      <c r="F2833" t="s">
        <v>8331</v>
      </c>
    </row>
    <row r="2834" spans="1:6">
      <c r="A2834" t="s">
        <v>11264</v>
      </c>
      <c r="B2834" t="s">
        <v>4014</v>
      </c>
      <c r="C2834">
        <v>25</v>
      </c>
      <c r="D2834">
        <v>0</v>
      </c>
      <c r="E2834" t="s">
        <v>765</v>
      </c>
      <c r="F2834" t="s">
        <v>1196</v>
      </c>
    </row>
    <row r="2835" spans="1:6">
      <c r="A2835" t="s">
        <v>11265</v>
      </c>
      <c r="B2835" t="s">
        <v>4015</v>
      </c>
      <c r="C2835">
        <v>0</v>
      </c>
      <c r="D2835">
        <v>0</v>
      </c>
      <c r="E2835" t="s">
        <v>765</v>
      </c>
      <c r="F2835" t="s">
        <v>8331</v>
      </c>
    </row>
    <row r="2836" spans="1:6">
      <c r="A2836" t="s">
        <v>11266</v>
      </c>
      <c r="B2836" t="s">
        <v>4016</v>
      </c>
      <c r="C2836">
        <v>1</v>
      </c>
      <c r="D2836">
        <v>0</v>
      </c>
      <c r="E2836" t="s">
        <v>765</v>
      </c>
      <c r="F2836" t="s">
        <v>8331</v>
      </c>
    </row>
    <row r="2837" spans="1:6">
      <c r="A2837" t="s">
        <v>11267</v>
      </c>
      <c r="B2837" t="s">
        <v>4017</v>
      </c>
      <c r="C2837">
        <v>25</v>
      </c>
      <c r="D2837">
        <v>0</v>
      </c>
      <c r="E2837" t="s">
        <v>766</v>
      </c>
      <c r="F2837" t="s">
        <v>8335</v>
      </c>
    </row>
    <row r="2838" spans="1:6">
      <c r="A2838" t="s">
        <v>11268</v>
      </c>
      <c r="B2838" t="s">
        <v>4018</v>
      </c>
      <c r="C2838">
        <v>25</v>
      </c>
      <c r="D2838">
        <v>0</v>
      </c>
      <c r="E2838" t="s">
        <v>766</v>
      </c>
      <c r="F2838" t="s">
        <v>8335</v>
      </c>
    </row>
    <row r="2839" spans="1:6">
      <c r="A2839" t="s">
        <v>11269</v>
      </c>
      <c r="B2839" t="s">
        <v>4019</v>
      </c>
      <c r="C2839">
        <v>30</v>
      </c>
      <c r="D2839">
        <v>0</v>
      </c>
      <c r="E2839" t="s">
        <v>766</v>
      </c>
      <c r="F2839" t="s">
        <v>8335</v>
      </c>
    </row>
    <row r="2840" spans="1:6">
      <c r="A2840" t="s">
        <v>11270</v>
      </c>
      <c r="B2840" t="s">
        <v>4020</v>
      </c>
      <c r="C2840">
        <v>21</v>
      </c>
      <c r="D2840">
        <v>0</v>
      </c>
      <c r="E2840" t="s">
        <v>766</v>
      </c>
      <c r="F2840" t="s">
        <v>8335</v>
      </c>
    </row>
    <row r="2841" spans="1:6">
      <c r="A2841" t="s">
        <v>11271</v>
      </c>
      <c r="B2841" t="s">
        <v>4021</v>
      </c>
      <c r="C2841">
        <v>20</v>
      </c>
      <c r="D2841">
        <v>0</v>
      </c>
      <c r="E2841" t="s">
        <v>766</v>
      </c>
      <c r="F2841" t="s">
        <v>8335</v>
      </c>
    </row>
    <row r="2842" spans="1:6">
      <c r="A2842" t="s">
        <v>11272</v>
      </c>
      <c r="B2842" t="s">
        <v>4022</v>
      </c>
      <c r="C2842">
        <v>0</v>
      </c>
      <c r="D2842">
        <v>0</v>
      </c>
      <c r="E2842" t="s">
        <v>1196</v>
      </c>
      <c r="F2842" t="s">
        <v>1196</v>
      </c>
    </row>
    <row r="2843" spans="1:6">
      <c r="A2843" t="s">
        <v>11273</v>
      </c>
      <c r="B2843" t="s">
        <v>4023</v>
      </c>
      <c r="C2843">
        <v>18</v>
      </c>
      <c r="D2843">
        <v>0</v>
      </c>
      <c r="E2843" t="s">
        <v>1196</v>
      </c>
      <c r="F2843" t="s">
        <v>8334</v>
      </c>
    </row>
    <row r="2844" spans="1:6">
      <c r="A2844" t="s">
        <v>11274</v>
      </c>
      <c r="B2844" t="s">
        <v>4024</v>
      </c>
      <c r="C2844">
        <v>0</v>
      </c>
      <c r="D2844">
        <v>0</v>
      </c>
      <c r="E2844" t="s">
        <v>1196</v>
      </c>
      <c r="F2844" t="s">
        <v>8357</v>
      </c>
    </row>
    <row r="2845" spans="1:6">
      <c r="A2845" t="s">
        <v>11275</v>
      </c>
      <c r="B2845" t="s">
        <v>4025</v>
      </c>
      <c r="C2845">
        <v>15</v>
      </c>
      <c r="D2845">
        <v>0</v>
      </c>
      <c r="E2845" t="s">
        <v>1196</v>
      </c>
      <c r="F2845" t="s">
        <v>1196</v>
      </c>
    </row>
    <row r="2846" spans="1:6">
      <c r="A2846" t="s">
        <v>11276</v>
      </c>
      <c r="B2846" t="s">
        <v>4026</v>
      </c>
      <c r="C2846">
        <v>17</v>
      </c>
      <c r="D2846">
        <v>0</v>
      </c>
      <c r="E2846" t="s">
        <v>1196</v>
      </c>
      <c r="F2846" t="s">
        <v>8335</v>
      </c>
    </row>
    <row r="2847" spans="1:6">
      <c r="A2847" t="s">
        <v>11277</v>
      </c>
      <c r="B2847" t="s">
        <v>4027</v>
      </c>
      <c r="C2847">
        <v>6</v>
      </c>
      <c r="D2847">
        <v>0</v>
      </c>
      <c r="E2847" t="s">
        <v>1196</v>
      </c>
      <c r="F2847" t="s">
        <v>8334</v>
      </c>
    </row>
    <row r="2848" spans="1:6">
      <c r="A2848" t="s">
        <v>11278</v>
      </c>
      <c r="B2848" t="s">
        <v>4028</v>
      </c>
      <c r="C2848">
        <v>12</v>
      </c>
      <c r="D2848">
        <v>0</v>
      </c>
      <c r="E2848" t="s">
        <v>1196</v>
      </c>
      <c r="F2848" t="s">
        <v>8332</v>
      </c>
    </row>
    <row r="2849" spans="1:6">
      <c r="A2849" t="s">
        <v>11279</v>
      </c>
      <c r="B2849" t="s">
        <v>4029</v>
      </c>
      <c r="C2849">
        <v>16</v>
      </c>
      <c r="D2849">
        <v>0</v>
      </c>
      <c r="E2849" t="s">
        <v>1196</v>
      </c>
      <c r="F2849" t="s">
        <v>8332</v>
      </c>
    </row>
    <row r="2850" spans="1:6">
      <c r="A2850" t="s">
        <v>11280</v>
      </c>
      <c r="B2850" t="s">
        <v>4030</v>
      </c>
      <c r="C2850">
        <v>4</v>
      </c>
      <c r="D2850">
        <v>0</v>
      </c>
      <c r="E2850" t="s">
        <v>1196</v>
      </c>
      <c r="F2850" t="s">
        <v>8335</v>
      </c>
    </row>
    <row r="2851" spans="1:6">
      <c r="A2851" t="s">
        <v>11281</v>
      </c>
      <c r="B2851" t="s">
        <v>4031</v>
      </c>
      <c r="C2851">
        <v>10</v>
      </c>
      <c r="D2851">
        <v>0</v>
      </c>
      <c r="E2851" t="s">
        <v>1196</v>
      </c>
      <c r="F2851" t="s">
        <v>8335</v>
      </c>
    </row>
    <row r="2852" spans="1:6">
      <c r="A2852" t="s">
        <v>11282</v>
      </c>
      <c r="B2852" t="s">
        <v>4032</v>
      </c>
      <c r="C2852">
        <v>0</v>
      </c>
      <c r="D2852">
        <v>0</v>
      </c>
      <c r="E2852" t="s">
        <v>1196</v>
      </c>
      <c r="F2852" t="s">
        <v>8334</v>
      </c>
    </row>
    <row r="2853" spans="1:6">
      <c r="A2853" t="s">
        <v>11283</v>
      </c>
      <c r="B2853" t="s">
        <v>4033</v>
      </c>
      <c r="C2853">
        <v>63</v>
      </c>
      <c r="D2853">
        <v>0</v>
      </c>
      <c r="E2853" t="s">
        <v>1196</v>
      </c>
      <c r="F2853" t="s">
        <v>8335</v>
      </c>
    </row>
    <row r="2854" spans="1:6">
      <c r="A2854" t="s">
        <v>11284</v>
      </c>
      <c r="B2854" t="s">
        <v>4034</v>
      </c>
      <c r="C2854">
        <v>0</v>
      </c>
      <c r="D2854">
        <v>0</v>
      </c>
      <c r="E2854" t="s">
        <v>1196</v>
      </c>
      <c r="F2854" t="s">
        <v>8334</v>
      </c>
    </row>
    <row r="2855" spans="1:6">
      <c r="A2855" t="s">
        <v>11285</v>
      </c>
      <c r="B2855" t="s">
        <v>4035</v>
      </c>
      <c r="C2855">
        <v>0</v>
      </c>
      <c r="D2855">
        <v>0</v>
      </c>
      <c r="E2855" t="s">
        <v>1196</v>
      </c>
      <c r="F2855" t="s">
        <v>8335</v>
      </c>
    </row>
    <row r="2856" spans="1:6">
      <c r="A2856" t="s">
        <v>11286</v>
      </c>
      <c r="B2856" t="s">
        <v>4036</v>
      </c>
      <c r="C2856">
        <v>0</v>
      </c>
      <c r="D2856">
        <v>0</v>
      </c>
      <c r="E2856" t="s">
        <v>1196</v>
      </c>
      <c r="F2856" t="s">
        <v>1196</v>
      </c>
    </row>
    <row r="2857" spans="1:6">
      <c r="A2857" t="s">
        <v>11287</v>
      </c>
      <c r="B2857" t="s">
        <v>4037</v>
      </c>
      <c r="C2857">
        <v>30</v>
      </c>
      <c r="D2857">
        <v>0</v>
      </c>
      <c r="E2857" t="s">
        <v>1196</v>
      </c>
      <c r="F2857" t="s">
        <v>1196</v>
      </c>
    </row>
    <row r="2858" spans="1:6">
      <c r="A2858" t="s">
        <v>11288</v>
      </c>
      <c r="B2858" t="s">
        <v>4038</v>
      </c>
      <c r="C2858">
        <v>14</v>
      </c>
      <c r="D2858">
        <v>0</v>
      </c>
      <c r="E2858" t="s">
        <v>1196</v>
      </c>
      <c r="F2858" t="s">
        <v>8335</v>
      </c>
    </row>
    <row r="2859" spans="1:6">
      <c r="A2859" t="s">
        <v>11289</v>
      </c>
      <c r="B2859" t="s">
        <v>4039</v>
      </c>
      <c r="C2859">
        <v>0</v>
      </c>
      <c r="D2859">
        <v>0</v>
      </c>
      <c r="E2859" t="s">
        <v>1196</v>
      </c>
      <c r="F2859" t="s">
        <v>1196</v>
      </c>
    </row>
    <row r="2860" spans="1:6">
      <c r="A2860" t="s">
        <v>11290</v>
      </c>
      <c r="B2860" t="s">
        <v>4040</v>
      </c>
      <c r="C2860">
        <v>0</v>
      </c>
      <c r="D2860">
        <v>0</v>
      </c>
      <c r="E2860" t="s">
        <v>1196</v>
      </c>
      <c r="F2860" t="s">
        <v>1196</v>
      </c>
    </row>
    <row r="2861" spans="1:6">
      <c r="A2861" t="s">
        <v>11291</v>
      </c>
      <c r="B2861" t="s">
        <v>4041</v>
      </c>
      <c r="C2861">
        <v>40</v>
      </c>
      <c r="D2861">
        <v>0</v>
      </c>
      <c r="E2861" t="s">
        <v>1196</v>
      </c>
      <c r="F2861" t="s">
        <v>8334</v>
      </c>
    </row>
    <row r="2862" spans="1:6">
      <c r="A2862" t="s">
        <v>11292</v>
      </c>
      <c r="B2862" t="s">
        <v>4042</v>
      </c>
      <c r="C2862">
        <v>4</v>
      </c>
      <c r="D2862">
        <v>0</v>
      </c>
      <c r="E2862" t="s">
        <v>1196</v>
      </c>
      <c r="F2862" t="s">
        <v>8335</v>
      </c>
    </row>
    <row r="2863" spans="1:6">
      <c r="A2863" t="s">
        <v>11293</v>
      </c>
      <c r="B2863" t="s">
        <v>4043</v>
      </c>
      <c r="C2863">
        <v>0</v>
      </c>
      <c r="D2863">
        <v>0</v>
      </c>
      <c r="E2863" t="s">
        <v>1196</v>
      </c>
      <c r="F2863" t="s">
        <v>8334</v>
      </c>
    </row>
    <row r="2864" spans="1:6">
      <c r="A2864" t="s">
        <v>11294</v>
      </c>
      <c r="B2864" t="s">
        <v>4044</v>
      </c>
      <c r="C2864">
        <v>0</v>
      </c>
      <c r="D2864">
        <v>0</v>
      </c>
      <c r="E2864" t="s">
        <v>1196</v>
      </c>
      <c r="F2864" t="s">
        <v>8335</v>
      </c>
    </row>
    <row r="2865" spans="1:6">
      <c r="A2865" t="s">
        <v>11295</v>
      </c>
      <c r="B2865" t="s">
        <v>4045</v>
      </c>
      <c r="C2865">
        <v>29</v>
      </c>
      <c r="D2865">
        <v>0</v>
      </c>
      <c r="E2865" t="s">
        <v>1196</v>
      </c>
      <c r="F2865" t="s">
        <v>8335</v>
      </c>
    </row>
    <row r="2866" spans="1:6">
      <c r="A2866" t="s">
        <v>11296</v>
      </c>
      <c r="B2866" t="s">
        <v>4046</v>
      </c>
      <c r="C2866">
        <v>15</v>
      </c>
      <c r="D2866">
        <v>0</v>
      </c>
      <c r="E2866" t="s">
        <v>1196</v>
      </c>
      <c r="F2866" t="s">
        <v>1196</v>
      </c>
    </row>
    <row r="2867" spans="1:6">
      <c r="A2867" t="s">
        <v>11297</v>
      </c>
      <c r="B2867" t="s">
        <v>4047</v>
      </c>
      <c r="C2867">
        <v>0</v>
      </c>
      <c r="D2867">
        <v>0</v>
      </c>
      <c r="E2867" t="s">
        <v>1196</v>
      </c>
      <c r="F2867" t="s">
        <v>8335</v>
      </c>
    </row>
    <row r="2868" spans="1:6">
      <c r="A2868" t="s">
        <v>11298</v>
      </c>
      <c r="B2868" t="s">
        <v>4048</v>
      </c>
      <c r="C2868">
        <v>0</v>
      </c>
      <c r="D2868">
        <v>0</v>
      </c>
      <c r="E2868" t="s">
        <v>1196</v>
      </c>
      <c r="F2868" t="s">
        <v>8335</v>
      </c>
    </row>
    <row r="2869" spans="1:6">
      <c r="A2869" t="s">
        <v>11299</v>
      </c>
      <c r="B2869" t="s">
        <v>4049</v>
      </c>
      <c r="C2869">
        <v>2</v>
      </c>
      <c r="D2869">
        <v>0</v>
      </c>
      <c r="E2869" t="s">
        <v>1196</v>
      </c>
      <c r="F2869" t="s">
        <v>8335</v>
      </c>
    </row>
    <row r="2870" spans="1:6">
      <c r="A2870" t="s">
        <v>11300</v>
      </c>
      <c r="B2870" t="s">
        <v>4050</v>
      </c>
      <c r="C2870">
        <v>0</v>
      </c>
      <c r="D2870">
        <v>0</v>
      </c>
      <c r="E2870" t="s">
        <v>1196</v>
      </c>
      <c r="F2870" t="s">
        <v>8334</v>
      </c>
    </row>
    <row r="2871" spans="1:6">
      <c r="A2871" t="s">
        <v>11301</v>
      </c>
      <c r="B2871" t="s">
        <v>4051</v>
      </c>
      <c r="C2871">
        <v>0</v>
      </c>
      <c r="D2871">
        <v>0</v>
      </c>
      <c r="E2871" t="s">
        <v>1196</v>
      </c>
      <c r="F2871" t="s">
        <v>51</v>
      </c>
    </row>
    <row r="2872" spans="1:6">
      <c r="A2872" t="s">
        <v>11302</v>
      </c>
      <c r="B2872" t="s">
        <v>4052</v>
      </c>
      <c r="C2872">
        <v>0</v>
      </c>
      <c r="D2872">
        <v>0</v>
      </c>
      <c r="E2872" t="s">
        <v>1196</v>
      </c>
      <c r="F2872" t="s">
        <v>1196</v>
      </c>
    </row>
    <row r="2873" spans="1:6">
      <c r="A2873" t="s">
        <v>11303</v>
      </c>
      <c r="B2873" t="s">
        <v>4053</v>
      </c>
      <c r="C2873">
        <v>22</v>
      </c>
      <c r="D2873">
        <v>0</v>
      </c>
      <c r="E2873" t="s">
        <v>1196</v>
      </c>
      <c r="F2873" t="s">
        <v>8335</v>
      </c>
    </row>
    <row r="2874" spans="1:6">
      <c r="A2874" t="s">
        <v>11304</v>
      </c>
      <c r="B2874" t="s">
        <v>4054</v>
      </c>
      <c r="C2874">
        <v>0</v>
      </c>
      <c r="D2874">
        <v>0</v>
      </c>
      <c r="E2874" t="s">
        <v>1196</v>
      </c>
      <c r="F2874" t="s">
        <v>1196</v>
      </c>
    </row>
    <row r="2875" spans="1:6">
      <c r="A2875" t="s">
        <v>11305</v>
      </c>
      <c r="B2875" t="s">
        <v>4055</v>
      </c>
      <c r="C2875">
        <v>4</v>
      </c>
      <c r="D2875">
        <v>0</v>
      </c>
      <c r="E2875" t="s">
        <v>1196</v>
      </c>
      <c r="F2875" t="s">
        <v>8334</v>
      </c>
    </row>
    <row r="2876" spans="1:6">
      <c r="A2876" t="s">
        <v>11306</v>
      </c>
      <c r="B2876" t="s">
        <v>4056</v>
      </c>
      <c r="C2876">
        <v>0</v>
      </c>
      <c r="D2876">
        <v>0</v>
      </c>
      <c r="E2876" t="s">
        <v>1196</v>
      </c>
      <c r="F2876" t="s">
        <v>1196</v>
      </c>
    </row>
    <row r="2877" spans="1:6">
      <c r="A2877" t="s">
        <v>11307</v>
      </c>
      <c r="B2877" t="s">
        <v>4057</v>
      </c>
      <c r="C2877">
        <v>0</v>
      </c>
      <c r="D2877">
        <v>0</v>
      </c>
      <c r="E2877" t="s">
        <v>1196</v>
      </c>
      <c r="F2877" t="s">
        <v>8335</v>
      </c>
    </row>
    <row r="2878" spans="1:6">
      <c r="A2878" t="s">
        <v>11308</v>
      </c>
      <c r="B2878" t="s">
        <v>4058</v>
      </c>
      <c r="C2878">
        <v>90</v>
      </c>
      <c r="D2878">
        <v>0</v>
      </c>
      <c r="E2878" t="s">
        <v>1196</v>
      </c>
      <c r="F2878" t="s">
        <v>8335</v>
      </c>
    </row>
    <row r="2879" spans="1:6">
      <c r="A2879" t="s">
        <v>11309</v>
      </c>
      <c r="B2879" t="s">
        <v>4059</v>
      </c>
      <c r="C2879">
        <v>0</v>
      </c>
      <c r="D2879">
        <v>0</v>
      </c>
      <c r="E2879" t="s">
        <v>1196</v>
      </c>
      <c r="F2879" t="s">
        <v>8378</v>
      </c>
    </row>
    <row r="2880" spans="1:6">
      <c r="A2880" t="s">
        <v>11310</v>
      </c>
      <c r="B2880" t="s">
        <v>4060</v>
      </c>
      <c r="C2880">
        <v>0</v>
      </c>
      <c r="D2880">
        <v>0</v>
      </c>
      <c r="E2880" t="s">
        <v>1196</v>
      </c>
      <c r="F2880" t="s">
        <v>8378</v>
      </c>
    </row>
    <row r="2881" spans="1:6">
      <c r="A2881" t="s">
        <v>11311</v>
      </c>
      <c r="B2881" t="s">
        <v>4061</v>
      </c>
      <c r="C2881">
        <v>0</v>
      </c>
      <c r="D2881">
        <v>0</v>
      </c>
      <c r="E2881" t="s">
        <v>1196</v>
      </c>
      <c r="F2881" t="s">
        <v>8379</v>
      </c>
    </row>
    <row r="2882" spans="1:6">
      <c r="A2882" t="s">
        <v>11312</v>
      </c>
      <c r="B2882" t="s">
        <v>4062</v>
      </c>
      <c r="C2882">
        <v>0</v>
      </c>
      <c r="D2882">
        <v>0</v>
      </c>
      <c r="E2882" t="s">
        <v>1196</v>
      </c>
      <c r="F2882" t="s">
        <v>8335</v>
      </c>
    </row>
    <row r="2883" spans="1:6">
      <c r="A2883" t="s">
        <v>11313</v>
      </c>
      <c r="B2883" t="s">
        <v>4063</v>
      </c>
      <c r="C2883">
        <v>71</v>
      </c>
      <c r="D2883">
        <v>0</v>
      </c>
      <c r="E2883" t="s">
        <v>1196</v>
      </c>
      <c r="F2883" t="s">
        <v>8335</v>
      </c>
    </row>
    <row r="2884" spans="1:6">
      <c r="A2884" t="s">
        <v>11314</v>
      </c>
      <c r="B2884" t="s">
        <v>4064</v>
      </c>
      <c r="C2884">
        <v>0</v>
      </c>
      <c r="D2884">
        <v>0</v>
      </c>
      <c r="E2884" t="s">
        <v>1196</v>
      </c>
      <c r="F2884" t="s">
        <v>8331</v>
      </c>
    </row>
    <row r="2885" spans="1:6">
      <c r="A2885" t="s">
        <v>11315</v>
      </c>
      <c r="B2885" t="s">
        <v>4065</v>
      </c>
      <c r="C2885">
        <v>41</v>
      </c>
      <c r="D2885">
        <v>0</v>
      </c>
      <c r="E2885" t="s">
        <v>1196</v>
      </c>
      <c r="F2885" t="s">
        <v>8335</v>
      </c>
    </row>
    <row r="2886" spans="1:6">
      <c r="A2886" t="s">
        <v>11316</v>
      </c>
      <c r="B2886" t="s">
        <v>4066</v>
      </c>
      <c r="C2886">
        <v>12</v>
      </c>
      <c r="D2886">
        <v>0</v>
      </c>
      <c r="E2886" t="s">
        <v>1196</v>
      </c>
      <c r="F2886" t="s">
        <v>8331</v>
      </c>
    </row>
    <row r="2887" spans="1:6">
      <c r="A2887" t="s">
        <v>11317</v>
      </c>
      <c r="B2887" t="s">
        <v>4067</v>
      </c>
      <c r="C2887">
        <v>0</v>
      </c>
      <c r="D2887">
        <v>0</v>
      </c>
      <c r="E2887" t="s">
        <v>1196</v>
      </c>
      <c r="F2887" t="s">
        <v>1196</v>
      </c>
    </row>
    <row r="2888" spans="1:6">
      <c r="A2888" t="s">
        <v>11318</v>
      </c>
      <c r="B2888" t="s">
        <v>4068</v>
      </c>
      <c r="C2888">
        <v>10</v>
      </c>
      <c r="D2888">
        <v>0</v>
      </c>
      <c r="E2888" t="s">
        <v>1196</v>
      </c>
      <c r="F2888" t="s">
        <v>8334</v>
      </c>
    </row>
    <row r="2889" spans="1:6">
      <c r="A2889" t="s">
        <v>11319</v>
      </c>
      <c r="B2889" t="s">
        <v>4069</v>
      </c>
      <c r="C2889">
        <v>1</v>
      </c>
      <c r="D2889">
        <v>0</v>
      </c>
      <c r="E2889" t="s">
        <v>1196</v>
      </c>
      <c r="F2889" t="s">
        <v>8332</v>
      </c>
    </row>
    <row r="2890" spans="1:6">
      <c r="A2890" t="s">
        <v>11320</v>
      </c>
      <c r="B2890" t="s">
        <v>4070</v>
      </c>
      <c r="C2890">
        <v>12</v>
      </c>
      <c r="D2890">
        <v>0</v>
      </c>
      <c r="E2890" t="s">
        <v>1196</v>
      </c>
      <c r="F2890" t="s">
        <v>8334</v>
      </c>
    </row>
    <row r="2891" spans="1:6">
      <c r="A2891" t="s">
        <v>11321</v>
      </c>
      <c r="B2891" t="s">
        <v>4071</v>
      </c>
      <c r="C2891">
        <v>13</v>
      </c>
      <c r="D2891">
        <v>0</v>
      </c>
      <c r="E2891" t="s">
        <v>1196</v>
      </c>
      <c r="F2891" t="s">
        <v>8334</v>
      </c>
    </row>
    <row r="2892" spans="1:6">
      <c r="A2892" t="s">
        <v>11322</v>
      </c>
      <c r="B2892" t="s">
        <v>4072</v>
      </c>
      <c r="C2892">
        <v>0</v>
      </c>
      <c r="D2892">
        <v>0</v>
      </c>
      <c r="E2892" t="s">
        <v>1196</v>
      </c>
      <c r="F2892" t="s">
        <v>1196</v>
      </c>
    </row>
    <row r="2893" spans="1:6">
      <c r="A2893" t="s">
        <v>11323</v>
      </c>
      <c r="B2893" t="s">
        <v>4073</v>
      </c>
      <c r="C2893">
        <v>110</v>
      </c>
      <c r="D2893">
        <v>0</v>
      </c>
      <c r="E2893" t="s">
        <v>1196</v>
      </c>
      <c r="F2893" t="s">
        <v>8331</v>
      </c>
    </row>
    <row r="2894" spans="1:6">
      <c r="A2894" t="s">
        <v>11324</v>
      </c>
      <c r="B2894" t="s">
        <v>4074</v>
      </c>
      <c r="C2894">
        <v>0</v>
      </c>
      <c r="D2894">
        <v>0</v>
      </c>
      <c r="E2894" t="s">
        <v>1196</v>
      </c>
      <c r="F2894" t="s">
        <v>1196</v>
      </c>
    </row>
    <row r="2895" spans="1:6">
      <c r="A2895" t="s">
        <v>11325</v>
      </c>
      <c r="B2895" t="s">
        <v>4075</v>
      </c>
      <c r="C2895">
        <v>22</v>
      </c>
      <c r="D2895">
        <v>0</v>
      </c>
      <c r="E2895" t="s">
        <v>1196</v>
      </c>
      <c r="F2895" t="s">
        <v>8335</v>
      </c>
    </row>
    <row r="2896" spans="1:6">
      <c r="A2896" t="s">
        <v>11326</v>
      </c>
      <c r="B2896" t="s">
        <v>4076</v>
      </c>
      <c r="C2896">
        <v>0</v>
      </c>
      <c r="D2896">
        <v>0</v>
      </c>
      <c r="E2896" t="s">
        <v>1196</v>
      </c>
      <c r="F2896" t="s">
        <v>8335</v>
      </c>
    </row>
    <row r="2897" spans="1:6">
      <c r="A2897" t="s">
        <v>11327</v>
      </c>
      <c r="B2897" t="s">
        <v>4077</v>
      </c>
      <c r="C2897">
        <v>0</v>
      </c>
      <c r="D2897">
        <v>0</v>
      </c>
      <c r="E2897" t="s">
        <v>1196</v>
      </c>
      <c r="F2897" t="s">
        <v>8335</v>
      </c>
    </row>
    <row r="2898" spans="1:6">
      <c r="A2898" t="s">
        <v>11328</v>
      </c>
      <c r="B2898" t="s">
        <v>4078</v>
      </c>
      <c r="C2898">
        <v>0</v>
      </c>
      <c r="D2898">
        <v>0</v>
      </c>
      <c r="E2898" t="s">
        <v>1196</v>
      </c>
      <c r="F2898" t="s">
        <v>1196</v>
      </c>
    </row>
    <row r="2899" spans="1:6">
      <c r="A2899" t="s">
        <v>11329</v>
      </c>
      <c r="B2899" t="s">
        <v>4079</v>
      </c>
      <c r="C2899">
        <v>7</v>
      </c>
      <c r="D2899">
        <v>0</v>
      </c>
      <c r="E2899" t="s">
        <v>1196</v>
      </c>
      <c r="F2899" t="s">
        <v>8334</v>
      </c>
    </row>
    <row r="2900" spans="1:6">
      <c r="A2900" t="s">
        <v>11330</v>
      </c>
      <c r="B2900" t="s">
        <v>4080</v>
      </c>
      <c r="C2900">
        <v>23</v>
      </c>
      <c r="D2900">
        <v>0</v>
      </c>
      <c r="E2900" t="s">
        <v>1196</v>
      </c>
      <c r="F2900" t="s">
        <v>8335</v>
      </c>
    </row>
    <row r="2901" spans="1:6">
      <c r="A2901" t="s">
        <v>11331</v>
      </c>
      <c r="B2901" t="s">
        <v>4081</v>
      </c>
      <c r="C2901">
        <v>23</v>
      </c>
      <c r="D2901">
        <v>0</v>
      </c>
      <c r="E2901" t="s">
        <v>1196</v>
      </c>
      <c r="F2901" t="s">
        <v>8335</v>
      </c>
    </row>
    <row r="2902" spans="1:6">
      <c r="A2902" t="s">
        <v>11332</v>
      </c>
      <c r="B2902" t="s">
        <v>4082</v>
      </c>
      <c r="C2902">
        <v>55</v>
      </c>
      <c r="D2902">
        <v>0</v>
      </c>
      <c r="E2902" t="s">
        <v>1196</v>
      </c>
      <c r="F2902" t="s">
        <v>1196</v>
      </c>
    </row>
    <row r="2903" spans="1:6">
      <c r="A2903" t="s">
        <v>11333</v>
      </c>
      <c r="B2903" t="s">
        <v>4083</v>
      </c>
      <c r="C2903">
        <v>39</v>
      </c>
      <c r="D2903">
        <v>0</v>
      </c>
      <c r="E2903" t="s">
        <v>1196</v>
      </c>
      <c r="F2903" t="s">
        <v>8334</v>
      </c>
    </row>
    <row r="2904" spans="1:6">
      <c r="A2904" t="s">
        <v>11334</v>
      </c>
      <c r="B2904" t="s">
        <v>4084</v>
      </c>
      <c r="C2904">
        <v>144</v>
      </c>
      <c r="D2904">
        <v>0</v>
      </c>
      <c r="E2904" t="s">
        <v>1196</v>
      </c>
      <c r="F2904" t="s">
        <v>8335</v>
      </c>
    </row>
    <row r="2905" spans="1:6">
      <c r="A2905" t="s">
        <v>11335</v>
      </c>
      <c r="B2905" t="s">
        <v>4085</v>
      </c>
      <c r="C2905">
        <v>8</v>
      </c>
      <c r="D2905">
        <v>0</v>
      </c>
      <c r="E2905" t="s">
        <v>1196</v>
      </c>
      <c r="F2905" t="s">
        <v>1196</v>
      </c>
    </row>
    <row r="2906" spans="1:6">
      <c r="A2906" t="s">
        <v>11336</v>
      </c>
      <c r="B2906" t="s">
        <v>4086</v>
      </c>
      <c r="C2906">
        <v>0</v>
      </c>
      <c r="D2906">
        <v>0</v>
      </c>
      <c r="E2906" t="s">
        <v>1196</v>
      </c>
      <c r="F2906" t="s">
        <v>8334</v>
      </c>
    </row>
    <row r="2907" spans="1:6">
      <c r="A2907" t="s">
        <v>11337</v>
      </c>
      <c r="B2907" t="s">
        <v>4087</v>
      </c>
      <c r="C2907">
        <v>0</v>
      </c>
      <c r="D2907">
        <v>0</v>
      </c>
      <c r="E2907" t="s">
        <v>1196</v>
      </c>
      <c r="F2907" t="s">
        <v>8335</v>
      </c>
    </row>
    <row r="2908" spans="1:6">
      <c r="A2908" t="s">
        <v>11338</v>
      </c>
      <c r="B2908" t="s">
        <v>4088</v>
      </c>
      <c r="C2908">
        <v>0</v>
      </c>
      <c r="D2908">
        <v>0</v>
      </c>
      <c r="E2908" t="s">
        <v>1196</v>
      </c>
      <c r="F2908" t="s">
        <v>8379</v>
      </c>
    </row>
    <row r="2909" spans="1:6">
      <c r="A2909" t="s">
        <v>11339</v>
      </c>
      <c r="B2909" t="s">
        <v>4089</v>
      </c>
      <c r="C2909">
        <v>0</v>
      </c>
      <c r="D2909">
        <v>0</v>
      </c>
      <c r="E2909" t="s">
        <v>1196</v>
      </c>
      <c r="F2909" t="s">
        <v>8335</v>
      </c>
    </row>
    <row r="2910" spans="1:6">
      <c r="A2910" t="s">
        <v>11340</v>
      </c>
      <c r="B2910" t="s">
        <v>4090</v>
      </c>
      <c r="C2910">
        <v>17</v>
      </c>
      <c r="D2910">
        <v>0</v>
      </c>
      <c r="E2910" t="s">
        <v>1196</v>
      </c>
      <c r="F2910" t="s">
        <v>8335</v>
      </c>
    </row>
    <row r="2911" spans="1:6">
      <c r="A2911" t="s">
        <v>11341</v>
      </c>
      <c r="B2911" t="s">
        <v>4091</v>
      </c>
      <c r="C2911">
        <v>0</v>
      </c>
      <c r="D2911">
        <v>0</v>
      </c>
      <c r="E2911" t="s">
        <v>1196</v>
      </c>
      <c r="F2911" t="s">
        <v>1196</v>
      </c>
    </row>
    <row r="2912" spans="1:6">
      <c r="A2912" t="s">
        <v>11342</v>
      </c>
      <c r="B2912" t="s">
        <v>4092</v>
      </c>
      <c r="C2912">
        <v>1</v>
      </c>
      <c r="D2912">
        <v>0</v>
      </c>
      <c r="E2912" t="s">
        <v>1196</v>
      </c>
      <c r="F2912" t="s">
        <v>8332</v>
      </c>
    </row>
    <row r="2913" spans="1:6">
      <c r="A2913" t="s">
        <v>11343</v>
      </c>
      <c r="B2913" t="s">
        <v>4093</v>
      </c>
      <c r="C2913">
        <v>5</v>
      </c>
      <c r="D2913">
        <v>0</v>
      </c>
      <c r="E2913" t="s">
        <v>1196</v>
      </c>
      <c r="F2913" t="s">
        <v>8335</v>
      </c>
    </row>
    <row r="2914" spans="1:6">
      <c r="A2914" t="s">
        <v>11344</v>
      </c>
      <c r="B2914" t="s">
        <v>4094</v>
      </c>
      <c r="C2914">
        <v>4</v>
      </c>
      <c r="D2914">
        <v>0</v>
      </c>
      <c r="E2914" t="s">
        <v>1196</v>
      </c>
      <c r="F2914" t="s">
        <v>1196</v>
      </c>
    </row>
    <row r="2915" spans="1:6">
      <c r="A2915" t="s">
        <v>11345</v>
      </c>
      <c r="B2915" t="s">
        <v>4095</v>
      </c>
      <c r="C2915">
        <v>26</v>
      </c>
      <c r="D2915">
        <v>0</v>
      </c>
      <c r="E2915" t="s">
        <v>1196</v>
      </c>
      <c r="F2915" t="s">
        <v>1196</v>
      </c>
    </row>
    <row r="2916" spans="1:6">
      <c r="A2916" t="s">
        <v>11346</v>
      </c>
      <c r="B2916" t="s">
        <v>4096</v>
      </c>
      <c r="C2916">
        <v>26</v>
      </c>
      <c r="D2916">
        <v>0</v>
      </c>
      <c r="E2916" t="s">
        <v>1196</v>
      </c>
      <c r="F2916" t="s">
        <v>8335</v>
      </c>
    </row>
    <row r="2917" spans="1:6">
      <c r="A2917" t="s">
        <v>11347</v>
      </c>
      <c r="B2917" t="s">
        <v>4097</v>
      </c>
      <c r="C2917">
        <v>18</v>
      </c>
      <c r="D2917">
        <v>0</v>
      </c>
      <c r="E2917" t="s">
        <v>1196</v>
      </c>
      <c r="F2917" t="s">
        <v>1196</v>
      </c>
    </row>
    <row r="2918" spans="1:6">
      <c r="A2918" t="s">
        <v>11348</v>
      </c>
      <c r="B2918" t="s">
        <v>4098</v>
      </c>
      <c r="C2918">
        <v>6</v>
      </c>
      <c r="D2918">
        <v>0</v>
      </c>
      <c r="E2918" t="s">
        <v>1196</v>
      </c>
      <c r="F2918" t="s">
        <v>8332</v>
      </c>
    </row>
    <row r="2919" spans="1:6">
      <c r="A2919" t="s">
        <v>11349</v>
      </c>
      <c r="B2919" t="s">
        <v>4099</v>
      </c>
      <c r="C2919">
        <v>50</v>
      </c>
      <c r="D2919">
        <v>0</v>
      </c>
      <c r="E2919" t="s">
        <v>1196</v>
      </c>
      <c r="F2919" t="s">
        <v>8332</v>
      </c>
    </row>
    <row r="2920" spans="1:6">
      <c r="A2920" t="s">
        <v>11350</v>
      </c>
      <c r="B2920" t="s">
        <v>4100</v>
      </c>
      <c r="C2920">
        <v>0</v>
      </c>
      <c r="D2920">
        <v>0</v>
      </c>
      <c r="E2920" t="s">
        <v>1196</v>
      </c>
      <c r="F2920" t="s">
        <v>8334</v>
      </c>
    </row>
    <row r="2921" spans="1:6">
      <c r="A2921" t="s">
        <v>11351</v>
      </c>
      <c r="B2921" t="s">
        <v>4101</v>
      </c>
      <c r="C2921">
        <v>3</v>
      </c>
      <c r="D2921">
        <v>0</v>
      </c>
      <c r="E2921" t="s">
        <v>1196</v>
      </c>
      <c r="F2921" t="s">
        <v>8335</v>
      </c>
    </row>
    <row r="2922" spans="1:6">
      <c r="A2922" t="s">
        <v>11352</v>
      </c>
      <c r="B2922" t="s">
        <v>4102</v>
      </c>
      <c r="C2922">
        <v>80</v>
      </c>
      <c r="D2922">
        <v>0</v>
      </c>
      <c r="E2922" t="s">
        <v>1196</v>
      </c>
      <c r="F2922" t="s">
        <v>8335</v>
      </c>
    </row>
    <row r="2923" spans="1:6">
      <c r="A2923" t="s">
        <v>11353</v>
      </c>
      <c r="B2923" t="s">
        <v>4103</v>
      </c>
      <c r="C2923">
        <v>0</v>
      </c>
      <c r="D2923">
        <v>0</v>
      </c>
      <c r="E2923" t="s">
        <v>1196</v>
      </c>
      <c r="F2923" t="s">
        <v>8378</v>
      </c>
    </row>
    <row r="2924" spans="1:6">
      <c r="A2924" t="s">
        <v>11354</v>
      </c>
      <c r="B2924" t="s">
        <v>4104</v>
      </c>
      <c r="C2924">
        <v>50</v>
      </c>
      <c r="D2924">
        <v>0</v>
      </c>
      <c r="E2924" t="s">
        <v>1196</v>
      </c>
      <c r="F2924" t="s">
        <v>8335</v>
      </c>
    </row>
    <row r="2925" spans="1:6">
      <c r="A2925" t="s">
        <v>11355</v>
      </c>
      <c r="B2925" t="s">
        <v>4105</v>
      </c>
      <c r="C2925">
        <v>20</v>
      </c>
      <c r="D2925">
        <v>0</v>
      </c>
      <c r="E2925" t="s">
        <v>1196</v>
      </c>
      <c r="F2925" t="s">
        <v>8380</v>
      </c>
    </row>
    <row r="2926" spans="1:6">
      <c r="A2926" t="s">
        <v>11356</v>
      </c>
      <c r="B2926" t="s">
        <v>4106</v>
      </c>
      <c r="C2926">
        <v>0</v>
      </c>
      <c r="D2926">
        <v>0</v>
      </c>
      <c r="E2926" t="s">
        <v>1196</v>
      </c>
      <c r="F2926" t="s">
        <v>1196</v>
      </c>
    </row>
    <row r="2927" spans="1:6">
      <c r="A2927" t="s">
        <v>11357</v>
      </c>
      <c r="B2927" t="s">
        <v>4107</v>
      </c>
      <c r="C2927">
        <v>0</v>
      </c>
      <c r="D2927">
        <v>0</v>
      </c>
      <c r="E2927" t="s">
        <v>1196</v>
      </c>
      <c r="F2927" t="s">
        <v>1196</v>
      </c>
    </row>
    <row r="2928" spans="1:6">
      <c r="A2928" t="s">
        <v>11358</v>
      </c>
      <c r="B2928" t="s">
        <v>4108</v>
      </c>
      <c r="C2928">
        <v>0</v>
      </c>
      <c r="D2928">
        <v>0</v>
      </c>
      <c r="E2928" t="s">
        <v>1196</v>
      </c>
      <c r="F2928" t="s">
        <v>8335</v>
      </c>
    </row>
    <row r="2929" spans="1:6">
      <c r="A2929" t="s">
        <v>11359</v>
      </c>
      <c r="B2929" t="s">
        <v>1724</v>
      </c>
      <c r="C2929">
        <v>69</v>
      </c>
      <c r="D2929">
        <v>0</v>
      </c>
      <c r="E2929" t="s">
        <v>1196</v>
      </c>
      <c r="F2929" t="s">
        <v>8334</v>
      </c>
    </row>
    <row r="2930" spans="1:6">
      <c r="A2930" t="s">
        <v>11360</v>
      </c>
      <c r="B2930" t="s">
        <v>4109</v>
      </c>
      <c r="C2930">
        <v>45</v>
      </c>
      <c r="D2930">
        <v>0</v>
      </c>
      <c r="E2930" t="s">
        <v>1196</v>
      </c>
      <c r="F2930" t="s">
        <v>8334</v>
      </c>
    </row>
    <row r="2931" spans="1:6">
      <c r="A2931" t="s">
        <v>11361</v>
      </c>
      <c r="B2931" t="s">
        <v>4110</v>
      </c>
      <c r="C2931">
        <v>7</v>
      </c>
      <c r="D2931">
        <v>0</v>
      </c>
      <c r="E2931" t="s">
        <v>1196</v>
      </c>
      <c r="F2931" t="s">
        <v>1196</v>
      </c>
    </row>
    <row r="2932" spans="1:6">
      <c r="A2932" t="s">
        <v>11362</v>
      </c>
      <c r="B2932" t="s">
        <v>4111</v>
      </c>
      <c r="C2932">
        <v>6</v>
      </c>
      <c r="D2932">
        <v>0</v>
      </c>
      <c r="E2932" t="s">
        <v>1196</v>
      </c>
      <c r="F2932" t="s">
        <v>1196</v>
      </c>
    </row>
    <row r="2933" spans="1:6">
      <c r="A2933" t="s">
        <v>11363</v>
      </c>
      <c r="B2933" t="s">
        <v>4112</v>
      </c>
      <c r="C2933">
        <v>35</v>
      </c>
      <c r="D2933">
        <v>0</v>
      </c>
      <c r="E2933" t="s">
        <v>1196</v>
      </c>
      <c r="F2933" t="s">
        <v>8335</v>
      </c>
    </row>
    <row r="2934" spans="1:6">
      <c r="A2934" t="s">
        <v>11364</v>
      </c>
      <c r="B2934" t="s">
        <v>4113</v>
      </c>
      <c r="C2934">
        <v>1</v>
      </c>
      <c r="D2934">
        <v>0</v>
      </c>
      <c r="E2934" t="s">
        <v>1196</v>
      </c>
      <c r="F2934" t="s">
        <v>8332</v>
      </c>
    </row>
    <row r="2935" spans="1:6">
      <c r="A2935" t="s">
        <v>11365</v>
      </c>
      <c r="B2935" t="s">
        <v>4114</v>
      </c>
      <c r="C2935">
        <v>1</v>
      </c>
      <c r="D2935">
        <v>0</v>
      </c>
      <c r="E2935" t="s">
        <v>1196</v>
      </c>
      <c r="F2935" t="s">
        <v>8335</v>
      </c>
    </row>
    <row r="2936" spans="1:6">
      <c r="A2936" t="s">
        <v>11366</v>
      </c>
      <c r="B2936" t="s">
        <v>4115</v>
      </c>
      <c r="C2936">
        <v>72</v>
      </c>
      <c r="D2936">
        <v>0</v>
      </c>
      <c r="E2936" t="s">
        <v>1196</v>
      </c>
      <c r="F2936" t="s">
        <v>8334</v>
      </c>
    </row>
    <row r="2937" spans="1:6">
      <c r="A2937" t="s">
        <v>11367</v>
      </c>
      <c r="B2937" t="s">
        <v>4116</v>
      </c>
      <c r="C2937">
        <v>7</v>
      </c>
      <c r="D2937">
        <v>0</v>
      </c>
      <c r="E2937" t="s">
        <v>1196</v>
      </c>
      <c r="F2937" t="s">
        <v>8334</v>
      </c>
    </row>
    <row r="2938" spans="1:6">
      <c r="A2938" t="s">
        <v>11368</v>
      </c>
      <c r="B2938" t="s">
        <v>4117</v>
      </c>
      <c r="C2938">
        <v>9</v>
      </c>
      <c r="D2938">
        <v>0</v>
      </c>
      <c r="E2938" t="s">
        <v>1196</v>
      </c>
      <c r="F2938" t="s">
        <v>8332</v>
      </c>
    </row>
    <row r="2939" spans="1:6">
      <c r="A2939" t="s">
        <v>11369</v>
      </c>
      <c r="B2939" t="s">
        <v>4118</v>
      </c>
      <c r="C2939">
        <v>3</v>
      </c>
      <c r="D2939">
        <v>0</v>
      </c>
      <c r="E2939" t="s">
        <v>1196</v>
      </c>
      <c r="F2939" t="s">
        <v>8334</v>
      </c>
    </row>
    <row r="2940" spans="1:6">
      <c r="A2940" t="s">
        <v>11370</v>
      </c>
      <c r="B2940" t="s">
        <v>4119</v>
      </c>
      <c r="C2940">
        <v>15</v>
      </c>
      <c r="D2940">
        <v>0</v>
      </c>
      <c r="E2940" t="s">
        <v>1196</v>
      </c>
      <c r="F2940" t="s">
        <v>8342</v>
      </c>
    </row>
    <row r="2941" spans="1:6">
      <c r="A2941" t="s">
        <v>11371</v>
      </c>
      <c r="B2941" t="s">
        <v>4120</v>
      </c>
      <c r="C2941">
        <v>55</v>
      </c>
      <c r="D2941">
        <v>0</v>
      </c>
      <c r="E2941" t="s">
        <v>1196</v>
      </c>
      <c r="F2941" t="s">
        <v>8334</v>
      </c>
    </row>
    <row r="2942" spans="1:6">
      <c r="A2942" t="s">
        <v>11372</v>
      </c>
      <c r="B2942" t="s">
        <v>4121</v>
      </c>
      <c r="C2942">
        <v>115</v>
      </c>
      <c r="D2942">
        <v>0</v>
      </c>
      <c r="E2942" t="s">
        <v>1196</v>
      </c>
      <c r="F2942" t="s">
        <v>8334</v>
      </c>
    </row>
    <row r="2943" spans="1:6">
      <c r="A2943" t="s">
        <v>11373</v>
      </c>
      <c r="B2943" t="s">
        <v>4122</v>
      </c>
      <c r="C2943">
        <v>0</v>
      </c>
      <c r="D2943">
        <v>0</v>
      </c>
      <c r="E2943" t="s">
        <v>1196</v>
      </c>
      <c r="F2943" t="s">
        <v>8334</v>
      </c>
    </row>
    <row r="2944" spans="1:6">
      <c r="A2944" t="s">
        <v>11374</v>
      </c>
      <c r="B2944" t="s">
        <v>4123</v>
      </c>
      <c r="C2944">
        <v>0</v>
      </c>
      <c r="D2944">
        <v>0</v>
      </c>
      <c r="E2944" t="s">
        <v>1196</v>
      </c>
      <c r="F2944" t="s">
        <v>8334</v>
      </c>
    </row>
    <row r="2945" spans="1:6">
      <c r="A2945" t="s">
        <v>11375</v>
      </c>
      <c r="B2945" t="s">
        <v>4124</v>
      </c>
      <c r="C2945">
        <v>11</v>
      </c>
      <c r="D2945">
        <v>0</v>
      </c>
      <c r="E2945" t="s">
        <v>1196</v>
      </c>
      <c r="F2945" t="s">
        <v>1196</v>
      </c>
    </row>
    <row r="2946" spans="1:6">
      <c r="A2946" t="s">
        <v>11376</v>
      </c>
      <c r="B2946" t="s">
        <v>4125</v>
      </c>
      <c r="C2946">
        <v>21</v>
      </c>
      <c r="D2946">
        <v>0</v>
      </c>
      <c r="E2946" t="s">
        <v>1196</v>
      </c>
      <c r="F2946" t="s">
        <v>8332</v>
      </c>
    </row>
    <row r="2947" spans="1:6">
      <c r="A2947" t="s">
        <v>11377</v>
      </c>
      <c r="B2947" t="s">
        <v>4126</v>
      </c>
      <c r="C2947">
        <v>15</v>
      </c>
      <c r="D2947">
        <v>0</v>
      </c>
      <c r="E2947" t="s">
        <v>1196</v>
      </c>
      <c r="F2947" t="s">
        <v>8335</v>
      </c>
    </row>
    <row r="2948" spans="1:6">
      <c r="A2948" t="s">
        <v>11378</v>
      </c>
      <c r="B2948" t="s">
        <v>4127</v>
      </c>
      <c r="C2948">
        <v>8</v>
      </c>
      <c r="D2948">
        <v>0</v>
      </c>
      <c r="E2948" t="s">
        <v>1196</v>
      </c>
      <c r="F2948" t="s">
        <v>8335</v>
      </c>
    </row>
    <row r="2949" spans="1:6">
      <c r="A2949" t="s">
        <v>11379</v>
      </c>
      <c r="B2949" t="s">
        <v>4128</v>
      </c>
      <c r="C2949">
        <v>0</v>
      </c>
      <c r="D2949">
        <v>0</v>
      </c>
      <c r="E2949" t="s">
        <v>1196</v>
      </c>
      <c r="F2949" t="s">
        <v>8379</v>
      </c>
    </row>
    <row r="2950" spans="1:6">
      <c r="A2950" t="s">
        <v>11380</v>
      </c>
      <c r="B2950" t="s">
        <v>4129</v>
      </c>
      <c r="C2950">
        <v>0</v>
      </c>
      <c r="D2950">
        <v>0</v>
      </c>
      <c r="E2950" t="s">
        <v>1196</v>
      </c>
      <c r="F2950" t="s">
        <v>1196</v>
      </c>
    </row>
    <row r="2951" spans="1:6">
      <c r="A2951" t="s">
        <v>11381</v>
      </c>
      <c r="B2951" t="s">
        <v>4130</v>
      </c>
      <c r="C2951">
        <v>0</v>
      </c>
      <c r="D2951">
        <v>0</v>
      </c>
      <c r="E2951" t="s">
        <v>1196</v>
      </c>
      <c r="F2951" t="s">
        <v>8378</v>
      </c>
    </row>
    <row r="2952" spans="1:6">
      <c r="A2952" t="s">
        <v>11382</v>
      </c>
      <c r="B2952" t="s">
        <v>4131</v>
      </c>
      <c r="C2952">
        <v>0</v>
      </c>
      <c r="D2952">
        <v>0</v>
      </c>
      <c r="E2952" t="s">
        <v>1196</v>
      </c>
      <c r="F2952" t="s">
        <v>8378</v>
      </c>
    </row>
    <row r="2953" spans="1:6">
      <c r="A2953" t="s">
        <v>11383</v>
      </c>
      <c r="B2953" t="s">
        <v>4132</v>
      </c>
      <c r="C2953">
        <v>15</v>
      </c>
      <c r="D2953">
        <v>0</v>
      </c>
      <c r="E2953" t="s">
        <v>1196</v>
      </c>
      <c r="F2953" t="s">
        <v>8335</v>
      </c>
    </row>
    <row r="2954" spans="1:6">
      <c r="A2954" t="s">
        <v>11384</v>
      </c>
      <c r="B2954" t="s">
        <v>4133</v>
      </c>
      <c r="C2954">
        <v>1</v>
      </c>
      <c r="D2954">
        <v>0</v>
      </c>
      <c r="E2954" t="s">
        <v>1196</v>
      </c>
      <c r="F2954" t="s">
        <v>8335</v>
      </c>
    </row>
    <row r="2955" spans="1:6">
      <c r="A2955" t="s">
        <v>11385</v>
      </c>
      <c r="B2955" t="s">
        <v>4134</v>
      </c>
      <c r="C2955">
        <v>9</v>
      </c>
      <c r="D2955">
        <v>0</v>
      </c>
      <c r="E2955" t="s">
        <v>1196</v>
      </c>
      <c r="F2955" t="s">
        <v>8332</v>
      </c>
    </row>
    <row r="2956" spans="1:6">
      <c r="A2956" t="s">
        <v>11386</v>
      </c>
      <c r="B2956" t="s">
        <v>4135</v>
      </c>
      <c r="C2956">
        <v>100</v>
      </c>
      <c r="D2956">
        <v>0</v>
      </c>
      <c r="E2956" t="s">
        <v>1196</v>
      </c>
      <c r="F2956" t="s">
        <v>8335</v>
      </c>
    </row>
    <row r="2957" spans="1:6">
      <c r="A2957" t="s">
        <v>11387</v>
      </c>
      <c r="B2957" t="s">
        <v>4136</v>
      </c>
      <c r="C2957">
        <v>20</v>
      </c>
      <c r="D2957">
        <v>0</v>
      </c>
      <c r="E2957" t="s">
        <v>1196</v>
      </c>
      <c r="F2957" t="s">
        <v>8335</v>
      </c>
    </row>
    <row r="2958" spans="1:6">
      <c r="A2958" t="s">
        <v>11388</v>
      </c>
      <c r="B2958" t="s">
        <v>4137</v>
      </c>
      <c r="C2958">
        <v>33</v>
      </c>
      <c r="D2958">
        <v>0</v>
      </c>
      <c r="E2958" t="s">
        <v>1196</v>
      </c>
      <c r="F2958" t="s">
        <v>8334</v>
      </c>
    </row>
    <row r="2959" spans="1:6">
      <c r="A2959" t="s">
        <v>11389</v>
      </c>
      <c r="B2959" t="s">
        <v>4138</v>
      </c>
      <c r="C2959">
        <v>4</v>
      </c>
      <c r="D2959">
        <v>0</v>
      </c>
      <c r="E2959" t="s">
        <v>1196</v>
      </c>
      <c r="F2959" t="s">
        <v>8332</v>
      </c>
    </row>
    <row r="2960" spans="1:6">
      <c r="A2960" t="s">
        <v>11390</v>
      </c>
      <c r="B2960" t="s">
        <v>4139</v>
      </c>
      <c r="C2960">
        <v>0</v>
      </c>
      <c r="D2960">
        <v>0</v>
      </c>
      <c r="E2960" t="s">
        <v>1196</v>
      </c>
      <c r="F2960" t="s">
        <v>1196</v>
      </c>
    </row>
    <row r="2961" spans="1:6">
      <c r="A2961" t="s">
        <v>11391</v>
      </c>
      <c r="B2961" t="s">
        <v>4140</v>
      </c>
      <c r="C2961">
        <v>80</v>
      </c>
      <c r="D2961">
        <v>0</v>
      </c>
      <c r="E2961" t="s">
        <v>1196</v>
      </c>
      <c r="F2961" t="s">
        <v>8334</v>
      </c>
    </row>
    <row r="2962" spans="1:6">
      <c r="A2962" t="s">
        <v>11392</v>
      </c>
      <c r="B2962" t="s">
        <v>4141</v>
      </c>
      <c r="C2962">
        <v>5</v>
      </c>
      <c r="D2962">
        <v>0</v>
      </c>
      <c r="E2962" t="s">
        <v>1196</v>
      </c>
      <c r="F2962" t="s">
        <v>8334</v>
      </c>
    </row>
    <row r="2963" spans="1:6">
      <c r="A2963" t="s">
        <v>11393</v>
      </c>
      <c r="B2963" t="s">
        <v>4142</v>
      </c>
      <c r="C2963">
        <v>0</v>
      </c>
      <c r="D2963">
        <v>0</v>
      </c>
      <c r="E2963" t="s">
        <v>1196</v>
      </c>
      <c r="F2963" t="s">
        <v>1196</v>
      </c>
    </row>
    <row r="2964" spans="1:6">
      <c r="A2964" t="s">
        <v>11394</v>
      </c>
      <c r="B2964" t="s">
        <v>4143</v>
      </c>
      <c r="C2964">
        <v>7</v>
      </c>
      <c r="D2964">
        <v>0</v>
      </c>
      <c r="E2964" t="s">
        <v>1196</v>
      </c>
      <c r="F2964" t="s">
        <v>8335</v>
      </c>
    </row>
    <row r="2965" spans="1:6">
      <c r="A2965" t="s">
        <v>11395</v>
      </c>
      <c r="B2965" t="s">
        <v>4144</v>
      </c>
      <c r="C2965">
        <v>10</v>
      </c>
      <c r="D2965">
        <v>0</v>
      </c>
      <c r="E2965" t="s">
        <v>1196</v>
      </c>
      <c r="F2965" t="s">
        <v>8334</v>
      </c>
    </row>
    <row r="2966" spans="1:6">
      <c r="A2966" t="s">
        <v>11396</v>
      </c>
      <c r="B2966" t="s">
        <v>1766</v>
      </c>
      <c r="C2966">
        <v>372</v>
      </c>
      <c r="D2966">
        <v>0</v>
      </c>
      <c r="E2966" t="s">
        <v>1196</v>
      </c>
      <c r="F2966" t="s">
        <v>8335</v>
      </c>
    </row>
    <row r="2967" spans="1:6">
      <c r="A2967" t="s">
        <v>11397</v>
      </c>
      <c r="B2967" t="s">
        <v>4145</v>
      </c>
      <c r="C2967">
        <v>20</v>
      </c>
      <c r="D2967">
        <v>0</v>
      </c>
      <c r="E2967" t="s">
        <v>1196</v>
      </c>
      <c r="F2967" t="s">
        <v>8335</v>
      </c>
    </row>
    <row r="2968" spans="1:6">
      <c r="A2968" t="s">
        <v>11398</v>
      </c>
      <c r="B2968" t="s">
        <v>4146</v>
      </c>
      <c r="C2968">
        <v>0</v>
      </c>
      <c r="D2968">
        <v>0</v>
      </c>
      <c r="E2968" t="s">
        <v>1196</v>
      </c>
      <c r="F2968" t="s">
        <v>8331</v>
      </c>
    </row>
    <row r="2969" spans="1:6">
      <c r="A2969" t="s">
        <v>11399</v>
      </c>
      <c r="B2969" t="s">
        <v>4147</v>
      </c>
      <c r="C2969">
        <v>73</v>
      </c>
      <c r="D2969">
        <v>0</v>
      </c>
      <c r="E2969" t="s">
        <v>1196</v>
      </c>
      <c r="F2969" t="s">
        <v>8334</v>
      </c>
    </row>
    <row r="2970" spans="1:6">
      <c r="A2970" t="s">
        <v>11400</v>
      </c>
      <c r="B2970" t="s">
        <v>4148</v>
      </c>
      <c r="C2970">
        <v>37</v>
      </c>
      <c r="D2970">
        <v>0</v>
      </c>
      <c r="E2970" t="s">
        <v>1196</v>
      </c>
      <c r="F2970" t="s">
        <v>1196</v>
      </c>
    </row>
    <row r="2971" spans="1:6">
      <c r="A2971" t="s">
        <v>11401</v>
      </c>
      <c r="B2971" t="s">
        <v>4149</v>
      </c>
      <c r="C2971">
        <v>5</v>
      </c>
      <c r="D2971">
        <v>0</v>
      </c>
      <c r="E2971" t="s">
        <v>1196</v>
      </c>
      <c r="F2971" t="s">
        <v>8335</v>
      </c>
    </row>
    <row r="2972" spans="1:6">
      <c r="A2972" t="s">
        <v>11402</v>
      </c>
      <c r="B2972" t="s">
        <v>4150</v>
      </c>
      <c r="C2972">
        <v>4</v>
      </c>
      <c r="D2972">
        <v>0</v>
      </c>
      <c r="E2972" t="s">
        <v>1196</v>
      </c>
      <c r="F2972" t="s">
        <v>8335</v>
      </c>
    </row>
    <row r="2973" spans="1:6">
      <c r="A2973" t="s">
        <v>11403</v>
      </c>
      <c r="B2973" t="s">
        <v>4151</v>
      </c>
      <c r="C2973">
        <v>12</v>
      </c>
      <c r="D2973">
        <v>0</v>
      </c>
      <c r="E2973" t="s">
        <v>1196</v>
      </c>
      <c r="F2973" t="s">
        <v>8334</v>
      </c>
    </row>
    <row r="2974" spans="1:6">
      <c r="A2974" t="s">
        <v>11404</v>
      </c>
      <c r="B2974" t="s">
        <v>4152</v>
      </c>
      <c r="C2974">
        <v>8</v>
      </c>
      <c r="D2974">
        <v>0</v>
      </c>
      <c r="E2974" t="s">
        <v>1196</v>
      </c>
      <c r="F2974" t="s">
        <v>1196</v>
      </c>
    </row>
    <row r="2975" spans="1:6">
      <c r="A2975" t="s">
        <v>11405</v>
      </c>
      <c r="B2975" t="s">
        <v>4153</v>
      </c>
      <c r="C2975">
        <v>19</v>
      </c>
      <c r="D2975">
        <v>0</v>
      </c>
      <c r="E2975" t="s">
        <v>1196</v>
      </c>
      <c r="F2975" t="s">
        <v>8331</v>
      </c>
    </row>
    <row r="2976" spans="1:6">
      <c r="A2976" t="s">
        <v>11406</v>
      </c>
      <c r="B2976" t="s">
        <v>4154</v>
      </c>
      <c r="C2976">
        <v>12</v>
      </c>
      <c r="D2976">
        <v>0</v>
      </c>
      <c r="E2976" t="s">
        <v>1196</v>
      </c>
      <c r="F2976" t="s">
        <v>8335</v>
      </c>
    </row>
    <row r="2977" spans="1:6">
      <c r="A2977" t="s">
        <v>11407</v>
      </c>
      <c r="B2977" t="s">
        <v>4155</v>
      </c>
      <c r="C2977">
        <v>10</v>
      </c>
      <c r="D2977">
        <v>0</v>
      </c>
      <c r="E2977" t="s">
        <v>1196</v>
      </c>
      <c r="F2977" t="s">
        <v>8334</v>
      </c>
    </row>
    <row r="2978" spans="1:6">
      <c r="A2978" t="s">
        <v>11408</v>
      </c>
      <c r="B2978" t="s">
        <v>4156</v>
      </c>
      <c r="C2978">
        <v>0</v>
      </c>
      <c r="D2978">
        <v>0</v>
      </c>
      <c r="E2978" t="s">
        <v>1196</v>
      </c>
      <c r="F2978" t="s">
        <v>8365</v>
      </c>
    </row>
    <row r="2979" spans="1:6">
      <c r="A2979" t="s">
        <v>11409</v>
      </c>
      <c r="B2979" t="s">
        <v>4157</v>
      </c>
      <c r="C2979">
        <v>37</v>
      </c>
      <c r="D2979">
        <v>0</v>
      </c>
      <c r="E2979" t="s">
        <v>1196</v>
      </c>
      <c r="F2979" t="s">
        <v>1196</v>
      </c>
    </row>
    <row r="2980" spans="1:6">
      <c r="A2980" t="s">
        <v>11410</v>
      </c>
      <c r="B2980" t="s">
        <v>4158</v>
      </c>
      <c r="C2980">
        <v>19</v>
      </c>
      <c r="D2980">
        <v>0</v>
      </c>
      <c r="E2980" t="s">
        <v>1196</v>
      </c>
      <c r="F2980" t="s">
        <v>8335</v>
      </c>
    </row>
    <row r="2981" spans="1:6">
      <c r="A2981" t="s">
        <v>11411</v>
      </c>
      <c r="B2981" t="s">
        <v>4159</v>
      </c>
      <c r="C2981">
        <v>0</v>
      </c>
      <c r="D2981">
        <v>0</v>
      </c>
      <c r="E2981" t="s">
        <v>1196</v>
      </c>
      <c r="F2981" t="s">
        <v>8335</v>
      </c>
    </row>
    <row r="2982" spans="1:6">
      <c r="A2982" t="s">
        <v>11412</v>
      </c>
      <c r="B2982" t="s">
        <v>4160</v>
      </c>
      <c r="C2982">
        <v>95</v>
      </c>
      <c r="D2982">
        <v>0</v>
      </c>
      <c r="E2982" t="s">
        <v>1196</v>
      </c>
      <c r="F2982" t="s">
        <v>8335</v>
      </c>
    </row>
    <row r="2983" spans="1:6">
      <c r="A2983" t="s">
        <v>11413</v>
      </c>
      <c r="B2983" t="s">
        <v>4161</v>
      </c>
      <c r="C2983">
        <v>0</v>
      </c>
      <c r="D2983">
        <v>0</v>
      </c>
      <c r="E2983" t="s">
        <v>1196</v>
      </c>
      <c r="F2983" t="s">
        <v>51</v>
      </c>
    </row>
    <row r="2984" spans="1:6">
      <c r="A2984" t="s">
        <v>11414</v>
      </c>
      <c r="B2984" t="s">
        <v>4162</v>
      </c>
      <c r="C2984">
        <v>85</v>
      </c>
      <c r="D2984">
        <v>0</v>
      </c>
      <c r="E2984" t="s">
        <v>1196</v>
      </c>
      <c r="F2984" t="s">
        <v>8334</v>
      </c>
    </row>
    <row r="2985" spans="1:6">
      <c r="A2985" t="s">
        <v>11415</v>
      </c>
      <c r="B2985" t="s">
        <v>4163</v>
      </c>
      <c r="C2985">
        <v>15</v>
      </c>
      <c r="D2985">
        <v>0</v>
      </c>
      <c r="E2985" t="s">
        <v>1196</v>
      </c>
      <c r="F2985" t="s">
        <v>8334</v>
      </c>
    </row>
    <row r="2986" spans="1:6">
      <c r="A2986" t="s">
        <v>11416</v>
      </c>
      <c r="B2986" t="s">
        <v>4164</v>
      </c>
      <c r="C2986">
        <v>24</v>
      </c>
      <c r="D2986">
        <v>0</v>
      </c>
      <c r="E2986" t="s">
        <v>1196</v>
      </c>
      <c r="F2986" t="s">
        <v>8335</v>
      </c>
    </row>
    <row r="2987" spans="1:6">
      <c r="A2987" t="s">
        <v>11417</v>
      </c>
      <c r="B2987" t="s">
        <v>4165</v>
      </c>
      <c r="C2987">
        <v>0</v>
      </c>
      <c r="D2987">
        <v>0</v>
      </c>
      <c r="E2987" t="s">
        <v>1196</v>
      </c>
      <c r="F2987" t="s">
        <v>8379</v>
      </c>
    </row>
    <row r="2988" spans="1:6">
      <c r="A2988" t="s">
        <v>11418</v>
      </c>
      <c r="B2988" t="s">
        <v>4166</v>
      </c>
      <c r="C2988">
        <v>10</v>
      </c>
      <c r="D2988">
        <v>0</v>
      </c>
      <c r="E2988" t="s">
        <v>1196</v>
      </c>
      <c r="F2988" t="s">
        <v>8334</v>
      </c>
    </row>
    <row r="2989" spans="1:6">
      <c r="A2989" t="s">
        <v>11419</v>
      </c>
      <c r="B2989" t="s">
        <v>4167</v>
      </c>
      <c r="C2989">
        <v>0</v>
      </c>
      <c r="D2989">
        <v>0</v>
      </c>
      <c r="E2989" t="s">
        <v>1196</v>
      </c>
      <c r="F2989" t="s">
        <v>8379</v>
      </c>
    </row>
    <row r="2990" spans="1:6">
      <c r="A2990" t="s">
        <v>11420</v>
      </c>
      <c r="B2990" t="s">
        <v>4168</v>
      </c>
      <c r="C2990">
        <v>0</v>
      </c>
      <c r="D2990">
        <v>0</v>
      </c>
      <c r="E2990" t="s">
        <v>1196</v>
      </c>
      <c r="F2990" t="s">
        <v>1196</v>
      </c>
    </row>
    <row r="2991" spans="1:6">
      <c r="A2991" t="s">
        <v>11421</v>
      </c>
      <c r="B2991" t="s">
        <v>4169</v>
      </c>
      <c r="C2991">
        <v>8</v>
      </c>
      <c r="D2991">
        <v>0</v>
      </c>
      <c r="E2991" t="s">
        <v>1196</v>
      </c>
      <c r="F2991" t="s">
        <v>8334</v>
      </c>
    </row>
    <row r="2992" spans="1:6">
      <c r="A2992" t="s">
        <v>11422</v>
      </c>
      <c r="B2992" t="s">
        <v>4170</v>
      </c>
      <c r="C2992">
        <v>33</v>
      </c>
      <c r="D2992">
        <v>0</v>
      </c>
      <c r="E2992" t="s">
        <v>1196</v>
      </c>
      <c r="F2992" t="s">
        <v>8334</v>
      </c>
    </row>
    <row r="2993" spans="1:6">
      <c r="A2993" t="s">
        <v>11423</v>
      </c>
      <c r="B2993" t="s">
        <v>4171</v>
      </c>
      <c r="C2993">
        <v>0</v>
      </c>
      <c r="D2993">
        <v>0</v>
      </c>
      <c r="E2993" t="s">
        <v>1196</v>
      </c>
      <c r="F2993" t="s">
        <v>1196</v>
      </c>
    </row>
    <row r="2994" spans="1:6">
      <c r="A2994" t="s">
        <v>11424</v>
      </c>
      <c r="B2994" t="s">
        <v>4172</v>
      </c>
      <c r="C2994">
        <v>1</v>
      </c>
      <c r="D2994">
        <v>0</v>
      </c>
      <c r="E2994" t="s">
        <v>1196</v>
      </c>
      <c r="F2994" t="s">
        <v>1196</v>
      </c>
    </row>
    <row r="2995" spans="1:6">
      <c r="A2995" t="s">
        <v>11425</v>
      </c>
      <c r="B2995" t="s">
        <v>4173</v>
      </c>
      <c r="C2995">
        <v>29</v>
      </c>
      <c r="D2995">
        <v>0</v>
      </c>
      <c r="E2995" t="s">
        <v>1196</v>
      </c>
      <c r="F2995" t="s">
        <v>8332</v>
      </c>
    </row>
    <row r="2996" spans="1:6">
      <c r="A2996" t="s">
        <v>11426</v>
      </c>
      <c r="B2996" t="s">
        <v>4174</v>
      </c>
      <c r="C2996">
        <v>4</v>
      </c>
      <c r="D2996">
        <v>0</v>
      </c>
      <c r="E2996" t="s">
        <v>1196</v>
      </c>
      <c r="F2996" t="s">
        <v>8334</v>
      </c>
    </row>
    <row r="2997" spans="1:6">
      <c r="A2997" t="s">
        <v>11427</v>
      </c>
      <c r="B2997" t="s">
        <v>4175</v>
      </c>
      <c r="C2997">
        <v>22</v>
      </c>
      <c r="D2997">
        <v>0</v>
      </c>
      <c r="E2997" t="s">
        <v>1196</v>
      </c>
      <c r="F2997" t="s">
        <v>8331</v>
      </c>
    </row>
    <row r="2998" spans="1:6">
      <c r="A2998" t="s">
        <v>11428</v>
      </c>
      <c r="B2998" t="s">
        <v>4176</v>
      </c>
      <c r="C2998">
        <v>0</v>
      </c>
      <c r="D2998">
        <v>0</v>
      </c>
      <c r="E2998" t="s">
        <v>1196</v>
      </c>
      <c r="F2998" t="s">
        <v>1196</v>
      </c>
    </row>
    <row r="2999" spans="1:6">
      <c r="A2999" t="s">
        <v>11429</v>
      </c>
      <c r="B2999" t="s">
        <v>4177</v>
      </c>
      <c r="C2999">
        <v>10</v>
      </c>
      <c r="D2999">
        <v>0</v>
      </c>
      <c r="E2999" t="s">
        <v>1196</v>
      </c>
      <c r="F2999" t="s">
        <v>1196</v>
      </c>
    </row>
    <row r="3000" spans="1:6">
      <c r="A3000" t="s">
        <v>11430</v>
      </c>
      <c r="B3000" t="s">
        <v>4178</v>
      </c>
      <c r="C3000">
        <v>12</v>
      </c>
      <c r="D3000">
        <v>0</v>
      </c>
      <c r="E3000" t="s">
        <v>1196</v>
      </c>
      <c r="F3000" t="s">
        <v>8335</v>
      </c>
    </row>
    <row r="3001" spans="1:6">
      <c r="A3001" t="s">
        <v>11431</v>
      </c>
      <c r="B3001" t="s">
        <v>4179</v>
      </c>
      <c r="C3001">
        <v>40</v>
      </c>
      <c r="D3001">
        <v>0</v>
      </c>
      <c r="E3001" t="s">
        <v>1196</v>
      </c>
      <c r="F3001" t="s">
        <v>8335</v>
      </c>
    </row>
    <row r="3002" spans="1:6">
      <c r="A3002" t="s">
        <v>11432</v>
      </c>
      <c r="B3002" t="s">
        <v>4180</v>
      </c>
      <c r="C3002">
        <v>12</v>
      </c>
      <c r="D3002">
        <v>0</v>
      </c>
      <c r="E3002" t="s">
        <v>1196</v>
      </c>
      <c r="F3002" t="s">
        <v>8332</v>
      </c>
    </row>
    <row r="3003" spans="1:6">
      <c r="A3003" t="s">
        <v>11433</v>
      </c>
      <c r="B3003" t="s">
        <v>4181</v>
      </c>
      <c r="C3003">
        <v>65</v>
      </c>
      <c r="D3003">
        <v>0</v>
      </c>
      <c r="E3003" t="s">
        <v>1196</v>
      </c>
      <c r="F3003" t="s">
        <v>1196</v>
      </c>
    </row>
    <row r="3004" spans="1:6">
      <c r="A3004" t="s">
        <v>11434</v>
      </c>
      <c r="B3004" t="s">
        <v>4182</v>
      </c>
      <c r="C3004">
        <v>33</v>
      </c>
      <c r="D3004">
        <v>0</v>
      </c>
      <c r="E3004" t="s">
        <v>1196</v>
      </c>
      <c r="F3004" t="s">
        <v>1196</v>
      </c>
    </row>
    <row r="3005" spans="1:6">
      <c r="A3005" t="s">
        <v>11435</v>
      </c>
      <c r="B3005" t="s">
        <v>4183</v>
      </c>
      <c r="C3005">
        <v>0</v>
      </c>
      <c r="D3005">
        <v>0</v>
      </c>
      <c r="E3005" t="s">
        <v>1196</v>
      </c>
      <c r="F3005" t="s">
        <v>1196</v>
      </c>
    </row>
    <row r="3006" spans="1:6">
      <c r="A3006" t="s">
        <v>11436</v>
      </c>
      <c r="B3006" t="s">
        <v>4184</v>
      </c>
      <c r="C3006">
        <v>25</v>
      </c>
      <c r="D3006">
        <v>0</v>
      </c>
      <c r="E3006" t="s">
        <v>1196</v>
      </c>
      <c r="F3006" t="s">
        <v>1196</v>
      </c>
    </row>
    <row r="3007" spans="1:6">
      <c r="A3007" t="s">
        <v>11437</v>
      </c>
      <c r="B3007" t="s">
        <v>4185</v>
      </c>
      <c r="C3007">
        <v>15</v>
      </c>
      <c r="D3007">
        <v>0</v>
      </c>
      <c r="E3007" t="s">
        <v>1196</v>
      </c>
      <c r="F3007" t="s">
        <v>8335</v>
      </c>
    </row>
    <row r="3008" spans="1:6">
      <c r="A3008" t="s">
        <v>11438</v>
      </c>
      <c r="B3008" t="s">
        <v>4186</v>
      </c>
      <c r="C3008">
        <v>18</v>
      </c>
      <c r="D3008">
        <v>0</v>
      </c>
      <c r="E3008" t="s">
        <v>1196</v>
      </c>
      <c r="F3008" t="s">
        <v>8331</v>
      </c>
    </row>
    <row r="3009" spans="1:6">
      <c r="A3009" t="s">
        <v>11439</v>
      </c>
      <c r="B3009" t="s">
        <v>4187</v>
      </c>
      <c r="C3009">
        <v>48</v>
      </c>
      <c r="D3009">
        <v>0</v>
      </c>
      <c r="E3009" t="s">
        <v>1196</v>
      </c>
      <c r="F3009" t="s">
        <v>8335</v>
      </c>
    </row>
    <row r="3010" spans="1:6">
      <c r="A3010" t="s">
        <v>11440</v>
      </c>
      <c r="B3010" t="s">
        <v>4188</v>
      </c>
      <c r="C3010">
        <v>10</v>
      </c>
      <c r="D3010">
        <v>0</v>
      </c>
      <c r="E3010" t="s">
        <v>1196</v>
      </c>
      <c r="F3010" t="s">
        <v>1196</v>
      </c>
    </row>
    <row r="3011" spans="1:6">
      <c r="A3011" t="s">
        <v>11441</v>
      </c>
      <c r="B3011" t="s">
        <v>4189</v>
      </c>
      <c r="C3011">
        <v>69</v>
      </c>
      <c r="D3011">
        <v>0</v>
      </c>
      <c r="E3011" t="s">
        <v>1196</v>
      </c>
      <c r="F3011" t="s">
        <v>8334</v>
      </c>
    </row>
    <row r="3012" spans="1:6">
      <c r="A3012" t="s">
        <v>11442</v>
      </c>
      <c r="B3012" t="s">
        <v>4190</v>
      </c>
      <c r="C3012">
        <v>0</v>
      </c>
      <c r="D3012">
        <v>0</v>
      </c>
      <c r="E3012" t="s">
        <v>1196</v>
      </c>
      <c r="F3012" t="s">
        <v>8378</v>
      </c>
    </row>
    <row r="3013" spans="1:6">
      <c r="A3013" t="s">
        <v>11443</v>
      </c>
      <c r="B3013" t="s">
        <v>4191</v>
      </c>
      <c r="C3013">
        <v>25</v>
      </c>
      <c r="D3013">
        <v>0</v>
      </c>
      <c r="E3013" t="s">
        <v>1196</v>
      </c>
      <c r="F3013" t="s">
        <v>8331</v>
      </c>
    </row>
    <row r="3014" spans="1:6">
      <c r="A3014" t="s">
        <v>11444</v>
      </c>
      <c r="B3014" t="s">
        <v>4192</v>
      </c>
      <c r="C3014">
        <v>25</v>
      </c>
      <c r="D3014">
        <v>0</v>
      </c>
      <c r="E3014" t="s">
        <v>1196</v>
      </c>
      <c r="F3014" t="s">
        <v>8334</v>
      </c>
    </row>
    <row r="3015" spans="1:6">
      <c r="A3015" t="s">
        <v>11445</v>
      </c>
      <c r="B3015" t="s">
        <v>4193</v>
      </c>
      <c r="C3015">
        <v>0</v>
      </c>
      <c r="D3015">
        <v>0</v>
      </c>
      <c r="E3015" t="s">
        <v>1196</v>
      </c>
      <c r="F3015" t="s">
        <v>8378</v>
      </c>
    </row>
    <row r="3016" spans="1:6">
      <c r="A3016" t="s">
        <v>11446</v>
      </c>
      <c r="B3016" t="s">
        <v>4194</v>
      </c>
      <c r="C3016">
        <v>17</v>
      </c>
      <c r="D3016">
        <v>0</v>
      </c>
      <c r="E3016" t="s">
        <v>1196</v>
      </c>
      <c r="F3016" t="s">
        <v>8331</v>
      </c>
    </row>
    <row r="3017" spans="1:6">
      <c r="A3017" t="s">
        <v>11447</v>
      </c>
      <c r="B3017" t="s">
        <v>1849</v>
      </c>
      <c r="C3017">
        <v>120</v>
      </c>
      <c r="D3017">
        <v>0</v>
      </c>
      <c r="E3017" t="s">
        <v>1196</v>
      </c>
      <c r="F3017" t="s">
        <v>8334</v>
      </c>
    </row>
    <row r="3018" spans="1:6">
      <c r="A3018" t="s">
        <v>11448</v>
      </c>
      <c r="B3018" t="s">
        <v>4195</v>
      </c>
      <c r="C3018">
        <v>8</v>
      </c>
      <c r="D3018">
        <v>0</v>
      </c>
      <c r="E3018" t="s">
        <v>1196</v>
      </c>
      <c r="F3018" t="s">
        <v>1196</v>
      </c>
    </row>
    <row r="3019" spans="1:6">
      <c r="A3019" t="s">
        <v>11449</v>
      </c>
      <c r="B3019" t="s">
        <v>4196</v>
      </c>
      <c r="C3019">
        <v>11</v>
      </c>
      <c r="D3019">
        <v>0</v>
      </c>
      <c r="E3019" t="s">
        <v>1196</v>
      </c>
      <c r="F3019" t="s">
        <v>8350</v>
      </c>
    </row>
    <row r="3020" spans="1:6">
      <c r="A3020" t="s">
        <v>11450</v>
      </c>
      <c r="B3020" t="s">
        <v>4197</v>
      </c>
      <c r="C3020">
        <v>0</v>
      </c>
      <c r="D3020">
        <v>0</v>
      </c>
      <c r="E3020" t="s">
        <v>1196</v>
      </c>
      <c r="F3020" t="s">
        <v>8335</v>
      </c>
    </row>
    <row r="3021" spans="1:6">
      <c r="A3021" t="s">
        <v>11451</v>
      </c>
      <c r="B3021" t="s">
        <v>4198</v>
      </c>
      <c r="C3021">
        <v>0</v>
      </c>
      <c r="D3021">
        <v>0</v>
      </c>
      <c r="E3021" t="s">
        <v>1196</v>
      </c>
      <c r="F3021" t="s">
        <v>1196</v>
      </c>
    </row>
    <row r="3022" spans="1:6">
      <c r="A3022" t="s">
        <v>11452</v>
      </c>
      <c r="B3022" t="s">
        <v>4199</v>
      </c>
      <c r="C3022">
        <v>15</v>
      </c>
      <c r="D3022">
        <v>0</v>
      </c>
      <c r="E3022" t="s">
        <v>1196</v>
      </c>
      <c r="F3022" t="s">
        <v>8334</v>
      </c>
    </row>
    <row r="3023" spans="1:6">
      <c r="A3023" t="s">
        <v>11453</v>
      </c>
      <c r="B3023" t="s">
        <v>4200</v>
      </c>
      <c r="C3023">
        <v>15</v>
      </c>
      <c r="D3023">
        <v>0</v>
      </c>
      <c r="E3023" t="s">
        <v>1196</v>
      </c>
      <c r="F3023" t="s">
        <v>8331</v>
      </c>
    </row>
    <row r="3024" spans="1:6">
      <c r="A3024" t="s">
        <v>11454</v>
      </c>
      <c r="B3024" t="s">
        <v>4201</v>
      </c>
      <c r="C3024">
        <v>30</v>
      </c>
      <c r="D3024">
        <v>0</v>
      </c>
      <c r="E3024" t="s">
        <v>1196</v>
      </c>
      <c r="F3024" t="s">
        <v>8335</v>
      </c>
    </row>
    <row r="3025" spans="1:6">
      <c r="A3025" t="s">
        <v>11455</v>
      </c>
      <c r="B3025" t="s">
        <v>4202</v>
      </c>
      <c r="C3025">
        <v>21</v>
      </c>
      <c r="D3025">
        <v>0</v>
      </c>
      <c r="E3025" t="s">
        <v>1196</v>
      </c>
      <c r="F3025" t="s">
        <v>8334</v>
      </c>
    </row>
    <row r="3026" spans="1:6">
      <c r="A3026" t="s">
        <v>11456</v>
      </c>
      <c r="B3026" t="s">
        <v>4203</v>
      </c>
      <c r="C3026">
        <v>0</v>
      </c>
      <c r="D3026">
        <v>0</v>
      </c>
      <c r="E3026" t="s">
        <v>1196</v>
      </c>
      <c r="F3026" t="s">
        <v>8335</v>
      </c>
    </row>
    <row r="3027" spans="1:6">
      <c r="A3027" t="s">
        <v>11457</v>
      </c>
      <c r="B3027" t="s">
        <v>4204</v>
      </c>
      <c r="C3027">
        <v>0</v>
      </c>
      <c r="D3027">
        <v>0</v>
      </c>
      <c r="E3027" t="s">
        <v>1196</v>
      </c>
      <c r="F3027" t="s">
        <v>1196</v>
      </c>
    </row>
    <row r="3028" spans="1:6">
      <c r="A3028" t="s">
        <v>11458</v>
      </c>
      <c r="B3028" t="s">
        <v>4205</v>
      </c>
      <c r="C3028">
        <v>5</v>
      </c>
      <c r="D3028">
        <v>0</v>
      </c>
      <c r="E3028" t="s">
        <v>1196</v>
      </c>
      <c r="F3028" t="s">
        <v>8335</v>
      </c>
    </row>
    <row r="3029" spans="1:6">
      <c r="A3029" t="s">
        <v>11459</v>
      </c>
      <c r="B3029" t="s">
        <v>4206</v>
      </c>
      <c r="C3029">
        <v>10</v>
      </c>
      <c r="D3029">
        <v>0</v>
      </c>
      <c r="E3029" t="s">
        <v>1196</v>
      </c>
      <c r="F3029" t="s">
        <v>1196</v>
      </c>
    </row>
    <row r="3030" spans="1:6">
      <c r="A3030" t="s">
        <v>11460</v>
      </c>
      <c r="B3030" t="s">
        <v>4207</v>
      </c>
      <c r="C3030">
        <v>15</v>
      </c>
      <c r="D3030">
        <v>0</v>
      </c>
      <c r="E3030" t="s">
        <v>1196</v>
      </c>
      <c r="F3030" t="s">
        <v>8334</v>
      </c>
    </row>
    <row r="3031" spans="1:6">
      <c r="A3031" t="s">
        <v>11461</v>
      </c>
      <c r="B3031" t="s">
        <v>4208</v>
      </c>
      <c r="C3031">
        <v>7</v>
      </c>
      <c r="D3031">
        <v>0</v>
      </c>
      <c r="E3031" t="s">
        <v>1196</v>
      </c>
      <c r="F3031" t="s">
        <v>1196</v>
      </c>
    </row>
    <row r="3032" spans="1:6">
      <c r="A3032" t="s">
        <v>11462</v>
      </c>
      <c r="B3032" t="s">
        <v>4209</v>
      </c>
      <c r="C3032">
        <v>6</v>
      </c>
      <c r="D3032">
        <v>0</v>
      </c>
      <c r="E3032" t="s">
        <v>1196</v>
      </c>
      <c r="F3032" t="s">
        <v>8332</v>
      </c>
    </row>
    <row r="3033" spans="1:6">
      <c r="A3033" t="s">
        <v>11463</v>
      </c>
      <c r="B3033" t="s">
        <v>4210</v>
      </c>
      <c r="C3033">
        <v>0</v>
      </c>
      <c r="D3033">
        <v>0</v>
      </c>
      <c r="E3033" t="s">
        <v>1196</v>
      </c>
      <c r="F3033" t="s">
        <v>1196</v>
      </c>
    </row>
    <row r="3034" spans="1:6">
      <c r="A3034" t="s">
        <v>11464</v>
      </c>
      <c r="B3034" t="s">
        <v>4211</v>
      </c>
      <c r="C3034">
        <v>2</v>
      </c>
      <c r="D3034">
        <v>0</v>
      </c>
      <c r="E3034" t="s">
        <v>1196</v>
      </c>
      <c r="F3034" t="s">
        <v>8335</v>
      </c>
    </row>
    <row r="3035" spans="1:6">
      <c r="A3035" t="s">
        <v>11465</v>
      </c>
      <c r="B3035" t="s">
        <v>4212</v>
      </c>
      <c r="C3035">
        <v>0</v>
      </c>
      <c r="D3035">
        <v>0</v>
      </c>
      <c r="E3035" t="s">
        <v>1196</v>
      </c>
      <c r="F3035" t="s">
        <v>1196</v>
      </c>
    </row>
    <row r="3036" spans="1:6">
      <c r="A3036" t="s">
        <v>11466</v>
      </c>
      <c r="B3036" t="s">
        <v>2002</v>
      </c>
      <c r="C3036">
        <v>0</v>
      </c>
      <c r="D3036">
        <v>0</v>
      </c>
      <c r="E3036" t="s">
        <v>1196</v>
      </c>
      <c r="F3036" t="s">
        <v>1196</v>
      </c>
    </row>
    <row r="3037" spans="1:6">
      <c r="A3037" t="s">
        <v>11467</v>
      </c>
      <c r="B3037" t="s">
        <v>4213</v>
      </c>
      <c r="C3037">
        <v>0</v>
      </c>
      <c r="D3037">
        <v>0</v>
      </c>
      <c r="E3037" t="s">
        <v>1196</v>
      </c>
      <c r="F3037" t="s">
        <v>1196</v>
      </c>
    </row>
    <row r="3038" spans="1:6">
      <c r="A3038" t="s">
        <v>11468</v>
      </c>
      <c r="B3038" t="s">
        <v>4214</v>
      </c>
      <c r="C3038">
        <v>0</v>
      </c>
      <c r="D3038">
        <v>0</v>
      </c>
      <c r="E3038" t="s">
        <v>1196</v>
      </c>
      <c r="F3038" t="s">
        <v>8334</v>
      </c>
    </row>
    <row r="3039" spans="1:6">
      <c r="A3039" t="s">
        <v>11469</v>
      </c>
      <c r="B3039" t="s">
        <v>4215</v>
      </c>
      <c r="C3039">
        <v>0</v>
      </c>
      <c r="D3039">
        <v>0</v>
      </c>
      <c r="E3039" t="s">
        <v>1196</v>
      </c>
      <c r="F3039" t="s">
        <v>8335</v>
      </c>
    </row>
    <row r="3040" spans="1:6">
      <c r="A3040" t="s">
        <v>11470</v>
      </c>
      <c r="B3040" t="s">
        <v>4216</v>
      </c>
      <c r="C3040">
        <v>20</v>
      </c>
      <c r="D3040">
        <v>0</v>
      </c>
      <c r="E3040" t="s">
        <v>1196</v>
      </c>
      <c r="F3040" t="s">
        <v>8334</v>
      </c>
    </row>
    <row r="3041" spans="1:6">
      <c r="A3041" t="s">
        <v>11471</v>
      </c>
      <c r="B3041" t="s">
        <v>4217</v>
      </c>
      <c r="C3041">
        <v>0</v>
      </c>
      <c r="D3041">
        <v>0</v>
      </c>
      <c r="E3041" t="s">
        <v>1196</v>
      </c>
      <c r="F3041" t="s">
        <v>1196</v>
      </c>
    </row>
    <row r="3042" spans="1:6">
      <c r="A3042" t="s">
        <v>11472</v>
      </c>
      <c r="B3042" t="s">
        <v>4218</v>
      </c>
      <c r="C3042">
        <v>20</v>
      </c>
      <c r="D3042">
        <v>0</v>
      </c>
      <c r="E3042" t="s">
        <v>1196</v>
      </c>
      <c r="F3042" t="s">
        <v>8331</v>
      </c>
    </row>
    <row r="3043" spans="1:6">
      <c r="A3043" t="s">
        <v>11473</v>
      </c>
      <c r="B3043" t="s">
        <v>4219</v>
      </c>
      <c r="C3043">
        <v>0</v>
      </c>
      <c r="D3043">
        <v>0</v>
      </c>
      <c r="E3043" t="s">
        <v>1196</v>
      </c>
      <c r="F3043" t="s">
        <v>1196</v>
      </c>
    </row>
    <row r="3044" spans="1:6">
      <c r="A3044" t="s">
        <v>11474</v>
      </c>
      <c r="B3044" t="s">
        <v>4220</v>
      </c>
      <c r="C3044">
        <v>0</v>
      </c>
      <c r="D3044">
        <v>0</v>
      </c>
      <c r="E3044" t="s">
        <v>1196</v>
      </c>
      <c r="F3044" t="s">
        <v>8379</v>
      </c>
    </row>
    <row r="3045" spans="1:6">
      <c r="A3045" t="s">
        <v>11475</v>
      </c>
      <c r="B3045" t="s">
        <v>4221</v>
      </c>
      <c r="C3045">
        <v>0</v>
      </c>
      <c r="D3045">
        <v>0</v>
      </c>
      <c r="E3045" t="s">
        <v>1196</v>
      </c>
      <c r="F3045" t="s">
        <v>8335</v>
      </c>
    </row>
    <row r="3046" spans="1:6">
      <c r="A3046" t="s">
        <v>11476</v>
      </c>
      <c r="B3046" t="s">
        <v>4222</v>
      </c>
      <c r="C3046">
        <v>12</v>
      </c>
      <c r="D3046">
        <v>0</v>
      </c>
      <c r="E3046" t="s">
        <v>1196</v>
      </c>
      <c r="F3046" t="s">
        <v>8332</v>
      </c>
    </row>
    <row r="3047" spans="1:6">
      <c r="A3047" t="s">
        <v>11477</v>
      </c>
      <c r="B3047" t="s">
        <v>4223</v>
      </c>
      <c r="C3047">
        <v>96</v>
      </c>
      <c r="D3047">
        <v>0</v>
      </c>
      <c r="E3047" t="s">
        <v>1196</v>
      </c>
      <c r="F3047" t="s">
        <v>8334</v>
      </c>
    </row>
    <row r="3048" spans="1:6">
      <c r="A3048" t="s">
        <v>11478</v>
      </c>
      <c r="B3048" t="s">
        <v>4224</v>
      </c>
      <c r="C3048">
        <v>22</v>
      </c>
      <c r="D3048">
        <v>0</v>
      </c>
      <c r="E3048" t="s">
        <v>1196</v>
      </c>
      <c r="F3048" t="s">
        <v>1196</v>
      </c>
    </row>
    <row r="3049" spans="1:6">
      <c r="A3049" t="s">
        <v>11479</v>
      </c>
      <c r="B3049" t="s">
        <v>4225</v>
      </c>
      <c r="C3049">
        <v>3</v>
      </c>
      <c r="D3049">
        <v>0</v>
      </c>
      <c r="E3049" t="s">
        <v>1196</v>
      </c>
      <c r="F3049" t="s">
        <v>8332</v>
      </c>
    </row>
    <row r="3050" spans="1:6">
      <c r="A3050" t="s">
        <v>11480</v>
      </c>
      <c r="B3050" t="s">
        <v>4226</v>
      </c>
      <c r="C3050">
        <v>25</v>
      </c>
      <c r="D3050">
        <v>0</v>
      </c>
      <c r="E3050" t="s">
        <v>1196</v>
      </c>
      <c r="F3050" t="s">
        <v>8334</v>
      </c>
    </row>
    <row r="3051" spans="1:6">
      <c r="A3051" t="s">
        <v>11481</v>
      </c>
      <c r="B3051" t="s">
        <v>4227</v>
      </c>
      <c r="C3051">
        <v>5</v>
      </c>
      <c r="D3051">
        <v>0</v>
      </c>
      <c r="E3051" t="s">
        <v>1196</v>
      </c>
      <c r="F3051" t="s">
        <v>8335</v>
      </c>
    </row>
    <row r="3052" spans="1:6">
      <c r="A3052" t="s">
        <v>11482</v>
      </c>
      <c r="B3052" t="s">
        <v>4228</v>
      </c>
      <c r="C3052">
        <v>30</v>
      </c>
      <c r="D3052">
        <v>0</v>
      </c>
      <c r="E3052" t="s">
        <v>1196</v>
      </c>
      <c r="F3052" t="s">
        <v>8335</v>
      </c>
    </row>
    <row r="3053" spans="1:6">
      <c r="A3053" t="s">
        <v>11483</v>
      </c>
      <c r="B3053" t="s">
        <v>4229</v>
      </c>
      <c r="C3053">
        <v>2</v>
      </c>
      <c r="D3053">
        <v>0</v>
      </c>
      <c r="E3053" t="s">
        <v>1196</v>
      </c>
      <c r="F3053" t="s">
        <v>8334</v>
      </c>
    </row>
    <row r="3054" spans="1:6">
      <c r="A3054" t="s">
        <v>11484</v>
      </c>
      <c r="B3054" t="s">
        <v>4230</v>
      </c>
      <c r="C3054">
        <v>5</v>
      </c>
      <c r="D3054">
        <v>0</v>
      </c>
      <c r="E3054" t="s">
        <v>1196</v>
      </c>
      <c r="F3054" t="s">
        <v>8332</v>
      </c>
    </row>
    <row r="3055" spans="1:6">
      <c r="A3055" t="s">
        <v>11485</v>
      </c>
      <c r="B3055" t="s">
        <v>4231</v>
      </c>
      <c r="C3055">
        <v>15</v>
      </c>
      <c r="D3055">
        <v>0</v>
      </c>
      <c r="E3055" t="s">
        <v>1196</v>
      </c>
      <c r="F3055" t="s">
        <v>8334</v>
      </c>
    </row>
    <row r="3056" spans="1:6">
      <c r="A3056" t="s">
        <v>11486</v>
      </c>
      <c r="B3056" t="s">
        <v>4232</v>
      </c>
      <c r="C3056">
        <v>0</v>
      </c>
      <c r="D3056">
        <v>0</v>
      </c>
      <c r="E3056" t="s">
        <v>1196</v>
      </c>
      <c r="F3056" t="s">
        <v>1196</v>
      </c>
    </row>
    <row r="3057" spans="1:6">
      <c r="A3057" t="s">
        <v>11487</v>
      </c>
      <c r="B3057" t="s">
        <v>4233</v>
      </c>
      <c r="C3057">
        <v>8</v>
      </c>
      <c r="D3057">
        <v>0</v>
      </c>
      <c r="E3057" t="s">
        <v>1196</v>
      </c>
      <c r="F3057" t="s">
        <v>8334</v>
      </c>
    </row>
    <row r="3058" spans="1:6">
      <c r="A3058" t="s">
        <v>11488</v>
      </c>
      <c r="B3058" t="s">
        <v>4234</v>
      </c>
      <c r="C3058">
        <v>0</v>
      </c>
      <c r="D3058">
        <v>0</v>
      </c>
      <c r="E3058" t="s">
        <v>1196</v>
      </c>
      <c r="F3058" t="s">
        <v>8335</v>
      </c>
    </row>
    <row r="3059" spans="1:6">
      <c r="A3059" t="s">
        <v>11489</v>
      </c>
      <c r="B3059" t="s">
        <v>4235</v>
      </c>
      <c r="C3059">
        <v>17</v>
      </c>
      <c r="D3059">
        <v>0</v>
      </c>
      <c r="E3059" t="s">
        <v>1196</v>
      </c>
      <c r="F3059" t="s">
        <v>8331</v>
      </c>
    </row>
    <row r="3060" spans="1:6">
      <c r="A3060" t="s">
        <v>11490</v>
      </c>
      <c r="B3060" t="s">
        <v>4236</v>
      </c>
      <c r="C3060">
        <v>0</v>
      </c>
      <c r="D3060">
        <v>0</v>
      </c>
      <c r="E3060" t="s">
        <v>1196</v>
      </c>
      <c r="F3060" t="s">
        <v>8335</v>
      </c>
    </row>
    <row r="3061" spans="1:6">
      <c r="A3061" t="s">
        <v>11491</v>
      </c>
      <c r="B3061" t="s">
        <v>4237</v>
      </c>
      <c r="C3061">
        <v>51</v>
      </c>
      <c r="D3061">
        <v>0</v>
      </c>
      <c r="E3061" t="s">
        <v>1196</v>
      </c>
      <c r="F3061" t="s">
        <v>8335</v>
      </c>
    </row>
    <row r="3062" spans="1:6">
      <c r="A3062" t="s">
        <v>11492</v>
      </c>
      <c r="B3062" t="s">
        <v>4238</v>
      </c>
      <c r="C3062">
        <v>72</v>
      </c>
      <c r="D3062">
        <v>0</v>
      </c>
      <c r="E3062" t="s">
        <v>1196</v>
      </c>
      <c r="F3062" t="s">
        <v>8335</v>
      </c>
    </row>
    <row r="3063" spans="1:6">
      <c r="A3063" t="s">
        <v>11493</v>
      </c>
      <c r="B3063" t="s">
        <v>4239</v>
      </c>
      <c r="C3063">
        <v>92</v>
      </c>
      <c r="D3063">
        <v>0</v>
      </c>
      <c r="E3063" t="s">
        <v>1196</v>
      </c>
      <c r="F3063" t="s">
        <v>1196</v>
      </c>
    </row>
    <row r="3064" spans="1:6">
      <c r="A3064" t="s">
        <v>11494</v>
      </c>
      <c r="B3064" t="s">
        <v>4240</v>
      </c>
      <c r="C3064">
        <v>0</v>
      </c>
      <c r="D3064">
        <v>0</v>
      </c>
      <c r="E3064" t="s">
        <v>1196</v>
      </c>
      <c r="F3064" t="s">
        <v>8334</v>
      </c>
    </row>
    <row r="3065" spans="1:6">
      <c r="A3065" t="s">
        <v>11495</v>
      </c>
      <c r="B3065" t="s">
        <v>4241</v>
      </c>
      <c r="C3065">
        <v>79</v>
      </c>
      <c r="D3065">
        <v>0</v>
      </c>
      <c r="E3065" t="s">
        <v>1196</v>
      </c>
      <c r="F3065" t="s">
        <v>8381</v>
      </c>
    </row>
    <row r="3066" spans="1:6">
      <c r="A3066" t="s">
        <v>11496</v>
      </c>
      <c r="B3066" t="s">
        <v>4242</v>
      </c>
      <c r="C3066">
        <v>54</v>
      </c>
      <c r="D3066">
        <v>0</v>
      </c>
      <c r="E3066" t="s">
        <v>1196</v>
      </c>
      <c r="F3066" t="s">
        <v>8335</v>
      </c>
    </row>
    <row r="3067" spans="1:6">
      <c r="A3067" t="s">
        <v>11497</v>
      </c>
      <c r="B3067" t="s">
        <v>4243</v>
      </c>
      <c r="C3067">
        <v>23</v>
      </c>
      <c r="D3067">
        <v>0</v>
      </c>
      <c r="E3067" t="s">
        <v>1196</v>
      </c>
      <c r="F3067" t="s">
        <v>1196</v>
      </c>
    </row>
    <row r="3068" spans="1:6">
      <c r="A3068" t="s">
        <v>11498</v>
      </c>
      <c r="B3068" t="s">
        <v>4244</v>
      </c>
      <c r="C3068">
        <v>1</v>
      </c>
      <c r="D3068">
        <v>0</v>
      </c>
      <c r="E3068" t="s">
        <v>1196</v>
      </c>
      <c r="F3068" t="s">
        <v>8334</v>
      </c>
    </row>
    <row r="3069" spans="1:6">
      <c r="A3069" t="s">
        <v>11499</v>
      </c>
      <c r="B3069" t="s">
        <v>4245</v>
      </c>
      <c r="C3069">
        <v>20</v>
      </c>
      <c r="D3069">
        <v>0</v>
      </c>
      <c r="E3069" t="s">
        <v>1196</v>
      </c>
      <c r="F3069" t="s">
        <v>8335</v>
      </c>
    </row>
    <row r="3070" spans="1:6">
      <c r="A3070" t="s">
        <v>11500</v>
      </c>
      <c r="B3070" t="s">
        <v>4246</v>
      </c>
      <c r="C3070">
        <v>15</v>
      </c>
      <c r="D3070">
        <v>0</v>
      </c>
      <c r="E3070" t="s">
        <v>1196</v>
      </c>
      <c r="F3070" t="s">
        <v>8334</v>
      </c>
    </row>
    <row r="3071" spans="1:6">
      <c r="A3071" t="s">
        <v>11501</v>
      </c>
      <c r="B3071" t="s">
        <v>4247</v>
      </c>
      <c r="C3071">
        <v>11</v>
      </c>
      <c r="D3071">
        <v>0</v>
      </c>
      <c r="E3071" t="s">
        <v>1196</v>
      </c>
      <c r="F3071" t="s">
        <v>8334</v>
      </c>
    </row>
    <row r="3072" spans="1:6">
      <c r="A3072" t="s">
        <v>11502</v>
      </c>
      <c r="B3072" t="s">
        <v>4248</v>
      </c>
      <c r="C3072">
        <v>42</v>
      </c>
      <c r="D3072">
        <v>0</v>
      </c>
      <c r="E3072" t="s">
        <v>1196</v>
      </c>
      <c r="F3072" t="s">
        <v>1196</v>
      </c>
    </row>
    <row r="3073" spans="1:6">
      <c r="A3073" t="s">
        <v>11503</v>
      </c>
      <c r="B3073" t="s">
        <v>4249</v>
      </c>
      <c r="C3073">
        <v>12</v>
      </c>
      <c r="D3073">
        <v>0</v>
      </c>
      <c r="E3073" t="s">
        <v>1196</v>
      </c>
      <c r="F3073" t="s">
        <v>8332</v>
      </c>
    </row>
    <row r="3074" spans="1:6">
      <c r="A3074" t="s">
        <v>11504</v>
      </c>
      <c r="B3074" t="s">
        <v>4250</v>
      </c>
      <c r="C3074">
        <v>2</v>
      </c>
      <c r="D3074">
        <v>0</v>
      </c>
      <c r="E3074" t="s">
        <v>1196</v>
      </c>
      <c r="F3074" t="s">
        <v>8335</v>
      </c>
    </row>
    <row r="3075" spans="1:6">
      <c r="A3075" t="s">
        <v>11505</v>
      </c>
      <c r="B3075" t="s">
        <v>4251</v>
      </c>
      <c r="C3075">
        <v>2</v>
      </c>
      <c r="D3075">
        <v>0</v>
      </c>
      <c r="E3075" t="s">
        <v>1196</v>
      </c>
      <c r="F3075" t="s">
        <v>1196</v>
      </c>
    </row>
    <row r="3076" spans="1:6">
      <c r="A3076" t="s">
        <v>11506</v>
      </c>
      <c r="B3076" t="s">
        <v>4252</v>
      </c>
      <c r="C3076">
        <v>6</v>
      </c>
      <c r="D3076">
        <v>0</v>
      </c>
      <c r="E3076" t="s">
        <v>1196</v>
      </c>
      <c r="F3076" t="s">
        <v>1196</v>
      </c>
    </row>
    <row r="3077" spans="1:6">
      <c r="A3077" t="s">
        <v>11507</v>
      </c>
      <c r="B3077" t="s">
        <v>4253</v>
      </c>
      <c r="C3077">
        <v>5</v>
      </c>
      <c r="D3077">
        <v>0</v>
      </c>
      <c r="E3077" t="s">
        <v>1196</v>
      </c>
      <c r="F3077" t="s">
        <v>1196</v>
      </c>
    </row>
    <row r="3078" spans="1:6">
      <c r="A3078" t="s">
        <v>11508</v>
      </c>
      <c r="B3078" t="s">
        <v>4254</v>
      </c>
      <c r="C3078">
        <v>12</v>
      </c>
      <c r="D3078">
        <v>0</v>
      </c>
      <c r="E3078" t="s">
        <v>1196</v>
      </c>
      <c r="F3078" t="s">
        <v>8334</v>
      </c>
    </row>
    <row r="3079" spans="1:6">
      <c r="A3079" t="s">
        <v>11509</v>
      </c>
      <c r="B3079" t="s">
        <v>4255</v>
      </c>
      <c r="C3079">
        <v>132</v>
      </c>
      <c r="D3079">
        <v>0</v>
      </c>
      <c r="E3079" t="s">
        <v>1196</v>
      </c>
      <c r="F3079" t="s">
        <v>8350</v>
      </c>
    </row>
    <row r="3080" spans="1:6">
      <c r="A3080" t="s">
        <v>11510</v>
      </c>
      <c r="B3080" t="s">
        <v>4256</v>
      </c>
      <c r="C3080">
        <v>2</v>
      </c>
      <c r="D3080">
        <v>0</v>
      </c>
      <c r="E3080" t="s">
        <v>1196</v>
      </c>
      <c r="F3080" t="s">
        <v>8335</v>
      </c>
    </row>
    <row r="3081" spans="1:6">
      <c r="A3081" t="s">
        <v>11511</v>
      </c>
      <c r="B3081" t="s">
        <v>4257</v>
      </c>
      <c r="C3081">
        <v>0</v>
      </c>
      <c r="D3081">
        <v>0</v>
      </c>
      <c r="E3081" t="s">
        <v>1196</v>
      </c>
      <c r="F3081" t="s">
        <v>8335</v>
      </c>
    </row>
    <row r="3082" spans="1:6">
      <c r="A3082" t="s">
        <v>11512</v>
      </c>
      <c r="B3082" t="s">
        <v>4258</v>
      </c>
      <c r="C3082">
        <v>0</v>
      </c>
      <c r="D3082">
        <v>0</v>
      </c>
      <c r="E3082" t="s">
        <v>1196</v>
      </c>
      <c r="F3082" t="s">
        <v>8335</v>
      </c>
    </row>
    <row r="3083" spans="1:6">
      <c r="A3083" t="s">
        <v>11513</v>
      </c>
      <c r="B3083" t="s">
        <v>4259</v>
      </c>
      <c r="C3083">
        <v>10</v>
      </c>
      <c r="D3083">
        <v>0</v>
      </c>
      <c r="E3083" t="s">
        <v>1196</v>
      </c>
      <c r="F3083" t="s">
        <v>8332</v>
      </c>
    </row>
    <row r="3084" spans="1:6">
      <c r="A3084" t="s">
        <v>11514</v>
      </c>
      <c r="B3084" t="s">
        <v>4260</v>
      </c>
      <c r="C3084">
        <v>10</v>
      </c>
      <c r="D3084">
        <v>0</v>
      </c>
      <c r="E3084" t="s">
        <v>1196</v>
      </c>
      <c r="F3084" t="s">
        <v>8335</v>
      </c>
    </row>
    <row r="3085" spans="1:6">
      <c r="A3085" t="s">
        <v>11515</v>
      </c>
      <c r="B3085" t="s">
        <v>4261</v>
      </c>
      <c r="C3085">
        <v>14</v>
      </c>
      <c r="D3085">
        <v>0</v>
      </c>
      <c r="E3085" t="s">
        <v>1196</v>
      </c>
      <c r="F3085" t="s">
        <v>8382</v>
      </c>
    </row>
    <row r="3086" spans="1:6">
      <c r="A3086" t="s">
        <v>11516</v>
      </c>
      <c r="B3086" t="s">
        <v>4262</v>
      </c>
      <c r="C3086">
        <v>0</v>
      </c>
      <c r="D3086">
        <v>0</v>
      </c>
      <c r="E3086" t="s">
        <v>1196</v>
      </c>
      <c r="F3086" t="s">
        <v>1196</v>
      </c>
    </row>
    <row r="3087" spans="1:6">
      <c r="A3087" t="s">
        <v>11517</v>
      </c>
      <c r="B3087" t="s">
        <v>4263</v>
      </c>
      <c r="C3087">
        <v>35</v>
      </c>
      <c r="D3087">
        <v>0</v>
      </c>
      <c r="E3087" t="s">
        <v>1196</v>
      </c>
      <c r="F3087" t="s">
        <v>8331</v>
      </c>
    </row>
    <row r="3088" spans="1:6">
      <c r="A3088" t="s">
        <v>11518</v>
      </c>
      <c r="B3088" t="s">
        <v>4264</v>
      </c>
      <c r="C3088">
        <v>10</v>
      </c>
      <c r="D3088">
        <v>0</v>
      </c>
      <c r="E3088" t="s">
        <v>1196</v>
      </c>
      <c r="F3088" t="s">
        <v>8335</v>
      </c>
    </row>
    <row r="3089" spans="1:6">
      <c r="A3089" t="s">
        <v>11519</v>
      </c>
      <c r="B3089" t="s">
        <v>4265</v>
      </c>
      <c r="C3089">
        <v>0</v>
      </c>
      <c r="D3089">
        <v>0</v>
      </c>
      <c r="E3089" t="s">
        <v>1196</v>
      </c>
      <c r="F3089" t="s">
        <v>8334</v>
      </c>
    </row>
    <row r="3090" spans="1:6">
      <c r="A3090" t="s">
        <v>11520</v>
      </c>
      <c r="B3090" t="s">
        <v>4266</v>
      </c>
      <c r="C3090">
        <v>5</v>
      </c>
      <c r="D3090">
        <v>0</v>
      </c>
      <c r="E3090" t="s">
        <v>1196</v>
      </c>
      <c r="F3090" t="s">
        <v>8331</v>
      </c>
    </row>
    <row r="3091" spans="1:6">
      <c r="A3091" t="s">
        <v>11521</v>
      </c>
      <c r="B3091" t="s">
        <v>4267</v>
      </c>
      <c r="C3091">
        <v>126</v>
      </c>
      <c r="D3091">
        <v>0</v>
      </c>
      <c r="E3091" t="s">
        <v>1196</v>
      </c>
      <c r="F3091" t="s">
        <v>1196</v>
      </c>
    </row>
    <row r="3092" spans="1:6">
      <c r="A3092" t="s">
        <v>11522</v>
      </c>
      <c r="B3092" t="s">
        <v>4268</v>
      </c>
      <c r="C3092">
        <v>1</v>
      </c>
      <c r="D3092">
        <v>0</v>
      </c>
      <c r="E3092" t="s">
        <v>1196</v>
      </c>
      <c r="F3092" t="s">
        <v>8334</v>
      </c>
    </row>
    <row r="3093" spans="1:6">
      <c r="A3093" t="s">
        <v>11523</v>
      </c>
      <c r="B3093" t="s">
        <v>4269</v>
      </c>
      <c r="C3093">
        <v>15</v>
      </c>
      <c r="D3093">
        <v>0</v>
      </c>
      <c r="E3093" t="s">
        <v>1196</v>
      </c>
      <c r="F3093" t="s">
        <v>8334</v>
      </c>
    </row>
    <row r="3094" spans="1:6">
      <c r="A3094" t="s">
        <v>11524</v>
      </c>
      <c r="B3094" t="s">
        <v>4270</v>
      </c>
      <c r="C3094">
        <v>0</v>
      </c>
      <c r="D3094">
        <v>0</v>
      </c>
      <c r="E3094" t="s">
        <v>1196</v>
      </c>
      <c r="F3094" t="s">
        <v>8383</v>
      </c>
    </row>
    <row r="3095" spans="1:6">
      <c r="A3095" t="s">
        <v>11525</v>
      </c>
      <c r="B3095" t="s">
        <v>4271</v>
      </c>
      <c r="C3095">
        <v>7</v>
      </c>
      <c r="D3095">
        <v>0</v>
      </c>
      <c r="E3095" t="s">
        <v>1196</v>
      </c>
      <c r="F3095" t="s">
        <v>8335</v>
      </c>
    </row>
    <row r="3096" spans="1:6">
      <c r="A3096" t="s">
        <v>11526</v>
      </c>
      <c r="B3096" t="s">
        <v>4272</v>
      </c>
      <c r="C3096">
        <v>0</v>
      </c>
      <c r="D3096">
        <v>0</v>
      </c>
      <c r="E3096" t="s">
        <v>1196</v>
      </c>
      <c r="F3096" t="s">
        <v>1196</v>
      </c>
    </row>
    <row r="3097" spans="1:6">
      <c r="A3097" t="s">
        <v>11527</v>
      </c>
      <c r="B3097" t="s">
        <v>4273</v>
      </c>
      <c r="C3097">
        <v>0</v>
      </c>
      <c r="D3097">
        <v>0</v>
      </c>
      <c r="E3097" t="s">
        <v>1196</v>
      </c>
      <c r="F3097" t="s">
        <v>1196</v>
      </c>
    </row>
    <row r="3098" spans="1:6">
      <c r="A3098" t="s">
        <v>11528</v>
      </c>
      <c r="B3098" t="s">
        <v>4274</v>
      </c>
      <c r="C3098">
        <v>0</v>
      </c>
      <c r="D3098">
        <v>0</v>
      </c>
      <c r="E3098" t="s">
        <v>1196</v>
      </c>
      <c r="F3098" t="s">
        <v>8335</v>
      </c>
    </row>
    <row r="3099" spans="1:6">
      <c r="A3099" t="s">
        <v>11529</v>
      </c>
      <c r="B3099" t="s">
        <v>4275</v>
      </c>
      <c r="C3099">
        <v>0</v>
      </c>
      <c r="D3099">
        <v>0</v>
      </c>
      <c r="E3099" t="s">
        <v>1196</v>
      </c>
      <c r="F3099" t="s">
        <v>1196</v>
      </c>
    </row>
    <row r="3100" spans="1:6">
      <c r="A3100" t="s">
        <v>11530</v>
      </c>
      <c r="B3100" t="s">
        <v>4276</v>
      </c>
      <c r="C3100">
        <v>0</v>
      </c>
      <c r="D3100">
        <v>0</v>
      </c>
      <c r="E3100" t="s">
        <v>1196</v>
      </c>
      <c r="F3100" t="s">
        <v>8335</v>
      </c>
    </row>
    <row r="3101" spans="1:6">
      <c r="A3101" t="s">
        <v>11531</v>
      </c>
      <c r="B3101" t="s">
        <v>4277</v>
      </c>
      <c r="C3101">
        <v>0</v>
      </c>
      <c r="D3101">
        <v>0</v>
      </c>
      <c r="E3101" t="s">
        <v>1196</v>
      </c>
      <c r="F3101" t="s">
        <v>8335</v>
      </c>
    </row>
    <row r="3102" spans="1:6">
      <c r="A3102" t="s">
        <v>11532</v>
      </c>
      <c r="B3102" t="s">
        <v>4278</v>
      </c>
      <c r="C3102">
        <v>1</v>
      </c>
      <c r="D3102">
        <v>0</v>
      </c>
      <c r="E3102" t="s">
        <v>1196</v>
      </c>
      <c r="F3102" t="s">
        <v>1196</v>
      </c>
    </row>
    <row r="3103" spans="1:6">
      <c r="A3103" t="s">
        <v>11533</v>
      </c>
      <c r="B3103" t="s">
        <v>4279</v>
      </c>
      <c r="C3103">
        <v>85</v>
      </c>
      <c r="D3103">
        <v>0</v>
      </c>
      <c r="E3103" t="s">
        <v>1196</v>
      </c>
      <c r="F3103" t="s">
        <v>8335</v>
      </c>
    </row>
    <row r="3104" spans="1:6">
      <c r="A3104" t="s">
        <v>11534</v>
      </c>
      <c r="B3104" t="s">
        <v>4280</v>
      </c>
      <c r="C3104">
        <v>9</v>
      </c>
      <c r="D3104">
        <v>0</v>
      </c>
      <c r="E3104" t="s">
        <v>1196</v>
      </c>
      <c r="F3104" t="s">
        <v>8334</v>
      </c>
    </row>
    <row r="3105" spans="1:6">
      <c r="A3105" t="s">
        <v>11535</v>
      </c>
      <c r="B3105" t="s">
        <v>4281</v>
      </c>
      <c r="C3105">
        <v>12</v>
      </c>
      <c r="D3105">
        <v>0</v>
      </c>
      <c r="E3105" t="s">
        <v>1196</v>
      </c>
      <c r="F3105" t="s">
        <v>1196</v>
      </c>
    </row>
    <row r="3106" spans="1:6">
      <c r="A3106" t="s">
        <v>11536</v>
      </c>
      <c r="B3106" t="s">
        <v>4282</v>
      </c>
      <c r="C3106">
        <v>0</v>
      </c>
      <c r="D3106">
        <v>0</v>
      </c>
      <c r="E3106" t="s">
        <v>1196</v>
      </c>
      <c r="F3106" t="s">
        <v>8335</v>
      </c>
    </row>
    <row r="3107" spans="1:6">
      <c r="A3107" t="s">
        <v>11537</v>
      </c>
      <c r="B3107" t="s">
        <v>4283</v>
      </c>
      <c r="C3107">
        <v>0</v>
      </c>
      <c r="D3107">
        <v>0</v>
      </c>
      <c r="E3107" t="s">
        <v>1196</v>
      </c>
      <c r="F3107" t="s">
        <v>8379</v>
      </c>
    </row>
    <row r="3108" spans="1:6">
      <c r="A3108" t="s">
        <v>11538</v>
      </c>
      <c r="B3108" t="s">
        <v>4284</v>
      </c>
      <c r="C3108">
        <v>0</v>
      </c>
      <c r="D3108">
        <v>0</v>
      </c>
      <c r="E3108" t="s">
        <v>1196</v>
      </c>
      <c r="F3108" t="s">
        <v>8379</v>
      </c>
    </row>
    <row r="3109" spans="1:6">
      <c r="A3109" t="s">
        <v>11539</v>
      </c>
      <c r="B3109" t="s">
        <v>4285</v>
      </c>
      <c r="C3109">
        <v>11</v>
      </c>
      <c r="D3109">
        <v>0</v>
      </c>
      <c r="E3109" t="s">
        <v>1196</v>
      </c>
      <c r="F3109" t="s">
        <v>8334</v>
      </c>
    </row>
    <row r="3110" spans="1:6">
      <c r="A3110" t="s">
        <v>11540</v>
      </c>
      <c r="B3110" t="s">
        <v>4286</v>
      </c>
      <c r="C3110">
        <v>10</v>
      </c>
      <c r="D3110">
        <v>0</v>
      </c>
      <c r="E3110" t="s">
        <v>1196</v>
      </c>
      <c r="F3110" t="s">
        <v>8334</v>
      </c>
    </row>
    <row r="3111" spans="1:6">
      <c r="A3111" t="s">
        <v>11541</v>
      </c>
      <c r="B3111" t="s">
        <v>4287</v>
      </c>
      <c r="C3111">
        <v>3</v>
      </c>
      <c r="D3111">
        <v>0</v>
      </c>
      <c r="E3111" t="s">
        <v>1196</v>
      </c>
      <c r="F3111" t="s">
        <v>1196</v>
      </c>
    </row>
    <row r="3112" spans="1:6">
      <c r="A3112" t="s">
        <v>11542</v>
      </c>
      <c r="B3112" t="s">
        <v>4288</v>
      </c>
      <c r="C3112">
        <v>4</v>
      </c>
      <c r="D3112">
        <v>0</v>
      </c>
      <c r="E3112" t="s">
        <v>1196</v>
      </c>
      <c r="F3112" t="s">
        <v>8335</v>
      </c>
    </row>
    <row r="3113" spans="1:6">
      <c r="A3113" t="s">
        <v>11543</v>
      </c>
      <c r="B3113" t="s">
        <v>4289</v>
      </c>
      <c r="C3113">
        <v>16</v>
      </c>
      <c r="D3113">
        <v>0</v>
      </c>
      <c r="E3113" t="s">
        <v>1196</v>
      </c>
      <c r="F3113" t="s">
        <v>1196</v>
      </c>
    </row>
    <row r="3114" spans="1:6">
      <c r="A3114" t="s">
        <v>11544</v>
      </c>
      <c r="B3114" t="s">
        <v>4290</v>
      </c>
      <c r="C3114">
        <v>0</v>
      </c>
      <c r="D3114">
        <v>0</v>
      </c>
      <c r="E3114" t="s">
        <v>1196</v>
      </c>
      <c r="F3114" t="s">
        <v>8384</v>
      </c>
    </row>
    <row r="3115" spans="1:6">
      <c r="A3115" t="s">
        <v>11545</v>
      </c>
      <c r="B3115" t="s">
        <v>4291</v>
      </c>
      <c r="C3115">
        <v>32</v>
      </c>
      <c r="D3115">
        <v>0</v>
      </c>
      <c r="E3115" t="s">
        <v>1196</v>
      </c>
      <c r="F3115" t="s">
        <v>8335</v>
      </c>
    </row>
    <row r="3116" spans="1:6">
      <c r="A3116" t="s">
        <v>11546</v>
      </c>
      <c r="B3116" t="s">
        <v>4292</v>
      </c>
      <c r="C3116">
        <v>20</v>
      </c>
      <c r="D3116">
        <v>0</v>
      </c>
      <c r="E3116" t="s">
        <v>1196</v>
      </c>
      <c r="F3116" t="s">
        <v>8334</v>
      </c>
    </row>
    <row r="3117" spans="1:6">
      <c r="A3117" t="s">
        <v>11547</v>
      </c>
      <c r="B3117" t="s">
        <v>4293</v>
      </c>
      <c r="C3117">
        <v>3</v>
      </c>
      <c r="D3117">
        <v>0</v>
      </c>
      <c r="E3117" t="s">
        <v>1196</v>
      </c>
      <c r="F3117" t="s">
        <v>1196</v>
      </c>
    </row>
    <row r="3118" spans="1:6">
      <c r="A3118" t="s">
        <v>11548</v>
      </c>
      <c r="B3118" t="s">
        <v>4294</v>
      </c>
      <c r="C3118">
        <v>0</v>
      </c>
      <c r="D3118">
        <v>0</v>
      </c>
      <c r="E3118" t="s">
        <v>1196</v>
      </c>
      <c r="F3118" t="s">
        <v>8378</v>
      </c>
    </row>
    <row r="3119" spans="1:6">
      <c r="A3119" t="s">
        <v>11549</v>
      </c>
      <c r="B3119" t="s">
        <v>4295</v>
      </c>
      <c r="C3119">
        <v>15</v>
      </c>
      <c r="D3119">
        <v>0</v>
      </c>
      <c r="E3119" t="s">
        <v>1196</v>
      </c>
      <c r="F3119" t="s">
        <v>8335</v>
      </c>
    </row>
    <row r="3120" spans="1:6">
      <c r="A3120" t="s">
        <v>11550</v>
      </c>
      <c r="B3120" t="s">
        <v>4296</v>
      </c>
      <c r="C3120">
        <v>4</v>
      </c>
      <c r="D3120">
        <v>0</v>
      </c>
      <c r="E3120" t="s">
        <v>1196</v>
      </c>
      <c r="F3120" t="s">
        <v>1196</v>
      </c>
    </row>
    <row r="3121" spans="1:6">
      <c r="A3121" t="s">
        <v>11551</v>
      </c>
      <c r="B3121" t="s">
        <v>4297</v>
      </c>
      <c r="C3121">
        <v>10</v>
      </c>
      <c r="D3121">
        <v>0</v>
      </c>
      <c r="E3121" t="s">
        <v>1196</v>
      </c>
      <c r="F3121" t="s">
        <v>8331</v>
      </c>
    </row>
    <row r="3122" spans="1:6">
      <c r="A3122" t="s">
        <v>11552</v>
      </c>
      <c r="B3122" t="s">
        <v>4298</v>
      </c>
      <c r="C3122">
        <v>10</v>
      </c>
      <c r="D3122">
        <v>0</v>
      </c>
      <c r="E3122" t="s">
        <v>1196</v>
      </c>
      <c r="F3122" t="s">
        <v>8332</v>
      </c>
    </row>
    <row r="3123" spans="1:6">
      <c r="A3123" t="s">
        <v>11553</v>
      </c>
      <c r="B3123" t="s">
        <v>4299</v>
      </c>
      <c r="C3123">
        <v>5</v>
      </c>
      <c r="D3123">
        <v>0</v>
      </c>
      <c r="E3123" t="s">
        <v>1196</v>
      </c>
      <c r="F3123" t="s">
        <v>8331</v>
      </c>
    </row>
    <row r="3124" spans="1:6">
      <c r="A3124" t="s">
        <v>11554</v>
      </c>
      <c r="B3124" t="s">
        <v>4300</v>
      </c>
      <c r="C3124">
        <v>196</v>
      </c>
      <c r="D3124">
        <v>0</v>
      </c>
      <c r="E3124" t="s">
        <v>1196</v>
      </c>
      <c r="F3124" t="s">
        <v>8335</v>
      </c>
    </row>
    <row r="3125" spans="1:6">
      <c r="A3125" t="s">
        <v>11555</v>
      </c>
      <c r="B3125" t="s">
        <v>4301</v>
      </c>
      <c r="C3125">
        <v>28</v>
      </c>
      <c r="D3125">
        <v>0</v>
      </c>
      <c r="E3125" t="s">
        <v>1196</v>
      </c>
      <c r="F3125" t="s">
        <v>1196</v>
      </c>
    </row>
    <row r="3126" spans="1:6">
      <c r="A3126" t="s">
        <v>11556</v>
      </c>
      <c r="B3126" t="s">
        <v>4302</v>
      </c>
      <c r="C3126">
        <v>22</v>
      </c>
      <c r="D3126">
        <v>0</v>
      </c>
      <c r="E3126" t="s">
        <v>1196</v>
      </c>
      <c r="F3126" t="s">
        <v>1196</v>
      </c>
    </row>
    <row r="3127" spans="1:6">
      <c r="A3127" t="s">
        <v>11557</v>
      </c>
      <c r="B3127" t="s">
        <v>4303</v>
      </c>
      <c r="C3127">
        <v>7</v>
      </c>
      <c r="D3127">
        <v>0</v>
      </c>
      <c r="E3127" t="s">
        <v>1196</v>
      </c>
      <c r="F3127" t="s">
        <v>8334</v>
      </c>
    </row>
    <row r="3128" spans="1:6">
      <c r="A3128" t="s">
        <v>11558</v>
      </c>
      <c r="B3128" t="s">
        <v>4304</v>
      </c>
      <c r="C3128">
        <v>12</v>
      </c>
      <c r="D3128">
        <v>0</v>
      </c>
      <c r="E3128" t="s">
        <v>1196</v>
      </c>
      <c r="F3128" t="s">
        <v>1196</v>
      </c>
    </row>
    <row r="3129" spans="1:6">
      <c r="A3129" t="s">
        <v>11559</v>
      </c>
      <c r="B3129" t="s">
        <v>4305</v>
      </c>
      <c r="C3129">
        <v>14</v>
      </c>
      <c r="D3129">
        <v>0</v>
      </c>
      <c r="E3129" t="s">
        <v>1196</v>
      </c>
      <c r="F3129" t="s">
        <v>8334</v>
      </c>
    </row>
    <row r="3130" spans="1:6">
      <c r="A3130" t="s">
        <v>11560</v>
      </c>
      <c r="B3130" t="s">
        <v>4306</v>
      </c>
      <c r="C3130">
        <v>3</v>
      </c>
      <c r="D3130">
        <v>0</v>
      </c>
      <c r="E3130" t="s">
        <v>1196</v>
      </c>
      <c r="F3130" t="s">
        <v>8334</v>
      </c>
    </row>
    <row r="3131" spans="1:6">
      <c r="A3131" t="s">
        <v>11561</v>
      </c>
      <c r="B3131" t="s">
        <v>4307</v>
      </c>
      <c r="C3131">
        <v>0</v>
      </c>
      <c r="D3131">
        <v>0</v>
      </c>
      <c r="E3131" t="s">
        <v>1196</v>
      </c>
      <c r="F3131" t="s">
        <v>8378</v>
      </c>
    </row>
    <row r="3132" spans="1:6">
      <c r="A3132" t="s">
        <v>11562</v>
      </c>
      <c r="B3132" t="s">
        <v>4308</v>
      </c>
      <c r="C3132">
        <v>3</v>
      </c>
      <c r="D3132">
        <v>0</v>
      </c>
      <c r="E3132" t="s">
        <v>1196</v>
      </c>
      <c r="F3132" t="s">
        <v>8334</v>
      </c>
    </row>
    <row r="3133" spans="1:6">
      <c r="A3133" t="s">
        <v>11563</v>
      </c>
      <c r="B3133" t="s">
        <v>4309</v>
      </c>
      <c r="C3133">
        <v>18</v>
      </c>
      <c r="D3133">
        <v>0</v>
      </c>
      <c r="E3133" t="s">
        <v>1196</v>
      </c>
      <c r="F3133" t="s">
        <v>8332</v>
      </c>
    </row>
    <row r="3134" spans="1:6">
      <c r="A3134" t="s">
        <v>11564</v>
      </c>
      <c r="B3134" t="s">
        <v>4310</v>
      </c>
      <c r="C3134">
        <v>130</v>
      </c>
      <c r="D3134">
        <v>0</v>
      </c>
      <c r="E3134" t="s">
        <v>1196</v>
      </c>
      <c r="F3134" t="s">
        <v>8335</v>
      </c>
    </row>
    <row r="3135" spans="1:6">
      <c r="A3135" t="s">
        <v>11565</v>
      </c>
      <c r="B3135" t="s">
        <v>4311</v>
      </c>
      <c r="C3135">
        <v>6</v>
      </c>
      <c r="D3135">
        <v>0</v>
      </c>
      <c r="E3135" t="s">
        <v>1196</v>
      </c>
      <c r="F3135" t="s">
        <v>1196</v>
      </c>
    </row>
    <row r="3136" spans="1:6">
      <c r="A3136" t="s">
        <v>11566</v>
      </c>
      <c r="B3136" t="s">
        <v>4312</v>
      </c>
      <c r="C3136">
        <v>0</v>
      </c>
      <c r="D3136">
        <v>0</v>
      </c>
      <c r="E3136" t="s">
        <v>1196</v>
      </c>
      <c r="F3136" t="s">
        <v>8335</v>
      </c>
    </row>
    <row r="3137" spans="1:6">
      <c r="A3137" t="s">
        <v>11567</v>
      </c>
      <c r="B3137" t="s">
        <v>4313</v>
      </c>
      <c r="C3137">
        <v>14</v>
      </c>
      <c r="D3137">
        <v>0</v>
      </c>
      <c r="E3137" t="s">
        <v>1196</v>
      </c>
      <c r="F3137" t="s">
        <v>1196</v>
      </c>
    </row>
    <row r="3138" spans="1:6">
      <c r="A3138" t="s">
        <v>11568</v>
      </c>
      <c r="B3138" t="s">
        <v>4314</v>
      </c>
      <c r="C3138">
        <v>15</v>
      </c>
      <c r="D3138">
        <v>0</v>
      </c>
      <c r="E3138" t="s">
        <v>1196</v>
      </c>
      <c r="F3138" t="s">
        <v>1196</v>
      </c>
    </row>
    <row r="3139" spans="1:6">
      <c r="A3139" t="s">
        <v>11569</v>
      </c>
      <c r="B3139" t="s">
        <v>4315</v>
      </c>
      <c r="C3139">
        <v>23</v>
      </c>
      <c r="D3139">
        <v>0</v>
      </c>
      <c r="E3139" t="s">
        <v>1196</v>
      </c>
      <c r="F3139" t="s">
        <v>1196</v>
      </c>
    </row>
    <row r="3140" spans="1:6">
      <c r="A3140" t="s">
        <v>11570</v>
      </c>
      <c r="B3140" t="s">
        <v>4316</v>
      </c>
      <c r="C3140">
        <v>13</v>
      </c>
      <c r="D3140">
        <v>0</v>
      </c>
      <c r="E3140" t="s">
        <v>1196</v>
      </c>
      <c r="F3140" t="s">
        <v>1196</v>
      </c>
    </row>
    <row r="3141" spans="1:6">
      <c r="A3141" t="s">
        <v>11571</v>
      </c>
      <c r="B3141" t="s">
        <v>4317</v>
      </c>
      <c r="C3141">
        <v>0</v>
      </c>
      <c r="D3141">
        <v>0</v>
      </c>
      <c r="E3141" t="s">
        <v>1196</v>
      </c>
      <c r="F3141" t="s">
        <v>8334</v>
      </c>
    </row>
    <row r="3142" spans="1:6">
      <c r="A3142" t="s">
        <v>11572</v>
      </c>
      <c r="B3142" t="s">
        <v>4318</v>
      </c>
      <c r="C3142">
        <v>4</v>
      </c>
      <c r="D3142">
        <v>0</v>
      </c>
      <c r="E3142" t="s">
        <v>1196</v>
      </c>
      <c r="F3142" t="s">
        <v>8335</v>
      </c>
    </row>
    <row r="3143" spans="1:6">
      <c r="A3143" t="s">
        <v>11573</v>
      </c>
      <c r="B3143" t="s">
        <v>4319</v>
      </c>
      <c r="C3143">
        <v>7</v>
      </c>
      <c r="D3143">
        <v>0</v>
      </c>
      <c r="E3143" t="s">
        <v>1196</v>
      </c>
      <c r="F3143" t="s">
        <v>8332</v>
      </c>
    </row>
    <row r="3144" spans="1:6">
      <c r="A3144" t="s">
        <v>11574</v>
      </c>
      <c r="B3144" t="s">
        <v>4320</v>
      </c>
      <c r="C3144">
        <v>18</v>
      </c>
      <c r="D3144">
        <v>0</v>
      </c>
      <c r="E3144" t="s">
        <v>1196</v>
      </c>
      <c r="F3144" t="s">
        <v>8335</v>
      </c>
    </row>
    <row r="3145" spans="1:6">
      <c r="A3145" t="s">
        <v>11575</v>
      </c>
      <c r="B3145" t="s">
        <v>4321</v>
      </c>
      <c r="C3145">
        <v>12</v>
      </c>
      <c r="D3145">
        <v>0</v>
      </c>
      <c r="E3145" t="s">
        <v>1196</v>
      </c>
      <c r="F3145" t="s">
        <v>8334</v>
      </c>
    </row>
    <row r="3146" spans="1:6">
      <c r="A3146" t="s">
        <v>11576</v>
      </c>
      <c r="B3146" t="s">
        <v>4322</v>
      </c>
      <c r="C3146">
        <v>15</v>
      </c>
      <c r="D3146">
        <v>0</v>
      </c>
      <c r="E3146" t="s">
        <v>1196</v>
      </c>
      <c r="F3146" t="s">
        <v>8332</v>
      </c>
    </row>
    <row r="3147" spans="1:6">
      <c r="A3147" t="s">
        <v>11577</v>
      </c>
      <c r="B3147" t="s">
        <v>4323</v>
      </c>
      <c r="C3147">
        <v>8</v>
      </c>
      <c r="D3147">
        <v>0</v>
      </c>
      <c r="E3147" t="s">
        <v>1196</v>
      </c>
      <c r="F3147" t="s">
        <v>8335</v>
      </c>
    </row>
    <row r="3148" spans="1:6">
      <c r="A3148" t="s">
        <v>11578</v>
      </c>
      <c r="B3148" t="s">
        <v>4324</v>
      </c>
      <c r="C3148">
        <v>5</v>
      </c>
      <c r="D3148">
        <v>0</v>
      </c>
      <c r="E3148" t="s">
        <v>1196</v>
      </c>
      <c r="F3148" t="s">
        <v>8332</v>
      </c>
    </row>
    <row r="3149" spans="1:6">
      <c r="A3149" t="s">
        <v>11579</v>
      </c>
      <c r="B3149" t="s">
        <v>4325</v>
      </c>
      <c r="C3149">
        <v>0</v>
      </c>
      <c r="D3149">
        <v>0</v>
      </c>
      <c r="E3149" t="s">
        <v>1196</v>
      </c>
      <c r="F3149" t="s">
        <v>8385</v>
      </c>
    </row>
    <row r="3150" spans="1:6">
      <c r="A3150" t="s">
        <v>11580</v>
      </c>
      <c r="B3150" t="s">
        <v>4326</v>
      </c>
      <c r="C3150">
        <v>2</v>
      </c>
      <c r="D3150">
        <v>0</v>
      </c>
      <c r="E3150" t="s">
        <v>1196</v>
      </c>
      <c r="F3150" t="s">
        <v>1196</v>
      </c>
    </row>
    <row r="3151" spans="1:6">
      <c r="A3151" t="s">
        <v>11581</v>
      </c>
      <c r="B3151" t="s">
        <v>4327</v>
      </c>
      <c r="C3151">
        <v>6</v>
      </c>
      <c r="D3151">
        <v>0</v>
      </c>
      <c r="E3151" t="s">
        <v>1196</v>
      </c>
      <c r="F3151" t="s">
        <v>1196</v>
      </c>
    </row>
    <row r="3152" spans="1:6">
      <c r="A3152" t="s">
        <v>11582</v>
      </c>
      <c r="B3152" t="s">
        <v>4328</v>
      </c>
      <c r="C3152">
        <v>12</v>
      </c>
      <c r="D3152">
        <v>0</v>
      </c>
      <c r="E3152" t="s">
        <v>1196</v>
      </c>
      <c r="F3152" t="s">
        <v>8335</v>
      </c>
    </row>
    <row r="3153" spans="1:6">
      <c r="A3153" t="s">
        <v>11583</v>
      </c>
      <c r="B3153" t="s">
        <v>4329</v>
      </c>
      <c r="C3153">
        <v>40</v>
      </c>
      <c r="D3153">
        <v>0</v>
      </c>
      <c r="E3153" t="s">
        <v>1196</v>
      </c>
      <c r="F3153" t="s">
        <v>8335</v>
      </c>
    </row>
    <row r="3154" spans="1:6">
      <c r="A3154" t="s">
        <v>11584</v>
      </c>
      <c r="B3154" t="s">
        <v>4330</v>
      </c>
      <c r="C3154">
        <v>0</v>
      </c>
      <c r="D3154">
        <v>0</v>
      </c>
      <c r="E3154" t="s">
        <v>1196</v>
      </c>
      <c r="F3154" t="s">
        <v>8335</v>
      </c>
    </row>
    <row r="3155" spans="1:6">
      <c r="A3155" t="s">
        <v>11585</v>
      </c>
      <c r="B3155" t="s">
        <v>4331</v>
      </c>
      <c r="C3155">
        <v>20</v>
      </c>
      <c r="D3155">
        <v>0</v>
      </c>
      <c r="E3155" t="s">
        <v>1196</v>
      </c>
      <c r="F3155" t="s">
        <v>8334</v>
      </c>
    </row>
    <row r="3156" spans="1:6">
      <c r="A3156" t="s">
        <v>11586</v>
      </c>
      <c r="B3156" t="s">
        <v>4332</v>
      </c>
      <c r="C3156">
        <v>7</v>
      </c>
      <c r="D3156">
        <v>0</v>
      </c>
      <c r="E3156" t="s">
        <v>1196</v>
      </c>
      <c r="F3156" t="s">
        <v>8332</v>
      </c>
    </row>
    <row r="3157" spans="1:6">
      <c r="A3157" t="s">
        <v>11587</v>
      </c>
      <c r="B3157" t="s">
        <v>4333</v>
      </c>
      <c r="C3157">
        <v>3</v>
      </c>
      <c r="D3157">
        <v>0</v>
      </c>
      <c r="E3157" t="s">
        <v>1196</v>
      </c>
      <c r="F3157" t="s">
        <v>1196</v>
      </c>
    </row>
    <row r="3158" spans="1:6">
      <c r="A3158" t="s">
        <v>11588</v>
      </c>
      <c r="B3158" t="s">
        <v>4334</v>
      </c>
      <c r="C3158">
        <v>0</v>
      </c>
      <c r="D3158">
        <v>0</v>
      </c>
      <c r="E3158" t="s">
        <v>1196</v>
      </c>
      <c r="F3158" t="s">
        <v>1196</v>
      </c>
    </row>
    <row r="3159" spans="1:6">
      <c r="A3159" t="s">
        <v>11589</v>
      </c>
      <c r="B3159" t="s">
        <v>4335</v>
      </c>
      <c r="C3159">
        <v>8</v>
      </c>
      <c r="D3159">
        <v>0</v>
      </c>
      <c r="E3159" t="s">
        <v>1196</v>
      </c>
      <c r="F3159" t="s">
        <v>8334</v>
      </c>
    </row>
    <row r="3160" spans="1:6">
      <c r="A3160" t="s">
        <v>11590</v>
      </c>
      <c r="B3160" t="s">
        <v>4336</v>
      </c>
      <c r="C3160">
        <v>17</v>
      </c>
      <c r="D3160">
        <v>0</v>
      </c>
      <c r="E3160" t="s">
        <v>1196</v>
      </c>
      <c r="F3160" t="s">
        <v>8335</v>
      </c>
    </row>
    <row r="3161" spans="1:6">
      <c r="A3161" t="s">
        <v>11591</v>
      </c>
      <c r="B3161" t="s">
        <v>4337</v>
      </c>
      <c r="C3161">
        <v>8</v>
      </c>
      <c r="D3161">
        <v>0</v>
      </c>
      <c r="E3161" t="s">
        <v>1196</v>
      </c>
      <c r="F3161" t="s">
        <v>8334</v>
      </c>
    </row>
    <row r="3162" spans="1:6">
      <c r="A3162" t="s">
        <v>11592</v>
      </c>
      <c r="B3162" t="s">
        <v>4338</v>
      </c>
      <c r="C3162">
        <v>0</v>
      </c>
      <c r="D3162">
        <v>0</v>
      </c>
      <c r="E3162" t="s">
        <v>1196</v>
      </c>
      <c r="F3162" t="s">
        <v>8335</v>
      </c>
    </row>
    <row r="3163" spans="1:6">
      <c r="A3163" t="s">
        <v>11593</v>
      </c>
      <c r="B3163" t="s">
        <v>4339</v>
      </c>
      <c r="C3163">
        <v>9</v>
      </c>
      <c r="D3163">
        <v>0</v>
      </c>
      <c r="E3163" t="s">
        <v>1196</v>
      </c>
      <c r="F3163" t="s">
        <v>8334</v>
      </c>
    </row>
    <row r="3164" spans="1:6">
      <c r="A3164" t="s">
        <v>11594</v>
      </c>
      <c r="B3164" t="s">
        <v>4340</v>
      </c>
      <c r="C3164">
        <v>14</v>
      </c>
      <c r="D3164">
        <v>0</v>
      </c>
      <c r="E3164" t="s">
        <v>1196</v>
      </c>
      <c r="F3164" t="s">
        <v>8334</v>
      </c>
    </row>
    <row r="3165" spans="1:6">
      <c r="A3165" t="s">
        <v>11595</v>
      </c>
      <c r="B3165" t="s">
        <v>4341</v>
      </c>
      <c r="C3165">
        <v>25</v>
      </c>
      <c r="D3165">
        <v>0</v>
      </c>
      <c r="E3165" t="s">
        <v>1196</v>
      </c>
      <c r="F3165" t="s">
        <v>8332</v>
      </c>
    </row>
    <row r="3166" spans="1:6">
      <c r="A3166" t="s">
        <v>11596</v>
      </c>
      <c r="B3166" t="s">
        <v>4342</v>
      </c>
      <c r="C3166">
        <v>0</v>
      </c>
      <c r="D3166">
        <v>0</v>
      </c>
      <c r="E3166" t="s">
        <v>1196</v>
      </c>
      <c r="F3166" t="s">
        <v>1196</v>
      </c>
    </row>
    <row r="3167" spans="1:6">
      <c r="A3167" t="s">
        <v>11597</v>
      </c>
      <c r="B3167" t="s">
        <v>4343</v>
      </c>
      <c r="C3167">
        <v>0</v>
      </c>
      <c r="D3167">
        <v>0</v>
      </c>
      <c r="E3167" t="s">
        <v>1196</v>
      </c>
      <c r="F3167" t="s">
        <v>1196</v>
      </c>
    </row>
    <row r="3168" spans="1:6">
      <c r="A3168" t="s">
        <v>11598</v>
      </c>
      <c r="B3168" t="s">
        <v>4344</v>
      </c>
      <c r="C3168">
        <v>8</v>
      </c>
      <c r="D3168">
        <v>0</v>
      </c>
      <c r="E3168" t="s">
        <v>1196</v>
      </c>
      <c r="F3168" t="s">
        <v>8335</v>
      </c>
    </row>
    <row r="3169" spans="1:6">
      <c r="A3169" t="s">
        <v>11599</v>
      </c>
      <c r="B3169" t="s">
        <v>4345</v>
      </c>
      <c r="C3169">
        <v>0</v>
      </c>
      <c r="D3169">
        <v>0</v>
      </c>
      <c r="E3169" t="s">
        <v>1196</v>
      </c>
      <c r="F3169" t="s">
        <v>8332</v>
      </c>
    </row>
    <row r="3170" spans="1:6">
      <c r="A3170" t="s">
        <v>11600</v>
      </c>
      <c r="B3170" t="s">
        <v>4346</v>
      </c>
      <c r="C3170">
        <v>3</v>
      </c>
      <c r="D3170">
        <v>0</v>
      </c>
      <c r="E3170" t="s">
        <v>1196</v>
      </c>
      <c r="F3170" t="s">
        <v>8334</v>
      </c>
    </row>
    <row r="3171" spans="1:6">
      <c r="A3171" t="s">
        <v>11601</v>
      </c>
      <c r="B3171" t="s">
        <v>4347</v>
      </c>
      <c r="C3171">
        <v>90</v>
      </c>
      <c r="D3171">
        <v>0</v>
      </c>
      <c r="E3171" t="s">
        <v>1196</v>
      </c>
      <c r="F3171" t="s">
        <v>8331</v>
      </c>
    </row>
    <row r="3172" spans="1:6">
      <c r="A3172" t="s">
        <v>11602</v>
      </c>
      <c r="B3172" t="s">
        <v>4348</v>
      </c>
      <c r="C3172">
        <v>19</v>
      </c>
      <c r="D3172">
        <v>0</v>
      </c>
      <c r="E3172" t="s">
        <v>1196</v>
      </c>
      <c r="F3172" t="s">
        <v>8335</v>
      </c>
    </row>
    <row r="3173" spans="1:6">
      <c r="A3173" t="s">
        <v>11603</v>
      </c>
      <c r="B3173" t="s">
        <v>4349</v>
      </c>
      <c r="C3173">
        <v>3</v>
      </c>
      <c r="D3173">
        <v>0</v>
      </c>
      <c r="E3173" t="s">
        <v>1196</v>
      </c>
      <c r="F3173" t="s">
        <v>8334</v>
      </c>
    </row>
    <row r="3174" spans="1:6">
      <c r="A3174" t="s">
        <v>11604</v>
      </c>
      <c r="B3174" t="s">
        <v>4350</v>
      </c>
      <c r="C3174">
        <v>35</v>
      </c>
      <c r="D3174">
        <v>0</v>
      </c>
      <c r="E3174" t="s">
        <v>1196</v>
      </c>
      <c r="F3174" t="s">
        <v>8386</v>
      </c>
    </row>
    <row r="3175" spans="1:6">
      <c r="A3175" t="s">
        <v>11605</v>
      </c>
      <c r="B3175" t="s">
        <v>4351</v>
      </c>
      <c r="C3175">
        <v>42</v>
      </c>
      <c r="D3175">
        <v>0</v>
      </c>
      <c r="E3175" t="s">
        <v>1196</v>
      </c>
      <c r="F3175" t="s">
        <v>8386</v>
      </c>
    </row>
    <row r="3176" spans="1:6">
      <c r="A3176" t="s">
        <v>11606</v>
      </c>
      <c r="B3176" t="s">
        <v>4352</v>
      </c>
      <c r="C3176">
        <v>25</v>
      </c>
      <c r="D3176">
        <v>0</v>
      </c>
      <c r="E3176" t="s">
        <v>1196</v>
      </c>
      <c r="F3176" t="s">
        <v>8386</v>
      </c>
    </row>
    <row r="3177" spans="1:6">
      <c r="A3177" t="s">
        <v>11607</v>
      </c>
      <c r="B3177" t="s">
        <v>4353</v>
      </c>
      <c r="C3177">
        <v>28</v>
      </c>
      <c r="D3177">
        <v>0</v>
      </c>
      <c r="E3177" t="s">
        <v>1196</v>
      </c>
      <c r="F3177" t="s">
        <v>8386</v>
      </c>
    </row>
    <row r="3178" spans="1:6">
      <c r="A3178" t="s">
        <v>11608</v>
      </c>
      <c r="B3178" t="s">
        <v>4354</v>
      </c>
      <c r="C3178">
        <v>67</v>
      </c>
      <c r="D3178">
        <v>0</v>
      </c>
      <c r="E3178" t="s">
        <v>1196</v>
      </c>
      <c r="F3178" t="s">
        <v>8386</v>
      </c>
    </row>
    <row r="3179" spans="1:6">
      <c r="A3179" t="s">
        <v>11609</v>
      </c>
      <c r="B3179" t="s">
        <v>4355</v>
      </c>
      <c r="C3179">
        <v>25</v>
      </c>
      <c r="D3179">
        <v>0</v>
      </c>
      <c r="E3179" t="s">
        <v>1196</v>
      </c>
      <c r="F3179" t="s">
        <v>8386</v>
      </c>
    </row>
    <row r="3180" spans="1:6">
      <c r="A3180" t="s">
        <v>11610</v>
      </c>
      <c r="B3180" t="s">
        <v>4356</v>
      </c>
      <c r="C3180">
        <v>37</v>
      </c>
      <c r="D3180">
        <v>0</v>
      </c>
      <c r="E3180" t="s">
        <v>1196</v>
      </c>
      <c r="F3180" t="s">
        <v>8386</v>
      </c>
    </row>
    <row r="3181" spans="1:6">
      <c r="A3181" t="s">
        <v>11611</v>
      </c>
      <c r="B3181" t="s">
        <v>4357</v>
      </c>
      <c r="C3181">
        <v>30</v>
      </c>
      <c r="D3181">
        <v>0</v>
      </c>
      <c r="E3181" t="s">
        <v>1196</v>
      </c>
      <c r="F3181" t="s">
        <v>8386</v>
      </c>
    </row>
    <row r="3182" spans="1:6">
      <c r="A3182" t="s">
        <v>11612</v>
      </c>
      <c r="B3182" t="s">
        <v>4358</v>
      </c>
      <c r="C3182">
        <v>30</v>
      </c>
      <c r="D3182">
        <v>0</v>
      </c>
      <c r="E3182" t="s">
        <v>1196</v>
      </c>
      <c r="F3182" t="s">
        <v>8386</v>
      </c>
    </row>
    <row r="3183" spans="1:6">
      <c r="A3183" t="s">
        <v>11613</v>
      </c>
      <c r="B3183" t="s">
        <v>4359</v>
      </c>
      <c r="C3183">
        <v>42</v>
      </c>
      <c r="D3183">
        <v>0</v>
      </c>
      <c r="E3183" t="s">
        <v>1196</v>
      </c>
      <c r="F3183" t="s">
        <v>8386</v>
      </c>
    </row>
    <row r="3184" spans="1:6">
      <c r="A3184" t="s">
        <v>11614</v>
      </c>
      <c r="B3184" t="s">
        <v>4360</v>
      </c>
      <c r="C3184">
        <v>41</v>
      </c>
      <c r="D3184">
        <v>0</v>
      </c>
      <c r="E3184" t="s">
        <v>1196</v>
      </c>
      <c r="F3184" t="s">
        <v>8386</v>
      </c>
    </row>
    <row r="3185" spans="1:6">
      <c r="A3185" t="s">
        <v>11615</v>
      </c>
      <c r="B3185" t="s">
        <v>4361</v>
      </c>
      <c r="C3185">
        <v>30</v>
      </c>
      <c r="D3185">
        <v>0</v>
      </c>
      <c r="E3185" t="s">
        <v>1196</v>
      </c>
      <c r="F3185" t="s">
        <v>8386</v>
      </c>
    </row>
    <row r="3186" spans="1:6">
      <c r="A3186" t="s">
        <v>11616</v>
      </c>
      <c r="B3186" t="s">
        <v>4362</v>
      </c>
      <c r="C3186">
        <v>2</v>
      </c>
      <c r="D3186">
        <v>0</v>
      </c>
      <c r="E3186" t="s">
        <v>1196</v>
      </c>
      <c r="F3186" t="s">
        <v>8334</v>
      </c>
    </row>
    <row r="3187" spans="1:6">
      <c r="A3187" t="s">
        <v>11617</v>
      </c>
      <c r="B3187" t="s">
        <v>4363</v>
      </c>
      <c r="C3187">
        <v>16</v>
      </c>
      <c r="D3187">
        <v>0</v>
      </c>
      <c r="E3187" t="s">
        <v>1196</v>
      </c>
      <c r="F3187" t="s">
        <v>8331</v>
      </c>
    </row>
    <row r="3188" spans="1:6">
      <c r="A3188" t="s">
        <v>11618</v>
      </c>
      <c r="B3188" t="s">
        <v>4364</v>
      </c>
      <c r="C3188">
        <v>0</v>
      </c>
      <c r="D3188">
        <v>0</v>
      </c>
      <c r="E3188" t="s">
        <v>1196</v>
      </c>
      <c r="F3188" t="s">
        <v>8335</v>
      </c>
    </row>
    <row r="3189" spans="1:6">
      <c r="A3189" t="s">
        <v>11619</v>
      </c>
      <c r="B3189" t="s">
        <v>4365</v>
      </c>
      <c r="C3189">
        <v>3</v>
      </c>
      <c r="D3189">
        <v>0</v>
      </c>
      <c r="E3189" t="s">
        <v>1196</v>
      </c>
      <c r="F3189" t="s">
        <v>8335</v>
      </c>
    </row>
    <row r="3190" spans="1:6">
      <c r="A3190" t="s">
        <v>11620</v>
      </c>
      <c r="B3190" t="s">
        <v>4366</v>
      </c>
      <c r="C3190">
        <v>30</v>
      </c>
      <c r="D3190">
        <v>0</v>
      </c>
      <c r="E3190" t="s">
        <v>1196</v>
      </c>
      <c r="F3190" t="s">
        <v>8335</v>
      </c>
    </row>
    <row r="3191" spans="1:6">
      <c r="A3191" t="s">
        <v>11621</v>
      </c>
      <c r="B3191" t="s">
        <v>4367</v>
      </c>
      <c r="C3191">
        <v>0</v>
      </c>
      <c r="D3191">
        <v>0</v>
      </c>
      <c r="E3191" t="s">
        <v>1196</v>
      </c>
      <c r="F3191" t="s">
        <v>8335</v>
      </c>
    </row>
    <row r="3192" spans="1:6">
      <c r="A3192" t="s">
        <v>11622</v>
      </c>
      <c r="B3192" t="s">
        <v>4368</v>
      </c>
      <c r="C3192">
        <v>0</v>
      </c>
      <c r="D3192">
        <v>0</v>
      </c>
      <c r="E3192" t="s">
        <v>1196</v>
      </c>
      <c r="F3192" t="s">
        <v>8334</v>
      </c>
    </row>
    <row r="3193" spans="1:6">
      <c r="A3193" t="s">
        <v>11623</v>
      </c>
      <c r="B3193" t="s">
        <v>4369</v>
      </c>
      <c r="C3193">
        <v>165</v>
      </c>
      <c r="D3193">
        <v>0</v>
      </c>
      <c r="E3193" t="s">
        <v>1196</v>
      </c>
      <c r="F3193" t="s">
        <v>8335</v>
      </c>
    </row>
    <row r="3194" spans="1:6">
      <c r="A3194" t="s">
        <v>11624</v>
      </c>
      <c r="B3194" t="s">
        <v>4370</v>
      </c>
      <c r="C3194">
        <v>13</v>
      </c>
      <c r="D3194">
        <v>0</v>
      </c>
      <c r="E3194" t="s">
        <v>1196</v>
      </c>
      <c r="F3194" t="s">
        <v>1196</v>
      </c>
    </row>
    <row r="3195" spans="1:6">
      <c r="A3195" t="s">
        <v>11625</v>
      </c>
      <c r="B3195" t="s">
        <v>4371</v>
      </c>
      <c r="C3195">
        <v>28</v>
      </c>
      <c r="D3195">
        <v>0</v>
      </c>
      <c r="E3195" t="s">
        <v>1196</v>
      </c>
      <c r="F3195" t="s">
        <v>8335</v>
      </c>
    </row>
    <row r="3196" spans="1:6">
      <c r="A3196" t="s">
        <v>11626</v>
      </c>
      <c r="B3196" t="s">
        <v>4372</v>
      </c>
      <c r="C3196">
        <v>15</v>
      </c>
      <c r="D3196">
        <v>0</v>
      </c>
      <c r="E3196" t="s">
        <v>1196</v>
      </c>
      <c r="F3196" t="s">
        <v>8331</v>
      </c>
    </row>
    <row r="3197" spans="1:6">
      <c r="A3197" t="s">
        <v>11627</v>
      </c>
      <c r="B3197" t="s">
        <v>4373</v>
      </c>
      <c r="C3197">
        <v>14</v>
      </c>
      <c r="D3197">
        <v>0</v>
      </c>
      <c r="E3197" t="s">
        <v>1196</v>
      </c>
      <c r="F3197" t="s">
        <v>1196</v>
      </c>
    </row>
    <row r="3198" spans="1:6">
      <c r="A3198" t="s">
        <v>11628</v>
      </c>
      <c r="B3198" t="s">
        <v>4374</v>
      </c>
      <c r="C3198">
        <v>0</v>
      </c>
      <c r="D3198">
        <v>0</v>
      </c>
      <c r="E3198" t="s">
        <v>1196</v>
      </c>
      <c r="F3198" t="s">
        <v>1196</v>
      </c>
    </row>
    <row r="3199" spans="1:6">
      <c r="A3199" t="s">
        <v>11629</v>
      </c>
      <c r="B3199" t="s">
        <v>4375</v>
      </c>
      <c r="C3199">
        <v>100</v>
      </c>
      <c r="D3199">
        <v>0</v>
      </c>
      <c r="E3199" t="s">
        <v>1196</v>
      </c>
      <c r="F3199" t="s">
        <v>8335</v>
      </c>
    </row>
    <row r="3200" spans="1:6">
      <c r="A3200" t="s">
        <v>11630</v>
      </c>
      <c r="B3200" t="s">
        <v>4376</v>
      </c>
      <c r="C3200">
        <v>10</v>
      </c>
      <c r="D3200">
        <v>0</v>
      </c>
      <c r="E3200" t="s">
        <v>1196</v>
      </c>
      <c r="F3200" t="s">
        <v>1196</v>
      </c>
    </row>
    <row r="3201" spans="1:6">
      <c r="A3201" t="s">
        <v>11631</v>
      </c>
      <c r="B3201" t="s">
        <v>4377</v>
      </c>
      <c r="C3201">
        <v>4</v>
      </c>
      <c r="D3201">
        <v>0</v>
      </c>
      <c r="E3201" t="s">
        <v>1196</v>
      </c>
      <c r="F3201" t="s">
        <v>8331</v>
      </c>
    </row>
    <row r="3202" spans="1:6">
      <c r="A3202" t="s">
        <v>11632</v>
      </c>
      <c r="B3202" t="s">
        <v>4378</v>
      </c>
      <c r="C3202">
        <v>20</v>
      </c>
      <c r="D3202">
        <v>0</v>
      </c>
      <c r="E3202" t="s">
        <v>1196</v>
      </c>
      <c r="F3202" t="s">
        <v>8334</v>
      </c>
    </row>
    <row r="3203" spans="1:6">
      <c r="A3203" t="s">
        <v>11633</v>
      </c>
      <c r="B3203" t="s">
        <v>4379</v>
      </c>
      <c r="C3203">
        <v>10</v>
      </c>
      <c r="D3203">
        <v>0</v>
      </c>
      <c r="E3203" t="s">
        <v>1196</v>
      </c>
      <c r="F3203" t="s">
        <v>8331</v>
      </c>
    </row>
    <row r="3204" spans="1:6">
      <c r="A3204" t="s">
        <v>11634</v>
      </c>
      <c r="B3204" t="s">
        <v>4380</v>
      </c>
      <c r="C3204">
        <v>190</v>
      </c>
      <c r="D3204">
        <v>0</v>
      </c>
      <c r="E3204" t="s">
        <v>1196</v>
      </c>
      <c r="F3204" t="s">
        <v>8335</v>
      </c>
    </row>
    <row r="3205" spans="1:6">
      <c r="A3205" t="s">
        <v>11635</v>
      </c>
      <c r="B3205" t="s">
        <v>4381</v>
      </c>
      <c r="C3205">
        <v>9</v>
      </c>
      <c r="D3205">
        <v>0</v>
      </c>
      <c r="E3205" t="s">
        <v>1196</v>
      </c>
      <c r="F3205" t="s">
        <v>1196</v>
      </c>
    </row>
    <row r="3206" spans="1:6">
      <c r="A3206" t="s">
        <v>11636</v>
      </c>
      <c r="B3206" t="s">
        <v>4382</v>
      </c>
      <c r="C3206">
        <v>5</v>
      </c>
      <c r="D3206">
        <v>0</v>
      </c>
      <c r="E3206" t="s">
        <v>1196</v>
      </c>
      <c r="F3206" t="s">
        <v>8335</v>
      </c>
    </row>
    <row r="3207" spans="1:6">
      <c r="A3207" t="s">
        <v>11637</v>
      </c>
      <c r="B3207" t="s">
        <v>4383</v>
      </c>
      <c r="C3207">
        <v>0</v>
      </c>
      <c r="D3207">
        <v>0</v>
      </c>
      <c r="E3207" t="s">
        <v>1196</v>
      </c>
      <c r="F3207" t="s">
        <v>1196</v>
      </c>
    </row>
    <row r="3208" spans="1:6">
      <c r="A3208" t="s">
        <v>11638</v>
      </c>
      <c r="B3208" t="s">
        <v>4384</v>
      </c>
      <c r="C3208">
        <v>120</v>
      </c>
      <c r="D3208">
        <v>0</v>
      </c>
      <c r="E3208" t="s">
        <v>1196</v>
      </c>
      <c r="F3208" t="s">
        <v>8331</v>
      </c>
    </row>
    <row r="3209" spans="1:6">
      <c r="A3209" t="s">
        <v>11639</v>
      </c>
      <c r="B3209" t="s">
        <v>4385</v>
      </c>
      <c r="C3209">
        <v>18</v>
      </c>
      <c r="D3209">
        <v>0</v>
      </c>
      <c r="E3209" t="s">
        <v>1196</v>
      </c>
      <c r="F3209" t="s">
        <v>8331</v>
      </c>
    </row>
    <row r="3210" spans="1:6">
      <c r="A3210" t="s">
        <v>11640</v>
      </c>
      <c r="B3210" t="s">
        <v>2787</v>
      </c>
      <c r="C3210">
        <v>0</v>
      </c>
      <c r="D3210">
        <v>0</v>
      </c>
      <c r="E3210" t="s">
        <v>1196</v>
      </c>
      <c r="F3210" t="s">
        <v>1196</v>
      </c>
    </row>
    <row r="3211" spans="1:6">
      <c r="A3211" t="s">
        <v>11641</v>
      </c>
      <c r="B3211" t="s">
        <v>4386</v>
      </c>
      <c r="C3211">
        <v>0</v>
      </c>
      <c r="D3211">
        <v>0</v>
      </c>
      <c r="E3211" t="s">
        <v>1196</v>
      </c>
      <c r="F3211" t="s">
        <v>1196</v>
      </c>
    </row>
    <row r="3212" spans="1:6">
      <c r="A3212" t="s">
        <v>11642</v>
      </c>
      <c r="B3212" t="s">
        <v>4387</v>
      </c>
      <c r="C3212">
        <v>10</v>
      </c>
      <c r="D3212">
        <v>0</v>
      </c>
      <c r="E3212" t="s">
        <v>1196</v>
      </c>
      <c r="F3212" t="s">
        <v>1196</v>
      </c>
    </row>
    <row r="3213" spans="1:6">
      <c r="A3213" t="s">
        <v>11643</v>
      </c>
      <c r="B3213" t="s">
        <v>4388</v>
      </c>
      <c r="C3213">
        <v>33</v>
      </c>
      <c r="D3213">
        <v>0</v>
      </c>
      <c r="E3213" t="s">
        <v>1196</v>
      </c>
      <c r="F3213" t="s">
        <v>8331</v>
      </c>
    </row>
    <row r="3214" spans="1:6">
      <c r="A3214" t="s">
        <v>11644</v>
      </c>
      <c r="B3214" t="s">
        <v>4389</v>
      </c>
      <c r="C3214">
        <v>1</v>
      </c>
      <c r="D3214">
        <v>0</v>
      </c>
      <c r="E3214" t="s">
        <v>1196</v>
      </c>
      <c r="F3214" t="s">
        <v>8334</v>
      </c>
    </row>
    <row r="3215" spans="1:6">
      <c r="A3215" t="s">
        <v>11645</v>
      </c>
      <c r="B3215" t="s">
        <v>4390</v>
      </c>
      <c r="C3215">
        <v>23</v>
      </c>
      <c r="D3215">
        <v>0</v>
      </c>
      <c r="E3215" t="s">
        <v>1196</v>
      </c>
      <c r="F3215" t="s">
        <v>8335</v>
      </c>
    </row>
    <row r="3216" spans="1:6">
      <c r="A3216" t="s">
        <v>11646</v>
      </c>
      <c r="B3216" t="s">
        <v>4391</v>
      </c>
      <c r="C3216">
        <v>0</v>
      </c>
      <c r="D3216">
        <v>0</v>
      </c>
      <c r="E3216" t="s">
        <v>1196</v>
      </c>
      <c r="F3216" t="s">
        <v>1196</v>
      </c>
    </row>
    <row r="3217" spans="1:6">
      <c r="A3217" t="s">
        <v>11647</v>
      </c>
      <c r="B3217" t="s">
        <v>4392</v>
      </c>
      <c r="C3217">
        <v>0</v>
      </c>
      <c r="D3217">
        <v>0</v>
      </c>
      <c r="E3217" t="s">
        <v>1196</v>
      </c>
      <c r="F3217" t="s">
        <v>8387</v>
      </c>
    </row>
    <row r="3218" spans="1:6">
      <c r="A3218" t="s">
        <v>11648</v>
      </c>
      <c r="B3218" t="s">
        <v>4393</v>
      </c>
      <c r="C3218">
        <v>0</v>
      </c>
      <c r="D3218">
        <v>0</v>
      </c>
      <c r="E3218" t="s">
        <v>1196</v>
      </c>
      <c r="F3218" t="s">
        <v>8335</v>
      </c>
    </row>
    <row r="3219" spans="1:6">
      <c r="A3219" t="s">
        <v>11649</v>
      </c>
      <c r="B3219" t="s">
        <v>4394</v>
      </c>
      <c r="C3219">
        <v>0</v>
      </c>
      <c r="D3219">
        <v>0</v>
      </c>
      <c r="E3219" t="s">
        <v>1196</v>
      </c>
      <c r="F3219" t="s">
        <v>8335</v>
      </c>
    </row>
    <row r="3220" spans="1:6">
      <c r="A3220" t="s">
        <v>11650</v>
      </c>
      <c r="B3220" t="s">
        <v>4395</v>
      </c>
      <c r="C3220">
        <v>0</v>
      </c>
      <c r="D3220">
        <v>0</v>
      </c>
      <c r="E3220" t="s">
        <v>1196</v>
      </c>
      <c r="F3220" t="s">
        <v>8335</v>
      </c>
    </row>
    <row r="3221" spans="1:6">
      <c r="A3221" t="s">
        <v>11651</v>
      </c>
      <c r="B3221" t="s">
        <v>4396</v>
      </c>
      <c r="C3221">
        <v>0</v>
      </c>
      <c r="D3221">
        <v>0</v>
      </c>
      <c r="E3221" t="s">
        <v>1196</v>
      </c>
      <c r="F3221" t="s">
        <v>8335</v>
      </c>
    </row>
    <row r="3222" spans="1:6">
      <c r="A3222" t="s">
        <v>11652</v>
      </c>
      <c r="B3222" t="s">
        <v>4397</v>
      </c>
      <c r="C3222">
        <v>0</v>
      </c>
      <c r="D3222">
        <v>0</v>
      </c>
      <c r="E3222" t="s">
        <v>1196</v>
      </c>
      <c r="F3222" t="s">
        <v>8335</v>
      </c>
    </row>
    <row r="3223" spans="1:6">
      <c r="A3223" t="s">
        <v>11653</v>
      </c>
      <c r="B3223" t="s">
        <v>4398</v>
      </c>
      <c r="C3223">
        <v>4</v>
      </c>
      <c r="D3223">
        <v>0</v>
      </c>
      <c r="E3223" t="s">
        <v>1196</v>
      </c>
      <c r="F3223" t="s">
        <v>8335</v>
      </c>
    </row>
    <row r="3224" spans="1:6">
      <c r="A3224" t="s">
        <v>11654</v>
      </c>
      <c r="B3224" t="s">
        <v>4399</v>
      </c>
      <c r="C3224">
        <v>0</v>
      </c>
      <c r="D3224">
        <v>0</v>
      </c>
      <c r="E3224" t="s">
        <v>1196</v>
      </c>
      <c r="F3224" t="s">
        <v>1196</v>
      </c>
    </row>
    <row r="3225" spans="1:6">
      <c r="A3225" t="s">
        <v>11655</v>
      </c>
      <c r="B3225" t="s">
        <v>4400</v>
      </c>
      <c r="C3225">
        <v>30</v>
      </c>
      <c r="D3225">
        <v>0</v>
      </c>
      <c r="E3225" t="s">
        <v>1196</v>
      </c>
      <c r="F3225" t="s">
        <v>8334</v>
      </c>
    </row>
    <row r="3226" spans="1:6">
      <c r="A3226" t="s">
        <v>11656</v>
      </c>
      <c r="B3226" t="s">
        <v>4401</v>
      </c>
      <c r="C3226">
        <v>31</v>
      </c>
      <c r="D3226">
        <v>0</v>
      </c>
      <c r="E3226" t="s">
        <v>1196</v>
      </c>
      <c r="F3226" t="s">
        <v>8331</v>
      </c>
    </row>
    <row r="3227" spans="1:6">
      <c r="A3227" t="s">
        <v>11657</v>
      </c>
      <c r="B3227" t="s">
        <v>4402</v>
      </c>
      <c r="C3227">
        <v>14</v>
      </c>
      <c r="D3227">
        <v>0</v>
      </c>
      <c r="E3227" t="s">
        <v>1196</v>
      </c>
      <c r="F3227" t="s">
        <v>8335</v>
      </c>
    </row>
    <row r="3228" spans="1:6">
      <c r="A3228" t="s">
        <v>11658</v>
      </c>
      <c r="B3228" t="s">
        <v>4403</v>
      </c>
      <c r="C3228">
        <v>0</v>
      </c>
      <c r="D3228">
        <v>0</v>
      </c>
      <c r="E3228" t="s">
        <v>1196</v>
      </c>
      <c r="F3228" t="s">
        <v>8388</v>
      </c>
    </row>
    <row r="3229" spans="1:6">
      <c r="A3229" t="s">
        <v>11659</v>
      </c>
      <c r="B3229" t="s">
        <v>4404</v>
      </c>
      <c r="C3229">
        <v>141</v>
      </c>
      <c r="D3229">
        <v>0</v>
      </c>
      <c r="E3229" t="s">
        <v>1196</v>
      </c>
      <c r="F3229" t="s">
        <v>8334</v>
      </c>
    </row>
    <row r="3230" spans="1:6">
      <c r="A3230" t="s">
        <v>11660</v>
      </c>
      <c r="B3230" t="s">
        <v>4405</v>
      </c>
      <c r="C3230">
        <v>5</v>
      </c>
      <c r="D3230">
        <v>0</v>
      </c>
      <c r="E3230" t="s">
        <v>1196</v>
      </c>
      <c r="F3230" t="s">
        <v>8334</v>
      </c>
    </row>
    <row r="3231" spans="1:6">
      <c r="A3231" t="s">
        <v>11661</v>
      </c>
      <c r="B3231" t="s">
        <v>4406</v>
      </c>
      <c r="C3231">
        <v>5</v>
      </c>
      <c r="D3231">
        <v>0</v>
      </c>
      <c r="E3231" t="s">
        <v>1196</v>
      </c>
      <c r="F3231" t="s">
        <v>8332</v>
      </c>
    </row>
    <row r="3232" spans="1:6">
      <c r="A3232" t="s">
        <v>11662</v>
      </c>
      <c r="B3232" t="s">
        <v>4407</v>
      </c>
      <c r="C3232">
        <v>0</v>
      </c>
      <c r="D3232">
        <v>0</v>
      </c>
      <c r="E3232" t="s">
        <v>1196</v>
      </c>
      <c r="F3232" t="s">
        <v>8334</v>
      </c>
    </row>
    <row r="3233" spans="1:6">
      <c r="A3233" t="s">
        <v>11663</v>
      </c>
      <c r="B3233" t="s">
        <v>4408</v>
      </c>
      <c r="C3233">
        <v>27</v>
      </c>
      <c r="D3233">
        <v>0</v>
      </c>
      <c r="E3233" t="s">
        <v>1196</v>
      </c>
      <c r="F3233" t="s">
        <v>8331</v>
      </c>
    </row>
    <row r="3234" spans="1:6">
      <c r="A3234" t="s">
        <v>11664</v>
      </c>
      <c r="B3234" t="s">
        <v>4409</v>
      </c>
      <c r="C3234">
        <v>8</v>
      </c>
      <c r="D3234">
        <v>0</v>
      </c>
      <c r="E3234" t="s">
        <v>1196</v>
      </c>
      <c r="F3234" t="s">
        <v>1196</v>
      </c>
    </row>
    <row r="3235" spans="1:6">
      <c r="A3235" t="s">
        <v>11665</v>
      </c>
      <c r="B3235" t="s">
        <v>4410</v>
      </c>
      <c r="C3235">
        <v>107</v>
      </c>
      <c r="D3235">
        <v>0</v>
      </c>
      <c r="E3235" t="s">
        <v>1196</v>
      </c>
      <c r="F3235" t="s">
        <v>8331</v>
      </c>
    </row>
    <row r="3236" spans="1:6">
      <c r="A3236" t="s">
        <v>11666</v>
      </c>
      <c r="B3236" t="s">
        <v>4411</v>
      </c>
      <c r="C3236">
        <v>0</v>
      </c>
      <c r="D3236">
        <v>0</v>
      </c>
      <c r="E3236" t="s">
        <v>1196</v>
      </c>
      <c r="F3236" t="s">
        <v>8379</v>
      </c>
    </row>
    <row r="3237" spans="1:6">
      <c r="A3237" t="s">
        <v>11667</v>
      </c>
      <c r="B3237" t="s">
        <v>4412</v>
      </c>
      <c r="C3237">
        <v>4</v>
      </c>
      <c r="D3237">
        <v>0</v>
      </c>
      <c r="E3237" t="s">
        <v>1196</v>
      </c>
      <c r="F3237" t="s">
        <v>8335</v>
      </c>
    </row>
    <row r="3238" spans="1:6">
      <c r="A3238" t="s">
        <v>11668</v>
      </c>
      <c r="B3238" t="s">
        <v>4413</v>
      </c>
      <c r="C3238">
        <v>6</v>
      </c>
      <c r="D3238">
        <v>0</v>
      </c>
      <c r="E3238" t="s">
        <v>1196</v>
      </c>
      <c r="F3238" t="s">
        <v>8334</v>
      </c>
    </row>
    <row r="3239" spans="1:6">
      <c r="A3239" t="s">
        <v>11669</v>
      </c>
      <c r="B3239" t="s">
        <v>4414</v>
      </c>
      <c r="C3239">
        <v>16</v>
      </c>
      <c r="D3239">
        <v>0</v>
      </c>
      <c r="E3239" t="s">
        <v>1196</v>
      </c>
      <c r="F3239" t="s">
        <v>8335</v>
      </c>
    </row>
    <row r="3240" spans="1:6">
      <c r="A3240" t="s">
        <v>11670</v>
      </c>
      <c r="B3240" t="s">
        <v>4415</v>
      </c>
      <c r="C3240">
        <v>27</v>
      </c>
      <c r="D3240">
        <v>0</v>
      </c>
      <c r="E3240" t="s">
        <v>1196</v>
      </c>
      <c r="F3240" t="s">
        <v>8331</v>
      </c>
    </row>
    <row r="3241" spans="1:6">
      <c r="A3241" t="s">
        <v>11671</v>
      </c>
      <c r="B3241" t="s">
        <v>4416</v>
      </c>
      <c r="C3241">
        <v>0</v>
      </c>
      <c r="D3241">
        <v>0</v>
      </c>
      <c r="E3241" t="s">
        <v>1196</v>
      </c>
      <c r="F3241" t="s">
        <v>1196</v>
      </c>
    </row>
    <row r="3242" spans="1:6">
      <c r="A3242" t="s">
        <v>11672</v>
      </c>
      <c r="B3242" t="s">
        <v>4417</v>
      </c>
      <c r="C3242">
        <v>54</v>
      </c>
      <c r="D3242">
        <v>0</v>
      </c>
      <c r="E3242" t="s">
        <v>1196</v>
      </c>
      <c r="F3242" t="s">
        <v>8335</v>
      </c>
    </row>
    <row r="3243" spans="1:6">
      <c r="A3243" t="s">
        <v>11673</v>
      </c>
      <c r="B3243" t="s">
        <v>4418</v>
      </c>
      <c r="C3243">
        <v>4</v>
      </c>
      <c r="D3243">
        <v>0</v>
      </c>
      <c r="E3243" t="s">
        <v>1196</v>
      </c>
      <c r="F3243" t="s">
        <v>8335</v>
      </c>
    </row>
    <row r="3244" spans="1:6">
      <c r="A3244" t="s">
        <v>11674</v>
      </c>
      <c r="B3244" t="s">
        <v>4419</v>
      </c>
      <c r="C3244">
        <v>40</v>
      </c>
      <c r="D3244">
        <v>0</v>
      </c>
      <c r="E3244" t="s">
        <v>1196</v>
      </c>
      <c r="F3244" t="s">
        <v>8331</v>
      </c>
    </row>
    <row r="3245" spans="1:6">
      <c r="A3245" t="s">
        <v>11675</v>
      </c>
      <c r="B3245" t="s">
        <v>4420</v>
      </c>
      <c r="C3245">
        <v>64</v>
      </c>
      <c r="D3245">
        <v>0</v>
      </c>
      <c r="E3245" t="s">
        <v>1196</v>
      </c>
      <c r="F3245" t="s">
        <v>8334</v>
      </c>
    </row>
    <row r="3246" spans="1:6">
      <c r="A3246" t="s">
        <v>11676</v>
      </c>
      <c r="B3246" t="s">
        <v>4421</v>
      </c>
      <c r="C3246">
        <v>10</v>
      </c>
      <c r="D3246">
        <v>0</v>
      </c>
      <c r="E3246" t="s">
        <v>1196</v>
      </c>
      <c r="F3246" t="s">
        <v>8332</v>
      </c>
    </row>
    <row r="3247" spans="1:6">
      <c r="A3247" t="s">
        <v>11677</v>
      </c>
      <c r="B3247" t="s">
        <v>4422</v>
      </c>
      <c r="C3247">
        <v>0</v>
      </c>
      <c r="D3247">
        <v>0</v>
      </c>
      <c r="E3247" t="s">
        <v>1196</v>
      </c>
      <c r="F3247" t="s">
        <v>8332</v>
      </c>
    </row>
    <row r="3248" spans="1:6">
      <c r="A3248" t="s">
        <v>11678</v>
      </c>
      <c r="B3248" t="s">
        <v>4423</v>
      </c>
      <c r="C3248">
        <v>0</v>
      </c>
      <c r="D3248">
        <v>0</v>
      </c>
      <c r="E3248" t="s">
        <v>1196</v>
      </c>
      <c r="F3248" t="s">
        <v>1196</v>
      </c>
    </row>
    <row r="3249" spans="1:6">
      <c r="A3249" t="s">
        <v>11679</v>
      </c>
      <c r="B3249" t="s">
        <v>4424</v>
      </c>
      <c r="C3249">
        <v>8</v>
      </c>
      <c r="D3249">
        <v>0</v>
      </c>
      <c r="E3249" t="s">
        <v>1196</v>
      </c>
      <c r="F3249" t="s">
        <v>8332</v>
      </c>
    </row>
    <row r="3250" spans="1:6">
      <c r="A3250" t="s">
        <v>11680</v>
      </c>
      <c r="B3250" t="s">
        <v>4425</v>
      </c>
      <c r="C3250">
        <v>0</v>
      </c>
      <c r="D3250">
        <v>0</v>
      </c>
      <c r="E3250" t="s">
        <v>1196</v>
      </c>
      <c r="F3250" t="s">
        <v>1196</v>
      </c>
    </row>
    <row r="3251" spans="1:6">
      <c r="A3251" t="s">
        <v>11681</v>
      </c>
      <c r="B3251" t="s">
        <v>4426</v>
      </c>
      <c r="C3251">
        <v>0</v>
      </c>
      <c r="D3251">
        <v>0</v>
      </c>
      <c r="E3251" t="s">
        <v>1196</v>
      </c>
      <c r="F3251" t="s">
        <v>8334</v>
      </c>
    </row>
    <row r="3252" spans="1:6">
      <c r="A3252" t="s">
        <v>11682</v>
      </c>
      <c r="B3252" t="s">
        <v>4427</v>
      </c>
      <c r="C3252">
        <v>0</v>
      </c>
      <c r="D3252">
        <v>0</v>
      </c>
      <c r="E3252" t="s">
        <v>1196</v>
      </c>
      <c r="F3252" t="s">
        <v>8379</v>
      </c>
    </row>
    <row r="3253" spans="1:6">
      <c r="A3253" t="s">
        <v>11683</v>
      </c>
      <c r="B3253" t="s">
        <v>4428</v>
      </c>
      <c r="C3253">
        <v>13</v>
      </c>
      <c r="D3253">
        <v>0</v>
      </c>
      <c r="E3253" t="s">
        <v>1196</v>
      </c>
      <c r="F3253" t="s">
        <v>8334</v>
      </c>
    </row>
    <row r="3254" spans="1:6">
      <c r="A3254" t="s">
        <v>11684</v>
      </c>
      <c r="B3254" t="s">
        <v>4429</v>
      </c>
      <c r="C3254">
        <v>32</v>
      </c>
      <c r="D3254">
        <v>0</v>
      </c>
      <c r="E3254" t="s">
        <v>1196</v>
      </c>
      <c r="F3254" t="s">
        <v>8332</v>
      </c>
    </row>
    <row r="3255" spans="1:6">
      <c r="A3255" t="s">
        <v>11685</v>
      </c>
      <c r="B3255" t="s">
        <v>4430</v>
      </c>
      <c r="C3255">
        <v>10</v>
      </c>
      <c r="D3255">
        <v>0</v>
      </c>
      <c r="E3255" t="s">
        <v>1196</v>
      </c>
      <c r="F3255" t="s">
        <v>8334</v>
      </c>
    </row>
    <row r="3256" spans="1:6">
      <c r="A3256" t="s">
        <v>11686</v>
      </c>
      <c r="B3256" t="s">
        <v>4431</v>
      </c>
      <c r="C3256">
        <v>4</v>
      </c>
      <c r="D3256">
        <v>0</v>
      </c>
      <c r="E3256" t="s">
        <v>1196</v>
      </c>
      <c r="F3256" t="s">
        <v>1196</v>
      </c>
    </row>
    <row r="3257" spans="1:6">
      <c r="A3257" t="s">
        <v>11687</v>
      </c>
      <c r="B3257" t="s">
        <v>4432</v>
      </c>
      <c r="C3257">
        <v>75</v>
      </c>
      <c r="D3257">
        <v>0</v>
      </c>
      <c r="E3257" t="s">
        <v>1196</v>
      </c>
      <c r="F3257" t="s">
        <v>1196</v>
      </c>
    </row>
    <row r="3258" spans="1:6">
      <c r="A3258" t="s">
        <v>11688</v>
      </c>
      <c r="B3258" t="s">
        <v>4433</v>
      </c>
      <c r="C3258">
        <v>41</v>
      </c>
      <c r="D3258">
        <v>0</v>
      </c>
      <c r="E3258" t="s">
        <v>1196</v>
      </c>
      <c r="F3258" t="s">
        <v>8334</v>
      </c>
    </row>
    <row r="3259" spans="1:6">
      <c r="A3259" t="s">
        <v>11689</v>
      </c>
      <c r="B3259" t="s">
        <v>4434</v>
      </c>
      <c r="C3259">
        <v>0</v>
      </c>
      <c r="D3259">
        <v>0</v>
      </c>
      <c r="E3259" t="s">
        <v>1196</v>
      </c>
      <c r="F3259" t="s">
        <v>1196</v>
      </c>
    </row>
    <row r="3260" spans="1:6">
      <c r="A3260" t="s">
        <v>11690</v>
      </c>
      <c r="B3260" t="s">
        <v>4435</v>
      </c>
      <c r="C3260">
        <v>8</v>
      </c>
      <c r="D3260">
        <v>0</v>
      </c>
      <c r="E3260" t="s">
        <v>1196</v>
      </c>
      <c r="F3260" t="s">
        <v>1196</v>
      </c>
    </row>
    <row r="3261" spans="1:6">
      <c r="A3261" t="s">
        <v>11691</v>
      </c>
      <c r="B3261" t="s">
        <v>4436</v>
      </c>
      <c r="C3261">
        <v>0</v>
      </c>
      <c r="D3261">
        <v>0</v>
      </c>
      <c r="E3261" t="s">
        <v>1196</v>
      </c>
      <c r="F3261" t="s">
        <v>8335</v>
      </c>
    </row>
    <row r="3262" spans="1:6">
      <c r="A3262" t="s">
        <v>11692</v>
      </c>
      <c r="B3262" t="s">
        <v>4437</v>
      </c>
      <c r="C3262">
        <v>20</v>
      </c>
      <c r="D3262">
        <v>0</v>
      </c>
      <c r="E3262" t="s">
        <v>1196</v>
      </c>
      <c r="F3262" t="s">
        <v>1196</v>
      </c>
    </row>
    <row r="3263" spans="1:6">
      <c r="A3263" t="s">
        <v>11693</v>
      </c>
      <c r="B3263" t="s">
        <v>4438</v>
      </c>
      <c r="C3263">
        <v>0</v>
      </c>
      <c r="D3263">
        <v>0</v>
      </c>
      <c r="E3263" t="s">
        <v>1196</v>
      </c>
      <c r="F3263" t="s">
        <v>1196</v>
      </c>
    </row>
    <row r="3264" spans="1:6">
      <c r="A3264" t="s">
        <v>11694</v>
      </c>
      <c r="B3264" t="s">
        <v>4439</v>
      </c>
      <c r="C3264">
        <v>6</v>
      </c>
      <c r="D3264">
        <v>0</v>
      </c>
      <c r="E3264" t="s">
        <v>1196</v>
      </c>
      <c r="F3264" t="s">
        <v>8335</v>
      </c>
    </row>
    <row r="3265" spans="1:6">
      <c r="A3265" t="s">
        <v>11695</v>
      </c>
      <c r="B3265" t="s">
        <v>4440</v>
      </c>
      <c r="C3265">
        <v>8</v>
      </c>
      <c r="D3265">
        <v>0</v>
      </c>
      <c r="E3265" t="s">
        <v>1196</v>
      </c>
      <c r="F3265" t="s">
        <v>8334</v>
      </c>
    </row>
    <row r="3266" spans="1:6">
      <c r="A3266" t="s">
        <v>11696</v>
      </c>
      <c r="B3266" t="s">
        <v>4441</v>
      </c>
      <c r="C3266">
        <v>9</v>
      </c>
      <c r="D3266">
        <v>0</v>
      </c>
      <c r="E3266" t="s">
        <v>1196</v>
      </c>
      <c r="F3266" t="s">
        <v>8331</v>
      </c>
    </row>
    <row r="3267" spans="1:6">
      <c r="A3267" t="s">
        <v>11697</v>
      </c>
      <c r="B3267" t="s">
        <v>4442</v>
      </c>
      <c r="C3267">
        <v>4</v>
      </c>
      <c r="D3267">
        <v>0</v>
      </c>
      <c r="E3267" t="s">
        <v>1196</v>
      </c>
      <c r="F3267" t="s">
        <v>8334</v>
      </c>
    </row>
    <row r="3268" spans="1:6">
      <c r="A3268" t="s">
        <v>11698</v>
      </c>
      <c r="B3268" t="s">
        <v>4443</v>
      </c>
      <c r="C3268">
        <v>244</v>
      </c>
      <c r="D3268">
        <v>0</v>
      </c>
      <c r="E3268" t="s">
        <v>1196</v>
      </c>
      <c r="F3268" t="s">
        <v>8335</v>
      </c>
    </row>
    <row r="3269" spans="1:6">
      <c r="A3269" t="s">
        <v>11699</v>
      </c>
      <c r="B3269" t="s">
        <v>4444</v>
      </c>
      <c r="C3269">
        <v>7</v>
      </c>
      <c r="D3269">
        <v>0</v>
      </c>
      <c r="E3269" t="s">
        <v>1196</v>
      </c>
      <c r="F3269" t="s">
        <v>8331</v>
      </c>
    </row>
    <row r="3270" spans="1:6">
      <c r="A3270" t="s">
        <v>11700</v>
      </c>
      <c r="B3270" t="s">
        <v>4445</v>
      </c>
      <c r="C3270">
        <v>35</v>
      </c>
      <c r="D3270">
        <v>0</v>
      </c>
      <c r="E3270" t="s">
        <v>1196</v>
      </c>
      <c r="F3270" t="s">
        <v>8331</v>
      </c>
    </row>
    <row r="3271" spans="1:6">
      <c r="A3271" t="s">
        <v>11701</v>
      </c>
      <c r="B3271" t="s">
        <v>4446</v>
      </c>
      <c r="C3271">
        <v>5</v>
      </c>
      <c r="D3271">
        <v>0</v>
      </c>
      <c r="E3271" t="s">
        <v>1196</v>
      </c>
      <c r="F3271" t="s">
        <v>1196</v>
      </c>
    </row>
    <row r="3272" spans="1:6">
      <c r="A3272" t="s">
        <v>11702</v>
      </c>
      <c r="B3272" t="s">
        <v>4447</v>
      </c>
      <c r="C3272">
        <v>0</v>
      </c>
      <c r="D3272">
        <v>0</v>
      </c>
      <c r="E3272" t="s">
        <v>1196</v>
      </c>
      <c r="F3272" t="s">
        <v>1196</v>
      </c>
    </row>
    <row r="3273" spans="1:6">
      <c r="A3273" t="s">
        <v>11703</v>
      </c>
      <c r="B3273" t="s">
        <v>4448</v>
      </c>
      <c r="C3273">
        <v>10</v>
      </c>
      <c r="D3273">
        <v>0</v>
      </c>
      <c r="E3273" t="s">
        <v>1196</v>
      </c>
      <c r="F3273" t="s">
        <v>1196</v>
      </c>
    </row>
    <row r="3274" spans="1:6">
      <c r="A3274" t="s">
        <v>11704</v>
      </c>
      <c r="B3274" t="s">
        <v>4449</v>
      </c>
      <c r="C3274">
        <v>34</v>
      </c>
      <c r="D3274">
        <v>0</v>
      </c>
      <c r="E3274" t="s">
        <v>1196</v>
      </c>
      <c r="F3274" t="s">
        <v>8334</v>
      </c>
    </row>
    <row r="3275" spans="1:6">
      <c r="A3275" t="s">
        <v>11705</v>
      </c>
      <c r="B3275" t="s">
        <v>4450</v>
      </c>
      <c r="C3275">
        <v>5</v>
      </c>
      <c r="D3275">
        <v>0</v>
      </c>
      <c r="E3275" t="s">
        <v>1196</v>
      </c>
      <c r="F3275" t="s">
        <v>8334</v>
      </c>
    </row>
    <row r="3276" spans="1:6">
      <c r="A3276" t="s">
        <v>11706</v>
      </c>
      <c r="B3276" t="s">
        <v>4451</v>
      </c>
      <c r="C3276">
        <v>6</v>
      </c>
      <c r="D3276">
        <v>0</v>
      </c>
      <c r="E3276" t="s">
        <v>1196</v>
      </c>
      <c r="F3276" t="s">
        <v>1196</v>
      </c>
    </row>
    <row r="3277" spans="1:6">
      <c r="A3277" t="s">
        <v>11707</v>
      </c>
      <c r="B3277" t="s">
        <v>4452</v>
      </c>
      <c r="C3277">
        <v>5</v>
      </c>
      <c r="D3277">
        <v>0</v>
      </c>
      <c r="E3277" t="s">
        <v>1196</v>
      </c>
      <c r="F3277" t="s">
        <v>8332</v>
      </c>
    </row>
    <row r="3278" spans="1:6">
      <c r="A3278" t="s">
        <v>11708</v>
      </c>
      <c r="B3278" t="s">
        <v>4453</v>
      </c>
      <c r="C3278">
        <v>15</v>
      </c>
      <c r="D3278">
        <v>0</v>
      </c>
      <c r="E3278" t="s">
        <v>1196</v>
      </c>
      <c r="F3278" t="s">
        <v>8332</v>
      </c>
    </row>
    <row r="3279" spans="1:6">
      <c r="A3279" t="s">
        <v>11709</v>
      </c>
      <c r="B3279" t="s">
        <v>4454</v>
      </c>
      <c r="C3279">
        <v>56</v>
      </c>
      <c r="D3279">
        <v>0</v>
      </c>
      <c r="E3279" t="s">
        <v>1196</v>
      </c>
      <c r="F3279" t="s">
        <v>8335</v>
      </c>
    </row>
    <row r="3280" spans="1:6">
      <c r="A3280" t="s">
        <v>11710</v>
      </c>
      <c r="B3280" t="s">
        <v>4455</v>
      </c>
      <c r="C3280">
        <v>0</v>
      </c>
      <c r="D3280">
        <v>0</v>
      </c>
      <c r="E3280" t="s">
        <v>1196</v>
      </c>
      <c r="F3280" t="s">
        <v>1196</v>
      </c>
    </row>
    <row r="3281" spans="1:6">
      <c r="A3281" t="s">
        <v>11711</v>
      </c>
      <c r="B3281" t="s">
        <v>4456</v>
      </c>
      <c r="C3281">
        <v>4</v>
      </c>
      <c r="D3281">
        <v>0</v>
      </c>
      <c r="E3281" t="s">
        <v>1196</v>
      </c>
      <c r="F3281" t="s">
        <v>8334</v>
      </c>
    </row>
    <row r="3282" spans="1:6">
      <c r="A3282" t="s">
        <v>11712</v>
      </c>
      <c r="B3282" t="s">
        <v>4457</v>
      </c>
      <c r="C3282">
        <v>0</v>
      </c>
      <c r="D3282">
        <v>0</v>
      </c>
      <c r="E3282" t="s">
        <v>1196</v>
      </c>
      <c r="F3282" t="s">
        <v>1196</v>
      </c>
    </row>
    <row r="3283" spans="1:6">
      <c r="A3283" t="s">
        <v>11713</v>
      </c>
      <c r="B3283" t="s">
        <v>4458</v>
      </c>
      <c r="C3283">
        <v>0</v>
      </c>
      <c r="D3283">
        <v>0</v>
      </c>
      <c r="E3283" t="s">
        <v>1196</v>
      </c>
      <c r="F3283" t="s">
        <v>1196</v>
      </c>
    </row>
    <row r="3284" spans="1:6">
      <c r="A3284" t="s">
        <v>11714</v>
      </c>
      <c r="B3284" t="s">
        <v>4459</v>
      </c>
      <c r="C3284">
        <v>0</v>
      </c>
      <c r="D3284">
        <v>0</v>
      </c>
      <c r="E3284" t="s">
        <v>1196</v>
      </c>
      <c r="F3284" t="s">
        <v>1196</v>
      </c>
    </row>
    <row r="3285" spans="1:6">
      <c r="A3285" t="s">
        <v>11715</v>
      </c>
      <c r="B3285" t="s">
        <v>4460</v>
      </c>
      <c r="C3285">
        <v>0</v>
      </c>
      <c r="D3285">
        <v>0</v>
      </c>
      <c r="E3285" t="s">
        <v>1196</v>
      </c>
      <c r="F3285" t="s">
        <v>1196</v>
      </c>
    </row>
    <row r="3286" spans="1:6">
      <c r="A3286" t="s">
        <v>11716</v>
      </c>
      <c r="B3286" t="s">
        <v>4461</v>
      </c>
      <c r="C3286">
        <v>0</v>
      </c>
      <c r="D3286">
        <v>0</v>
      </c>
      <c r="E3286" t="s">
        <v>1196</v>
      </c>
      <c r="F3286" t="s">
        <v>1196</v>
      </c>
    </row>
    <row r="3287" spans="1:6">
      <c r="A3287" t="s">
        <v>11717</v>
      </c>
      <c r="B3287" t="s">
        <v>4462</v>
      </c>
      <c r="C3287">
        <v>15</v>
      </c>
      <c r="D3287">
        <v>0</v>
      </c>
      <c r="E3287" t="s">
        <v>1196</v>
      </c>
      <c r="F3287" t="s">
        <v>8335</v>
      </c>
    </row>
    <row r="3288" spans="1:6">
      <c r="A3288" t="s">
        <v>11718</v>
      </c>
      <c r="B3288" t="s">
        <v>4463</v>
      </c>
      <c r="C3288">
        <v>9</v>
      </c>
      <c r="D3288">
        <v>0</v>
      </c>
      <c r="E3288" t="s">
        <v>1196</v>
      </c>
      <c r="F3288" t="s">
        <v>8334</v>
      </c>
    </row>
    <row r="3289" spans="1:6">
      <c r="A3289" t="s">
        <v>11719</v>
      </c>
      <c r="B3289" t="s">
        <v>4464</v>
      </c>
      <c r="C3289">
        <v>0</v>
      </c>
      <c r="D3289">
        <v>0</v>
      </c>
      <c r="E3289" t="s">
        <v>1196</v>
      </c>
      <c r="F3289" t="s">
        <v>8378</v>
      </c>
    </row>
    <row r="3290" spans="1:6">
      <c r="A3290" t="s">
        <v>11720</v>
      </c>
      <c r="B3290" t="s">
        <v>4465</v>
      </c>
      <c r="C3290">
        <v>0</v>
      </c>
      <c r="D3290">
        <v>0</v>
      </c>
      <c r="E3290" t="s">
        <v>1196</v>
      </c>
      <c r="F3290" t="s">
        <v>8378</v>
      </c>
    </row>
    <row r="3291" spans="1:6">
      <c r="A3291" t="s">
        <v>11721</v>
      </c>
      <c r="B3291" t="s">
        <v>4466</v>
      </c>
      <c r="C3291">
        <v>10</v>
      </c>
      <c r="D3291">
        <v>0</v>
      </c>
      <c r="E3291" t="s">
        <v>1196</v>
      </c>
      <c r="F3291" t="s">
        <v>8334</v>
      </c>
    </row>
    <row r="3292" spans="1:6">
      <c r="A3292" t="s">
        <v>11722</v>
      </c>
      <c r="B3292" t="s">
        <v>4467</v>
      </c>
      <c r="C3292">
        <v>0</v>
      </c>
      <c r="D3292">
        <v>0</v>
      </c>
      <c r="E3292" t="s">
        <v>1196</v>
      </c>
      <c r="F3292" t="s">
        <v>8335</v>
      </c>
    </row>
    <row r="3293" spans="1:6">
      <c r="A3293" t="s">
        <v>11723</v>
      </c>
      <c r="B3293" t="s">
        <v>4468</v>
      </c>
      <c r="C3293">
        <v>50</v>
      </c>
      <c r="D3293">
        <v>0</v>
      </c>
      <c r="E3293" t="s">
        <v>1196</v>
      </c>
      <c r="F3293" t="s">
        <v>1196</v>
      </c>
    </row>
    <row r="3294" spans="1:6">
      <c r="A3294" t="s">
        <v>11724</v>
      </c>
      <c r="B3294" t="s">
        <v>4469</v>
      </c>
      <c r="C3294">
        <v>10</v>
      </c>
      <c r="D3294">
        <v>0</v>
      </c>
      <c r="E3294" t="s">
        <v>1196</v>
      </c>
      <c r="F3294" t="s">
        <v>1196</v>
      </c>
    </row>
    <row r="3295" spans="1:6">
      <c r="A3295" t="s">
        <v>11725</v>
      </c>
      <c r="B3295" t="s">
        <v>4470</v>
      </c>
      <c r="C3295">
        <v>0</v>
      </c>
      <c r="D3295">
        <v>0</v>
      </c>
      <c r="E3295" t="s">
        <v>1196</v>
      </c>
      <c r="F3295" t="s">
        <v>8334</v>
      </c>
    </row>
    <row r="3296" spans="1:6">
      <c r="A3296" t="s">
        <v>11726</v>
      </c>
      <c r="B3296" t="s">
        <v>4471</v>
      </c>
      <c r="C3296">
        <v>20</v>
      </c>
      <c r="D3296">
        <v>0</v>
      </c>
      <c r="E3296" t="s">
        <v>1196</v>
      </c>
      <c r="F3296" t="s">
        <v>8331</v>
      </c>
    </row>
    <row r="3297" spans="1:6">
      <c r="A3297" t="s">
        <v>11727</v>
      </c>
      <c r="B3297" t="s">
        <v>4472</v>
      </c>
      <c r="C3297">
        <v>200</v>
      </c>
      <c r="D3297">
        <v>0</v>
      </c>
      <c r="E3297" t="s">
        <v>1196</v>
      </c>
      <c r="F3297" t="s">
        <v>8335</v>
      </c>
    </row>
    <row r="3298" spans="1:6">
      <c r="A3298" t="s">
        <v>11728</v>
      </c>
      <c r="B3298" t="s">
        <v>4473</v>
      </c>
      <c r="C3298">
        <v>0</v>
      </c>
      <c r="D3298">
        <v>0</v>
      </c>
      <c r="E3298" t="s">
        <v>1196</v>
      </c>
      <c r="F3298" t="s">
        <v>1196</v>
      </c>
    </row>
    <row r="3299" spans="1:6">
      <c r="A3299" t="s">
        <v>11729</v>
      </c>
      <c r="B3299" t="s">
        <v>4474</v>
      </c>
      <c r="C3299">
        <v>25</v>
      </c>
      <c r="D3299">
        <v>0</v>
      </c>
      <c r="E3299" t="s">
        <v>1196</v>
      </c>
      <c r="F3299" t="s">
        <v>1196</v>
      </c>
    </row>
    <row r="3300" spans="1:6">
      <c r="A3300" t="s">
        <v>11730</v>
      </c>
      <c r="B3300" t="s">
        <v>4475</v>
      </c>
      <c r="C3300">
        <v>83</v>
      </c>
      <c r="D3300">
        <v>0</v>
      </c>
      <c r="E3300" t="s">
        <v>1196</v>
      </c>
      <c r="F3300" t="s">
        <v>8334</v>
      </c>
    </row>
    <row r="3301" spans="1:6">
      <c r="A3301" t="s">
        <v>11731</v>
      </c>
      <c r="B3301" t="s">
        <v>4476</v>
      </c>
      <c r="C3301">
        <v>30</v>
      </c>
      <c r="D3301">
        <v>0</v>
      </c>
      <c r="E3301" t="s">
        <v>1196</v>
      </c>
      <c r="F3301" t="s">
        <v>8335</v>
      </c>
    </row>
    <row r="3302" spans="1:6">
      <c r="A3302" t="s">
        <v>11732</v>
      </c>
      <c r="B3302" t="s">
        <v>4477</v>
      </c>
      <c r="C3302">
        <v>55</v>
      </c>
      <c r="D3302">
        <v>0</v>
      </c>
      <c r="E3302" t="s">
        <v>1196</v>
      </c>
      <c r="F3302" t="s">
        <v>8334</v>
      </c>
    </row>
    <row r="3303" spans="1:6">
      <c r="A3303" t="s">
        <v>11733</v>
      </c>
      <c r="B3303" t="s">
        <v>4478</v>
      </c>
      <c r="C3303">
        <v>0</v>
      </c>
      <c r="D3303">
        <v>0</v>
      </c>
      <c r="E3303" t="s">
        <v>1196</v>
      </c>
      <c r="F3303" t="s">
        <v>8379</v>
      </c>
    </row>
    <row r="3304" spans="1:6">
      <c r="A3304" t="s">
        <v>11734</v>
      </c>
      <c r="B3304" t="s">
        <v>4479</v>
      </c>
      <c r="C3304">
        <v>13</v>
      </c>
      <c r="D3304">
        <v>0</v>
      </c>
      <c r="E3304" t="s">
        <v>1196</v>
      </c>
      <c r="F3304" t="s">
        <v>8334</v>
      </c>
    </row>
    <row r="3305" spans="1:6">
      <c r="A3305" t="s">
        <v>11735</v>
      </c>
      <c r="B3305" t="s">
        <v>4480</v>
      </c>
      <c r="C3305">
        <v>0</v>
      </c>
      <c r="D3305">
        <v>0</v>
      </c>
      <c r="E3305" t="s">
        <v>1196</v>
      </c>
      <c r="F3305" t="s">
        <v>8334</v>
      </c>
    </row>
    <row r="3306" spans="1:6">
      <c r="A3306" t="s">
        <v>11736</v>
      </c>
      <c r="B3306" t="s">
        <v>4481</v>
      </c>
      <c r="C3306">
        <v>15</v>
      </c>
      <c r="D3306">
        <v>0</v>
      </c>
      <c r="E3306" t="s">
        <v>1196</v>
      </c>
      <c r="F3306" t="s">
        <v>8334</v>
      </c>
    </row>
    <row r="3307" spans="1:6">
      <c r="A3307" t="s">
        <v>11737</v>
      </c>
      <c r="B3307" t="s">
        <v>4482</v>
      </c>
      <c r="C3307">
        <v>0</v>
      </c>
      <c r="D3307">
        <v>0</v>
      </c>
      <c r="E3307" t="s">
        <v>1196</v>
      </c>
      <c r="F3307" t="s">
        <v>1196</v>
      </c>
    </row>
    <row r="3308" spans="1:6">
      <c r="A3308" t="s">
        <v>11738</v>
      </c>
      <c r="B3308" t="s">
        <v>4483</v>
      </c>
      <c r="C3308">
        <v>30</v>
      </c>
      <c r="D3308">
        <v>0</v>
      </c>
      <c r="E3308" t="s">
        <v>1196</v>
      </c>
      <c r="F3308" t="s">
        <v>8335</v>
      </c>
    </row>
    <row r="3309" spans="1:6">
      <c r="A3309" t="s">
        <v>11739</v>
      </c>
      <c r="B3309" t="s">
        <v>4484</v>
      </c>
      <c r="C3309">
        <v>0</v>
      </c>
      <c r="D3309">
        <v>0</v>
      </c>
      <c r="E3309" t="s">
        <v>1196</v>
      </c>
      <c r="F3309" t="s">
        <v>8335</v>
      </c>
    </row>
    <row r="3310" spans="1:6">
      <c r="A3310" t="s">
        <v>11740</v>
      </c>
      <c r="B3310" t="s">
        <v>4485</v>
      </c>
      <c r="C3310">
        <v>28</v>
      </c>
      <c r="D3310">
        <v>0</v>
      </c>
      <c r="E3310" t="s">
        <v>1196</v>
      </c>
      <c r="F3310" t="s">
        <v>8331</v>
      </c>
    </row>
    <row r="3311" spans="1:6">
      <c r="A3311" t="s">
        <v>11741</v>
      </c>
      <c r="B3311" t="s">
        <v>4486</v>
      </c>
      <c r="C3311">
        <v>8</v>
      </c>
      <c r="D3311">
        <v>0</v>
      </c>
      <c r="E3311" t="s">
        <v>1196</v>
      </c>
      <c r="F3311" t="s">
        <v>8331</v>
      </c>
    </row>
    <row r="3312" spans="1:6">
      <c r="A3312" t="s">
        <v>11742</v>
      </c>
      <c r="B3312" t="s">
        <v>4487</v>
      </c>
      <c r="C3312">
        <v>0</v>
      </c>
      <c r="D3312">
        <v>0</v>
      </c>
      <c r="E3312" t="s">
        <v>1196</v>
      </c>
      <c r="F3312" t="s">
        <v>1196</v>
      </c>
    </row>
    <row r="3313" spans="1:6">
      <c r="A3313" t="s">
        <v>11743</v>
      </c>
      <c r="B3313" t="s">
        <v>4488</v>
      </c>
      <c r="C3313">
        <v>10</v>
      </c>
      <c r="D3313">
        <v>0</v>
      </c>
      <c r="E3313" t="s">
        <v>1196</v>
      </c>
      <c r="F3313" t="s">
        <v>8334</v>
      </c>
    </row>
    <row r="3314" spans="1:6">
      <c r="A3314" t="s">
        <v>11744</v>
      </c>
      <c r="B3314" t="s">
        <v>4489</v>
      </c>
      <c r="C3314">
        <v>12</v>
      </c>
      <c r="D3314">
        <v>0</v>
      </c>
      <c r="E3314" t="s">
        <v>1196</v>
      </c>
      <c r="F3314" t="s">
        <v>8334</v>
      </c>
    </row>
    <row r="3315" spans="1:6">
      <c r="A3315" t="s">
        <v>11745</v>
      </c>
      <c r="B3315" t="s">
        <v>4490</v>
      </c>
      <c r="C3315">
        <v>0</v>
      </c>
      <c r="D3315">
        <v>0</v>
      </c>
      <c r="E3315" t="s">
        <v>1196</v>
      </c>
      <c r="F3315" t="s">
        <v>8335</v>
      </c>
    </row>
    <row r="3316" spans="1:6">
      <c r="A3316" t="s">
        <v>11746</v>
      </c>
      <c r="B3316" t="s">
        <v>4491</v>
      </c>
      <c r="C3316">
        <v>0</v>
      </c>
      <c r="D3316">
        <v>0</v>
      </c>
      <c r="E3316" t="s">
        <v>1196</v>
      </c>
      <c r="F3316" t="s">
        <v>1196</v>
      </c>
    </row>
    <row r="3317" spans="1:6">
      <c r="A3317" t="s">
        <v>11747</v>
      </c>
      <c r="B3317" t="s">
        <v>4492</v>
      </c>
      <c r="C3317">
        <v>4</v>
      </c>
      <c r="D3317">
        <v>0</v>
      </c>
      <c r="E3317" t="s">
        <v>1196</v>
      </c>
      <c r="F3317" t="s">
        <v>8331</v>
      </c>
    </row>
    <row r="3318" spans="1:6">
      <c r="A3318" t="s">
        <v>11748</v>
      </c>
      <c r="B3318" t="s">
        <v>4493</v>
      </c>
      <c r="C3318">
        <v>20</v>
      </c>
      <c r="D3318">
        <v>0</v>
      </c>
      <c r="E3318" t="s">
        <v>1196</v>
      </c>
      <c r="F3318" t="s">
        <v>8332</v>
      </c>
    </row>
    <row r="3319" spans="1:6">
      <c r="A3319" t="s">
        <v>11749</v>
      </c>
      <c r="B3319" t="s">
        <v>4494</v>
      </c>
      <c r="C3319">
        <v>22</v>
      </c>
      <c r="D3319">
        <v>0</v>
      </c>
      <c r="E3319" t="s">
        <v>1196</v>
      </c>
      <c r="F3319" t="s">
        <v>8334</v>
      </c>
    </row>
    <row r="3320" spans="1:6">
      <c r="A3320" t="s">
        <v>11750</v>
      </c>
      <c r="B3320" t="s">
        <v>4495</v>
      </c>
      <c r="C3320">
        <v>117</v>
      </c>
      <c r="D3320">
        <v>0</v>
      </c>
      <c r="E3320" t="s">
        <v>1196</v>
      </c>
      <c r="F3320" t="s">
        <v>8335</v>
      </c>
    </row>
    <row r="3321" spans="1:6">
      <c r="A3321" t="s">
        <v>11751</v>
      </c>
      <c r="B3321" t="s">
        <v>4496</v>
      </c>
      <c r="C3321">
        <v>38</v>
      </c>
      <c r="D3321">
        <v>0</v>
      </c>
      <c r="E3321" t="s">
        <v>1196</v>
      </c>
      <c r="F3321" t="s">
        <v>8334</v>
      </c>
    </row>
    <row r="3322" spans="1:6">
      <c r="A3322" t="s">
        <v>11752</v>
      </c>
      <c r="B3322" t="s">
        <v>4497</v>
      </c>
      <c r="C3322">
        <v>20</v>
      </c>
      <c r="D3322">
        <v>0</v>
      </c>
      <c r="E3322" t="s">
        <v>1196</v>
      </c>
      <c r="F3322" t="s">
        <v>8335</v>
      </c>
    </row>
    <row r="3323" spans="1:6">
      <c r="A3323" t="s">
        <v>11753</v>
      </c>
      <c r="B3323" t="s">
        <v>4498</v>
      </c>
      <c r="C3323">
        <v>7</v>
      </c>
      <c r="D3323">
        <v>0</v>
      </c>
      <c r="E3323" t="s">
        <v>1196</v>
      </c>
      <c r="F3323" t="s">
        <v>8335</v>
      </c>
    </row>
    <row r="3324" spans="1:6">
      <c r="A3324" t="s">
        <v>11754</v>
      </c>
      <c r="B3324" t="s">
        <v>4499</v>
      </c>
      <c r="C3324">
        <v>15</v>
      </c>
      <c r="D3324">
        <v>0</v>
      </c>
      <c r="E3324" t="s">
        <v>1196</v>
      </c>
      <c r="F3324" t="s">
        <v>8335</v>
      </c>
    </row>
    <row r="3325" spans="1:6">
      <c r="A3325" t="s">
        <v>11755</v>
      </c>
      <c r="B3325" t="s">
        <v>4500</v>
      </c>
      <c r="C3325">
        <v>16</v>
      </c>
      <c r="D3325">
        <v>0</v>
      </c>
      <c r="E3325" t="s">
        <v>1196</v>
      </c>
      <c r="F3325" t="s">
        <v>8334</v>
      </c>
    </row>
    <row r="3326" spans="1:6">
      <c r="A3326" t="s">
        <v>11756</v>
      </c>
      <c r="B3326" t="s">
        <v>4501</v>
      </c>
      <c r="C3326">
        <v>0</v>
      </c>
      <c r="D3326">
        <v>0</v>
      </c>
      <c r="E3326" t="s">
        <v>1196</v>
      </c>
      <c r="F3326" t="s">
        <v>8378</v>
      </c>
    </row>
    <row r="3327" spans="1:6">
      <c r="A3327" t="s">
        <v>11757</v>
      </c>
      <c r="B3327" t="s">
        <v>4502</v>
      </c>
      <c r="C3327">
        <v>17</v>
      </c>
      <c r="D3327">
        <v>0</v>
      </c>
      <c r="E3327" t="s">
        <v>1196</v>
      </c>
      <c r="F3327" t="s">
        <v>1196</v>
      </c>
    </row>
    <row r="3328" spans="1:6">
      <c r="A3328" t="s">
        <v>11758</v>
      </c>
      <c r="B3328" t="s">
        <v>4503</v>
      </c>
      <c r="C3328">
        <v>22</v>
      </c>
      <c r="D3328">
        <v>0</v>
      </c>
      <c r="E3328" t="s">
        <v>1196</v>
      </c>
      <c r="F3328" t="s">
        <v>1196</v>
      </c>
    </row>
    <row r="3329" spans="1:6">
      <c r="A3329" t="s">
        <v>11759</v>
      </c>
      <c r="B3329" t="s">
        <v>4504</v>
      </c>
      <c r="C3329">
        <v>18</v>
      </c>
      <c r="D3329">
        <v>0</v>
      </c>
      <c r="E3329" t="s">
        <v>1196</v>
      </c>
      <c r="F3329" t="s">
        <v>8334</v>
      </c>
    </row>
    <row r="3330" spans="1:6">
      <c r="A3330" t="s">
        <v>11760</v>
      </c>
      <c r="B3330" t="s">
        <v>4505</v>
      </c>
      <c r="C3330">
        <v>0</v>
      </c>
      <c r="D3330">
        <v>0</v>
      </c>
      <c r="E3330" t="s">
        <v>1196</v>
      </c>
      <c r="F3330" t="s">
        <v>8335</v>
      </c>
    </row>
    <row r="3331" spans="1:6">
      <c r="A3331" t="s">
        <v>11761</v>
      </c>
      <c r="B3331" t="s">
        <v>4506</v>
      </c>
      <c r="C3331">
        <v>20</v>
      </c>
      <c r="D3331">
        <v>0</v>
      </c>
      <c r="E3331" t="s">
        <v>1196</v>
      </c>
      <c r="F3331" t="s">
        <v>8335</v>
      </c>
    </row>
    <row r="3332" spans="1:6">
      <c r="A3332" t="s">
        <v>11762</v>
      </c>
      <c r="B3332" t="s">
        <v>4507</v>
      </c>
      <c r="C3332">
        <v>52</v>
      </c>
      <c r="D3332">
        <v>0</v>
      </c>
      <c r="E3332" t="s">
        <v>1196</v>
      </c>
      <c r="F3332" t="s">
        <v>8334</v>
      </c>
    </row>
    <row r="3333" spans="1:6">
      <c r="A3333" t="s">
        <v>11763</v>
      </c>
      <c r="B3333" t="s">
        <v>4508</v>
      </c>
      <c r="C3333">
        <v>215</v>
      </c>
      <c r="D3333">
        <v>0</v>
      </c>
      <c r="E3333" t="s">
        <v>1196</v>
      </c>
      <c r="F3333" t="s">
        <v>8334</v>
      </c>
    </row>
    <row r="3334" spans="1:6">
      <c r="A3334" t="s">
        <v>11764</v>
      </c>
      <c r="B3334" t="s">
        <v>4509</v>
      </c>
      <c r="C3334">
        <v>10</v>
      </c>
      <c r="D3334">
        <v>0</v>
      </c>
      <c r="E3334" t="s">
        <v>1196</v>
      </c>
      <c r="F3334" t="s">
        <v>8334</v>
      </c>
    </row>
    <row r="3335" spans="1:6">
      <c r="A3335" t="s">
        <v>11765</v>
      </c>
      <c r="B3335" t="s">
        <v>4510</v>
      </c>
      <c r="C3335">
        <v>23</v>
      </c>
      <c r="D3335">
        <v>0</v>
      </c>
      <c r="E3335" t="s">
        <v>1196</v>
      </c>
      <c r="F3335" t="s">
        <v>8332</v>
      </c>
    </row>
    <row r="3336" spans="1:6">
      <c r="A3336" t="s">
        <v>11766</v>
      </c>
      <c r="B3336" t="s">
        <v>4511</v>
      </c>
      <c r="C3336">
        <v>0</v>
      </c>
      <c r="D3336">
        <v>0</v>
      </c>
      <c r="E3336" t="s">
        <v>1196</v>
      </c>
      <c r="F3336" t="s">
        <v>8335</v>
      </c>
    </row>
    <row r="3337" spans="1:6">
      <c r="A3337" t="s">
        <v>11767</v>
      </c>
      <c r="B3337" t="s">
        <v>4512</v>
      </c>
      <c r="C3337">
        <v>0</v>
      </c>
      <c r="D3337">
        <v>0</v>
      </c>
      <c r="E3337" t="s">
        <v>1196</v>
      </c>
      <c r="F3337" t="s">
        <v>8379</v>
      </c>
    </row>
    <row r="3338" spans="1:6">
      <c r="A3338" t="s">
        <v>11768</v>
      </c>
      <c r="B3338" t="s">
        <v>4513</v>
      </c>
      <c r="C3338">
        <v>0</v>
      </c>
      <c r="D3338">
        <v>0</v>
      </c>
      <c r="E3338" t="s">
        <v>1196</v>
      </c>
      <c r="F3338" t="s">
        <v>8335</v>
      </c>
    </row>
    <row r="3339" spans="1:6">
      <c r="A3339" t="s">
        <v>11769</v>
      </c>
      <c r="B3339" t="s">
        <v>4514</v>
      </c>
      <c r="C3339">
        <v>28</v>
      </c>
      <c r="D3339">
        <v>0</v>
      </c>
      <c r="E3339" t="s">
        <v>1196</v>
      </c>
      <c r="F3339" t="s">
        <v>1196</v>
      </c>
    </row>
    <row r="3340" spans="1:6">
      <c r="A3340" t="s">
        <v>11770</v>
      </c>
      <c r="B3340" t="s">
        <v>4515</v>
      </c>
      <c r="C3340">
        <v>8</v>
      </c>
      <c r="D3340">
        <v>0</v>
      </c>
      <c r="E3340" t="s">
        <v>1196</v>
      </c>
      <c r="F3340" t="s">
        <v>8334</v>
      </c>
    </row>
    <row r="3341" spans="1:6">
      <c r="A3341" t="s">
        <v>11771</v>
      </c>
      <c r="B3341" t="s">
        <v>4516</v>
      </c>
      <c r="C3341">
        <v>30</v>
      </c>
      <c r="D3341">
        <v>0</v>
      </c>
      <c r="E3341" t="s">
        <v>1196</v>
      </c>
      <c r="F3341" t="s">
        <v>8335</v>
      </c>
    </row>
    <row r="3342" spans="1:6">
      <c r="A3342" t="s">
        <v>11772</v>
      </c>
      <c r="B3342" t="s">
        <v>4517</v>
      </c>
      <c r="C3342">
        <v>0</v>
      </c>
      <c r="D3342">
        <v>0</v>
      </c>
      <c r="E3342" t="s">
        <v>1196</v>
      </c>
      <c r="F3342" t="s">
        <v>1196</v>
      </c>
    </row>
    <row r="3343" spans="1:6">
      <c r="A3343" t="s">
        <v>11773</v>
      </c>
      <c r="B3343" t="s">
        <v>4518</v>
      </c>
      <c r="C3343">
        <v>22</v>
      </c>
      <c r="D3343">
        <v>0</v>
      </c>
      <c r="E3343" t="s">
        <v>1196</v>
      </c>
      <c r="F3343" t="s">
        <v>1196</v>
      </c>
    </row>
    <row r="3344" spans="1:6">
      <c r="A3344" t="s">
        <v>11774</v>
      </c>
      <c r="B3344" t="s">
        <v>4519</v>
      </c>
      <c r="C3344">
        <v>10</v>
      </c>
      <c r="D3344">
        <v>0</v>
      </c>
      <c r="E3344" t="s">
        <v>1196</v>
      </c>
      <c r="F3344" t="s">
        <v>8335</v>
      </c>
    </row>
    <row r="3345" spans="1:6">
      <c r="A3345" t="s">
        <v>11775</v>
      </c>
      <c r="B3345" t="s">
        <v>4520</v>
      </c>
      <c r="C3345">
        <v>0</v>
      </c>
      <c r="D3345">
        <v>0</v>
      </c>
      <c r="E3345" t="s">
        <v>1196</v>
      </c>
      <c r="F3345" t="s">
        <v>1196</v>
      </c>
    </row>
    <row r="3346" spans="1:6">
      <c r="A3346" t="s">
        <v>11776</v>
      </c>
      <c r="B3346" t="s">
        <v>4521</v>
      </c>
      <c r="C3346">
        <v>13</v>
      </c>
      <c r="D3346">
        <v>0</v>
      </c>
      <c r="E3346" t="s">
        <v>1196</v>
      </c>
      <c r="F3346" t="s">
        <v>8335</v>
      </c>
    </row>
    <row r="3347" spans="1:6">
      <c r="A3347" t="s">
        <v>11777</v>
      </c>
      <c r="B3347" t="s">
        <v>4522</v>
      </c>
      <c r="C3347">
        <v>86</v>
      </c>
      <c r="D3347">
        <v>0</v>
      </c>
      <c r="E3347" t="s">
        <v>1196</v>
      </c>
      <c r="F3347" t="s">
        <v>8335</v>
      </c>
    </row>
    <row r="3348" spans="1:6">
      <c r="A3348" t="s">
        <v>11778</v>
      </c>
      <c r="B3348" t="s">
        <v>4523</v>
      </c>
      <c r="C3348">
        <v>0</v>
      </c>
      <c r="D3348">
        <v>0</v>
      </c>
      <c r="E3348" t="s">
        <v>1196</v>
      </c>
      <c r="F3348" t="s">
        <v>8334</v>
      </c>
    </row>
    <row r="3349" spans="1:6">
      <c r="A3349" t="s">
        <v>11779</v>
      </c>
      <c r="B3349" t="s">
        <v>4524</v>
      </c>
      <c r="C3349">
        <v>64</v>
      </c>
      <c r="D3349">
        <v>0</v>
      </c>
      <c r="E3349" t="s">
        <v>1196</v>
      </c>
      <c r="F3349" t="s">
        <v>1196</v>
      </c>
    </row>
    <row r="3350" spans="1:6">
      <c r="A3350" t="s">
        <v>11780</v>
      </c>
      <c r="B3350" t="s">
        <v>4525</v>
      </c>
      <c r="C3350">
        <v>257</v>
      </c>
      <c r="D3350">
        <v>0</v>
      </c>
      <c r="E3350" t="s">
        <v>1196</v>
      </c>
      <c r="F3350" t="s">
        <v>8335</v>
      </c>
    </row>
    <row r="3351" spans="1:6">
      <c r="A3351" t="s">
        <v>11781</v>
      </c>
      <c r="B3351" t="s">
        <v>4526</v>
      </c>
      <c r="C3351">
        <v>16</v>
      </c>
      <c r="D3351">
        <v>0</v>
      </c>
      <c r="E3351" t="s">
        <v>1196</v>
      </c>
      <c r="F3351" t="s">
        <v>8332</v>
      </c>
    </row>
    <row r="3352" spans="1:6">
      <c r="A3352" t="s">
        <v>11782</v>
      </c>
      <c r="B3352" t="s">
        <v>4527</v>
      </c>
      <c r="C3352">
        <v>28</v>
      </c>
      <c r="D3352">
        <v>0</v>
      </c>
      <c r="E3352" t="s">
        <v>1196</v>
      </c>
      <c r="F3352" t="s">
        <v>1196</v>
      </c>
    </row>
    <row r="3353" spans="1:6">
      <c r="A3353" t="s">
        <v>11783</v>
      </c>
      <c r="B3353" t="s">
        <v>4528</v>
      </c>
      <c r="C3353">
        <v>10</v>
      </c>
      <c r="D3353">
        <v>0</v>
      </c>
      <c r="E3353" t="s">
        <v>1196</v>
      </c>
      <c r="F3353" t="s">
        <v>8335</v>
      </c>
    </row>
    <row r="3354" spans="1:6">
      <c r="A3354" t="s">
        <v>11784</v>
      </c>
      <c r="B3354" t="s">
        <v>4529</v>
      </c>
      <c r="C3354">
        <v>23</v>
      </c>
      <c r="D3354">
        <v>0</v>
      </c>
      <c r="E3354" t="s">
        <v>1196</v>
      </c>
      <c r="F3354" t="s">
        <v>8331</v>
      </c>
    </row>
    <row r="3355" spans="1:6">
      <c r="A3355" t="s">
        <v>11785</v>
      </c>
      <c r="B3355" t="s">
        <v>4530</v>
      </c>
      <c r="C3355">
        <v>5</v>
      </c>
      <c r="D3355">
        <v>0</v>
      </c>
      <c r="E3355" t="s">
        <v>1196</v>
      </c>
      <c r="F3355" t="s">
        <v>8334</v>
      </c>
    </row>
    <row r="3356" spans="1:6">
      <c r="A3356" t="s">
        <v>11786</v>
      </c>
      <c r="B3356" t="s">
        <v>4531</v>
      </c>
      <c r="C3356">
        <v>12</v>
      </c>
      <c r="D3356">
        <v>0</v>
      </c>
      <c r="E3356" t="s">
        <v>1196</v>
      </c>
      <c r="F3356" t="s">
        <v>1196</v>
      </c>
    </row>
    <row r="3357" spans="1:6">
      <c r="A3357" t="s">
        <v>11787</v>
      </c>
      <c r="B3357" t="s">
        <v>4532</v>
      </c>
      <c r="C3357">
        <v>12</v>
      </c>
      <c r="D3357">
        <v>0</v>
      </c>
      <c r="E3357" t="s">
        <v>1196</v>
      </c>
      <c r="F3357" t="s">
        <v>8335</v>
      </c>
    </row>
    <row r="3358" spans="1:6">
      <c r="A3358" t="s">
        <v>11788</v>
      </c>
      <c r="B3358" t="s">
        <v>4533</v>
      </c>
      <c r="C3358">
        <v>5</v>
      </c>
      <c r="D3358">
        <v>0</v>
      </c>
      <c r="E3358" t="s">
        <v>1196</v>
      </c>
      <c r="F3358" t="s">
        <v>8332</v>
      </c>
    </row>
    <row r="3359" spans="1:6">
      <c r="A3359" t="s">
        <v>11789</v>
      </c>
      <c r="B3359" t="s">
        <v>4534</v>
      </c>
      <c r="C3359">
        <v>30</v>
      </c>
      <c r="D3359">
        <v>0</v>
      </c>
      <c r="E3359" t="s">
        <v>1196</v>
      </c>
      <c r="F3359" t="s">
        <v>8335</v>
      </c>
    </row>
    <row r="3360" spans="1:6">
      <c r="A3360" t="s">
        <v>11790</v>
      </c>
      <c r="B3360" t="s">
        <v>4535</v>
      </c>
      <c r="C3360">
        <v>4</v>
      </c>
      <c r="D3360">
        <v>0</v>
      </c>
      <c r="E3360" t="s">
        <v>1196</v>
      </c>
      <c r="F3360" t="s">
        <v>8332</v>
      </c>
    </row>
    <row r="3361" spans="1:6">
      <c r="A3361" t="s">
        <v>11791</v>
      </c>
      <c r="B3361" t="s">
        <v>4536</v>
      </c>
      <c r="C3361">
        <v>21</v>
      </c>
      <c r="D3361">
        <v>0</v>
      </c>
      <c r="E3361" t="s">
        <v>1196</v>
      </c>
      <c r="F3361" t="s">
        <v>8335</v>
      </c>
    </row>
    <row r="3362" spans="1:6">
      <c r="A3362" t="s">
        <v>11792</v>
      </c>
      <c r="B3362" t="s">
        <v>4537</v>
      </c>
      <c r="C3362">
        <v>15</v>
      </c>
      <c r="D3362">
        <v>0</v>
      </c>
      <c r="E3362" t="s">
        <v>1196</v>
      </c>
      <c r="F3362" t="s">
        <v>1196</v>
      </c>
    </row>
    <row r="3363" spans="1:6">
      <c r="A3363" t="s">
        <v>11793</v>
      </c>
      <c r="B3363" t="s">
        <v>4538</v>
      </c>
      <c r="C3363">
        <v>3</v>
      </c>
      <c r="D3363">
        <v>0</v>
      </c>
      <c r="E3363" t="s">
        <v>1196</v>
      </c>
      <c r="F3363" t="s">
        <v>8335</v>
      </c>
    </row>
    <row r="3364" spans="1:6">
      <c r="A3364" t="s">
        <v>11794</v>
      </c>
      <c r="B3364" t="s">
        <v>4539</v>
      </c>
      <c r="C3364">
        <v>2</v>
      </c>
      <c r="D3364">
        <v>0</v>
      </c>
      <c r="E3364" t="s">
        <v>1196</v>
      </c>
      <c r="F3364" t="s">
        <v>8334</v>
      </c>
    </row>
    <row r="3365" spans="1:6">
      <c r="A3365" t="s">
        <v>11795</v>
      </c>
      <c r="B3365" t="s">
        <v>4540</v>
      </c>
      <c r="C3365">
        <v>21</v>
      </c>
      <c r="D3365">
        <v>0</v>
      </c>
      <c r="E3365" t="s">
        <v>1196</v>
      </c>
      <c r="F3365" t="s">
        <v>8335</v>
      </c>
    </row>
    <row r="3366" spans="1:6">
      <c r="A3366" t="s">
        <v>11796</v>
      </c>
      <c r="B3366" t="s">
        <v>4541</v>
      </c>
      <c r="C3366">
        <v>76</v>
      </c>
      <c r="D3366">
        <v>0</v>
      </c>
      <c r="E3366" t="s">
        <v>1196</v>
      </c>
      <c r="F3366" t="s">
        <v>8332</v>
      </c>
    </row>
    <row r="3367" spans="1:6">
      <c r="A3367" t="s">
        <v>11797</v>
      </c>
      <c r="B3367" t="s">
        <v>4542</v>
      </c>
      <c r="C3367">
        <v>17</v>
      </c>
      <c r="D3367">
        <v>0</v>
      </c>
      <c r="E3367" t="s">
        <v>1196</v>
      </c>
      <c r="F3367" t="s">
        <v>8331</v>
      </c>
    </row>
    <row r="3368" spans="1:6">
      <c r="A3368" t="s">
        <v>11798</v>
      </c>
      <c r="B3368" t="s">
        <v>4543</v>
      </c>
      <c r="C3368">
        <v>0</v>
      </c>
      <c r="D3368">
        <v>0</v>
      </c>
      <c r="E3368" t="s">
        <v>1196</v>
      </c>
      <c r="F3368" t="s">
        <v>8378</v>
      </c>
    </row>
    <row r="3369" spans="1:6">
      <c r="A3369" t="s">
        <v>11799</v>
      </c>
      <c r="B3369" t="s">
        <v>4544</v>
      </c>
      <c r="C3369">
        <v>20</v>
      </c>
      <c r="D3369">
        <v>0</v>
      </c>
      <c r="E3369" t="s">
        <v>1196</v>
      </c>
      <c r="F3369" t="s">
        <v>1196</v>
      </c>
    </row>
    <row r="3370" spans="1:6">
      <c r="A3370" t="s">
        <v>11800</v>
      </c>
      <c r="B3370" t="s">
        <v>4545</v>
      </c>
      <c r="C3370">
        <v>0</v>
      </c>
      <c r="D3370">
        <v>0</v>
      </c>
      <c r="E3370" t="s">
        <v>1196</v>
      </c>
      <c r="F3370" t="s">
        <v>8335</v>
      </c>
    </row>
    <row r="3371" spans="1:6">
      <c r="A3371" t="s">
        <v>11801</v>
      </c>
      <c r="B3371" t="s">
        <v>4546</v>
      </c>
      <c r="C3371">
        <v>15</v>
      </c>
      <c r="D3371">
        <v>0</v>
      </c>
      <c r="E3371" t="s">
        <v>1196</v>
      </c>
      <c r="F3371" t="s">
        <v>8334</v>
      </c>
    </row>
    <row r="3372" spans="1:6">
      <c r="A3372" t="s">
        <v>11802</v>
      </c>
      <c r="B3372" t="s">
        <v>4547</v>
      </c>
      <c r="C3372">
        <v>12</v>
      </c>
      <c r="D3372">
        <v>0</v>
      </c>
      <c r="E3372" t="s">
        <v>1196</v>
      </c>
      <c r="F3372" t="s">
        <v>1196</v>
      </c>
    </row>
    <row r="3373" spans="1:6">
      <c r="A3373" t="s">
        <v>11803</v>
      </c>
      <c r="B3373" t="s">
        <v>4548</v>
      </c>
      <c r="C3373">
        <v>3</v>
      </c>
      <c r="D3373">
        <v>0</v>
      </c>
      <c r="E3373" t="s">
        <v>1196</v>
      </c>
      <c r="F3373" t="s">
        <v>8332</v>
      </c>
    </row>
    <row r="3374" spans="1:6">
      <c r="A3374" t="s">
        <v>11804</v>
      </c>
      <c r="B3374" t="s">
        <v>4549</v>
      </c>
      <c r="C3374">
        <v>10</v>
      </c>
      <c r="D3374">
        <v>0</v>
      </c>
      <c r="E3374" t="s">
        <v>1196</v>
      </c>
      <c r="F3374" t="s">
        <v>8332</v>
      </c>
    </row>
    <row r="3375" spans="1:6">
      <c r="A3375" t="s">
        <v>11805</v>
      </c>
      <c r="B3375" t="s">
        <v>4550</v>
      </c>
      <c r="C3375">
        <v>130</v>
      </c>
      <c r="D3375">
        <v>0</v>
      </c>
      <c r="E3375" t="s">
        <v>1196</v>
      </c>
      <c r="F3375" t="s">
        <v>8335</v>
      </c>
    </row>
    <row r="3376" spans="1:6">
      <c r="A3376" t="s">
        <v>11806</v>
      </c>
      <c r="B3376" t="s">
        <v>4551</v>
      </c>
      <c r="C3376">
        <v>0</v>
      </c>
      <c r="D3376">
        <v>0</v>
      </c>
      <c r="E3376" t="s">
        <v>1196</v>
      </c>
      <c r="F3376" t="s">
        <v>8334</v>
      </c>
    </row>
    <row r="3377" spans="1:6">
      <c r="A3377" t="s">
        <v>11807</v>
      </c>
      <c r="B3377" t="s">
        <v>4552</v>
      </c>
      <c r="C3377">
        <v>0</v>
      </c>
      <c r="D3377">
        <v>0</v>
      </c>
      <c r="E3377" t="s">
        <v>1196</v>
      </c>
      <c r="F3377" t="s">
        <v>1196</v>
      </c>
    </row>
    <row r="3378" spans="1:6">
      <c r="A3378" t="s">
        <v>11808</v>
      </c>
      <c r="B3378" t="s">
        <v>4553</v>
      </c>
      <c r="C3378">
        <v>12</v>
      </c>
      <c r="D3378">
        <v>0</v>
      </c>
      <c r="E3378" t="s">
        <v>1196</v>
      </c>
      <c r="F3378" t="s">
        <v>8331</v>
      </c>
    </row>
    <row r="3379" spans="1:6">
      <c r="A3379" t="s">
        <v>11809</v>
      </c>
      <c r="B3379" t="s">
        <v>4554</v>
      </c>
      <c r="C3379">
        <v>2</v>
      </c>
      <c r="D3379">
        <v>0</v>
      </c>
      <c r="E3379" t="s">
        <v>1196</v>
      </c>
      <c r="F3379" t="s">
        <v>8334</v>
      </c>
    </row>
    <row r="3380" spans="1:6">
      <c r="A3380" t="s">
        <v>11810</v>
      </c>
      <c r="B3380" t="s">
        <v>4555</v>
      </c>
      <c r="C3380">
        <v>60</v>
      </c>
      <c r="D3380">
        <v>0</v>
      </c>
      <c r="E3380" t="s">
        <v>1196</v>
      </c>
      <c r="F3380" t="s">
        <v>8332</v>
      </c>
    </row>
    <row r="3381" spans="1:6">
      <c r="A3381" t="s">
        <v>11811</v>
      </c>
      <c r="B3381" t="s">
        <v>4556</v>
      </c>
      <c r="C3381">
        <v>10</v>
      </c>
      <c r="D3381">
        <v>0</v>
      </c>
      <c r="E3381" t="s">
        <v>1196</v>
      </c>
      <c r="F3381" t="s">
        <v>1196</v>
      </c>
    </row>
    <row r="3382" spans="1:6">
      <c r="A3382" t="s">
        <v>11812</v>
      </c>
      <c r="B3382" t="s">
        <v>4557</v>
      </c>
      <c r="C3382">
        <v>17</v>
      </c>
      <c r="D3382">
        <v>0</v>
      </c>
      <c r="E3382" t="s">
        <v>1196</v>
      </c>
      <c r="F3382" t="s">
        <v>8334</v>
      </c>
    </row>
    <row r="3383" spans="1:6">
      <c r="A3383" t="s">
        <v>11813</v>
      </c>
      <c r="B3383" t="s">
        <v>4558</v>
      </c>
      <c r="C3383">
        <v>75</v>
      </c>
      <c r="D3383">
        <v>0</v>
      </c>
      <c r="E3383" t="s">
        <v>1196</v>
      </c>
      <c r="F3383" t="s">
        <v>8331</v>
      </c>
    </row>
    <row r="3384" spans="1:6">
      <c r="A3384" t="s">
        <v>11814</v>
      </c>
      <c r="B3384" t="s">
        <v>4559</v>
      </c>
      <c r="C3384">
        <v>9</v>
      </c>
      <c r="D3384">
        <v>0</v>
      </c>
      <c r="E3384" t="s">
        <v>1196</v>
      </c>
      <c r="F3384" t="s">
        <v>8332</v>
      </c>
    </row>
    <row r="3385" spans="1:6">
      <c r="A3385" t="s">
        <v>11815</v>
      </c>
      <c r="B3385" t="s">
        <v>4560</v>
      </c>
      <c r="C3385">
        <v>0</v>
      </c>
      <c r="D3385">
        <v>0</v>
      </c>
      <c r="E3385" t="s">
        <v>1196</v>
      </c>
      <c r="F3385" t="s">
        <v>8389</v>
      </c>
    </row>
    <row r="3386" spans="1:6">
      <c r="A3386" t="s">
        <v>11816</v>
      </c>
      <c r="B3386" t="s">
        <v>4561</v>
      </c>
      <c r="C3386">
        <v>3</v>
      </c>
      <c r="D3386">
        <v>0</v>
      </c>
      <c r="E3386" t="s">
        <v>1196</v>
      </c>
      <c r="F3386" t="s">
        <v>1196</v>
      </c>
    </row>
    <row r="3387" spans="1:6">
      <c r="A3387" t="s">
        <v>11817</v>
      </c>
      <c r="B3387" t="s">
        <v>4562</v>
      </c>
      <c r="C3387">
        <v>20</v>
      </c>
      <c r="D3387">
        <v>0</v>
      </c>
      <c r="E3387" t="s">
        <v>1196</v>
      </c>
      <c r="F3387" t="s">
        <v>8334</v>
      </c>
    </row>
    <row r="3388" spans="1:6">
      <c r="A3388" t="s">
        <v>11818</v>
      </c>
      <c r="B3388" t="s">
        <v>4563</v>
      </c>
      <c r="C3388">
        <v>25</v>
      </c>
      <c r="D3388">
        <v>0</v>
      </c>
      <c r="E3388" t="s">
        <v>1196</v>
      </c>
      <c r="F3388" t="s">
        <v>1196</v>
      </c>
    </row>
    <row r="3389" spans="1:6">
      <c r="A3389" t="s">
        <v>11819</v>
      </c>
      <c r="B3389" t="s">
        <v>4564</v>
      </c>
      <c r="C3389">
        <v>5</v>
      </c>
      <c r="D3389">
        <v>0</v>
      </c>
      <c r="E3389" t="s">
        <v>1196</v>
      </c>
      <c r="F3389" t="s">
        <v>8334</v>
      </c>
    </row>
    <row r="3390" spans="1:6">
      <c r="A3390" t="s">
        <v>11820</v>
      </c>
      <c r="B3390" t="s">
        <v>4565</v>
      </c>
      <c r="C3390">
        <v>50</v>
      </c>
      <c r="D3390">
        <v>0</v>
      </c>
      <c r="E3390" t="s">
        <v>1196</v>
      </c>
      <c r="F3390" t="s">
        <v>8334</v>
      </c>
    </row>
    <row r="3391" spans="1:6">
      <c r="A3391" t="s">
        <v>11821</v>
      </c>
      <c r="B3391" t="s">
        <v>4566</v>
      </c>
      <c r="C3391">
        <v>15</v>
      </c>
      <c r="D3391">
        <v>0</v>
      </c>
      <c r="E3391" t="s">
        <v>1196</v>
      </c>
      <c r="F3391" t="s">
        <v>1196</v>
      </c>
    </row>
    <row r="3392" spans="1:6">
      <c r="A3392" t="s">
        <v>11822</v>
      </c>
      <c r="B3392" t="s">
        <v>4567</v>
      </c>
      <c r="C3392">
        <v>2</v>
      </c>
      <c r="D3392">
        <v>0</v>
      </c>
      <c r="E3392" t="s">
        <v>1196</v>
      </c>
      <c r="F3392" t="s">
        <v>8350</v>
      </c>
    </row>
    <row r="3393" spans="1:6">
      <c r="A3393" t="s">
        <v>11823</v>
      </c>
      <c r="B3393" t="s">
        <v>4568</v>
      </c>
      <c r="C3393">
        <v>10</v>
      </c>
      <c r="D3393">
        <v>0</v>
      </c>
      <c r="E3393" t="s">
        <v>1196</v>
      </c>
      <c r="F3393" t="s">
        <v>1196</v>
      </c>
    </row>
    <row r="3394" spans="1:6">
      <c r="A3394" t="s">
        <v>11824</v>
      </c>
      <c r="B3394" t="s">
        <v>4569</v>
      </c>
      <c r="C3394">
        <v>10</v>
      </c>
      <c r="D3394">
        <v>0</v>
      </c>
      <c r="E3394" t="s">
        <v>1196</v>
      </c>
      <c r="F3394" t="s">
        <v>8335</v>
      </c>
    </row>
    <row r="3395" spans="1:6">
      <c r="A3395" t="s">
        <v>11825</v>
      </c>
      <c r="B3395" t="s">
        <v>4570</v>
      </c>
      <c r="C3395">
        <v>20</v>
      </c>
      <c r="D3395">
        <v>0</v>
      </c>
      <c r="E3395" t="s">
        <v>1196</v>
      </c>
      <c r="F3395" t="s">
        <v>8332</v>
      </c>
    </row>
    <row r="3396" spans="1:6">
      <c r="A3396" t="s">
        <v>11826</v>
      </c>
      <c r="B3396" t="s">
        <v>4571</v>
      </c>
      <c r="C3396">
        <v>3</v>
      </c>
      <c r="D3396">
        <v>0</v>
      </c>
      <c r="E3396" t="s">
        <v>1196</v>
      </c>
      <c r="F3396" t="s">
        <v>1196</v>
      </c>
    </row>
    <row r="3397" spans="1:6">
      <c r="A3397" t="s">
        <v>11827</v>
      </c>
      <c r="B3397" t="s">
        <v>4572</v>
      </c>
      <c r="C3397">
        <v>80</v>
      </c>
      <c r="D3397">
        <v>0</v>
      </c>
      <c r="E3397" t="s">
        <v>1196</v>
      </c>
      <c r="F3397" t="s">
        <v>8334</v>
      </c>
    </row>
    <row r="3398" spans="1:6">
      <c r="A3398" t="s">
        <v>11828</v>
      </c>
      <c r="B3398" t="s">
        <v>4573</v>
      </c>
      <c r="C3398">
        <v>6</v>
      </c>
      <c r="D3398">
        <v>0</v>
      </c>
      <c r="E3398" t="s">
        <v>1196</v>
      </c>
      <c r="F3398" t="s">
        <v>8335</v>
      </c>
    </row>
    <row r="3399" spans="1:6">
      <c r="A3399" t="s">
        <v>11829</v>
      </c>
      <c r="B3399" t="s">
        <v>4574</v>
      </c>
      <c r="C3399">
        <v>5</v>
      </c>
      <c r="D3399">
        <v>0</v>
      </c>
      <c r="E3399" t="s">
        <v>1196</v>
      </c>
      <c r="F3399" t="s">
        <v>1196</v>
      </c>
    </row>
    <row r="3400" spans="1:6">
      <c r="A3400" t="s">
        <v>11830</v>
      </c>
      <c r="B3400" t="s">
        <v>4575</v>
      </c>
      <c r="C3400">
        <v>52</v>
      </c>
      <c r="D3400">
        <v>0</v>
      </c>
      <c r="E3400" t="s">
        <v>1196</v>
      </c>
      <c r="F3400" t="s">
        <v>8335</v>
      </c>
    </row>
    <row r="3401" spans="1:6">
      <c r="A3401" t="s">
        <v>11831</v>
      </c>
      <c r="B3401" t="s">
        <v>4576</v>
      </c>
      <c r="C3401">
        <v>23</v>
      </c>
      <c r="D3401">
        <v>0</v>
      </c>
      <c r="E3401" t="s">
        <v>1196</v>
      </c>
      <c r="F3401" t="s">
        <v>8334</v>
      </c>
    </row>
    <row r="3402" spans="1:6">
      <c r="A3402" t="s">
        <v>11832</v>
      </c>
      <c r="B3402" t="s">
        <v>4577</v>
      </c>
      <c r="C3402">
        <v>28</v>
      </c>
      <c r="D3402">
        <v>0</v>
      </c>
      <c r="E3402" t="s">
        <v>1196</v>
      </c>
      <c r="F3402" t="s">
        <v>8335</v>
      </c>
    </row>
    <row r="3403" spans="1:6">
      <c r="A3403" t="s">
        <v>11833</v>
      </c>
      <c r="B3403" t="s">
        <v>4578</v>
      </c>
      <c r="C3403">
        <v>0</v>
      </c>
      <c r="D3403">
        <v>0</v>
      </c>
      <c r="E3403" t="s">
        <v>1196</v>
      </c>
      <c r="F3403" t="s">
        <v>1196</v>
      </c>
    </row>
    <row r="3404" spans="1:6">
      <c r="A3404" t="s">
        <v>11834</v>
      </c>
      <c r="B3404" t="s">
        <v>4579</v>
      </c>
      <c r="C3404">
        <v>0</v>
      </c>
      <c r="D3404">
        <v>0</v>
      </c>
      <c r="E3404" t="s">
        <v>1196</v>
      </c>
      <c r="F3404" t="s">
        <v>1196</v>
      </c>
    </row>
    <row r="3405" spans="1:6">
      <c r="A3405" t="s">
        <v>11835</v>
      </c>
      <c r="B3405" t="s">
        <v>4580</v>
      </c>
      <c r="C3405">
        <v>2</v>
      </c>
      <c r="D3405">
        <v>0</v>
      </c>
      <c r="E3405" t="s">
        <v>1196</v>
      </c>
      <c r="F3405" t="s">
        <v>8334</v>
      </c>
    </row>
    <row r="3406" spans="1:6">
      <c r="A3406" t="s">
        <v>11836</v>
      </c>
      <c r="B3406" t="s">
        <v>4581</v>
      </c>
      <c r="C3406">
        <v>0</v>
      </c>
      <c r="D3406">
        <v>0</v>
      </c>
      <c r="E3406" t="s">
        <v>1196</v>
      </c>
      <c r="F3406" t="s">
        <v>1196</v>
      </c>
    </row>
    <row r="3407" spans="1:6">
      <c r="A3407" t="s">
        <v>11837</v>
      </c>
      <c r="B3407" t="s">
        <v>4582</v>
      </c>
      <c r="C3407">
        <v>22</v>
      </c>
      <c r="D3407">
        <v>0</v>
      </c>
      <c r="E3407" t="s">
        <v>1196</v>
      </c>
      <c r="F3407" t="s">
        <v>8335</v>
      </c>
    </row>
    <row r="3408" spans="1:6">
      <c r="A3408" t="s">
        <v>11838</v>
      </c>
      <c r="B3408" t="s">
        <v>4583</v>
      </c>
      <c r="C3408">
        <v>5</v>
      </c>
      <c r="D3408">
        <v>0</v>
      </c>
      <c r="E3408" t="s">
        <v>1196</v>
      </c>
      <c r="F3408" t="s">
        <v>8335</v>
      </c>
    </row>
    <row r="3409" spans="1:6">
      <c r="A3409" t="s">
        <v>11839</v>
      </c>
      <c r="B3409" t="s">
        <v>4584</v>
      </c>
      <c r="C3409">
        <v>5</v>
      </c>
      <c r="D3409">
        <v>0</v>
      </c>
      <c r="E3409" t="s">
        <v>1196</v>
      </c>
      <c r="F3409" t="s">
        <v>8332</v>
      </c>
    </row>
    <row r="3410" spans="1:6">
      <c r="A3410" t="s">
        <v>11840</v>
      </c>
      <c r="B3410" t="s">
        <v>4585</v>
      </c>
      <c r="C3410">
        <v>8</v>
      </c>
      <c r="D3410">
        <v>0</v>
      </c>
      <c r="E3410" t="s">
        <v>1196</v>
      </c>
      <c r="F3410" t="s">
        <v>8335</v>
      </c>
    </row>
    <row r="3411" spans="1:6">
      <c r="A3411" t="s">
        <v>11841</v>
      </c>
      <c r="B3411" t="s">
        <v>4586</v>
      </c>
      <c r="C3411">
        <v>30</v>
      </c>
      <c r="D3411">
        <v>0</v>
      </c>
      <c r="E3411" t="s">
        <v>1196</v>
      </c>
      <c r="F3411" t="s">
        <v>1196</v>
      </c>
    </row>
    <row r="3412" spans="1:6">
      <c r="A3412" t="s">
        <v>11842</v>
      </c>
      <c r="B3412" t="s">
        <v>4587</v>
      </c>
      <c r="C3412">
        <v>15</v>
      </c>
      <c r="D3412">
        <v>0</v>
      </c>
      <c r="E3412" t="s">
        <v>1196</v>
      </c>
      <c r="F3412" t="s">
        <v>8331</v>
      </c>
    </row>
    <row r="3413" spans="1:6">
      <c r="A3413" t="s">
        <v>11843</v>
      </c>
      <c r="B3413" t="s">
        <v>4588</v>
      </c>
      <c r="C3413">
        <v>0</v>
      </c>
      <c r="D3413">
        <v>0</v>
      </c>
      <c r="E3413" t="s">
        <v>1196</v>
      </c>
      <c r="F3413" t="s">
        <v>8334</v>
      </c>
    </row>
    <row r="3414" spans="1:6">
      <c r="A3414" t="s">
        <v>11844</v>
      </c>
      <c r="B3414" t="s">
        <v>4589</v>
      </c>
      <c r="C3414">
        <v>0</v>
      </c>
      <c r="D3414">
        <v>0</v>
      </c>
      <c r="E3414" t="s">
        <v>1196</v>
      </c>
      <c r="F3414" t="s">
        <v>8334</v>
      </c>
    </row>
    <row r="3415" spans="1:6">
      <c r="A3415" t="s">
        <v>11845</v>
      </c>
      <c r="B3415" t="s">
        <v>4590</v>
      </c>
      <c r="C3415">
        <v>0</v>
      </c>
      <c r="D3415">
        <v>0</v>
      </c>
      <c r="E3415" t="s">
        <v>1196</v>
      </c>
      <c r="F3415" t="s">
        <v>8350</v>
      </c>
    </row>
    <row r="3416" spans="1:6">
      <c r="A3416" t="s">
        <v>11846</v>
      </c>
      <c r="B3416" t="s">
        <v>4591</v>
      </c>
      <c r="C3416">
        <v>0</v>
      </c>
      <c r="D3416">
        <v>0</v>
      </c>
      <c r="E3416" t="s">
        <v>1196</v>
      </c>
      <c r="F3416" t="s">
        <v>8335</v>
      </c>
    </row>
    <row r="3417" spans="1:6">
      <c r="A3417" t="s">
        <v>11847</v>
      </c>
      <c r="B3417" t="s">
        <v>4592</v>
      </c>
      <c r="C3417">
        <v>0</v>
      </c>
      <c r="D3417">
        <v>0</v>
      </c>
      <c r="E3417" t="s">
        <v>1196</v>
      </c>
      <c r="F3417" t="s">
        <v>8335</v>
      </c>
    </row>
    <row r="3418" spans="1:6">
      <c r="A3418" t="s">
        <v>11848</v>
      </c>
      <c r="B3418" t="s">
        <v>4593</v>
      </c>
      <c r="C3418">
        <v>0</v>
      </c>
      <c r="D3418">
        <v>0</v>
      </c>
      <c r="E3418" t="s">
        <v>1196</v>
      </c>
      <c r="F3418" t="s">
        <v>8335</v>
      </c>
    </row>
    <row r="3419" spans="1:6">
      <c r="A3419" t="s">
        <v>11849</v>
      </c>
      <c r="B3419" t="s">
        <v>4594</v>
      </c>
      <c r="C3419">
        <v>0</v>
      </c>
      <c r="D3419">
        <v>0</v>
      </c>
      <c r="E3419" t="s">
        <v>1196</v>
      </c>
      <c r="F3419" t="s">
        <v>8335</v>
      </c>
    </row>
    <row r="3420" spans="1:6">
      <c r="A3420" t="s">
        <v>11850</v>
      </c>
      <c r="B3420" t="s">
        <v>4595</v>
      </c>
      <c r="C3420">
        <v>0</v>
      </c>
      <c r="D3420">
        <v>0</v>
      </c>
      <c r="E3420" t="s">
        <v>1196</v>
      </c>
      <c r="F3420" t="s">
        <v>8335</v>
      </c>
    </row>
    <row r="3421" spans="1:6">
      <c r="A3421" t="s">
        <v>11851</v>
      </c>
      <c r="B3421" t="s">
        <v>4596</v>
      </c>
      <c r="C3421">
        <v>0</v>
      </c>
      <c r="D3421">
        <v>0</v>
      </c>
      <c r="E3421" t="s">
        <v>1196</v>
      </c>
      <c r="F3421" t="s">
        <v>1196</v>
      </c>
    </row>
    <row r="3422" spans="1:6">
      <c r="A3422" t="s">
        <v>11852</v>
      </c>
      <c r="B3422" t="s">
        <v>4597</v>
      </c>
      <c r="C3422">
        <v>0</v>
      </c>
      <c r="D3422">
        <v>0</v>
      </c>
      <c r="E3422" t="s">
        <v>1196</v>
      </c>
      <c r="F3422" t="s">
        <v>1196</v>
      </c>
    </row>
    <row r="3423" spans="1:6">
      <c r="A3423" t="s">
        <v>11853</v>
      </c>
      <c r="B3423" t="s">
        <v>4598</v>
      </c>
      <c r="C3423">
        <v>0</v>
      </c>
      <c r="D3423">
        <v>0</v>
      </c>
      <c r="E3423" t="s">
        <v>1196</v>
      </c>
      <c r="F3423" t="s">
        <v>8335</v>
      </c>
    </row>
    <row r="3424" spans="1:6">
      <c r="A3424" t="s">
        <v>11854</v>
      </c>
      <c r="B3424" t="s">
        <v>4599</v>
      </c>
      <c r="C3424">
        <v>0</v>
      </c>
      <c r="D3424">
        <v>0</v>
      </c>
      <c r="E3424" t="s">
        <v>1196</v>
      </c>
      <c r="F3424" t="s">
        <v>1196</v>
      </c>
    </row>
    <row r="3425" spans="1:6">
      <c r="A3425" t="s">
        <v>11855</v>
      </c>
      <c r="B3425" t="s">
        <v>4600</v>
      </c>
      <c r="C3425">
        <v>0</v>
      </c>
      <c r="D3425">
        <v>0</v>
      </c>
      <c r="E3425" t="s">
        <v>1196</v>
      </c>
      <c r="F3425" t="s">
        <v>8335</v>
      </c>
    </row>
    <row r="3426" spans="1:6">
      <c r="A3426" t="s">
        <v>11856</v>
      </c>
      <c r="B3426" t="s">
        <v>4601</v>
      </c>
      <c r="C3426">
        <v>0</v>
      </c>
      <c r="D3426">
        <v>0</v>
      </c>
      <c r="E3426" t="s">
        <v>1196</v>
      </c>
      <c r="F3426" t="s">
        <v>8335</v>
      </c>
    </row>
    <row r="3427" spans="1:6">
      <c r="A3427" t="s">
        <v>11857</v>
      </c>
      <c r="B3427" t="s">
        <v>4602</v>
      </c>
      <c r="C3427">
        <v>0</v>
      </c>
      <c r="D3427">
        <v>0</v>
      </c>
      <c r="E3427" t="s">
        <v>1196</v>
      </c>
      <c r="F3427" t="s">
        <v>8335</v>
      </c>
    </row>
    <row r="3428" spans="1:6">
      <c r="A3428" t="s">
        <v>11858</v>
      </c>
      <c r="B3428" t="s">
        <v>4603</v>
      </c>
      <c r="C3428">
        <v>0</v>
      </c>
      <c r="D3428">
        <v>0</v>
      </c>
      <c r="E3428" t="s">
        <v>1196</v>
      </c>
      <c r="F3428" t="s">
        <v>8335</v>
      </c>
    </row>
    <row r="3429" spans="1:6">
      <c r="A3429" t="s">
        <v>11859</v>
      </c>
      <c r="B3429" t="s">
        <v>4604</v>
      </c>
      <c r="C3429">
        <v>0</v>
      </c>
      <c r="D3429">
        <v>0</v>
      </c>
      <c r="E3429" t="s">
        <v>1196</v>
      </c>
      <c r="F3429" t="s">
        <v>8335</v>
      </c>
    </row>
    <row r="3430" spans="1:6">
      <c r="A3430" t="s">
        <v>11860</v>
      </c>
      <c r="B3430" t="s">
        <v>4605</v>
      </c>
      <c r="C3430">
        <v>0</v>
      </c>
      <c r="D3430">
        <v>0</v>
      </c>
      <c r="E3430" t="s">
        <v>1196</v>
      </c>
      <c r="F3430" t="s">
        <v>8335</v>
      </c>
    </row>
    <row r="3431" spans="1:6">
      <c r="A3431" t="s">
        <v>11861</v>
      </c>
      <c r="B3431" t="s">
        <v>4606</v>
      </c>
      <c r="C3431">
        <v>0</v>
      </c>
      <c r="D3431">
        <v>0</v>
      </c>
      <c r="E3431" t="s">
        <v>1196</v>
      </c>
      <c r="F3431" t="s">
        <v>8335</v>
      </c>
    </row>
    <row r="3432" spans="1:6">
      <c r="A3432" t="s">
        <v>11862</v>
      </c>
      <c r="B3432" t="s">
        <v>4607</v>
      </c>
      <c r="C3432">
        <v>0</v>
      </c>
      <c r="D3432">
        <v>0</v>
      </c>
      <c r="E3432" t="s">
        <v>1196</v>
      </c>
      <c r="F3432" t="s">
        <v>8335</v>
      </c>
    </row>
    <row r="3433" spans="1:6">
      <c r="A3433" t="s">
        <v>11863</v>
      </c>
      <c r="B3433" t="s">
        <v>4608</v>
      </c>
      <c r="C3433">
        <v>0</v>
      </c>
      <c r="D3433">
        <v>0</v>
      </c>
      <c r="E3433" t="s">
        <v>1196</v>
      </c>
      <c r="F3433" t="s">
        <v>8335</v>
      </c>
    </row>
    <row r="3434" spans="1:6">
      <c r="A3434" t="s">
        <v>11864</v>
      </c>
      <c r="B3434" t="s">
        <v>4609</v>
      </c>
      <c r="C3434">
        <v>0</v>
      </c>
      <c r="D3434">
        <v>0</v>
      </c>
      <c r="E3434" t="s">
        <v>1196</v>
      </c>
      <c r="F3434" t="s">
        <v>8335</v>
      </c>
    </row>
    <row r="3435" spans="1:6">
      <c r="A3435" t="s">
        <v>11865</v>
      </c>
      <c r="B3435" t="s">
        <v>4610</v>
      </c>
      <c r="C3435">
        <v>0</v>
      </c>
      <c r="D3435">
        <v>0</v>
      </c>
      <c r="E3435" t="s">
        <v>1196</v>
      </c>
      <c r="F3435" t="s">
        <v>8335</v>
      </c>
    </row>
    <row r="3436" spans="1:6">
      <c r="A3436" t="s">
        <v>11866</v>
      </c>
      <c r="B3436" t="s">
        <v>4611</v>
      </c>
      <c r="C3436">
        <v>0</v>
      </c>
      <c r="D3436">
        <v>0</v>
      </c>
      <c r="E3436" t="s">
        <v>1196</v>
      </c>
      <c r="F3436" t="s">
        <v>8335</v>
      </c>
    </row>
    <row r="3437" spans="1:6">
      <c r="A3437" t="s">
        <v>11867</v>
      </c>
      <c r="B3437" t="s">
        <v>4612</v>
      </c>
      <c r="C3437">
        <v>0</v>
      </c>
      <c r="D3437">
        <v>0</v>
      </c>
      <c r="E3437" t="s">
        <v>1196</v>
      </c>
      <c r="F3437" t="s">
        <v>8335</v>
      </c>
    </row>
    <row r="3438" spans="1:6">
      <c r="A3438" t="s">
        <v>11868</v>
      </c>
      <c r="B3438" t="s">
        <v>4613</v>
      </c>
      <c r="C3438">
        <v>0</v>
      </c>
      <c r="D3438">
        <v>0</v>
      </c>
      <c r="E3438" t="s">
        <v>1196</v>
      </c>
      <c r="F3438" t="s">
        <v>8335</v>
      </c>
    </row>
    <row r="3439" spans="1:6">
      <c r="A3439" t="s">
        <v>11869</v>
      </c>
      <c r="B3439" t="s">
        <v>4614</v>
      </c>
      <c r="C3439">
        <v>0</v>
      </c>
      <c r="D3439">
        <v>0</v>
      </c>
      <c r="E3439" t="s">
        <v>1196</v>
      </c>
      <c r="F3439" t="s">
        <v>8335</v>
      </c>
    </row>
    <row r="3440" spans="1:6">
      <c r="A3440" t="s">
        <v>11870</v>
      </c>
      <c r="B3440" t="s">
        <v>4615</v>
      </c>
      <c r="C3440">
        <v>0</v>
      </c>
      <c r="D3440">
        <v>0</v>
      </c>
      <c r="E3440" t="s">
        <v>1196</v>
      </c>
      <c r="F3440" t="s">
        <v>8335</v>
      </c>
    </row>
    <row r="3441" spans="1:6">
      <c r="A3441" t="s">
        <v>11871</v>
      </c>
      <c r="B3441" t="s">
        <v>4616</v>
      </c>
      <c r="C3441">
        <v>0</v>
      </c>
      <c r="D3441">
        <v>0</v>
      </c>
      <c r="E3441" t="s">
        <v>1196</v>
      </c>
      <c r="F3441" t="s">
        <v>8335</v>
      </c>
    </row>
    <row r="3442" spans="1:6">
      <c r="A3442" t="s">
        <v>11872</v>
      </c>
      <c r="B3442" t="s">
        <v>4617</v>
      </c>
      <c r="C3442">
        <v>0</v>
      </c>
      <c r="D3442">
        <v>0</v>
      </c>
      <c r="E3442" t="s">
        <v>1196</v>
      </c>
      <c r="F3442" t="s">
        <v>8335</v>
      </c>
    </row>
    <row r="3443" spans="1:6">
      <c r="A3443" t="s">
        <v>11873</v>
      </c>
      <c r="B3443" t="s">
        <v>4618</v>
      </c>
      <c r="C3443">
        <v>0</v>
      </c>
      <c r="D3443">
        <v>0</v>
      </c>
      <c r="E3443" t="s">
        <v>1196</v>
      </c>
      <c r="F3443" t="s">
        <v>1196</v>
      </c>
    </row>
    <row r="3444" spans="1:6">
      <c r="A3444" t="s">
        <v>11874</v>
      </c>
      <c r="B3444" t="s">
        <v>4619</v>
      </c>
      <c r="C3444">
        <v>0</v>
      </c>
      <c r="D3444">
        <v>0</v>
      </c>
      <c r="E3444" t="s">
        <v>1196</v>
      </c>
      <c r="F3444" t="s">
        <v>8335</v>
      </c>
    </row>
    <row r="3445" spans="1:6">
      <c r="A3445" t="s">
        <v>11875</v>
      </c>
      <c r="B3445" t="s">
        <v>4620</v>
      </c>
      <c r="C3445">
        <v>0</v>
      </c>
      <c r="D3445">
        <v>0</v>
      </c>
      <c r="E3445" t="s">
        <v>1196</v>
      </c>
      <c r="F3445" t="s">
        <v>8335</v>
      </c>
    </row>
    <row r="3446" spans="1:6">
      <c r="A3446" t="s">
        <v>11876</v>
      </c>
      <c r="B3446" t="s">
        <v>4621</v>
      </c>
      <c r="C3446">
        <v>0</v>
      </c>
      <c r="D3446">
        <v>0</v>
      </c>
      <c r="E3446" t="s">
        <v>1196</v>
      </c>
      <c r="F3446" t="s">
        <v>8335</v>
      </c>
    </row>
    <row r="3447" spans="1:6">
      <c r="A3447" t="s">
        <v>11877</v>
      </c>
      <c r="B3447" t="s">
        <v>4622</v>
      </c>
      <c r="C3447">
        <v>0</v>
      </c>
      <c r="D3447">
        <v>0</v>
      </c>
      <c r="E3447" t="s">
        <v>1196</v>
      </c>
      <c r="F3447" t="s">
        <v>8335</v>
      </c>
    </row>
    <row r="3448" spans="1:6">
      <c r="A3448" t="s">
        <v>11878</v>
      </c>
      <c r="B3448" t="s">
        <v>4623</v>
      </c>
      <c r="C3448">
        <v>0</v>
      </c>
      <c r="D3448">
        <v>0</v>
      </c>
      <c r="E3448" t="s">
        <v>1196</v>
      </c>
      <c r="F3448" t="s">
        <v>8335</v>
      </c>
    </row>
    <row r="3449" spans="1:6">
      <c r="A3449" t="s">
        <v>11879</v>
      </c>
      <c r="B3449" t="s">
        <v>4624</v>
      </c>
      <c r="C3449">
        <v>0</v>
      </c>
      <c r="D3449">
        <v>0</v>
      </c>
      <c r="E3449" t="s">
        <v>1196</v>
      </c>
      <c r="F3449" t="s">
        <v>8335</v>
      </c>
    </row>
    <row r="3450" spans="1:6">
      <c r="A3450" t="s">
        <v>11880</v>
      </c>
      <c r="B3450" t="s">
        <v>4625</v>
      </c>
      <c r="C3450">
        <v>0</v>
      </c>
      <c r="D3450">
        <v>0</v>
      </c>
      <c r="E3450" t="s">
        <v>1196</v>
      </c>
      <c r="F3450" t="s">
        <v>8335</v>
      </c>
    </row>
    <row r="3451" spans="1:6">
      <c r="A3451" t="s">
        <v>11881</v>
      </c>
      <c r="B3451" t="s">
        <v>4626</v>
      </c>
      <c r="C3451">
        <v>0</v>
      </c>
      <c r="D3451">
        <v>0</v>
      </c>
      <c r="E3451" t="s">
        <v>1196</v>
      </c>
      <c r="F3451" t="s">
        <v>8335</v>
      </c>
    </row>
    <row r="3452" spans="1:6">
      <c r="A3452" t="s">
        <v>11882</v>
      </c>
      <c r="B3452" t="s">
        <v>4627</v>
      </c>
      <c r="C3452">
        <v>0</v>
      </c>
      <c r="D3452">
        <v>0</v>
      </c>
      <c r="E3452" t="s">
        <v>1196</v>
      </c>
      <c r="F3452" t="s">
        <v>8335</v>
      </c>
    </row>
    <row r="3453" spans="1:6">
      <c r="A3453" t="s">
        <v>11883</v>
      </c>
      <c r="B3453" t="s">
        <v>4628</v>
      </c>
      <c r="C3453">
        <v>0</v>
      </c>
      <c r="D3453">
        <v>0</v>
      </c>
      <c r="E3453" t="s">
        <v>1196</v>
      </c>
      <c r="F3453" t="s">
        <v>8335</v>
      </c>
    </row>
    <row r="3454" spans="1:6">
      <c r="A3454" t="s">
        <v>11884</v>
      </c>
      <c r="B3454" t="s">
        <v>4629</v>
      </c>
      <c r="C3454">
        <v>0</v>
      </c>
      <c r="D3454">
        <v>0</v>
      </c>
      <c r="E3454" t="s">
        <v>1196</v>
      </c>
      <c r="F3454" t="s">
        <v>8335</v>
      </c>
    </row>
    <row r="3455" spans="1:6">
      <c r="A3455" t="s">
        <v>11885</v>
      </c>
      <c r="B3455" t="s">
        <v>4630</v>
      </c>
      <c r="C3455">
        <v>0</v>
      </c>
      <c r="D3455">
        <v>0</v>
      </c>
      <c r="E3455" t="s">
        <v>1196</v>
      </c>
      <c r="F3455" t="s">
        <v>8335</v>
      </c>
    </row>
    <row r="3456" spans="1:6">
      <c r="A3456" t="s">
        <v>11886</v>
      </c>
      <c r="B3456" t="s">
        <v>4631</v>
      </c>
      <c r="C3456">
        <v>0</v>
      </c>
      <c r="D3456">
        <v>0</v>
      </c>
      <c r="E3456" t="s">
        <v>1196</v>
      </c>
      <c r="F3456" t="s">
        <v>1196</v>
      </c>
    </row>
    <row r="3457" spans="1:6">
      <c r="A3457" t="s">
        <v>11887</v>
      </c>
      <c r="B3457" t="s">
        <v>4632</v>
      </c>
      <c r="C3457">
        <v>0</v>
      </c>
      <c r="D3457">
        <v>0</v>
      </c>
      <c r="E3457" t="s">
        <v>1196</v>
      </c>
      <c r="F3457" t="s">
        <v>8335</v>
      </c>
    </row>
    <row r="3458" spans="1:6">
      <c r="A3458" t="s">
        <v>11888</v>
      </c>
      <c r="B3458" t="s">
        <v>4633</v>
      </c>
      <c r="C3458">
        <v>136</v>
      </c>
      <c r="D3458">
        <v>0</v>
      </c>
      <c r="E3458" t="s">
        <v>1196</v>
      </c>
      <c r="F3458" t="s">
        <v>8334</v>
      </c>
    </row>
    <row r="3459" spans="1:6">
      <c r="A3459" t="s">
        <v>11889</v>
      </c>
      <c r="B3459" t="s">
        <v>4634</v>
      </c>
      <c r="C3459">
        <v>43</v>
      </c>
      <c r="D3459">
        <v>0</v>
      </c>
      <c r="E3459" t="s">
        <v>1196</v>
      </c>
      <c r="F3459" t="s">
        <v>8331</v>
      </c>
    </row>
    <row r="3460" spans="1:6">
      <c r="A3460" t="s">
        <v>11890</v>
      </c>
      <c r="B3460" t="s">
        <v>4635</v>
      </c>
      <c r="C3460">
        <v>23</v>
      </c>
      <c r="D3460">
        <v>0</v>
      </c>
      <c r="E3460" t="s">
        <v>1196</v>
      </c>
      <c r="F3460" t="s">
        <v>8334</v>
      </c>
    </row>
    <row r="3461" spans="1:6">
      <c r="A3461" t="s">
        <v>11891</v>
      </c>
      <c r="B3461" t="s">
        <v>4636</v>
      </c>
      <c r="C3461">
        <v>0</v>
      </c>
      <c r="D3461">
        <v>0</v>
      </c>
      <c r="E3461" t="s">
        <v>1196</v>
      </c>
      <c r="F3461" t="s">
        <v>8334</v>
      </c>
    </row>
    <row r="3462" spans="1:6">
      <c r="A3462" t="s">
        <v>11892</v>
      </c>
      <c r="B3462" t="s">
        <v>4637</v>
      </c>
      <c r="C3462">
        <v>145</v>
      </c>
      <c r="D3462">
        <v>0</v>
      </c>
      <c r="E3462" t="s">
        <v>1196</v>
      </c>
      <c r="F3462" t="s">
        <v>8335</v>
      </c>
    </row>
    <row r="3463" spans="1:6">
      <c r="A3463" t="s">
        <v>11893</v>
      </c>
      <c r="B3463" t="s">
        <v>4638</v>
      </c>
      <c r="C3463">
        <v>0</v>
      </c>
      <c r="D3463">
        <v>0</v>
      </c>
      <c r="E3463" t="s">
        <v>1196</v>
      </c>
      <c r="F3463" t="s">
        <v>8379</v>
      </c>
    </row>
    <row r="3464" spans="1:6">
      <c r="A3464" t="s">
        <v>11894</v>
      </c>
      <c r="B3464" t="s">
        <v>4639</v>
      </c>
      <c r="C3464">
        <v>5</v>
      </c>
      <c r="D3464">
        <v>0</v>
      </c>
      <c r="E3464" t="s">
        <v>1196</v>
      </c>
      <c r="F3464" t="s">
        <v>8334</v>
      </c>
    </row>
    <row r="3465" spans="1:6">
      <c r="A3465" t="s">
        <v>11895</v>
      </c>
      <c r="B3465" t="s">
        <v>4640</v>
      </c>
      <c r="C3465">
        <v>4</v>
      </c>
      <c r="D3465">
        <v>0</v>
      </c>
      <c r="E3465" t="s">
        <v>1196</v>
      </c>
      <c r="F3465" t="s">
        <v>8334</v>
      </c>
    </row>
    <row r="3466" spans="1:6">
      <c r="A3466" t="s">
        <v>11896</v>
      </c>
      <c r="B3466" t="s">
        <v>4641</v>
      </c>
      <c r="C3466">
        <v>2</v>
      </c>
      <c r="D3466">
        <v>0</v>
      </c>
      <c r="E3466" t="s">
        <v>1196</v>
      </c>
      <c r="F3466" t="s">
        <v>8334</v>
      </c>
    </row>
    <row r="3467" spans="1:6">
      <c r="A3467" t="s">
        <v>11897</v>
      </c>
      <c r="B3467" t="s">
        <v>4642</v>
      </c>
      <c r="C3467">
        <v>0</v>
      </c>
      <c r="D3467">
        <v>0</v>
      </c>
      <c r="E3467" t="s">
        <v>1196</v>
      </c>
      <c r="F3467" t="s">
        <v>1196</v>
      </c>
    </row>
    <row r="3468" spans="1:6">
      <c r="A3468" t="s">
        <v>11898</v>
      </c>
      <c r="B3468" t="s">
        <v>4643</v>
      </c>
      <c r="C3468">
        <v>10</v>
      </c>
      <c r="D3468">
        <v>0</v>
      </c>
      <c r="E3468" t="s">
        <v>1196</v>
      </c>
      <c r="F3468" t="s">
        <v>8334</v>
      </c>
    </row>
    <row r="3469" spans="1:6">
      <c r="A3469" t="s">
        <v>11899</v>
      </c>
      <c r="B3469" t="s">
        <v>4644</v>
      </c>
      <c r="C3469">
        <v>75</v>
      </c>
      <c r="D3469">
        <v>0</v>
      </c>
      <c r="E3469" t="s">
        <v>1196</v>
      </c>
      <c r="F3469" t="s">
        <v>8333</v>
      </c>
    </row>
    <row r="3470" spans="1:6">
      <c r="A3470" t="s">
        <v>11900</v>
      </c>
      <c r="B3470" t="s">
        <v>4645</v>
      </c>
      <c r="C3470">
        <v>15</v>
      </c>
      <c r="D3470">
        <v>0</v>
      </c>
      <c r="E3470" t="s">
        <v>1196</v>
      </c>
      <c r="F3470" t="s">
        <v>8334</v>
      </c>
    </row>
    <row r="3471" spans="1:6">
      <c r="A3471" t="s">
        <v>11901</v>
      </c>
      <c r="B3471" t="s">
        <v>4646</v>
      </c>
      <c r="C3471">
        <v>151</v>
      </c>
      <c r="D3471">
        <v>0</v>
      </c>
      <c r="E3471" t="s">
        <v>1196</v>
      </c>
      <c r="F3471" t="s">
        <v>8335</v>
      </c>
    </row>
    <row r="3472" spans="1:6">
      <c r="A3472" t="s">
        <v>11902</v>
      </c>
      <c r="B3472" t="s">
        <v>4647</v>
      </c>
      <c r="C3472">
        <v>10</v>
      </c>
      <c r="D3472">
        <v>0</v>
      </c>
      <c r="E3472" t="s">
        <v>1196</v>
      </c>
      <c r="F3472" t="s">
        <v>8335</v>
      </c>
    </row>
    <row r="3473" spans="1:6">
      <c r="A3473" t="s">
        <v>11903</v>
      </c>
      <c r="B3473" t="s">
        <v>4648</v>
      </c>
      <c r="C3473">
        <v>10</v>
      </c>
      <c r="D3473">
        <v>0</v>
      </c>
      <c r="E3473" t="s">
        <v>1196</v>
      </c>
      <c r="F3473" t="s">
        <v>8335</v>
      </c>
    </row>
    <row r="3474" spans="1:6">
      <c r="A3474" t="s">
        <v>11904</v>
      </c>
      <c r="B3474" t="s">
        <v>4649</v>
      </c>
      <c r="C3474">
        <v>0</v>
      </c>
      <c r="D3474">
        <v>0</v>
      </c>
      <c r="E3474" t="s">
        <v>1196</v>
      </c>
      <c r="F3474" t="s">
        <v>8335</v>
      </c>
    </row>
    <row r="3475" spans="1:6">
      <c r="A3475" t="s">
        <v>11905</v>
      </c>
      <c r="B3475" t="s">
        <v>4650</v>
      </c>
      <c r="C3475">
        <v>0</v>
      </c>
      <c r="D3475">
        <v>0</v>
      </c>
      <c r="E3475" t="s">
        <v>1196</v>
      </c>
      <c r="F3475" t="s">
        <v>8335</v>
      </c>
    </row>
    <row r="3476" spans="1:6">
      <c r="A3476" t="s">
        <v>11906</v>
      </c>
      <c r="B3476" t="s">
        <v>4651</v>
      </c>
      <c r="C3476">
        <v>0</v>
      </c>
      <c r="D3476">
        <v>0</v>
      </c>
      <c r="E3476" t="s">
        <v>1196</v>
      </c>
      <c r="F3476" t="s">
        <v>1196</v>
      </c>
    </row>
    <row r="3477" spans="1:6">
      <c r="A3477" t="s">
        <v>11907</v>
      </c>
      <c r="B3477" t="s">
        <v>4652</v>
      </c>
      <c r="C3477">
        <v>54</v>
      </c>
      <c r="D3477">
        <v>0</v>
      </c>
      <c r="E3477" t="s">
        <v>1196</v>
      </c>
      <c r="F3477" t="s">
        <v>8332</v>
      </c>
    </row>
    <row r="3478" spans="1:6">
      <c r="A3478" t="s">
        <v>11908</v>
      </c>
      <c r="B3478" t="s">
        <v>4653</v>
      </c>
      <c r="C3478">
        <v>62</v>
      </c>
      <c r="D3478">
        <v>0</v>
      </c>
      <c r="E3478" t="s">
        <v>1196</v>
      </c>
      <c r="F3478" t="s">
        <v>8335</v>
      </c>
    </row>
    <row r="3479" spans="1:6">
      <c r="A3479" t="s">
        <v>11909</v>
      </c>
      <c r="B3479" t="s">
        <v>4654</v>
      </c>
      <c r="C3479">
        <v>20</v>
      </c>
      <c r="D3479">
        <v>0</v>
      </c>
      <c r="E3479" t="s">
        <v>1196</v>
      </c>
      <c r="F3479" t="s">
        <v>8332</v>
      </c>
    </row>
    <row r="3480" spans="1:6">
      <c r="A3480" t="s">
        <v>11910</v>
      </c>
      <c r="B3480" t="s">
        <v>4655</v>
      </c>
      <c r="C3480">
        <v>15</v>
      </c>
      <c r="D3480">
        <v>0</v>
      </c>
      <c r="E3480" t="s">
        <v>1196</v>
      </c>
      <c r="F3480" t="s">
        <v>8350</v>
      </c>
    </row>
    <row r="3481" spans="1:6">
      <c r="A3481" t="s">
        <v>11911</v>
      </c>
      <c r="B3481" t="s">
        <v>4656</v>
      </c>
      <c r="C3481">
        <v>27</v>
      </c>
      <c r="D3481">
        <v>0</v>
      </c>
      <c r="E3481" t="s">
        <v>1196</v>
      </c>
      <c r="F3481" t="s">
        <v>8334</v>
      </c>
    </row>
    <row r="3482" spans="1:6">
      <c r="A3482" t="s">
        <v>11912</v>
      </c>
      <c r="B3482" t="s">
        <v>4657</v>
      </c>
      <c r="C3482">
        <v>6</v>
      </c>
      <c r="D3482">
        <v>0</v>
      </c>
      <c r="E3482" t="s">
        <v>1196</v>
      </c>
      <c r="F3482" t="s">
        <v>8335</v>
      </c>
    </row>
    <row r="3483" spans="1:6">
      <c r="A3483" t="s">
        <v>11913</v>
      </c>
      <c r="B3483" t="s">
        <v>4658</v>
      </c>
      <c r="C3483">
        <v>112</v>
      </c>
      <c r="D3483">
        <v>0</v>
      </c>
      <c r="E3483" t="s">
        <v>1196</v>
      </c>
      <c r="F3483" t="s">
        <v>8335</v>
      </c>
    </row>
    <row r="3484" spans="1:6">
      <c r="A3484" t="s">
        <v>11914</v>
      </c>
      <c r="B3484" t="s">
        <v>4659</v>
      </c>
      <c r="C3484">
        <v>60</v>
      </c>
      <c r="D3484">
        <v>0</v>
      </c>
      <c r="E3484" t="s">
        <v>1196</v>
      </c>
      <c r="F3484" t="s">
        <v>1196</v>
      </c>
    </row>
    <row r="3485" spans="1:6">
      <c r="A3485" t="s">
        <v>11915</v>
      </c>
      <c r="B3485" t="s">
        <v>4660</v>
      </c>
      <c r="C3485">
        <v>0</v>
      </c>
      <c r="D3485">
        <v>0</v>
      </c>
      <c r="E3485" t="s">
        <v>1196</v>
      </c>
      <c r="F3485" t="s">
        <v>1196</v>
      </c>
    </row>
    <row r="3486" spans="1:6">
      <c r="A3486" t="s">
        <v>11916</v>
      </c>
      <c r="B3486" t="s">
        <v>4661</v>
      </c>
      <c r="C3486">
        <v>192</v>
      </c>
      <c r="D3486">
        <v>0</v>
      </c>
      <c r="E3486" t="s">
        <v>1196</v>
      </c>
      <c r="F3486" t="s">
        <v>8335</v>
      </c>
    </row>
    <row r="3487" spans="1:6">
      <c r="A3487" t="s">
        <v>11917</v>
      </c>
      <c r="B3487" t="s">
        <v>4662</v>
      </c>
      <c r="C3487">
        <v>15</v>
      </c>
      <c r="D3487">
        <v>0</v>
      </c>
      <c r="E3487" t="s">
        <v>1196</v>
      </c>
      <c r="F3487" t="s">
        <v>8335</v>
      </c>
    </row>
    <row r="3488" spans="1:6">
      <c r="A3488" t="s">
        <v>11918</v>
      </c>
      <c r="B3488" t="s">
        <v>4663</v>
      </c>
      <c r="C3488">
        <v>100</v>
      </c>
      <c r="D3488">
        <v>0</v>
      </c>
      <c r="E3488" t="s">
        <v>1196</v>
      </c>
      <c r="F3488" t="s">
        <v>8364</v>
      </c>
    </row>
    <row r="3489" spans="1:6">
      <c r="A3489" t="s">
        <v>11919</v>
      </c>
      <c r="B3489" t="s">
        <v>4664</v>
      </c>
      <c r="C3489">
        <v>220</v>
      </c>
      <c r="D3489">
        <v>0</v>
      </c>
      <c r="E3489" t="s">
        <v>1196</v>
      </c>
      <c r="F3489" t="s">
        <v>8335</v>
      </c>
    </row>
    <row r="3490" spans="1:6">
      <c r="A3490" t="s">
        <v>11920</v>
      </c>
      <c r="B3490" t="s">
        <v>4665</v>
      </c>
      <c r="C3490">
        <v>0</v>
      </c>
      <c r="D3490">
        <v>0</v>
      </c>
      <c r="E3490" t="s">
        <v>1196</v>
      </c>
      <c r="F3490" t="s">
        <v>51</v>
      </c>
    </row>
    <row r="3491" spans="1:6">
      <c r="A3491" t="s">
        <v>11921</v>
      </c>
      <c r="B3491" t="s">
        <v>4666</v>
      </c>
      <c r="C3491">
        <v>0</v>
      </c>
      <c r="D3491">
        <v>0</v>
      </c>
      <c r="E3491" t="s">
        <v>1196</v>
      </c>
      <c r="F3491" t="s">
        <v>1196</v>
      </c>
    </row>
    <row r="3492" spans="1:6">
      <c r="A3492" t="s">
        <v>11922</v>
      </c>
      <c r="B3492" t="s">
        <v>4667</v>
      </c>
      <c r="C3492">
        <v>0</v>
      </c>
      <c r="D3492">
        <v>0</v>
      </c>
      <c r="E3492" t="s">
        <v>1196</v>
      </c>
      <c r="F3492" t="s">
        <v>8334</v>
      </c>
    </row>
    <row r="3493" spans="1:6">
      <c r="A3493" t="s">
        <v>11923</v>
      </c>
      <c r="B3493" t="s">
        <v>4668</v>
      </c>
      <c r="C3493">
        <v>4</v>
      </c>
      <c r="D3493">
        <v>0</v>
      </c>
      <c r="E3493" t="s">
        <v>1196</v>
      </c>
      <c r="F3493" t="s">
        <v>8332</v>
      </c>
    </row>
    <row r="3494" spans="1:6">
      <c r="A3494" t="s">
        <v>11924</v>
      </c>
      <c r="B3494" t="s">
        <v>4669</v>
      </c>
      <c r="C3494">
        <v>50</v>
      </c>
      <c r="D3494">
        <v>0</v>
      </c>
      <c r="E3494" t="s">
        <v>1196</v>
      </c>
      <c r="F3494" t="s">
        <v>8334</v>
      </c>
    </row>
    <row r="3495" spans="1:6">
      <c r="A3495" t="s">
        <v>11925</v>
      </c>
      <c r="B3495" t="s">
        <v>4670</v>
      </c>
      <c r="C3495">
        <v>3</v>
      </c>
      <c r="D3495">
        <v>0</v>
      </c>
      <c r="E3495" t="s">
        <v>1196</v>
      </c>
      <c r="F3495" t="s">
        <v>8334</v>
      </c>
    </row>
    <row r="3496" spans="1:6">
      <c r="A3496" t="s">
        <v>11926</v>
      </c>
      <c r="B3496" t="s">
        <v>4671</v>
      </c>
      <c r="C3496">
        <v>95</v>
      </c>
      <c r="D3496">
        <v>0</v>
      </c>
      <c r="E3496" t="s">
        <v>1196</v>
      </c>
      <c r="F3496" t="s">
        <v>1196</v>
      </c>
    </row>
    <row r="3497" spans="1:6">
      <c r="A3497" t="s">
        <v>11927</v>
      </c>
      <c r="B3497" t="s">
        <v>4672</v>
      </c>
      <c r="C3497">
        <v>14</v>
      </c>
      <c r="D3497">
        <v>0</v>
      </c>
      <c r="E3497" t="s">
        <v>1196</v>
      </c>
      <c r="F3497" t="s">
        <v>8335</v>
      </c>
    </row>
    <row r="3498" spans="1:6">
      <c r="A3498" t="s">
        <v>11928</v>
      </c>
      <c r="B3498" t="s">
        <v>4673</v>
      </c>
      <c r="C3498">
        <v>4</v>
      </c>
      <c r="D3498">
        <v>0</v>
      </c>
      <c r="E3498" t="s">
        <v>1196</v>
      </c>
      <c r="F3498" t="s">
        <v>8331</v>
      </c>
    </row>
    <row r="3499" spans="1:6">
      <c r="A3499" t="s">
        <v>11929</v>
      </c>
      <c r="B3499" t="s">
        <v>4674</v>
      </c>
      <c r="C3499">
        <v>80</v>
      </c>
      <c r="D3499">
        <v>0</v>
      </c>
      <c r="E3499" t="s">
        <v>1196</v>
      </c>
      <c r="F3499" t="s">
        <v>8335</v>
      </c>
    </row>
    <row r="3500" spans="1:6">
      <c r="A3500" t="s">
        <v>11930</v>
      </c>
      <c r="B3500" t="s">
        <v>4675</v>
      </c>
      <c r="C3500">
        <v>12</v>
      </c>
      <c r="D3500">
        <v>0</v>
      </c>
      <c r="E3500" t="s">
        <v>1196</v>
      </c>
      <c r="F3500" t="s">
        <v>8331</v>
      </c>
    </row>
    <row r="3501" spans="1:6">
      <c r="A3501" t="s">
        <v>11931</v>
      </c>
      <c r="B3501" t="s">
        <v>4676</v>
      </c>
      <c r="C3501">
        <v>14</v>
      </c>
      <c r="D3501">
        <v>0</v>
      </c>
      <c r="E3501" t="s">
        <v>1196</v>
      </c>
      <c r="F3501" t="s">
        <v>1196</v>
      </c>
    </row>
    <row r="3502" spans="1:6">
      <c r="A3502" t="s">
        <v>11932</v>
      </c>
      <c r="B3502" t="s">
        <v>4677</v>
      </c>
      <c r="C3502">
        <v>15</v>
      </c>
      <c r="D3502">
        <v>0</v>
      </c>
      <c r="E3502" t="s">
        <v>1196</v>
      </c>
      <c r="F3502" t="s">
        <v>8331</v>
      </c>
    </row>
    <row r="3503" spans="1:6">
      <c r="A3503" t="s">
        <v>11933</v>
      </c>
      <c r="B3503" t="s">
        <v>4678</v>
      </c>
      <c r="C3503">
        <v>21</v>
      </c>
      <c r="D3503">
        <v>0</v>
      </c>
      <c r="E3503" t="s">
        <v>1196</v>
      </c>
      <c r="F3503" t="s">
        <v>1196</v>
      </c>
    </row>
    <row r="3504" spans="1:6">
      <c r="A3504" t="s">
        <v>11934</v>
      </c>
      <c r="B3504" t="s">
        <v>4679</v>
      </c>
      <c r="C3504">
        <v>200</v>
      </c>
      <c r="D3504">
        <v>0</v>
      </c>
      <c r="E3504" t="s">
        <v>1196</v>
      </c>
      <c r="F3504" t="s">
        <v>8335</v>
      </c>
    </row>
    <row r="3505" spans="1:6">
      <c r="A3505" t="s">
        <v>11935</v>
      </c>
      <c r="B3505" t="s">
        <v>4680</v>
      </c>
      <c r="C3505">
        <v>0</v>
      </c>
      <c r="D3505">
        <v>0</v>
      </c>
      <c r="E3505" t="s">
        <v>1196</v>
      </c>
      <c r="F3505" t="s">
        <v>1196</v>
      </c>
    </row>
    <row r="3506" spans="1:6">
      <c r="A3506" t="s">
        <v>11936</v>
      </c>
      <c r="B3506" t="s">
        <v>4681</v>
      </c>
      <c r="C3506">
        <v>0</v>
      </c>
      <c r="D3506">
        <v>0</v>
      </c>
      <c r="E3506" t="s">
        <v>1196</v>
      </c>
      <c r="F3506" t="s">
        <v>1196</v>
      </c>
    </row>
    <row r="3507" spans="1:6">
      <c r="A3507" t="s">
        <v>11937</v>
      </c>
      <c r="B3507" t="s">
        <v>4682</v>
      </c>
      <c r="C3507">
        <v>10</v>
      </c>
      <c r="D3507">
        <v>0</v>
      </c>
      <c r="E3507" t="s">
        <v>1196</v>
      </c>
      <c r="F3507" t="s">
        <v>8335</v>
      </c>
    </row>
    <row r="3508" spans="1:6">
      <c r="A3508" t="s">
        <v>11938</v>
      </c>
      <c r="B3508" t="s">
        <v>4683</v>
      </c>
      <c r="C3508">
        <v>40</v>
      </c>
      <c r="D3508">
        <v>0</v>
      </c>
      <c r="E3508" t="s">
        <v>1196</v>
      </c>
      <c r="F3508" t="s">
        <v>8334</v>
      </c>
    </row>
    <row r="3509" spans="1:6">
      <c r="A3509" t="s">
        <v>11939</v>
      </c>
      <c r="B3509" t="s">
        <v>4684</v>
      </c>
      <c r="C3509">
        <v>0</v>
      </c>
      <c r="D3509">
        <v>0</v>
      </c>
      <c r="E3509" t="s">
        <v>1196</v>
      </c>
      <c r="F3509" t="s">
        <v>8335</v>
      </c>
    </row>
    <row r="3510" spans="1:6">
      <c r="A3510" t="s">
        <v>11940</v>
      </c>
      <c r="B3510" t="s">
        <v>4685</v>
      </c>
      <c r="C3510">
        <v>8</v>
      </c>
      <c r="D3510">
        <v>0</v>
      </c>
      <c r="E3510" t="s">
        <v>1196</v>
      </c>
      <c r="F3510" t="s">
        <v>8334</v>
      </c>
    </row>
    <row r="3511" spans="1:6">
      <c r="A3511" t="s">
        <v>11941</v>
      </c>
      <c r="B3511" t="s">
        <v>4686</v>
      </c>
      <c r="C3511">
        <v>10</v>
      </c>
      <c r="D3511">
        <v>0</v>
      </c>
      <c r="E3511" t="s">
        <v>1196</v>
      </c>
      <c r="F3511" t="s">
        <v>8331</v>
      </c>
    </row>
    <row r="3512" spans="1:6">
      <c r="A3512" t="s">
        <v>11942</v>
      </c>
      <c r="B3512" t="s">
        <v>4687</v>
      </c>
      <c r="C3512">
        <v>0</v>
      </c>
      <c r="D3512">
        <v>0</v>
      </c>
      <c r="E3512" t="s">
        <v>1196</v>
      </c>
      <c r="F3512" t="s">
        <v>8335</v>
      </c>
    </row>
    <row r="3513" spans="1:6">
      <c r="A3513" t="s">
        <v>11943</v>
      </c>
      <c r="B3513" t="s">
        <v>4688</v>
      </c>
      <c r="C3513">
        <v>30</v>
      </c>
      <c r="D3513">
        <v>0</v>
      </c>
      <c r="E3513" t="s">
        <v>1196</v>
      </c>
      <c r="F3513" t="s">
        <v>8332</v>
      </c>
    </row>
    <row r="3514" spans="1:6">
      <c r="A3514" t="s">
        <v>11944</v>
      </c>
      <c r="B3514" t="s">
        <v>4689</v>
      </c>
      <c r="C3514">
        <v>8</v>
      </c>
      <c r="D3514">
        <v>0</v>
      </c>
      <c r="E3514" t="s">
        <v>1196</v>
      </c>
      <c r="F3514" t="s">
        <v>8334</v>
      </c>
    </row>
    <row r="3515" spans="1:6">
      <c r="A3515" t="s">
        <v>11945</v>
      </c>
      <c r="B3515" t="s">
        <v>4690</v>
      </c>
      <c r="C3515">
        <v>4</v>
      </c>
      <c r="D3515">
        <v>0</v>
      </c>
      <c r="E3515" t="s">
        <v>1196</v>
      </c>
      <c r="F3515" t="s">
        <v>1196</v>
      </c>
    </row>
    <row r="3516" spans="1:6">
      <c r="A3516" t="s">
        <v>11946</v>
      </c>
      <c r="B3516" t="s">
        <v>4691</v>
      </c>
      <c r="C3516">
        <v>8</v>
      </c>
      <c r="D3516">
        <v>0</v>
      </c>
      <c r="E3516" t="s">
        <v>1196</v>
      </c>
      <c r="F3516" t="s">
        <v>1196</v>
      </c>
    </row>
    <row r="3517" spans="1:6">
      <c r="A3517" t="s">
        <v>11947</v>
      </c>
      <c r="B3517" t="s">
        <v>4692</v>
      </c>
      <c r="C3517">
        <v>20</v>
      </c>
      <c r="D3517">
        <v>0</v>
      </c>
      <c r="E3517" t="s">
        <v>1196</v>
      </c>
      <c r="F3517" t="s">
        <v>1196</v>
      </c>
    </row>
    <row r="3518" spans="1:6">
      <c r="A3518" t="s">
        <v>11948</v>
      </c>
      <c r="B3518" t="s">
        <v>4693</v>
      </c>
      <c r="C3518">
        <v>103</v>
      </c>
      <c r="D3518">
        <v>0</v>
      </c>
      <c r="E3518" t="s">
        <v>1196</v>
      </c>
      <c r="F3518" t="s">
        <v>8331</v>
      </c>
    </row>
    <row r="3519" spans="1:6">
      <c r="A3519" t="s">
        <v>11949</v>
      </c>
      <c r="B3519" t="s">
        <v>4694</v>
      </c>
      <c r="C3519">
        <v>0</v>
      </c>
      <c r="D3519">
        <v>0</v>
      </c>
      <c r="E3519" t="s">
        <v>1196</v>
      </c>
      <c r="F3519" t="s">
        <v>8335</v>
      </c>
    </row>
    <row r="3520" spans="1:6">
      <c r="A3520" t="s">
        <v>11950</v>
      </c>
      <c r="B3520" t="s">
        <v>4695</v>
      </c>
      <c r="C3520">
        <v>0</v>
      </c>
      <c r="D3520">
        <v>0</v>
      </c>
      <c r="E3520" t="s">
        <v>1196</v>
      </c>
      <c r="F3520" t="s">
        <v>8335</v>
      </c>
    </row>
    <row r="3521" spans="1:6">
      <c r="A3521" t="s">
        <v>11951</v>
      </c>
      <c r="B3521" t="s">
        <v>4696</v>
      </c>
      <c r="C3521">
        <v>8</v>
      </c>
      <c r="D3521">
        <v>0</v>
      </c>
      <c r="E3521" t="s">
        <v>1196</v>
      </c>
      <c r="F3521" t="s">
        <v>8334</v>
      </c>
    </row>
    <row r="3522" spans="1:6">
      <c r="A3522" t="s">
        <v>11952</v>
      </c>
      <c r="B3522" t="s">
        <v>4697</v>
      </c>
      <c r="C3522">
        <v>107</v>
      </c>
      <c r="D3522">
        <v>0</v>
      </c>
      <c r="E3522" t="s">
        <v>1196</v>
      </c>
      <c r="F3522" t="s">
        <v>8334</v>
      </c>
    </row>
    <row r="3523" spans="1:6">
      <c r="A3523" t="s">
        <v>11953</v>
      </c>
      <c r="B3523" t="s">
        <v>4698</v>
      </c>
      <c r="C3523">
        <v>0</v>
      </c>
      <c r="D3523">
        <v>0</v>
      </c>
      <c r="E3523" t="s">
        <v>1196</v>
      </c>
      <c r="F3523" t="s">
        <v>1196</v>
      </c>
    </row>
    <row r="3524" spans="1:6">
      <c r="A3524" t="s">
        <v>11954</v>
      </c>
      <c r="B3524" t="s">
        <v>4699</v>
      </c>
      <c r="C3524">
        <v>20</v>
      </c>
      <c r="D3524">
        <v>0</v>
      </c>
      <c r="E3524" t="s">
        <v>1196</v>
      </c>
      <c r="F3524" t="s">
        <v>606</v>
      </c>
    </row>
    <row r="3525" spans="1:6">
      <c r="A3525" t="s">
        <v>11955</v>
      </c>
      <c r="B3525" t="s">
        <v>4700</v>
      </c>
      <c r="C3525">
        <v>6</v>
      </c>
      <c r="D3525">
        <v>0</v>
      </c>
      <c r="E3525" t="s">
        <v>1196</v>
      </c>
      <c r="F3525" t="s">
        <v>1196</v>
      </c>
    </row>
    <row r="3526" spans="1:6">
      <c r="A3526" t="s">
        <v>11956</v>
      </c>
      <c r="B3526" t="s">
        <v>4701</v>
      </c>
      <c r="C3526">
        <v>0</v>
      </c>
      <c r="D3526">
        <v>0</v>
      </c>
      <c r="E3526" t="s">
        <v>1196</v>
      </c>
      <c r="F3526" t="s">
        <v>8335</v>
      </c>
    </row>
    <row r="3527" spans="1:6">
      <c r="A3527" t="s">
        <v>11957</v>
      </c>
      <c r="B3527" t="s">
        <v>4702</v>
      </c>
      <c r="C3527">
        <v>0</v>
      </c>
      <c r="D3527">
        <v>0</v>
      </c>
      <c r="E3527" t="s">
        <v>1196</v>
      </c>
      <c r="F3527" t="s">
        <v>8335</v>
      </c>
    </row>
    <row r="3528" spans="1:6">
      <c r="A3528" t="s">
        <v>11958</v>
      </c>
      <c r="B3528" t="s">
        <v>4703</v>
      </c>
      <c r="C3528">
        <v>0</v>
      </c>
      <c r="D3528">
        <v>0</v>
      </c>
      <c r="E3528" t="s">
        <v>1196</v>
      </c>
      <c r="F3528" t="s">
        <v>8335</v>
      </c>
    </row>
    <row r="3529" spans="1:6">
      <c r="A3529" t="s">
        <v>11959</v>
      </c>
      <c r="B3529" t="s">
        <v>4704</v>
      </c>
      <c r="C3529">
        <v>0</v>
      </c>
      <c r="D3529">
        <v>0</v>
      </c>
      <c r="E3529" t="s">
        <v>1196</v>
      </c>
      <c r="F3529" t="s">
        <v>1196</v>
      </c>
    </row>
    <row r="3530" spans="1:6">
      <c r="A3530" t="s">
        <v>11960</v>
      </c>
      <c r="B3530" t="s">
        <v>4705</v>
      </c>
      <c r="C3530">
        <v>0</v>
      </c>
      <c r="D3530">
        <v>0</v>
      </c>
      <c r="E3530" t="s">
        <v>1196</v>
      </c>
      <c r="F3530" t="s">
        <v>8335</v>
      </c>
    </row>
    <row r="3531" spans="1:6">
      <c r="A3531" t="s">
        <v>11961</v>
      </c>
      <c r="B3531" t="s">
        <v>4706</v>
      </c>
      <c r="C3531">
        <v>0</v>
      </c>
      <c r="D3531">
        <v>0</v>
      </c>
      <c r="E3531" t="s">
        <v>1196</v>
      </c>
      <c r="F3531" t="s">
        <v>8335</v>
      </c>
    </row>
    <row r="3532" spans="1:6">
      <c r="A3532" t="s">
        <v>11962</v>
      </c>
      <c r="B3532" t="s">
        <v>4707</v>
      </c>
      <c r="C3532">
        <v>0</v>
      </c>
      <c r="D3532">
        <v>0</v>
      </c>
      <c r="E3532" t="s">
        <v>1196</v>
      </c>
      <c r="F3532" t="s">
        <v>8378</v>
      </c>
    </row>
    <row r="3533" spans="1:6">
      <c r="A3533" t="s">
        <v>11963</v>
      </c>
      <c r="B3533" t="s">
        <v>4708</v>
      </c>
      <c r="C3533">
        <v>0</v>
      </c>
      <c r="D3533">
        <v>0</v>
      </c>
      <c r="E3533" t="s">
        <v>1196</v>
      </c>
      <c r="F3533" t="s">
        <v>8335</v>
      </c>
    </row>
    <row r="3534" spans="1:6">
      <c r="A3534" t="s">
        <v>11964</v>
      </c>
      <c r="B3534" t="s">
        <v>4709</v>
      </c>
      <c r="C3534">
        <v>0</v>
      </c>
      <c r="D3534">
        <v>0</v>
      </c>
      <c r="E3534" t="s">
        <v>1196</v>
      </c>
      <c r="F3534" t="s">
        <v>8335</v>
      </c>
    </row>
    <row r="3535" spans="1:6">
      <c r="A3535" t="s">
        <v>11965</v>
      </c>
      <c r="B3535" t="s">
        <v>4710</v>
      </c>
      <c r="C3535">
        <v>0</v>
      </c>
      <c r="D3535">
        <v>0</v>
      </c>
      <c r="E3535" t="s">
        <v>1196</v>
      </c>
      <c r="F3535" t="s">
        <v>8335</v>
      </c>
    </row>
    <row r="3536" spans="1:6">
      <c r="A3536" t="s">
        <v>11966</v>
      </c>
      <c r="B3536" t="s">
        <v>4711</v>
      </c>
      <c r="C3536">
        <v>0</v>
      </c>
      <c r="D3536">
        <v>0</v>
      </c>
      <c r="E3536" t="s">
        <v>1196</v>
      </c>
      <c r="F3536" t="s">
        <v>1196</v>
      </c>
    </row>
    <row r="3537" spans="1:6">
      <c r="A3537" t="s">
        <v>11967</v>
      </c>
      <c r="B3537" t="s">
        <v>4712</v>
      </c>
      <c r="C3537">
        <v>0</v>
      </c>
      <c r="D3537">
        <v>0</v>
      </c>
      <c r="E3537" t="s">
        <v>1196</v>
      </c>
      <c r="F3537" t="s">
        <v>8335</v>
      </c>
    </row>
    <row r="3538" spans="1:6">
      <c r="A3538" t="s">
        <v>11968</v>
      </c>
      <c r="B3538" t="s">
        <v>4713</v>
      </c>
      <c r="C3538">
        <v>0</v>
      </c>
      <c r="D3538">
        <v>0</v>
      </c>
      <c r="E3538" t="s">
        <v>1196</v>
      </c>
      <c r="F3538" t="s">
        <v>8335</v>
      </c>
    </row>
    <row r="3539" spans="1:6">
      <c r="A3539" t="s">
        <v>11969</v>
      </c>
      <c r="B3539" t="s">
        <v>4714</v>
      </c>
      <c r="C3539">
        <v>0</v>
      </c>
      <c r="D3539">
        <v>0</v>
      </c>
      <c r="E3539" t="s">
        <v>1196</v>
      </c>
      <c r="F3539" t="s">
        <v>8335</v>
      </c>
    </row>
    <row r="3540" spans="1:6">
      <c r="A3540" t="s">
        <v>11970</v>
      </c>
      <c r="B3540" t="s">
        <v>4715</v>
      </c>
      <c r="C3540">
        <v>0</v>
      </c>
      <c r="D3540">
        <v>0</v>
      </c>
      <c r="E3540" t="s">
        <v>1196</v>
      </c>
      <c r="F3540" t="s">
        <v>1196</v>
      </c>
    </row>
    <row r="3541" spans="1:6">
      <c r="A3541" t="s">
        <v>11971</v>
      </c>
      <c r="B3541" t="s">
        <v>4716</v>
      </c>
      <c r="C3541">
        <v>0</v>
      </c>
      <c r="D3541">
        <v>0</v>
      </c>
      <c r="E3541" t="s">
        <v>1196</v>
      </c>
      <c r="F3541" t="s">
        <v>8334</v>
      </c>
    </row>
    <row r="3542" spans="1:6">
      <c r="A3542" t="s">
        <v>11972</v>
      </c>
      <c r="B3542" t="s">
        <v>4717</v>
      </c>
      <c r="C3542">
        <v>0</v>
      </c>
      <c r="D3542">
        <v>0</v>
      </c>
      <c r="E3542" t="s">
        <v>1196</v>
      </c>
      <c r="F3542" t="s">
        <v>1196</v>
      </c>
    </row>
    <row r="3543" spans="1:6">
      <c r="A3543" t="s">
        <v>11973</v>
      </c>
      <c r="B3543" t="s">
        <v>4718</v>
      </c>
      <c r="C3543">
        <v>0</v>
      </c>
      <c r="D3543">
        <v>0</v>
      </c>
      <c r="E3543" t="s">
        <v>1196</v>
      </c>
      <c r="F3543" t="s">
        <v>8378</v>
      </c>
    </row>
    <row r="3544" spans="1:6">
      <c r="A3544" t="s">
        <v>11974</v>
      </c>
      <c r="B3544" t="s">
        <v>4719</v>
      </c>
      <c r="C3544">
        <v>0</v>
      </c>
      <c r="D3544">
        <v>0</v>
      </c>
      <c r="E3544" t="s">
        <v>1196</v>
      </c>
      <c r="F3544" t="s">
        <v>1196</v>
      </c>
    </row>
    <row r="3545" spans="1:6">
      <c r="A3545" t="s">
        <v>11975</v>
      </c>
      <c r="B3545" t="s">
        <v>4720</v>
      </c>
      <c r="C3545">
        <v>0</v>
      </c>
      <c r="D3545">
        <v>0</v>
      </c>
      <c r="E3545" t="s">
        <v>1196</v>
      </c>
      <c r="F3545" t="s">
        <v>8334</v>
      </c>
    </row>
    <row r="3546" spans="1:6">
      <c r="A3546" t="s">
        <v>11976</v>
      </c>
      <c r="B3546" t="s">
        <v>4721</v>
      </c>
      <c r="C3546">
        <v>145</v>
      </c>
      <c r="D3546">
        <v>0</v>
      </c>
      <c r="E3546" t="s">
        <v>1196</v>
      </c>
      <c r="F3546" t="s">
        <v>1196</v>
      </c>
    </row>
    <row r="3547" spans="1:6">
      <c r="A3547" t="s">
        <v>11977</v>
      </c>
      <c r="B3547" t="s">
        <v>4722</v>
      </c>
      <c r="C3547">
        <v>18</v>
      </c>
      <c r="D3547">
        <v>0</v>
      </c>
      <c r="E3547" t="s">
        <v>1196</v>
      </c>
      <c r="F3547" t="s">
        <v>8335</v>
      </c>
    </row>
    <row r="3548" spans="1:6">
      <c r="A3548" t="s">
        <v>11978</v>
      </c>
      <c r="B3548" t="s">
        <v>4723</v>
      </c>
      <c r="C3548">
        <v>22</v>
      </c>
      <c r="D3548">
        <v>0</v>
      </c>
      <c r="E3548" t="s">
        <v>1196</v>
      </c>
      <c r="F3548" t="s">
        <v>8331</v>
      </c>
    </row>
    <row r="3549" spans="1:6">
      <c r="A3549" t="s">
        <v>11979</v>
      </c>
      <c r="B3549" t="s">
        <v>4724</v>
      </c>
      <c r="C3549">
        <v>8</v>
      </c>
      <c r="D3549">
        <v>0</v>
      </c>
      <c r="E3549" t="s">
        <v>1196</v>
      </c>
      <c r="F3549" t="s">
        <v>8332</v>
      </c>
    </row>
    <row r="3550" spans="1:6">
      <c r="A3550" t="s">
        <v>11980</v>
      </c>
      <c r="B3550" t="s">
        <v>4725</v>
      </c>
      <c r="C3550">
        <v>0</v>
      </c>
      <c r="D3550">
        <v>0</v>
      </c>
      <c r="E3550" t="s">
        <v>1196</v>
      </c>
      <c r="F3550" t="s">
        <v>1196</v>
      </c>
    </row>
    <row r="3551" spans="1:6">
      <c r="A3551" t="s">
        <v>11981</v>
      </c>
      <c r="B3551" t="s">
        <v>4726</v>
      </c>
      <c r="C3551">
        <v>4</v>
      </c>
      <c r="D3551">
        <v>0</v>
      </c>
      <c r="E3551" t="s">
        <v>1196</v>
      </c>
      <c r="F3551" t="s">
        <v>8334</v>
      </c>
    </row>
    <row r="3552" spans="1:6">
      <c r="A3552" t="s">
        <v>11982</v>
      </c>
      <c r="B3552" t="s">
        <v>4727</v>
      </c>
      <c r="C3552">
        <v>5</v>
      </c>
      <c r="D3552">
        <v>0</v>
      </c>
      <c r="E3552" t="s">
        <v>1196</v>
      </c>
      <c r="F3552" t="s">
        <v>8331</v>
      </c>
    </row>
    <row r="3553" spans="1:6">
      <c r="A3553" t="s">
        <v>11983</v>
      </c>
      <c r="B3553" t="s">
        <v>4728</v>
      </c>
      <c r="C3553">
        <v>13</v>
      </c>
      <c r="D3553">
        <v>0</v>
      </c>
      <c r="E3553" t="s">
        <v>1196</v>
      </c>
      <c r="F3553" t="s">
        <v>1196</v>
      </c>
    </row>
    <row r="3554" spans="1:6">
      <c r="A3554" t="s">
        <v>11984</v>
      </c>
      <c r="B3554" t="s">
        <v>4729</v>
      </c>
      <c r="C3554">
        <v>0</v>
      </c>
      <c r="D3554">
        <v>0</v>
      </c>
      <c r="E3554" t="s">
        <v>1196</v>
      </c>
      <c r="F3554" t="s">
        <v>1196</v>
      </c>
    </row>
    <row r="3555" spans="1:6">
      <c r="A3555" t="s">
        <v>11985</v>
      </c>
      <c r="B3555" t="s">
        <v>4730</v>
      </c>
      <c r="C3555">
        <v>0</v>
      </c>
      <c r="D3555">
        <v>0</v>
      </c>
      <c r="E3555" t="s">
        <v>1196</v>
      </c>
      <c r="F3555" t="s">
        <v>8378</v>
      </c>
    </row>
    <row r="3556" spans="1:6">
      <c r="A3556" t="s">
        <v>11986</v>
      </c>
      <c r="B3556" t="s">
        <v>4731</v>
      </c>
      <c r="C3556">
        <v>0</v>
      </c>
      <c r="D3556">
        <v>0</v>
      </c>
      <c r="E3556" t="s">
        <v>1196</v>
      </c>
      <c r="F3556" t="s">
        <v>8334</v>
      </c>
    </row>
    <row r="3557" spans="1:6">
      <c r="A3557" t="s">
        <v>11987</v>
      </c>
      <c r="B3557" t="s">
        <v>4732</v>
      </c>
      <c r="C3557">
        <v>22</v>
      </c>
      <c r="D3557">
        <v>0</v>
      </c>
      <c r="E3557" t="s">
        <v>1196</v>
      </c>
      <c r="F3557" t="s">
        <v>1196</v>
      </c>
    </row>
    <row r="3558" spans="1:6">
      <c r="A3558" t="s">
        <v>11988</v>
      </c>
      <c r="B3558" t="s">
        <v>4733</v>
      </c>
      <c r="C3558">
        <v>12</v>
      </c>
      <c r="D3558">
        <v>0</v>
      </c>
      <c r="E3558" t="s">
        <v>1196</v>
      </c>
      <c r="F3558" t="s">
        <v>1196</v>
      </c>
    </row>
    <row r="3559" spans="1:6">
      <c r="A3559" t="s">
        <v>11989</v>
      </c>
      <c r="B3559" t="s">
        <v>4734</v>
      </c>
      <c r="C3559">
        <v>4</v>
      </c>
      <c r="D3559">
        <v>0</v>
      </c>
      <c r="E3559" t="s">
        <v>1196</v>
      </c>
      <c r="F3559" t="s">
        <v>1196</v>
      </c>
    </row>
    <row r="3560" spans="1:6">
      <c r="A3560" t="s">
        <v>11990</v>
      </c>
      <c r="B3560" t="s">
        <v>4735</v>
      </c>
      <c r="C3560">
        <v>10</v>
      </c>
      <c r="D3560">
        <v>0</v>
      </c>
      <c r="E3560" t="s">
        <v>1196</v>
      </c>
      <c r="F3560" t="s">
        <v>1196</v>
      </c>
    </row>
    <row r="3561" spans="1:6">
      <c r="A3561" t="s">
        <v>11991</v>
      </c>
      <c r="B3561" t="s">
        <v>4736</v>
      </c>
      <c r="C3561">
        <v>3</v>
      </c>
      <c r="D3561">
        <v>0</v>
      </c>
      <c r="E3561" t="s">
        <v>1196</v>
      </c>
      <c r="F3561" t="s">
        <v>8334</v>
      </c>
    </row>
    <row r="3562" spans="1:6">
      <c r="A3562" t="s">
        <v>11992</v>
      </c>
      <c r="B3562" t="s">
        <v>4737</v>
      </c>
      <c r="C3562">
        <v>180</v>
      </c>
      <c r="D3562">
        <v>0</v>
      </c>
      <c r="E3562" t="s">
        <v>1196</v>
      </c>
      <c r="F3562" t="s">
        <v>8335</v>
      </c>
    </row>
    <row r="3563" spans="1:6">
      <c r="A3563" t="s">
        <v>11993</v>
      </c>
      <c r="B3563" t="s">
        <v>3166</v>
      </c>
      <c r="C3563">
        <v>0</v>
      </c>
      <c r="D3563">
        <v>0</v>
      </c>
      <c r="E3563" t="s">
        <v>1196</v>
      </c>
      <c r="F3563" t="s">
        <v>8364</v>
      </c>
    </row>
    <row r="3564" spans="1:6">
      <c r="A3564" t="s">
        <v>11994</v>
      </c>
      <c r="B3564" t="s">
        <v>4738</v>
      </c>
      <c r="C3564">
        <v>129</v>
      </c>
      <c r="D3564">
        <v>0</v>
      </c>
      <c r="E3564" t="s">
        <v>1196</v>
      </c>
      <c r="F3564" t="s">
        <v>8331</v>
      </c>
    </row>
    <row r="3565" spans="1:6">
      <c r="A3565" t="s">
        <v>11995</v>
      </c>
      <c r="B3565" t="s">
        <v>4739</v>
      </c>
      <c r="C3565">
        <v>95</v>
      </c>
      <c r="D3565">
        <v>0</v>
      </c>
      <c r="E3565" t="s">
        <v>1196</v>
      </c>
      <c r="F3565" t="s">
        <v>8390</v>
      </c>
    </row>
    <row r="3566" spans="1:6">
      <c r="A3566" t="s">
        <v>11996</v>
      </c>
      <c r="B3566" t="s">
        <v>4740</v>
      </c>
      <c r="C3566">
        <v>7</v>
      </c>
      <c r="D3566">
        <v>0</v>
      </c>
      <c r="E3566" t="s">
        <v>1196</v>
      </c>
      <c r="F3566" t="s">
        <v>8334</v>
      </c>
    </row>
    <row r="3567" spans="1:6">
      <c r="A3567" t="s">
        <v>11997</v>
      </c>
      <c r="B3567" t="s">
        <v>4741</v>
      </c>
      <c r="C3567">
        <v>0</v>
      </c>
      <c r="D3567">
        <v>0</v>
      </c>
      <c r="E3567" t="s">
        <v>1196</v>
      </c>
      <c r="F3567" t="s">
        <v>8334</v>
      </c>
    </row>
    <row r="3568" spans="1:6">
      <c r="A3568" t="s">
        <v>11998</v>
      </c>
      <c r="B3568" t="s">
        <v>4742</v>
      </c>
      <c r="C3568">
        <v>18</v>
      </c>
      <c r="D3568">
        <v>0</v>
      </c>
      <c r="E3568" t="s">
        <v>1196</v>
      </c>
      <c r="F3568" t="s">
        <v>1196</v>
      </c>
    </row>
    <row r="3569" spans="1:6">
      <c r="A3569" t="s">
        <v>11999</v>
      </c>
      <c r="B3569" t="s">
        <v>4743</v>
      </c>
      <c r="C3569">
        <v>48</v>
      </c>
      <c r="D3569">
        <v>0</v>
      </c>
      <c r="E3569" t="s">
        <v>1196</v>
      </c>
      <c r="F3569" t="s">
        <v>8334</v>
      </c>
    </row>
    <row r="3570" spans="1:6">
      <c r="A3570" t="s">
        <v>12000</v>
      </c>
      <c r="B3570" t="s">
        <v>4744</v>
      </c>
      <c r="C3570">
        <v>3</v>
      </c>
      <c r="D3570">
        <v>0</v>
      </c>
      <c r="E3570" t="s">
        <v>1196</v>
      </c>
      <c r="F3570" t="s">
        <v>8334</v>
      </c>
    </row>
    <row r="3571" spans="1:6">
      <c r="A3571" t="s">
        <v>12001</v>
      </c>
      <c r="B3571" t="s">
        <v>4745</v>
      </c>
      <c r="C3571">
        <v>15</v>
      </c>
      <c r="D3571">
        <v>0</v>
      </c>
      <c r="E3571" t="s">
        <v>1196</v>
      </c>
      <c r="F3571" t="s">
        <v>8334</v>
      </c>
    </row>
    <row r="3572" spans="1:6">
      <c r="A3572" t="s">
        <v>12002</v>
      </c>
      <c r="B3572" t="s">
        <v>4746</v>
      </c>
      <c r="C3572">
        <v>4</v>
      </c>
      <c r="D3572">
        <v>0</v>
      </c>
      <c r="E3572" t="s">
        <v>1196</v>
      </c>
      <c r="F3572" t="s">
        <v>8335</v>
      </c>
    </row>
    <row r="3573" spans="1:6">
      <c r="A3573" t="s">
        <v>12003</v>
      </c>
      <c r="B3573" t="s">
        <v>4747</v>
      </c>
      <c r="C3573">
        <v>22</v>
      </c>
      <c r="D3573">
        <v>0</v>
      </c>
      <c r="E3573" t="s">
        <v>1196</v>
      </c>
      <c r="F3573" t="s">
        <v>8332</v>
      </c>
    </row>
    <row r="3574" spans="1:6">
      <c r="A3574" t="s">
        <v>12004</v>
      </c>
      <c r="B3574" t="s">
        <v>4748</v>
      </c>
      <c r="C3574">
        <v>3</v>
      </c>
      <c r="D3574">
        <v>0</v>
      </c>
      <c r="E3574" t="s">
        <v>1196</v>
      </c>
      <c r="F3574" t="s">
        <v>1196</v>
      </c>
    </row>
    <row r="3575" spans="1:6">
      <c r="A3575" t="s">
        <v>12005</v>
      </c>
      <c r="B3575" t="s">
        <v>4749</v>
      </c>
      <c r="C3575">
        <v>12</v>
      </c>
      <c r="D3575">
        <v>0</v>
      </c>
      <c r="E3575" t="s">
        <v>1196</v>
      </c>
      <c r="F3575" t="s">
        <v>8335</v>
      </c>
    </row>
    <row r="3576" spans="1:6">
      <c r="A3576" t="s">
        <v>12006</v>
      </c>
      <c r="B3576" t="s">
        <v>4750</v>
      </c>
      <c r="C3576">
        <v>45</v>
      </c>
      <c r="D3576">
        <v>0</v>
      </c>
      <c r="E3576" t="s">
        <v>1196</v>
      </c>
      <c r="F3576" t="s">
        <v>8335</v>
      </c>
    </row>
    <row r="3577" spans="1:6">
      <c r="A3577" t="s">
        <v>12007</v>
      </c>
      <c r="B3577" t="s">
        <v>4751</v>
      </c>
      <c r="C3577">
        <v>19</v>
      </c>
      <c r="D3577">
        <v>0</v>
      </c>
      <c r="E3577" t="s">
        <v>1196</v>
      </c>
      <c r="F3577" t="s">
        <v>1196</v>
      </c>
    </row>
    <row r="3578" spans="1:6">
      <c r="A3578" t="s">
        <v>12008</v>
      </c>
      <c r="B3578" t="s">
        <v>4752</v>
      </c>
      <c r="C3578">
        <v>0</v>
      </c>
      <c r="D3578">
        <v>0</v>
      </c>
      <c r="E3578" t="s">
        <v>1196</v>
      </c>
      <c r="F3578" t="s">
        <v>8335</v>
      </c>
    </row>
    <row r="3579" spans="1:6">
      <c r="A3579" t="s">
        <v>12009</v>
      </c>
      <c r="B3579" t="s">
        <v>4753</v>
      </c>
      <c r="C3579">
        <v>30</v>
      </c>
      <c r="D3579">
        <v>0</v>
      </c>
      <c r="E3579" t="s">
        <v>1196</v>
      </c>
      <c r="F3579" t="s">
        <v>1196</v>
      </c>
    </row>
    <row r="3580" spans="1:6">
      <c r="A3580" t="s">
        <v>12010</v>
      </c>
      <c r="B3580" t="s">
        <v>4754</v>
      </c>
      <c r="C3580">
        <v>201</v>
      </c>
      <c r="D3580">
        <v>0</v>
      </c>
      <c r="E3580" t="s">
        <v>1196</v>
      </c>
      <c r="F3580" t="s">
        <v>8334</v>
      </c>
    </row>
    <row r="3581" spans="1:6">
      <c r="A3581" t="s">
        <v>12011</v>
      </c>
      <c r="B3581" t="s">
        <v>4755</v>
      </c>
      <c r="C3581">
        <v>164</v>
      </c>
      <c r="D3581">
        <v>0</v>
      </c>
      <c r="E3581" t="s">
        <v>1196</v>
      </c>
      <c r="F3581" t="s">
        <v>8334</v>
      </c>
    </row>
    <row r="3582" spans="1:6">
      <c r="A3582" t="s">
        <v>12012</v>
      </c>
      <c r="B3582" t="s">
        <v>4756</v>
      </c>
      <c r="C3582">
        <v>2</v>
      </c>
      <c r="D3582">
        <v>0</v>
      </c>
      <c r="E3582" t="s">
        <v>1196</v>
      </c>
      <c r="F3582" t="s">
        <v>8334</v>
      </c>
    </row>
    <row r="3583" spans="1:6">
      <c r="A3583" t="s">
        <v>12013</v>
      </c>
      <c r="B3583" t="s">
        <v>4757</v>
      </c>
      <c r="C3583">
        <v>3</v>
      </c>
      <c r="D3583">
        <v>0</v>
      </c>
      <c r="E3583" t="s">
        <v>1196</v>
      </c>
      <c r="F3583" t="s">
        <v>1196</v>
      </c>
    </row>
    <row r="3584" spans="1:6">
      <c r="A3584" t="s">
        <v>12014</v>
      </c>
      <c r="B3584" t="s">
        <v>4758</v>
      </c>
      <c r="C3584">
        <v>5</v>
      </c>
      <c r="D3584">
        <v>0</v>
      </c>
      <c r="E3584" t="s">
        <v>1196</v>
      </c>
      <c r="F3584" t="s">
        <v>8334</v>
      </c>
    </row>
    <row r="3585" spans="1:6">
      <c r="A3585" t="s">
        <v>12015</v>
      </c>
      <c r="B3585" t="s">
        <v>4759</v>
      </c>
      <c r="C3585">
        <v>50</v>
      </c>
      <c r="D3585">
        <v>0</v>
      </c>
      <c r="E3585" t="s">
        <v>1196</v>
      </c>
      <c r="F3585" t="s">
        <v>8335</v>
      </c>
    </row>
    <row r="3586" spans="1:6">
      <c r="A3586" t="s">
        <v>12016</v>
      </c>
      <c r="B3586" t="s">
        <v>4760</v>
      </c>
      <c r="C3586">
        <v>33</v>
      </c>
      <c r="D3586">
        <v>0</v>
      </c>
      <c r="E3586" t="s">
        <v>1196</v>
      </c>
      <c r="F3586" t="s">
        <v>1196</v>
      </c>
    </row>
    <row r="3587" spans="1:6">
      <c r="A3587" t="s">
        <v>12017</v>
      </c>
      <c r="B3587" t="s">
        <v>4761</v>
      </c>
      <c r="C3587">
        <v>10</v>
      </c>
      <c r="D3587">
        <v>0</v>
      </c>
      <c r="E3587" t="s">
        <v>1196</v>
      </c>
      <c r="F3587" t="s">
        <v>51</v>
      </c>
    </row>
    <row r="3588" spans="1:6">
      <c r="A3588" t="s">
        <v>12018</v>
      </c>
      <c r="B3588" t="s">
        <v>4762</v>
      </c>
      <c r="C3588">
        <v>50</v>
      </c>
      <c r="D3588">
        <v>0</v>
      </c>
      <c r="E3588" t="s">
        <v>1196</v>
      </c>
      <c r="F3588" t="s">
        <v>8331</v>
      </c>
    </row>
    <row r="3589" spans="1:6">
      <c r="A3589" t="s">
        <v>12019</v>
      </c>
      <c r="B3589" t="s">
        <v>4763</v>
      </c>
      <c r="C3589">
        <v>0</v>
      </c>
      <c r="D3589">
        <v>0</v>
      </c>
      <c r="E3589" t="s">
        <v>1196</v>
      </c>
      <c r="F3589" t="s">
        <v>8379</v>
      </c>
    </row>
    <row r="3590" spans="1:6">
      <c r="A3590" t="s">
        <v>12020</v>
      </c>
      <c r="B3590" t="s">
        <v>4764</v>
      </c>
      <c r="C3590">
        <v>15</v>
      </c>
      <c r="D3590">
        <v>0</v>
      </c>
      <c r="E3590" t="s">
        <v>1196</v>
      </c>
      <c r="F3590" t="s">
        <v>8332</v>
      </c>
    </row>
    <row r="3591" spans="1:6">
      <c r="A3591" t="s">
        <v>12021</v>
      </c>
      <c r="B3591" t="s">
        <v>4765</v>
      </c>
      <c r="C3591">
        <v>0</v>
      </c>
      <c r="D3591">
        <v>0</v>
      </c>
      <c r="E3591" t="s">
        <v>1196</v>
      </c>
      <c r="F3591" t="s">
        <v>1196</v>
      </c>
    </row>
    <row r="3592" spans="1:6">
      <c r="A3592" t="s">
        <v>12022</v>
      </c>
      <c r="B3592" t="s">
        <v>4766</v>
      </c>
      <c r="C3592">
        <v>10</v>
      </c>
      <c r="D3592">
        <v>0</v>
      </c>
      <c r="E3592" t="s">
        <v>1196</v>
      </c>
      <c r="F3592" t="s">
        <v>8335</v>
      </c>
    </row>
    <row r="3593" spans="1:6">
      <c r="A3593" t="s">
        <v>12023</v>
      </c>
      <c r="B3593" t="s">
        <v>4767</v>
      </c>
      <c r="C3593">
        <v>22</v>
      </c>
      <c r="D3593">
        <v>0</v>
      </c>
      <c r="E3593" t="s">
        <v>1196</v>
      </c>
      <c r="F3593" t="s">
        <v>8335</v>
      </c>
    </row>
    <row r="3594" spans="1:6">
      <c r="A3594" t="s">
        <v>12024</v>
      </c>
      <c r="B3594" t="s">
        <v>4768</v>
      </c>
      <c r="C3594">
        <v>41</v>
      </c>
      <c r="D3594">
        <v>0</v>
      </c>
      <c r="E3594" t="s">
        <v>1196</v>
      </c>
      <c r="F3594" t="s">
        <v>8335</v>
      </c>
    </row>
    <row r="3595" spans="1:6">
      <c r="A3595" t="s">
        <v>12025</v>
      </c>
      <c r="B3595" t="s">
        <v>4769</v>
      </c>
      <c r="C3595">
        <v>0</v>
      </c>
      <c r="D3595">
        <v>0</v>
      </c>
      <c r="E3595" t="s">
        <v>1196</v>
      </c>
      <c r="F3595" t="s">
        <v>8335</v>
      </c>
    </row>
    <row r="3596" spans="1:6">
      <c r="A3596" t="s">
        <v>12026</v>
      </c>
      <c r="B3596" t="s">
        <v>4770</v>
      </c>
      <c r="C3596">
        <v>22</v>
      </c>
      <c r="D3596">
        <v>0</v>
      </c>
      <c r="E3596" t="s">
        <v>1196</v>
      </c>
      <c r="F3596" t="s">
        <v>8335</v>
      </c>
    </row>
    <row r="3597" spans="1:6">
      <c r="A3597" t="s">
        <v>12027</v>
      </c>
      <c r="B3597" t="s">
        <v>4771</v>
      </c>
      <c r="C3597">
        <v>0</v>
      </c>
      <c r="D3597">
        <v>0</v>
      </c>
      <c r="E3597" t="s">
        <v>1196</v>
      </c>
      <c r="F3597" t="s">
        <v>1196</v>
      </c>
    </row>
    <row r="3598" spans="1:6">
      <c r="A3598" t="s">
        <v>12028</v>
      </c>
      <c r="B3598" t="s">
        <v>4772</v>
      </c>
      <c r="C3598">
        <v>27</v>
      </c>
      <c r="D3598">
        <v>0</v>
      </c>
      <c r="E3598" t="s">
        <v>1196</v>
      </c>
      <c r="F3598" t="s">
        <v>8331</v>
      </c>
    </row>
    <row r="3599" spans="1:6">
      <c r="A3599" t="s">
        <v>12029</v>
      </c>
      <c r="B3599" t="s">
        <v>4773</v>
      </c>
      <c r="C3599">
        <v>75</v>
      </c>
      <c r="D3599">
        <v>0</v>
      </c>
      <c r="E3599" t="s">
        <v>1196</v>
      </c>
      <c r="F3599" t="s">
        <v>8334</v>
      </c>
    </row>
    <row r="3600" spans="1:6">
      <c r="A3600" t="s">
        <v>12030</v>
      </c>
      <c r="B3600" t="s">
        <v>4774</v>
      </c>
      <c r="C3600">
        <v>70</v>
      </c>
      <c r="D3600">
        <v>0</v>
      </c>
      <c r="E3600" t="s">
        <v>1196</v>
      </c>
      <c r="F3600" t="s">
        <v>8334</v>
      </c>
    </row>
    <row r="3601" spans="1:6">
      <c r="A3601" t="s">
        <v>12031</v>
      </c>
      <c r="B3601" t="s">
        <v>4775</v>
      </c>
      <c r="C3601">
        <v>0</v>
      </c>
      <c r="D3601">
        <v>0</v>
      </c>
      <c r="E3601" t="s">
        <v>1196</v>
      </c>
      <c r="F3601" t="s">
        <v>8335</v>
      </c>
    </row>
    <row r="3602" spans="1:6">
      <c r="A3602" t="s">
        <v>12032</v>
      </c>
      <c r="B3602" t="s">
        <v>4776</v>
      </c>
      <c r="C3602">
        <v>2</v>
      </c>
      <c r="D3602">
        <v>0</v>
      </c>
      <c r="E3602" t="s">
        <v>1196</v>
      </c>
      <c r="F3602" t="s">
        <v>8335</v>
      </c>
    </row>
    <row r="3603" spans="1:6">
      <c r="A3603" t="s">
        <v>12033</v>
      </c>
      <c r="B3603" t="s">
        <v>4777</v>
      </c>
      <c r="C3603">
        <v>10</v>
      </c>
      <c r="D3603">
        <v>0</v>
      </c>
      <c r="E3603" t="s">
        <v>1196</v>
      </c>
      <c r="F3603" t="s">
        <v>8334</v>
      </c>
    </row>
    <row r="3604" spans="1:6">
      <c r="A3604" t="s">
        <v>12034</v>
      </c>
      <c r="B3604" t="s">
        <v>4778</v>
      </c>
      <c r="C3604">
        <v>8</v>
      </c>
      <c r="D3604">
        <v>0</v>
      </c>
      <c r="E3604" t="s">
        <v>1196</v>
      </c>
      <c r="F3604" t="s">
        <v>8335</v>
      </c>
    </row>
    <row r="3605" spans="1:6">
      <c r="A3605" t="s">
        <v>12035</v>
      </c>
      <c r="B3605" t="s">
        <v>4779</v>
      </c>
      <c r="C3605">
        <v>9</v>
      </c>
      <c r="D3605">
        <v>0</v>
      </c>
      <c r="E3605" t="s">
        <v>1196</v>
      </c>
      <c r="F3605" t="s">
        <v>1196</v>
      </c>
    </row>
    <row r="3606" spans="1:6">
      <c r="A3606" t="s">
        <v>12036</v>
      </c>
      <c r="B3606" t="s">
        <v>4780</v>
      </c>
      <c r="C3606">
        <v>7</v>
      </c>
      <c r="D3606">
        <v>0</v>
      </c>
      <c r="E3606" t="s">
        <v>1196</v>
      </c>
      <c r="F3606" t="s">
        <v>8335</v>
      </c>
    </row>
    <row r="3607" spans="1:6">
      <c r="A3607" t="s">
        <v>12037</v>
      </c>
      <c r="B3607" t="s">
        <v>4781</v>
      </c>
      <c r="C3607">
        <v>0</v>
      </c>
      <c r="D3607">
        <v>0</v>
      </c>
      <c r="E3607" t="s">
        <v>1196</v>
      </c>
      <c r="F3607" t="s">
        <v>8335</v>
      </c>
    </row>
    <row r="3608" spans="1:6">
      <c r="A3608" t="s">
        <v>12038</v>
      </c>
      <c r="B3608" t="s">
        <v>4782</v>
      </c>
      <c r="C3608">
        <v>32</v>
      </c>
      <c r="D3608">
        <v>0</v>
      </c>
      <c r="E3608" t="s">
        <v>1196</v>
      </c>
      <c r="F3608" t="s">
        <v>1196</v>
      </c>
    </row>
    <row r="3609" spans="1:6">
      <c r="A3609" t="s">
        <v>12039</v>
      </c>
      <c r="B3609" t="s">
        <v>4783</v>
      </c>
      <c r="C3609">
        <v>18</v>
      </c>
      <c r="D3609">
        <v>0</v>
      </c>
      <c r="E3609" t="s">
        <v>1196</v>
      </c>
      <c r="F3609" t="s">
        <v>8335</v>
      </c>
    </row>
    <row r="3610" spans="1:6">
      <c r="A3610" t="s">
        <v>12040</v>
      </c>
      <c r="B3610" t="s">
        <v>4784</v>
      </c>
      <c r="C3610">
        <v>8</v>
      </c>
      <c r="D3610">
        <v>0</v>
      </c>
      <c r="E3610" t="s">
        <v>1196</v>
      </c>
      <c r="F3610" t="s">
        <v>8334</v>
      </c>
    </row>
    <row r="3611" spans="1:6">
      <c r="A3611" t="s">
        <v>12041</v>
      </c>
      <c r="B3611" t="s">
        <v>4785</v>
      </c>
      <c r="C3611">
        <v>17</v>
      </c>
      <c r="D3611">
        <v>0</v>
      </c>
      <c r="E3611" t="s">
        <v>1196</v>
      </c>
      <c r="F3611" t="s">
        <v>8332</v>
      </c>
    </row>
    <row r="3612" spans="1:6">
      <c r="A3612" t="s">
        <v>12042</v>
      </c>
      <c r="B3612" t="s">
        <v>4786</v>
      </c>
      <c r="C3612">
        <v>25</v>
      </c>
      <c r="D3612">
        <v>0</v>
      </c>
      <c r="E3612" t="s">
        <v>1196</v>
      </c>
      <c r="F3612" t="s">
        <v>8379</v>
      </c>
    </row>
    <row r="3613" spans="1:6">
      <c r="A3613" t="s">
        <v>12043</v>
      </c>
      <c r="B3613" t="s">
        <v>4787</v>
      </c>
      <c r="C3613">
        <v>2</v>
      </c>
      <c r="D3613">
        <v>0</v>
      </c>
      <c r="E3613" t="s">
        <v>1196</v>
      </c>
      <c r="F3613" t="s">
        <v>8335</v>
      </c>
    </row>
    <row r="3614" spans="1:6">
      <c r="A3614" t="s">
        <v>12044</v>
      </c>
      <c r="B3614" t="s">
        <v>4788</v>
      </c>
      <c r="C3614">
        <v>10</v>
      </c>
      <c r="D3614">
        <v>0</v>
      </c>
      <c r="E3614" t="s">
        <v>1196</v>
      </c>
      <c r="F3614" t="s">
        <v>1196</v>
      </c>
    </row>
    <row r="3615" spans="1:6">
      <c r="A3615" t="s">
        <v>12045</v>
      </c>
      <c r="B3615" t="s">
        <v>4789</v>
      </c>
      <c r="C3615">
        <v>10</v>
      </c>
      <c r="D3615">
        <v>0</v>
      </c>
      <c r="E3615" t="s">
        <v>1196</v>
      </c>
      <c r="F3615" t="s">
        <v>1196</v>
      </c>
    </row>
    <row r="3616" spans="1:6">
      <c r="A3616" t="s">
        <v>12046</v>
      </c>
      <c r="B3616" t="s">
        <v>4790</v>
      </c>
      <c r="C3616">
        <v>15</v>
      </c>
      <c r="D3616">
        <v>0</v>
      </c>
      <c r="E3616" t="s">
        <v>1196</v>
      </c>
      <c r="F3616" t="s">
        <v>8332</v>
      </c>
    </row>
    <row r="3617" spans="1:6">
      <c r="A3617" t="s">
        <v>12047</v>
      </c>
      <c r="B3617" t="s">
        <v>4791</v>
      </c>
      <c r="C3617">
        <v>1</v>
      </c>
      <c r="D3617">
        <v>0</v>
      </c>
      <c r="E3617" t="s">
        <v>1196</v>
      </c>
      <c r="F3617" t="s">
        <v>8332</v>
      </c>
    </row>
    <row r="3618" spans="1:6">
      <c r="A3618" t="s">
        <v>12048</v>
      </c>
      <c r="B3618" t="s">
        <v>4792</v>
      </c>
      <c r="C3618">
        <v>3</v>
      </c>
      <c r="D3618">
        <v>0</v>
      </c>
      <c r="E3618" t="s">
        <v>1196</v>
      </c>
      <c r="F3618" t="s">
        <v>8334</v>
      </c>
    </row>
    <row r="3619" spans="1:6">
      <c r="A3619" t="s">
        <v>12049</v>
      </c>
      <c r="B3619" t="s">
        <v>4793</v>
      </c>
      <c r="C3619">
        <v>0</v>
      </c>
      <c r="D3619">
        <v>0</v>
      </c>
      <c r="E3619" t="s">
        <v>1196</v>
      </c>
      <c r="F3619" t="s">
        <v>8335</v>
      </c>
    </row>
    <row r="3620" spans="1:6">
      <c r="A3620" t="s">
        <v>12050</v>
      </c>
      <c r="B3620" t="s">
        <v>4794</v>
      </c>
      <c r="C3620">
        <v>30</v>
      </c>
      <c r="D3620">
        <v>0</v>
      </c>
      <c r="E3620" t="s">
        <v>1196</v>
      </c>
      <c r="F3620" t="s">
        <v>8335</v>
      </c>
    </row>
    <row r="3621" spans="1:6">
      <c r="A3621" t="s">
        <v>12051</v>
      </c>
      <c r="B3621" t="s">
        <v>4795</v>
      </c>
      <c r="C3621">
        <v>10</v>
      </c>
      <c r="D3621">
        <v>0</v>
      </c>
      <c r="E3621" t="s">
        <v>1196</v>
      </c>
      <c r="F3621" t="s">
        <v>8334</v>
      </c>
    </row>
    <row r="3622" spans="1:6">
      <c r="A3622" t="s">
        <v>12052</v>
      </c>
      <c r="B3622" t="s">
        <v>4796</v>
      </c>
      <c r="C3622">
        <v>780</v>
      </c>
      <c r="D3622">
        <v>0</v>
      </c>
      <c r="E3622" t="s">
        <v>1196</v>
      </c>
      <c r="F3622" t="s">
        <v>8335</v>
      </c>
    </row>
    <row r="3623" spans="1:6">
      <c r="A3623" t="s">
        <v>12053</v>
      </c>
      <c r="B3623" t="s">
        <v>4797</v>
      </c>
      <c r="C3623">
        <v>87</v>
      </c>
      <c r="D3623">
        <v>0</v>
      </c>
      <c r="E3623" t="s">
        <v>1196</v>
      </c>
      <c r="F3623" t="s">
        <v>8334</v>
      </c>
    </row>
    <row r="3624" spans="1:6">
      <c r="A3624" t="s">
        <v>12054</v>
      </c>
      <c r="B3624" t="s">
        <v>4798</v>
      </c>
      <c r="C3624">
        <v>0</v>
      </c>
      <c r="D3624">
        <v>0</v>
      </c>
      <c r="E3624" t="s">
        <v>1196</v>
      </c>
      <c r="F3624" t="s">
        <v>8332</v>
      </c>
    </row>
    <row r="3625" spans="1:6">
      <c r="A3625" t="s">
        <v>12055</v>
      </c>
      <c r="B3625" t="s">
        <v>4799</v>
      </c>
      <c r="C3625">
        <v>12</v>
      </c>
      <c r="D3625">
        <v>0</v>
      </c>
      <c r="E3625" t="s">
        <v>1196</v>
      </c>
      <c r="F3625" t="s">
        <v>1196</v>
      </c>
    </row>
    <row r="3626" spans="1:6">
      <c r="A3626" t="s">
        <v>12056</v>
      </c>
      <c r="B3626" t="s">
        <v>4800</v>
      </c>
      <c r="C3626">
        <v>65</v>
      </c>
      <c r="D3626">
        <v>0</v>
      </c>
      <c r="E3626" t="s">
        <v>1196</v>
      </c>
      <c r="F3626" t="s">
        <v>8334</v>
      </c>
    </row>
    <row r="3627" spans="1:6">
      <c r="A3627" t="s">
        <v>12057</v>
      </c>
      <c r="B3627" t="s">
        <v>4801</v>
      </c>
      <c r="C3627">
        <v>87</v>
      </c>
      <c r="D3627">
        <v>0</v>
      </c>
      <c r="E3627" t="s">
        <v>1196</v>
      </c>
      <c r="F3627" t="s">
        <v>1196</v>
      </c>
    </row>
    <row r="3628" spans="1:6">
      <c r="A3628" t="s">
        <v>12058</v>
      </c>
      <c r="B3628" t="s">
        <v>4802</v>
      </c>
      <c r="C3628">
        <v>0</v>
      </c>
      <c r="D3628">
        <v>0</v>
      </c>
      <c r="E3628" t="s">
        <v>1196</v>
      </c>
      <c r="F3628" t="s">
        <v>8335</v>
      </c>
    </row>
    <row r="3629" spans="1:6">
      <c r="A3629" t="s">
        <v>12059</v>
      </c>
      <c r="B3629" t="s">
        <v>4803</v>
      </c>
      <c r="C3629">
        <v>80</v>
      </c>
      <c r="D3629">
        <v>0</v>
      </c>
      <c r="E3629" t="s">
        <v>1196</v>
      </c>
      <c r="F3629" t="s">
        <v>8335</v>
      </c>
    </row>
    <row r="3630" spans="1:6">
      <c r="A3630" t="s">
        <v>12060</v>
      </c>
      <c r="B3630" t="s">
        <v>4804</v>
      </c>
      <c r="C3630">
        <v>0</v>
      </c>
      <c r="D3630">
        <v>0</v>
      </c>
      <c r="E3630" t="s">
        <v>1196</v>
      </c>
      <c r="F3630" t="s">
        <v>8379</v>
      </c>
    </row>
    <row r="3631" spans="1:6">
      <c r="A3631" t="s">
        <v>12061</v>
      </c>
      <c r="B3631" t="s">
        <v>4805</v>
      </c>
      <c r="C3631">
        <v>0</v>
      </c>
      <c r="D3631">
        <v>0</v>
      </c>
      <c r="E3631" t="s">
        <v>1196</v>
      </c>
      <c r="F3631" t="s">
        <v>1196</v>
      </c>
    </row>
    <row r="3632" spans="1:6">
      <c r="A3632" t="s">
        <v>12062</v>
      </c>
      <c r="B3632" t="s">
        <v>4806</v>
      </c>
      <c r="C3632">
        <v>18</v>
      </c>
      <c r="D3632">
        <v>0</v>
      </c>
      <c r="E3632" t="s">
        <v>1196</v>
      </c>
      <c r="F3632" t="s">
        <v>8335</v>
      </c>
    </row>
    <row r="3633" spans="1:6">
      <c r="A3633" t="s">
        <v>12063</v>
      </c>
      <c r="B3633" t="s">
        <v>4807</v>
      </c>
      <c r="C3633">
        <v>8</v>
      </c>
      <c r="D3633">
        <v>0</v>
      </c>
      <c r="E3633" t="s">
        <v>1196</v>
      </c>
      <c r="F3633" t="s">
        <v>1196</v>
      </c>
    </row>
    <row r="3634" spans="1:6">
      <c r="A3634" t="s">
        <v>12064</v>
      </c>
      <c r="B3634" t="s">
        <v>4808</v>
      </c>
      <c r="C3634">
        <v>30</v>
      </c>
      <c r="D3634">
        <v>0</v>
      </c>
      <c r="E3634" t="s">
        <v>1196</v>
      </c>
      <c r="F3634" t="s">
        <v>8334</v>
      </c>
    </row>
    <row r="3635" spans="1:6">
      <c r="A3635" t="s">
        <v>12065</v>
      </c>
      <c r="B3635" t="s">
        <v>4809</v>
      </c>
      <c r="C3635">
        <v>12</v>
      </c>
      <c r="D3635">
        <v>0</v>
      </c>
      <c r="E3635" t="s">
        <v>1196</v>
      </c>
      <c r="F3635" t="s">
        <v>8334</v>
      </c>
    </row>
    <row r="3636" spans="1:6">
      <c r="A3636" t="s">
        <v>12066</v>
      </c>
      <c r="B3636" t="s">
        <v>4810</v>
      </c>
      <c r="C3636">
        <v>122</v>
      </c>
      <c r="D3636">
        <v>0</v>
      </c>
      <c r="E3636" t="s">
        <v>1196</v>
      </c>
      <c r="F3636" t="s">
        <v>8335</v>
      </c>
    </row>
    <row r="3637" spans="1:6">
      <c r="A3637" t="s">
        <v>12067</v>
      </c>
      <c r="B3637" t="s">
        <v>4811</v>
      </c>
      <c r="C3637">
        <v>77</v>
      </c>
      <c r="D3637">
        <v>0</v>
      </c>
      <c r="E3637" t="s">
        <v>1196</v>
      </c>
      <c r="F3637" t="s">
        <v>8335</v>
      </c>
    </row>
    <row r="3638" spans="1:6">
      <c r="A3638" t="s">
        <v>12068</v>
      </c>
      <c r="B3638" t="s">
        <v>4812</v>
      </c>
      <c r="C3638">
        <v>14</v>
      </c>
      <c r="D3638">
        <v>0</v>
      </c>
      <c r="E3638" t="s">
        <v>1196</v>
      </c>
      <c r="F3638" t="s">
        <v>8335</v>
      </c>
    </row>
    <row r="3639" spans="1:6">
      <c r="A3639" t="s">
        <v>12069</v>
      </c>
      <c r="B3639" t="s">
        <v>4813</v>
      </c>
      <c r="C3639">
        <v>0</v>
      </c>
      <c r="D3639">
        <v>0</v>
      </c>
      <c r="E3639" t="s">
        <v>1196</v>
      </c>
      <c r="F3639" t="s">
        <v>8347</v>
      </c>
    </row>
    <row r="3640" spans="1:6">
      <c r="A3640" t="s">
        <v>12070</v>
      </c>
      <c r="B3640" t="s">
        <v>4814</v>
      </c>
      <c r="C3640">
        <v>0</v>
      </c>
      <c r="D3640">
        <v>0</v>
      </c>
      <c r="E3640" t="s">
        <v>1196</v>
      </c>
      <c r="F3640" t="s">
        <v>1196</v>
      </c>
    </row>
    <row r="3641" spans="1:6">
      <c r="A3641" t="s">
        <v>12071</v>
      </c>
      <c r="B3641" t="s">
        <v>4815</v>
      </c>
      <c r="C3641">
        <v>242</v>
      </c>
      <c r="D3641">
        <v>0</v>
      </c>
      <c r="E3641" t="s">
        <v>1196</v>
      </c>
      <c r="F3641" t="s">
        <v>1196</v>
      </c>
    </row>
    <row r="3642" spans="1:6">
      <c r="A3642" t="s">
        <v>12072</v>
      </c>
      <c r="B3642" t="s">
        <v>4816</v>
      </c>
      <c r="C3642">
        <v>0</v>
      </c>
      <c r="D3642">
        <v>0</v>
      </c>
      <c r="E3642" t="s">
        <v>1196</v>
      </c>
      <c r="F3642" t="s">
        <v>1196</v>
      </c>
    </row>
    <row r="3643" spans="1:6">
      <c r="A3643" t="s">
        <v>12073</v>
      </c>
      <c r="B3643" t="s">
        <v>4817</v>
      </c>
      <c r="C3643">
        <v>44</v>
      </c>
      <c r="D3643">
        <v>0</v>
      </c>
      <c r="E3643" t="s">
        <v>1196</v>
      </c>
      <c r="F3643" t="s">
        <v>8334</v>
      </c>
    </row>
    <row r="3644" spans="1:6">
      <c r="A3644" t="s">
        <v>12074</v>
      </c>
      <c r="B3644" t="s">
        <v>4818</v>
      </c>
      <c r="C3644">
        <v>20</v>
      </c>
      <c r="D3644">
        <v>0</v>
      </c>
      <c r="E3644" t="s">
        <v>1196</v>
      </c>
      <c r="F3644" t="s">
        <v>8335</v>
      </c>
    </row>
    <row r="3645" spans="1:6">
      <c r="A3645" t="s">
        <v>12075</v>
      </c>
      <c r="B3645" t="s">
        <v>4819</v>
      </c>
      <c r="C3645">
        <v>19</v>
      </c>
      <c r="D3645">
        <v>0</v>
      </c>
      <c r="E3645" t="s">
        <v>1196</v>
      </c>
      <c r="F3645" t="s">
        <v>8335</v>
      </c>
    </row>
    <row r="3646" spans="1:6">
      <c r="A3646" t="s">
        <v>12076</v>
      </c>
      <c r="B3646" t="s">
        <v>4820</v>
      </c>
      <c r="C3646">
        <v>3</v>
      </c>
      <c r="D3646">
        <v>0</v>
      </c>
      <c r="E3646" t="s">
        <v>1196</v>
      </c>
      <c r="F3646" t="s">
        <v>1196</v>
      </c>
    </row>
    <row r="3647" spans="1:6">
      <c r="A3647" t="s">
        <v>12077</v>
      </c>
      <c r="B3647" t="s">
        <v>4821</v>
      </c>
      <c r="C3647">
        <v>3</v>
      </c>
      <c r="D3647">
        <v>0</v>
      </c>
      <c r="E3647" t="s">
        <v>1196</v>
      </c>
      <c r="F3647" t="s">
        <v>8335</v>
      </c>
    </row>
    <row r="3648" spans="1:6">
      <c r="A3648" t="s">
        <v>12078</v>
      </c>
      <c r="B3648" t="s">
        <v>4822</v>
      </c>
      <c r="C3648">
        <v>0</v>
      </c>
      <c r="D3648">
        <v>0</v>
      </c>
      <c r="E3648" t="s">
        <v>1196</v>
      </c>
      <c r="F3648" t="s">
        <v>8334</v>
      </c>
    </row>
    <row r="3649" spans="1:6">
      <c r="A3649" t="s">
        <v>12079</v>
      </c>
      <c r="B3649" t="s">
        <v>4823</v>
      </c>
      <c r="C3649">
        <v>0</v>
      </c>
      <c r="D3649">
        <v>0</v>
      </c>
      <c r="E3649" t="s">
        <v>1196</v>
      </c>
      <c r="F3649" t="s">
        <v>1196</v>
      </c>
    </row>
    <row r="3650" spans="1:6">
      <c r="A3650" t="s">
        <v>12080</v>
      </c>
      <c r="B3650" t="s">
        <v>4824</v>
      </c>
      <c r="C3650">
        <v>0</v>
      </c>
      <c r="D3650">
        <v>0</v>
      </c>
      <c r="E3650" t="s">
        <v>1196</v>
      </c>
      <c r="F3650" t="s">
        <v>8334</v>
      </c>
    </row>
    <row r="3651" spans="1:6">
      <c r="A3651" t="s">
        <v>12081</v>
      </c>
      <c r="B3651" t="s">
        <v>4825</v>
      </c>
      <c r="C3651">
        <v>4</v>
      </c>
      <c r="D3651">
        <v>0</v>
      </c>
      <c r="E3651" t="s">
        <v>1196</v>
      </c>
      <c r="F3651" t="s">
        <v>8334</v>
      </c>
    </row>
    <row r="3652" spans="1:6">
      <c r="A3652" t="s">
        <v>12082</v>
      </c>
      <c r="B3652" t="s">
        <v>4826</v>
      </c>
      <c r="C3652">
        <v>2</v>
      </c>
      <c r="D3652">
        <v>0</v>
      </c>
      <c r="E3652" t="s">
        <v>1196</v>
      </c>
      <c r="F3652" t="s">
        <v>8335</v>
      </c>
    </row>
    <row r="3653" spans="1:6">
      <c r="A3653" t="s">
        <v>12083</v>
      </c>
      <c r="B3653" t="s">
        <v>4827</v>
      </c>
      <c r="C3653">
        <v>4</v>
      </c>
      <c r="D3653">
        <v>0</v>
      </c>
      <c r="E3653" t="s">
        <v>1196</v>
      </c>
      <c r="F3653" t="s">
        <v>1196</v>
      </c>
    </row>
    <row r="3654" spans="1:6">
      <c r="A3654" t="s">
        <v>12084</v>
      </c>
      <c r="B3654" t="s">
        <v>4828</v>
      </c>
      <c r="C3654">
        <v>2</v>
      </c>
      <c r="D3654">
        <v>0</v>
      </c>
      <c r="E3654" t="s">
        <v>1196</v>
      </c>
      <c r="F3654" t="s">
        <v>1196</v>
      </c>
    </row>
    <row r="3655" spans="1:6">
      <c r="A3655" t="s">
        <v>12085</v>
      </c>
      <c r="B3655" t="s">
        <v>4829</v>
      </c>
      <c r="C3655">
        <v>19</v>
      </c>
      <c r="D3655">
        <v>0</v>
      </c>
      <c r="E3655" t="s">
        <v>1196</v>
      </c>
      <c r="F3655" t="s">
        <v>8334</v>
      </c>
    </row>
    <row r="3656" spans="1:6">
      <c r="A3656" t="s">
        <v>12086</v>
      </c>
      <c r="B3656" t="s">
        <v>4830</v>
      </c>
      <c r="C3656">
        <v>51</v>
      </c>
      <c r="D3656">
        <v>0</v>
      </c>
      <c r="E3656" t="s">
        <v>1196</v>
      </c>
      <c r="F3656" t="s">
        <v>8334</v>
      </c>
    </row>
    <row r="3657" spans="1:6">
      <c r="A3657" t="s">
        <v>12087</v>
      </c>
      <c r="B3657" t="s">
        <v>4831</v>
      </c>
      <c r="C3657">
        <v>16</v>
      </c>
      <c r="D3657">
        <v>0</v>
      </c>
      <c r="E3657" t="s">
        <v>1196</v>
      </c>
      <c r="F3657" t="s">
        <v>8334</v>
      </c>
    </row>
    <row r="3658" spans="1:6">
      <c r="A3658" t="s">
        <v>12088</v>
      </c>
      <c r="B3658" t="s">
        <v>4832</v>
      </c>
      <c r="C3658">
        <v>0</v>
      </c>
      <c r="D3658">
        <v>0</v>
      </c>
      <c r="E3658" t="s">
        <v>1196</v>
      </c>
      <c r="F3658" t="s">
        <v>1196</v>
      </c>
    </row>
    <row r="3659" spans="1:6">
      <c r="A3659" t="s">
        <v>12089</v>
      </c>
      <c r="B3659" t="s">
        <v>4833</v>
      </c>
      <c r="C3659">
        <v>15</v>
      </c>
      <c r="D3659">
        <v>0</v>
      </c>
      <c r="E3659" t="s">
        <v>1196</v>
      </c>
      <c r="F3659" t="s">
        <v>1196</v>
      </c>
    </row>
    <row r="3660" spans="1:6">
      <c r="A3660" t="s">
        <v>12090</v>
      </c>
      <c r="B3660" t="s">
        <v>4834</v>
      </c>
      <c r="C3660">
        <v>3</v>
      </c>
      <c r="D3660">
        <v>0</v>
      </c>
      <c r="E3660" t="s">
        <v>1196</v>
      </c>
      <c r="F3660" t="s">
        <v>8332</v>
      </c>
    </row>
    <row r="3661" spans="1:6">
      <c r="A3661" t="s">
        <v>12091</v>
      </c>
      <c r="B3661" t="s">
        <v>4835</v>
      </c>
      <c r="C3661">
        <v>0</v>
      </c>
      <c r="D3661">
        <v>0</v>
      </c>
      <c r="E3661" t="s">
        <v>1196</v>
      </c>
      <c r="F3661" t="s">
        <v>1196</v>
      </c>
    </row>
    <row r="3662" spans="1:6">
      <c r="A3662" t="s">
        <v>12092</v>
      </c>
      <c r="B3662" t="s">
        <v>4836</v>
      </c>
      <c r="C3662">
        <v>5</v>
      </c>
      <c r="D3662">
        <v>0</v>
      </c>
      <c r="E3662" t="s">
        <v>1196</v>
      </c>
      <c r="F3662" t="s">
        <v>8334</v>
      </c>
    </row>
    <row r="3663" spans="1:6">
      <c r="A3663" t="s">
        <v>12093</v>
      </c>
      <c r="B3663" t="s">
        <v>4837</v>
      </c>
      <c r="C3663">
        <v>1</v>
      </c>
      <c r="D3663">
        <v>0</v>
      </c>
      <c r="E3663" t="s">
        <v>1196</v>
      </c>
      <c r="F3663" t="s">
        <v>8334</v>
      </c>
    </row>
    <row r="3664" spans="1:6">
      <c r="A3664" t="s">
        <v>12094</v>
      </c>
      <c r="B3664" t="s">
        <v>4838</v>
      </c>
      <c r="C3664">
        <v>0</v>
      </c>
      <c r="D3664">
        <v>0</v>
      </c>
      <c r="E3664" t="s">
        <v>1196</v>
      </c>
      <c r="F3664" t="s">
        <v>8368</v>
      </c>
    </row>
    <row r="3665" spans="1:6">
      <c r="A3665" t="s">
        <v>12095</v>
      </c>
      <c r="B3665" t="s">
        <v>4839</v>
      </c>
      <c r="C3665">
        <v>8</v>
      </c>
      <c r="D3665">
        <v>0</v>
      </c>
      <c r="E3665" t="s">
        <v>1196</v>
      </c>
      <c r="F3665" t="s">
        <v>8334</v>
      </c>
    </row>
    <row r="3666" spans="1:6">
      <c r="A3666" t="s">
        <v>12096</v>
      </c>
      <c r="B3666" t="s">
        <v>4840</v>
      </c>
      <c r="C3666">
        <v>0</v>
      </c>
      <c r="D3666">
        <v>0</v>
      </c>
      <c r="E3666" t="s">
        <v>1196</v>
      </c>
      <c r="F3666" t="s">
        <v>1196</v>
      </c>
    </row>
    <row r="3667" spans="1:6">
      <c r="A3667" t="s">
        <v>12097</v>
      </c>
      <c r="B3667" t="s">
        <v>4841</v>
      </c>
      <c r="C3667">
        <v>44</v>
      </c>
      <c r="D3667">
        <v>0</v>
      </c>
      <c r="E3667" t="s">
        <v>1196</v>
      </c>
      <c r="F3667" t="s">
        <v>8332</v>
      </c>
    </row>
    <row r="3668" spans="1:6">
      <c r="A3668" t="s">
        <v>12098</v>
      </c>
      <c r="B3668" t="s">
        <v>4842</v>
      </c>
      <c r="C3668">
        <v>153</v>
      </c>
      <c r="D3668">
        <v>0</v>
      </c>
      <c r="E3668" t="s">
        <v>1196</v>
      </c>
      <c r="F3668" t="s">
        <v>8334</v>
      </c>
    </row>
    <row r="3669" spans="1:6">
      <c r="A3669" t="s">
        <v>12099</v>
      </c>
      <c r="B3669" t="s">
        <v>4843</v>
      </c>
      <c r="C3669">
        <v>0</v>
      </c>
      <c r="D3669">
        <v>0</v>
      </c>
      <c r="E3669" t="s">
        <v>1196</v>
      </c>
      <c r="F3669" t="s">
        <v>8335</v>
      </c>
    </row>
    <row r="3670" spans="1:6">
      <c r="A3670" t="s">
        <v>12100</v>
      </c>
      <c r="B3670" t="s">
        <v>4844</v>
      </c>
      <c r="C3670">
        <v>0</v>
      </c>
      <c r="D3670">
        <v>0</v>
      </c>
      <c r="E3670" t="s">
        <v>1196</v>
      </c>
      <c r="F3670" t="s">
        <v>8335</v>
      </c>
    </row>
    <row r="3671" spans="1:6">
      <c r="A3671" t="s">
        <v>12101</v>
      </c>
      <c r="B3671" t="s">
        <v>4845</v>
      </c>
      <c r="C3671">
        <v>17</v>
      </c>
      <c r="D3671">
        <v>0</v>
      </c>
      <c r="E3671" t="s">
        <v>1196</v>
      </c>
      <c r="F3671" t="s">
        <v>8331</v>
      </c>
    </row>
    <row r="3672" spans="1:6">
      <c r="A3672" t="s">
        <v>12102</v>
      </c>
      <c r="B3672" t="s">
        <v>4846</v>
      </c>
      <c r="C3672">
        <v>12</v>
      </c>
      <c r="D3672">
        <v>0</v>
      </c>
      <c r="E3672" t="s">
        <v>1196</v>
      </c>
      <c r="F3672" t="s">
        <v>8332</v>
      </c>
    </row>
    <row r="3673" spans="1:6">
      <c r="A3673" t="s">
        <v>12103</v>
      </c>
      <c r="B3673" t="s">
        <v>4847</v>
      </c>
      <c r="C3673">
        <v>10</v>
      </c>
      <c r="D3673">
        <v>0</v>
      </c>
      <c r="E3673" t="s">
        <v>1196</v>
      </c>
      <c r="F3673" t="s">
        <v>1196</v>
      </c>
    </row>
    <row r="3674" spans="1:6">
      <c r="A3674" t="s">
        <v>12104</v>
      </c>
      <c r="B3674" t="s">
        <v>4848</v>
      </c>
      <c r="C3674">
        <v>35</v>
      </c>
      <c r="D3674">
        <v>0</v>
      </c>
      <c r="E3674" t="s">
        <v>1196</v>
      </c>
      <c r="F3674" t="s">
        <v>8334</v>
      </c>
    </row>
    <row r="3675" spans="1:6">
      <c r="A3675" t="s">
        <v>12105</v>
      </c>
      <c r="B3675" t="s">
        <v>4849</v>
      </c>
      <c r="C3675">
        <v>19</v>
      </c>
      <c r="D3675">
        <v>0</v>
      </c>
      <c r="E3675" t="s">
        <v>1196</v>
      </c>
      <c r="F3675" t="s">
        <v>8334</v>
      </c>
    </row>
    <row r="3676" spans="1:6">
      <c r="A3676" t="s">
        <v>12106</v>
      </c>
      <c r="B3676" t="s">
        <v>4850</v>
      </c>
      <c r="C3676">
        <v>18</v>
      </c>
      <c r="D3676">
        <v>0</v>
      </c>
      <c r="E3676" t="s">
        <v>1196</v>
      </c>
      <c r="F3676" t="s">
        <v>8335</v>
      </c>
    </row>
    <row r="3677" spans="1:6">
      <c r="A3677" t="s">
        <v>12107</v>
      </c>
      <c r="B3677" t="s">
        <v>4851</v>
      </c>
      <c r="C3677">
        <v>8</v>
      </c>
      <c r="D3677">
        <v>0</v>
      </c>
      <c r="E3677" t="s">
        <v>1196</v>
      </c>
      <c r="F3677" t="s">
        <v>8334</v>
      </c>
    </row>
    <row r="3678" spans="1:6">
      <c r="A3678" t="s">
        <v>12108</v>
      </c>
      <c r="B3678" t="s">
        <v>4852</v>
      </c>
      <c r="C3678">
        <v>0</v>
      </c>
      <c r="D3678">
        <v>0</v>
      </c>
      <c r="E3678" t="s">
        <v>1196</v>
      </c>
      <c r="F3678" t="s">
        <v>1196</v>
      </c>
    </row>
    <row r="3679" spans="1:6">
      <c r="A3679" t="s">
        <v>12109</v>
      </c>
      <c r="B3679" t="s">
        <v>4853</v>
      </c>
      <c r="C3679">
        <v>0</v>
      </c>
      <c r="D3679">
        <v>0</v>
      </c>
      <c r="E3679" t="s">
        <v>1196</v>
      </c>
      <c r="F3679" t="s">
        <v>8389</v>
      </c>
    </row>
    <row r="3680" spans="1:6">
      <c r="A3680" t="s">
        <v>12110</v>
      </c>
      <c r="B3680" t="s">
        <v>4854</v>
      </c>
      <c r="C3680">
        <v>100</v>
      </c>
      <c r="D3680">
        <v>0</v>
      </c>
      <c r="E3680" t="s">
        <v>1196</v>
      </c>
      <c r="F3680" t="s">
        <v>8334</v>
      </c>
    </row>
    <row r="3681" spans="1:6">
      <c r="A3681" t="s">
        <v>12111</v>
      </c>
      <c r="B3681" t="s">
        <v>4855</v>
      </c>
      <c r="C3681">
        <v>12</v>
      </c>
      <c r="D3681">
        <v>0</v>
      </c>
      <c r="E3681" t="s">
        <v>1196</v>
      </c>
      <c r="F3681" t="s">
        <v>8335</v>
      </c>
    </row>
    <row r="3682" spans="1:6">
      <c r="A3682" t="s">
        <v>12112</v>
      </c>
      <c r="B3682" t="s">
        <v>4856</v>
      </c>
      <c r="C3682">
        <v>4</v>
      </c>
      <c r="D3682">
        <v>0</v>
      </c>
      <c r="E3682" t="s">
        <v>1196</v>
      </c>
      <c r="F3682" t="s">
        <v>1196</v>
      </c>
    </row>
    <row r="3683" spans="1:6">
      <c r="A3683" t="s">
        <v>12113</v>
      </c>
      <c r="B3683" t="s">
        <v>4857</v>
      </c>
      <c r="C3683">
        <v>60</v>
      </c>
      <c r="D3683">
        <v>0</v>
      </c>
      <c r="E3683" t="s">
        <v>1196</v>
      </c>
      <c r="F3683" t="s">
        <v>8334</v>
      </c>
    </row>
    <row r="3684" spans="1:6">
      <c r="A3684" t="s">
        <v>12114</v>
      </c>
      <c r="B3684" t="s">
        <v>4858</v>
      </c>
      <c r="C3684">
        <v>0</v>
      </c>
      <c r="D3684">
        <v>0</v>
      </c>
      <c r="E3684" t="s">
        <v>1196</v>
      </c>
      <c r="F3684" t="s">
        <v>1196</v>
      </c>
    </row>
    <row r="3685" spans="1:6">
      <c r="A3685" t="s">
        <v>12115</v>
      </c>
      <c r="B3685" t="s">
        <v>4859</v>
      </c>
      <c r="C3685">
        <v>16</v>
      </c>
      <c r="D3685">
        <v>0</v>
      </c>
      <c r="E3685" t="s">
        <v>1196</v>
      </c>
      <c r="F3685" t="s">
        <v>8335</v>
      </c>
    </row>
    <row r="3686" spans="1:6">
      <c r="A3686" t="s">
        <v>12116</v>
      </c>
      <c r="B3686" t="s">
        <v>4860</v>
      </c>
      <c r="C3686">
        <v>15</v>
      </c>
      <c r="D3686">
        <v>0</v>
      </c>
      <c r="E3686" t="s">
        <v>1196</v>
      </c>
      <c r="F3686" t="s">
        <v>8331</v>
      </c>
    </row>
    <row r="3687" spans="1:6">
      <c r="A3687" t="s">
        <v>12117</v>
      </c>
      <c r="B3687" t="s">
        <v>4861</v>
      </c>
      <c r="C3687">
        <v>1</v>
      </c>
      <c r="D3687">
        <v>0</v>
      </c>
      <c r="E3687" t="s">
        <v>1196</v>
      </c>
      <c r="F3687" t="s">
        <v>8332</v>
      </c>
    </row>
    <row r="3688" spans="1:6">
      <c r="A3688" t="s">
        <v>12118</v>
      </c>
      <c r="B3688" t="s">
        <v>4862</v>
      </c>
      <c r="C3688">
        <v>8</v>
      </c>
      <c r="D3688">
        <v>0</v>
      </c>
      <c r="E3688" t="s">
        <v>1196</v>
      </c>
      <c r="F3688" t="s">
        <v>8334</v>
      </c>
    </row>
    <row r="3689" spans="1:6">
      <c r="A3689" t="s">
        <v>12119</v>
      </c>
      <c r="B3689" t="s">
        <v>4863</v>
      </c>
      <c r="C3689">
        <v>5</v>
      </c>
      <c r="D3689">
        <v>0</v>
      </c>
      <c r="E3689" t="s">
        <v>1196</v>
      </c>
      <c r="F3689" t="s">
        <v>1196</v>
      </c>
    </row>
    <row r="3690" spans="1:6">
      <c r="A3690" t="s">
        <v>12120</v>
      </c>
      <c r="B3690" t="s">
        <v>4864</v>
      </c>
      <c r="C3690">
        <v>4</v>
      </c>
      <c r="D3690">
        <v>0</v>
      </c>
      <c r="E3690" t="s">
        <v>1196</v>
      </c>
      <c r="F3690" t="s">
        <v>8335</v>
      </c>
    </row>
    <row r="3691" spans="1:6">
      <c r="A3691" t="s">
        <v>12121</v>
      </c>
      <c r="B3691" t="s">
        <v>4865</v>
      </c>
      <c r="C3691">
        <v>0</v>
      </c>
      <c r="D3691">
        <v>0</v>
      </c>
      <c r="E3691" t="s">
        <v>1196</v>
      </c>
      <c r="F3691" t="s">
        <v>8335</v>
      </c>
    </row>
    <row r="3692" spans="1:6">
      <c r="A3692" t="s">
        <v>12122</v>
      </c>
      <c r="B3692" t="s">
        <v>4866</v>
      </c>
      <c r="C3692">
        <v>0</v>
      </c>
      <c r="D3692">
        <v>0</v>
      </c>
      <c r="E3692" t="s">
        <v>1196</v>
      </c>
      <c r="F3692" t="s">
        <v>8334</v>
      </c>
    </row>
    <row r="3693" spans="1:6">
      <c r="A3693" t="s">
        <v>12123</v>
      </c>
      <c r="B3693" t="s">
        <v>4867</v>
      </c>
      <c r="C3693">
        <v>25</v>
      </c>
      <c r="D3693">
        <v>0</v>
      </c>
      <c r="E3693" t="s">
        <v>1196</v>
      </c>
      <c r="F3693" t="s">
        <v>8331</v>
      </c>
    </row>
    <row r="3694" spans="1:6">
      <c r="A3694" t="s">
        <v>12124</v>
      </c>
      <c r="B3694" t="s">
        <v>4868</v>
      </c>
      <c r="C3694">
        <v>39</v>
      </c>
      <c r="D3694">
        <v>0</v>
      </c>
      <c r="E3694" t="s">
        <v>1196</v>
      </c>
      <c r="F3694" t="s">
        <v>8334</v>
      </c>
    </row>
    <row r="3695" spans="1:6">
      <c r="A3695" t="s">
        <v>12125</v>
      </c>
      <c r="B3695" t="s">
        <v>4869</v>
      </c>
      <c r="C3695">
        <v>7</v>
      </c>
      <c r="D3695">
        <v>0</v>
      </c>
      <c r="E3695" t="s">
        <v>1196</v>
      </c>
      <c r="F3695" t="s">
        <v>8334</v>
      </c>
    </row>
    <row r="3696" spans="1:6">
      <c r="A3696" t="s">
        <v>12126</v>
      </c>
      <c r="B3696" t="s">
        <v>4870</v>
      </c>
      <c r="C3696">
        <v>5</v>
      </c>
      <c r="D3696">
        <v>0</v>
      </c>
      <c r="E3696" t="s">
        <v>1196</v>
      </c>
      <c r="F3696" t="s">
        <v>8331</v>
      </c>
    </row>
    <row r="3697" spans="1:6">
      <c r="A3697" t="s">
        <v>12127</v>
      </c>
      <c r="B3697" t="s">
        <v>4871</v>
      </c>
      <c r="C3697">
        <v>0</v>
      </c>
      <c r="D3697">
        <v>0</v>
      </c>
      <c r="E3697" t="s">
        <v>1196</v>
      </c>
      <c r="F3697" t="s">
        <v>8378</v>
      </c>
    </row>
    <row r="3698" spans="1:6">
      <c r="A3698" t="s">
        <v>12128</v>
      </c>
      <c r="B3698" t="s">
        <v>4872</v>
      </c>
      <c r="C3698">
        <v>19</v>
      </c>
      <c r="D3698">
        <v>0</v>
      </c>
      <c r="E3698" t="s">
        <v>1196</v>
      </c>
      <c r="F3698" t="s">
        <v>8335</v>
      </c>
    </row>
    <row r="3699" spans="1:6">
      <c r="A3699" t="s">
        <v>12129</v>
      </c>
      <c r="B3699" t="s">
        <v>4873</v>
      </c>
      <c r="C3699">
        <v>75</v>
      </c>
      <c r="D3699">
        <v>0</v>
      </c>
      <c r="E3699" t="s">
        <v>1196</v>
      </c>
      <c r="F3699" t="s">
        <v>8335</v>
      </c>
    </row>
    <row r="3700" spans="1:6">
      <c r="A3700" t="s">
        <v>12130</v>
      </c>
      <c r="B3700" t="s">
        <v>4874</v>
      </c>
      <c r="C3700">
        <v>11</v>
      </c>
      <c r="D3700">
        <v>0</v>
      </c>
      <c r="E3700" t="s">
        <v>1196</v>
      </c>
      <c r="F3700" t="s">
        <v>8335</v>
      </c>
    </row>
    <row r="3701" spans="1:6">
      <c r="A3701" t="s">
        <v>12131</v>
      </c>
      <c r="B3701" t="s">
        <v>4875</v>
      </c>
      <c r="C3701">
        <v>60</v>
      </c>
      <c r="D3701">
        <v>0</v>
      </c>
      <c r="E3701" t="s">
        <v>1196</v>
      </c>
      <c r="F3701" t="s">
        <v>8335</v>
      </c>
    </row>
    <row r="3702" spans="1:6">
      <c r="A3702" t="s">
        <v>12132</v>
      </c>
      <c r="B3702" t="s">
        <v>4876</v>
      </c>
      <c r="C3702">
        <v>20</v>
      </c>
      <c r="D3702">
        <v>0</v>
      </c>
      <c r="E3702" t="s">
        <v>1196</v>
      </c>
      <c r="F3702" t="s">
        <v>8332</v>
      </c>
    </row>
    <row r="3703" spans="1:6">
      <c r="A3703" t="s">
        <v>12133</v>
      </c>
      <c r="B3703" t="s">
        <v>4877</v>
      </c>
      <c r="C3703">
        <v>14</v>
      </c>
      <c r="D3703">
        <v>0</v>
      </c>
      <c r="E3703" t="s">
        <v>1196</v>
      </c>
      <c r="F3703" t="s">
        <v>8332</v>
      </c>
    </row>
    <row r="3704" spans="1:6">
      <c r="A3704" t="s">
        <v>12134</v>
      </c>
      <c r="B3704" t="s">
        <v>4878</v>
      </c>
      <c r="C3704">
        <v>131</v>
      </c>
      <c r="D3704">
        <v>0</v>
      </c>
      <c r="E3704" t="s">
        <v>1196</v>
      </c>
      <c r="F3704" t="s">
        <v>8335</v>
      </c>
    </row>
    <row r="3705" spans="1:6">
      <c r="A3705" t="s">
        <v>12135</v>
      </c>
      <c r="B3705" t="s">
        <v>4879</v>
      </c>
      <c r="C3705">
        <v>80</v>
      </c>
      <c r="D3705">
        <v>0</v>
      </c>
      <c r="E3705" t="s">
        <v>1196</v>
      </c>
      <c r="F3705" t="s">
        <v>8335</v>
      </c>
    </row>
    <row r="3706" spans="1:6">
      <c r="A3706" t="s">
        <v>12136</v>
      </c>
      <c r="B3706" t="s">
        <v>4880</v>
      </c>
      <c r="C3706">
        <v>118</v>
      </c>
      <c r="D3706">
        <v>0</v>
      </c>
      <c r="E3706" t="s">
        <v>1196</v>
      </c>
      <c r="F3706" t="s">
        <v>8334</v>
      </c>
    </row>
    <row r="3707" spans="1:6">
      <c r="A3707" t="s">
        <v>12137</v>
      </c>
      <c r="B3707" t="s">
        <v>4881</v>
      </c>
      <c r="C3707">
        <v>15</v>
      </c>
      <c r="D3707">
        <v>0</v>
      </c>
      <c r="E3707" t="s">
        <v>1196</v>
      </c>
      <c r="F3707" t="s">
        <v>8332</v>
      </c>
    </row>
    <row r="3708" spans="1:6">
      <c r="A3708" t="s">
        <v>12138</v>
      </c>
      <c r="B3708" t="s">
        <v>4882</v>
      </c>
      <c r="C3708">
        <v>15</v>
      </c>
      <c r="D3708">
        <v>0</v>
      </c>
      <c r="E3708" t="s">
        <v>1196</v>
      </c>
      <c r="F3708" t="s">
        <v>8335</v>
      </c>
    </row>
    <row r="3709" spans="1:6">
      <c r="A3709" t="s">
        <v>12139</v>
      </c>
      <c r="B3709" t="s">
        <v>4883</v>
      </c>
      <c r="C3709">
        <v>135</v>
      </c>
      <c r="D3709">
        <v>0</v>
      </c>
      <c r="E3709" t="s">
        <v>1196</v>
      </c>
      <c r="F3709" t="s">
        <v>8335</v>
      </c>
    </row>
    <row r="3710" spans="1:6">
      <c r="A3710" t="s">
        <v>12140</v>
      </c>
      <c r="B3710" t="s">
        <v>4884</v>
      </c>
      <c r="C3710">
        <v>17</v>
      </c>
      <c r="D3710">
        <v>0</v>
      </c>
      <c r="E3710" t="s">
        <v>1196</v>
      </c>
      <c r="F3710" t="s">
        <v>8334</v>
      </c>
    </row>
    <row r="3711" spans="1:6">
      <c r="A3711" t="s">
        <v>12141</v>
      </c>
      <c r="B3711" t="s">
        <v>4885</v>
      </c>
      <c r="C3711">
        <v>1</v>
      </c>
      <c r="D3711">
        <v>0</v>
      </c>
      <c r="E3711" t="s">
        <v>1196</v>
      </c>
      <c r="F3711" t="s">
        <v>1196</v>
      </c>
    </row>
    <row r="3712" spans="1:6">
      <c r="A3712" t="s">
        <v>12142</v>
      </c>
      <c r="B3712" t="s">
        <v>4886</v>
      </c>
      <c r="C3712">
        <v>37</v>
      </c>
      <c r="D3712">
        <v>0</v>
      </c>
      <c r="E3712" t="s">
        <v>1196</v>
      </c>
      <c r="F3712" t="s">
        <v>8335</v>
      </c>
    </row>
    <row r="3713" spans="1:6">
      <c r="A3713" t="s">
        <v>12143</v>
      </c>
      <c r="B3713" t="s">
        <v>4887</v>
      </c>
      <c r="C3713">
        <v>0</v>
      </c>
      <c r="D3713">
        <v>0</v>
      </c>
      <c r="E3713" t="s">
        <v>1196</v>
      </c>
      <c r="F3713" t="s">
        <v>8335</v>
      </c>
    </row>
    <row r="3714" spans="1:6">
      <c r="A3714" t="s">
        <v>12144</v>
      </c>
      <c r="B3714" t="s">
        <v>4888</v>
      </c>
      <c r="C3714">
        <v>1</v>
      </c>
      <c r="D3714">
        <v>0</v>
      </c>
      <c r="E3714" t="s">
        <v>1196</v>
      </c>
      <c r="F3714" t="s">
        <v>8353</v>
      </c>
    </row>
    <row r="3715" spans="1:6">
      <c r="A3715" t="s">
        <v>12145</v>
      </c>
      <c r="B3715" t="s">
        <v>4889</v>
      </c>
      <c r="C3715">
        <v>20</v>
      </c>
      <c r="D3715">
        <v>0</v>
      </c>
      <c r="E3715" t="s">
        <v>1196</v>
      </c>
      <c r="F3715" t="s">
        <v>8334</v>
      </c>
    </row>
    <row r="3716" spans="1:6">
      <c r="A3716" t="s">
        <v>12146</v>
      </c>
      <c r="B3716" t="s">
        <v>4890</v>
      </c>
      <c r="C3716">
        <v>6</v>
      </c>
      <c r="D3716">
        <v>0</v>
      </c>
      <c r="E3716" t="s">
        <v>1196</v>
      </c>
      <c r="F3716" t="s">
        <v>8334</v>
      </c>
    </row>
    <row r="3717" spans="1:6">
      <c r="A3717" t="s">
        <v>12147</v>
      </c>
      <c r="B3717" t="s">
        <v>4891</v>
      </c>
      <c r="C3717">
        <v>5</v>
      </c>
      <c r="D3717">
        <v>0</v>
      </c>
      <c r="E3717" t="s">
        <v>1196</v>
      </c>
      <c r="F3717" t="s">
        <v>8332</v>
      </c>
    </row>
    <row r="3718" spans="1:6">
      <c r="A3718" t="s">
        <v>12148</v>
      </c>
      <c r="B3718" t="s">
        <v>4892</v>
      </c>
      <c r="C3718">
        <v>30</v>
      </c>
      <c r="D3718">
        <v>0</v>
      </c>
      <c r="E3718" t="s">
        <v>1196</v>
      </c>
      <c r="F3718" t="s">
        <v>8331</v>
      </c>
    </row>
    <row r="3719" spans="1:6">
      <c r="A3719" t="s">
        <v>12149</v>
      </c>
      <c r="B3719" t="s">
        <v>4893</v>
      </c>
      <c r="C3719">
        <v>38</v>
      </c>
      <c r="D3719">
        <v>0</v>
      </c>
      <c r="E3719" t="s">
        <v>1196</v>
      </c>
      <c r="F3719" t="s">
        <v>8335</v>
      </c>
    </row>
    <row r="3720" spans="1:6">
      <c r="A3720" t="s">
        <v>12150</v>
      </c>
      <c r="B3720" t="s">
        <v>4894</v>
      </c>
      <c r="C3720">
        <v>8</v>
      </c>
      <c r="D3720">
        <v>0</v>
      </c>
      <c r="E3720" t="s">
        <v>1196</v>
      </c>
      <c r="F3720" t="s">
        <v>8334</v>
      </c>
    </row>
    <row r="3721" spans="1:6">
      <c r="A3721" t="s">
        <v>12151</v>
      </c>
      <c r="B3721" t="s">
        <v>4895</v>
      </c>
      <c r="C3721">
        <v>160</v>
      </c>
      <c r="D3721">
        <v>0</v>
      </c>
      <c r="E3721" t="s">
        <v>1196</v>
      </c>
      <c r="F3721" t="s">
        <v>8391</v>
      </c>
    </row>
    <row r="3722" spans="1:6">
      <c r="A3722" t="s">
        <v>12152</v>
      </c>
      <c r="B3722" t="s">
        <v>4896</v>
      </c>
      <c r="C3722">
        <v>6</v>
      </c>
      <c r="D3722">
        <v>0</v>
      </c>
      <c r="E3722" t="s">
        <v>1196</v>
      </c>
      <c r="F3722" t="s">
        <v>8335</v>
      </c>
    </row>
    <row r="3723" spans="1:6">
      <c r="A3723" t="s">
        <v>12153</v>
      </c>
      <c r="B3723" t="s">
        <v>4897</v>
      </c>
      <c r="C3723">
        <v>75</v>
      </c>
      <c r="D3723">
        <v>0</v>
      </c>
      <c r="E3723" t="s">
        <v>1196</v>
      </c>
      <c r="F3723" t="s">
        <v>8331</v>
      </c>
    </row>
    <row r="3724" spans="1:6">
      <c r="A3724" t="s">
        <v>12154</v>
      </c>
      <c r="B3724" t="s">
        <v>4898</v>
      </c>
      <c r="C3724">
        <v>0</v>
      </c>
      <c r="D3724">
        <v>0</v>
      </c>
      <c r="E3724" t="s">
        <v>1196</v>
      </c>
      <c r="F3724" t="s">
        <v>8335</v>
      </c>
    </row>
    <row r="3725" spans="1:6">
      <c r="A3725" t="s">
        <v>12155</v>
      </c>
      <c r="B3725" t="s">
        <v>4899</v>
      </c>
      <c r="C3725">
        <v>0</v>
      </c>
      <c r="D3725">
        <v>0</v>
      </c>
      <c r="E3725" t="s">
        <v>1196</v>
      </c>
      <c r="F3725" t="s">
        <v>8335</v>
      </c>
    </row>
    <row r="3726" spans="1:6">
      <c r="A3726" t="s">
        <v>12156</v>
      </c>
      <c r="B3726" t="s">
        <v>4900</v>
      </c>
      <c r="C3726">
        <v>0</v>
      </c>
      <c r="D3726">
        <v>0</v>
      </c>
      <c r="E3726" t="s">
        <v>1196</v>
      </c>
      <c r="F3726" t="s">
        <v>1196</v>
      </c>
    </row>
    <row r="3727" spans="1:6">
      <c r="A3727" t="s">
        <v>12157</v>
      </c>
      <c r="B3727" t="s">
        <v>4901</v>
      </c>
      <c r="C3727">
        <v>28</v>
      </c>
      <c r="D3727">
        <v>0</v>
      </c>
      <c r="E3727" t="s">
        <v>1196</v>
      </c>
      <c r="F3727" t="s">
        <v>8334</v>
      </c>
    </row>
    <row r="3728" spans="1:6">
      <c r="A3728" t="s">
        <v>12158</v>
      </c>
      <c r="B3728" t="s">
        <v>4902</v>
      </c>
      <c r="C3728">
        <v>0</v>
      </c>
      <c r="D3728">
        <v>0</v>
      </c>
      <c r="E3728" t="s">
        <v>1196</v>
      </c>
      <c r="F3728" t="s">
        <v>1196</v>
      </c>
    </row>
    <row r="3729" spans="1:6">
      <c r="A3729" t="s">
        <v>12159</v>
      </c>
      <c r="B3729" t="s">
        <v>4903</v>
      </c>
      <c r="C3729">
        <v>0</v>
      </c>
      <c r="D3729">
        <v>0</v>
      </c>
      <c r="E3729" t="s">
        <v>1196</v>
      </c>
      <c r="F3729" t="s">
        <v>1196</v>
      </c>
    </row>
    <row r="3730" spans="1:6">
      <c r="A3730" t="s">
        <v>12160</v>
      </c>
      <c r="B3730" t="s">
        <v>4904</v>
      </c>
      <c r="C3730">
        <v>0</v>
      </c>
      <c r="D3730">
        <v>0</v>
      </c>
      <c r="E3730" t="s">
        <v>1196</v>
      </c>
      <c r="F3730" t="s">
        <v>1196</v>
      </c>
    </row>
    <row r="3731" spans="1:6">
      <c r="A3731" t="s">
        <v>12161</v>
      </c>
      <c r="B3731" t="s">
        <v>4905</v>
      </c>
      <c r="C3731">
        <v>5</v>
      </c>
      <c r="D3731">
        <v>0</v>
      </c>
      <c r="E3731" t="s">
        <v>1196</v>
      </c>
      <c r="F3731" t="s">
        <v>1196</v>
      </c>
    </row>
    <row r="3732" spans="1:6">
      <c r="A3732" t="s">
        <v>12162</v>
      </c>
      <c r="B3732" t="s">
        <v>4906</v>
      </c>
      <c r="C3732">
        <v>0</v>
      </c>
      <c r="D3732">
        <v>0</v>
      </c>
      <c r="E3732" t="s">
        <v>1196</v>
      </c>
      <c r="F3732" t="s">
        <v>1196</v>
      </c>
    </row>
    <row r="3733" spans="1:6">
      <c r="A3733" t="s">
        <v>12163</v>
      </c>
      <c r="B3733" t="s">
        <v>4907</v>
      </c>
      <c r="C3733">
        <v>14</v>
      </c>
      <c r="D3733">
        <v>0</v>
      </c>
      <c r="E3733" t="s">
        <v>1196</v>
      </c>
      <c r="F3733" t="s">
        <v>8335</v>
      </c>
    </row>
    <row r="3734" spans="1:6">
      <c r="A3734" t="s">
        <v>12164</v>
      </c>
      <c r="B3734" t="s">
        <v>4908</v>
      </c>
      <c r="C3734">
        <v>1</v>
      </c>
      <c r="D3734">
        <v>0</v>
      </c>
      <c r="E3734" t="s">
        <v>1196</v>
      </c>
      <c r="F3734" t="s">
        <v>8335</v>
      </c>
    </row>
    <row r="3735" spans="1:6">
      <c r="A3735" t="s">
        <v>12165</v>
      </c>
      <c r="B3735" t="s">
        <v>4909</v>
      </c>
      <c r="C3735">
        <v>0</v>
      </c>
      <c r="D3735">
        <v>0</v>
      </c>
      <c r="E3735" t="s">
        <v>1196</v>
      </c>
      <c r="F3735" t="s">
        <v>1196</v>
      </c>
    </row>
    <row r="3736" spans="1:6">
      <c r="A3736" t="s">
        <v>12166</v>
      </c>
      <c r="B3736" t="s">
        <v>4910</v>
      </c>
      <c r="C3736">
        <v>25</v>
      </c>
      <c r="D3736">
        <v>0</v>
      </c>
      <c r="E3736" t="s">
        <v>1196</v>
      </c>
      <c r="F3736" t="s">
        <v>8331</v>
      </c>
    </row>
    <row r="3737" spans="1:6">
      <c r="A3737" t="s">
        <v>12167</v>
      </c>
      <c r="B3737" t="s">
        <v>4911</v>
      </c>
      <c r="C3737">
        <v>19</v>
      </c>
      <c r="D3737">
        <v>0</v>
      </c>
      <c r="E3737" t="s">
        <v>1196</v>
      </c>
      <c r="F3737" t="s">
        <v>8335</v>
      </c>
    </row>
    <row r="3738" spans="1:6">
      <c r="A3738" t="s">
        <v>12168</v>
      </c>
      <c r="B3738" t="s">
        <v>4912</v>
      </c>
      <c r="C3738">
        <v>7</v>
      </c>
      <c r="D3738">
        <v>0</v>
      </c>
      <c r="E3738" t="s">
        <v>1196</v>
      </c>
      <c r="F3738" t="s">
        <v>8332</v>
      </c>
    </row>
    <row r="3739" spans="1:6">
      <c r="A3739" t="s">
        <v>12169</v>
      </c>
      <c r="B3739" t="s">
        <v>4913</v>
      </c>
      <c r="C3739">
        <v>10</v>
      </c>
      <c r="D3739">
        <v>0</v>
      </c>
      <c r="E3739" t="s">
        <v>1196</v>
      </c>
      <c r="F3739" t="s">
        <v>8332</v>
      </c>
    </row>
    <row r="3740" spans="1:6">
      <c r="A3740" t="s">
        <v>12170</v>
      </c>
      <c r="B3740" t="s">
        <v>4914</v>
      </c>
      <c r="C3740">
        <v>36</v>
      </c>
      <c r="D3740">
        <v>0</v>
      </c>
      <c r="E3740" t="s">
        <v>1196</v>
      </c>
      <c r="F3740" t="s">
        <v>8335</v>
      </c>
    </row>
    <row r="3741" spans="1:6">
      <c r="A3741" t="s">
        <v>12171</v>
      </c>
      <c r="B3741" t="s">
        <v>4915</v>
      </c>
      <c r="C3741">
        <v>24</v>
      </c>
      <c r="D3741">
        <v>0</v>
      </c>
      <c r="E3741" t="s">
        <v>1196</v>
      </c>
      <c r="F3741" t="s">
        <v>8332</v>
      </c>
    </row>
    <row r="3742" spans="1:6">
      <c r="A3742" t="s">
        <v>12172</v>
      </c>
      <c r="B3742" t="s">
        <v>4916</v>
      </c>
      <c r="C3742">
        <v>10</v>
      </c>
      <c r="D3742">
        <v>0</v>
      </c>
      <c r="E3742" t="s">
        <v>1196</v>
      </c>
      <c r="F3742" t="s">
        <v>8334</v>
      </c>
    </row>
    <row r="3743" spans="1:6">
      <c r="A3743" t="s">
        <v>12173</v>
      </c>
      <c r="B3743" t="s">
        <v>4917</v>
      </c>
      <c r="C3743">
        <v>12</v>
      </c>
      <c r="D3743">
        <v>0</v>
      </c>
      <c r="E3743" t="s">
        <v>1196</v>
      </c>
      <c r="F3743" t="s">
        <v>8332</v>
      </c>
    </row>
    <row r="3744" spans="1:6">
      <c r="A3744" t="s">
        <v>12174</v>
      </c>
      <c r="B3744" t="s">
        <v>4918</v>
      </c>
      <c r="C3744">
        <v>16</v>
      </c>
      <c r="D3744">
        <v>0</v>
      </c>
      <c r="E3744" t="s">
        <v>1196</v>
      </c>
      <c r="F3744" t="s">
        <v>8335</v>
      </c>
    </row>
    <row r="3745" spans="1:6">
      <c r="A3745" t="s">
        <v>12175</v>
      </c>
      <c r="B3745" t="s">
        <v>4919</v>
      </c>
      <c r="C3745">
        <v>116</v>
      </c>
      <c r="D3745">
        <v>0</v>
      </c>
      <c r="E3745" t="s">
        <v>1196</v>
      </c>
      <c r="F3745" t="s">
        <v>1196</v>
      </c>
    </row>
    <row r="3746" spans="1:6">
      <c r="A3746" t="s">
        <v>12176</v>
      </c>
      <c r="B3746" t="s">
        <v>4920</v>
      </c>
      <c r="C3746">
        <v>10</v>
      </c>
      <c r="D3746">
        <v>0</v>
      </c>
      <c r="E3746" t="s">
        <v>1196</v>
      </c>
      <c r="F3746" t="s">
        <v>8335</v>
      </c>
    </row>
    <row r="3747" spans="1:6">
      <c r="A3747" t="s">
        <v>12177</v>
      </c>
      <c r="B3747" t="s">
        <v>4921</v>
      </c>
      <c r="C3747">
        <v>25</v>
      </c>
      <c r="D3747">
        <v>0</v>
      </c>
      <c r="E3747" t="s">
        <v>1196</v>
      </c>
      <c r="F3747" t="s">
        <v>8334</v>
      </c>
    </row>
    <row r="3748" spans="1:6">
      <c r="A3748" t="s">
        <v>12178</v>
      </c>
      <c r="B3748" t="s">
        <v>4922</v>
      </c>
      <c r="C3748">
        <v>257</v>
      </c>
      <c r="D3748">
        <v>0</v>
      </c>
      <c r="E3748" t="s">
        <v>1196</v>
      </c>
      <c r="F3748" t="s">
        <v>8335</v>
      </c>
    </row>
    <row r="3749" spans="1:6">
      <c r="A3749" t="s">
        <v>12179</v>
      </c>
      <c r="B3749" t="s">
        <v>4923</v>
      </c>
      <c r="C3749">
        <v>60</v>
      </c>
      <c r="D3749">
        <v>0</v>
      </c>
      <c r="E3749" t="s">
        <v>1196</v>
      </c>
      <c r="F3749" t="s">
        <v>8350</v>
      </c>
    </row>
    <row r="3750" spans="1:6">
      <c r="A3750" t="s">
        <v>12180</v>
      </c>
      <c r="B3750" t="s">
        <v>4924</v>
      </c>
      <c r="C3750">
        <v>50</v>
      </c>
      <c r="D3750">
        <v>0</v>
      </c>
      <c r="E3750" t="s">
        <v>1196</v>
      </c>
      <c r="F3750" t="s">
        <v>8334</v>
      </c>
    </row>
    <row r="3751" spans="1:6">
      <c r="A3751" t="s">
        <v>12181</v>
      </c>
      <c r="B3751" t="s">
        <v>4925</v>
      </c>
      <c r="C3751">
        <v>10</v>
      </c>
      <c r="D3751">
        <v>0</v>
      </c>
      <c r="E3751" t="s">
        <v>1196</v>
      </c>
      <c r="F3751" t="s">
        <v>1196</v>
      </c>
    </row>
    <row r="3752" spans="1:6">
      <c r="A3752" t="s">
        <v>12182</v>
      </c>
      <c r="B3752" t="s">
        <v>4926</v>
      </c>
      <c r="C3752">
        <v>0</v>
      </c>
      <c r="D3752">
        <v>0</v>
      </c>
      <c r="E3752" t="s">
        <v>1196</v>
      </c>
      <c r="F3752" t="s">
        <v>8334</v>
      </c>
    </row>
    <row r="3753" spans="1:6">
      <c r="A3753" t="s">
        <v>12183</v>
      </c>
      <c r="B3753" t="s">
        <v>4927</v>
      </c>
      <c r="C3753">
        <v>1</v>
      </c>
      <c r="D3753">
        <v>0</v>
      </c>
      <c r="E3753" t="s">
        <v>1196</v>
      </c>
      <c r="F3753" t="s">
        <v>8331</v>
      </c>
    </row>
    <row r="3754" spans="1:6">
      <c r="A3754" t="s">
        <v>12184</v>
      </c>
      <c r="B3754" t="s">
        <v>4928</v>
      </c>
      <c r="C3754">
        <v>141</v>
      </c>
      <c r="D3754">
        <v>0</v>
      </c>
      <c r="E3754" t="s">
        <v>1196</v>
      </c>
      <c r="F3754" t="s">
        <v>8331</v>
      </c>
    </row>
    <row r="3755" spans="1:6">
      <c r="A3755" t="s">
        <v>12185</v>
      </c>
      <c r="B3755" t="s">
        <v>4929</v>
      </c>
      <c r="C3755">
        <v>120</v>
      </c>
      <c r="D3755">
        <v>0</v>
      </c>
      <c r="E3755" t="s">
        <v>1196</v>
      </c>
      <c r="F3755" t="s">
        <v>8331</v>
      </c>
    </row>
    <row r="3756" spans="1:6">
      <c r="A3756" t="s">
        <v>12186</v>
      </c>
      <c r="B3756" t="s">
        <v>4930</v>
      </c>
      <c r="C3756">
        <v>220</v>
      </c>
      <c r="D3756">
        <v>0</v>
      </c>
      <c r="E3756" t="s">
        <v>1196</v>
      </c>
      <c r="F3756" t="s">
        <v>8335</v>
      </c>
    </row>
    <row r="3757" spans="1:6">
      <c r="A3757" t="s">
        <v>12187</v>
      </c>
      <c r="B3757" t="s">
        <v>4931</v>
      </c>
      <c r="C3757">
        <v>124</v>
      </c>
      <c r="D3757">
        <v>0</v>
      </c>
      <c r="E3757" t="s">
        <v>1196</v>
      </c>
      <c r="F3757" t="s">
        <v>8332</v>
      </c>
    </row>
    <row r="3758" spans="1:6">
      <c r="A3758" t="s">
        <v>12188</v>
      </c>
      <c r="B3758" t="s">
        <v>4932</v>
      </c>
      <c r="C3758">
        <v>33</v>
      </c>
      <c r="D3758">
        <v>0</v>
      </c>
      <c r="E3758" t="s">
        <v>1196</v>
      </c>
      <c r="F3758" t="s">
        <v>8334</v>
      </c>
    </row>
    <row r="3759" spans="1:6">
      <c r="A3759" t="s">
        <v>12189</v>
      </c>
      <c r="B3759" t="s">
        <v>4933</v>
      </c>
      <c r="C3759">
        <v>0</v>
      </c>
      <c r="D3759">
        <v>0</v>
      </c>
      <c r="E3759" t="s">
        <v>1196</v>
      </c>
      <c r="F3759" t="s">
        <v>51</v>
      </c>
    </row>
    <row r="3760" spans="1:6">
      <c r="A3760" t="s">
        <v>12190</v>
      </c>
      <c r="B3760" t="s">
        <v>4934</v>
      </c>
      <c r="C3760">
        <v>0</v>
      </c>
      <c r="D3760">
        <v>0</v>
      </c>
      <c r="E3760" t="s">
        <v>1196</v>
      </c>
      <c r="F3760" t="s">
        <v>1196</v>
      </c>
    </row>
    <row r="3761" spans="1:6">
      <c r="A3761" t="s">
        <v>12191</v>
      </c>
      <c r="B3761" t="s">
        <v>4935</v>
      </c>
      <c r="C3761">
        <v>0</v>
      </c>
      <c r="D3761">
        <v>0</v>
      </c>
      <c r="E3761" t="s">
        <v>1196</v>
      </c>
      <c r="F3761" t="s">
        <v>8335</v>
      </c>
    </row>
    <row r="3762" spans="1:6">
      <c r="A3762" t="s">
        <v>12192</v>
      </c>
      <c r="B3762" t="s">
        <v>4936</v>
      </c>
      <c r="C3762">
        <v>30</v>
      </c>
      <c r="D3762">
        <v>0</v>
      </c>
      <c r="E3762" t="s">
        <v>1196</v>
      </c>
      <c r="F3762" t="s">
        <v>8335</v>
      </c>
    </row>
    <row r="3763" spans="1:6">
      <c r="A3763" t="s">
        <v>12193</v>
      </c>
      <c r="B3763" t="s">
        <v>4937</v>
      </c>
      <c r="C3763">
        <v>2</v>
      </c>
      <c r="D3763">
        <v>0</v>
      </c>
      <c r="E3763" t="s">
        <v>1196</v>
      </c>
      <c r="F3763" t="s">
        <v>8332</v>
      </c>
    </row>
    <row r="3764" spans="1:6">
      <c r="A3764" t="s">
        <v>12194</v>
      </c>
      <c r="B3764" t="s">
        <v>4938</v>
      </c>
      <c r="C3764">
        <v>14</v>
      </c>
      <c r="D3764">
        <v>0</v>
      </c>
      <c r="E3764" t="s">
        <v>1196</v>
      </c>
      <c r="F3764" t="s">
        <v>1196</v>
      </c>
    </row>
    <row r="3765" spans="1:6">
      <c r="A3765" t="s">
        <v>12195</v>
      </c>
      <c r="B3765" t="s">
        <v>4939</v>
      </c>
      <c r="C3765">
        <v>8</v>
      </c>
      <c r="D3765">
        <v>0</v>
      </c>
      <c r="E3765" t="s">
        <v>1196</v>
      </c>
      <c r="F3765" t="s">
        <v>8335</v>
      </c>
    </row>
    <row r="3766" spans="1:6">
      <c r="A3766" t="s">
        <v>12196</v>
      </c>
      <c r="B3766" t="s">
        <v>4940</v>
      </c>
      <c r="C3766">
        <v>0</v>
      </c>
      <c r="D3766">
        <v>0</v>
      </c>
      <c r="E3766" t="s">
        <v>1196</v>
      </c>
      <c r="F3766" t="s">
        <v>1196</v>
      </c>
    </row>
    <row r="3767" spans="1:6">
      <c r="A3767" t="s">
        <v>12197</v>
      </c>
      <c r="B3767" t="s">
        <v>4941</v>
      </c>
      <c r="C3767">
        <v>58</v>
      </c>
      <c r="D3767">
        <v>0</v>
      </c>
      <c r="E3767" t="s">
        <v>1196</v>
      </c>
      <c r="F3767" t="s">
        <v>8335</v>
      </c>
    </row>
    <row r="3768" spans="1:6">
      <c r="A3768" t="s">
        <v>12198</v>
      </c>
      <c r="B3768" t="s">
        <v>4942</v>
      </c>
      <c r="C3768">
        <v>100</v>
      </c>
      <c r="D3768">
        <v>0</v>
      </c>
      <c r="E3768" t="s">
        <v>1196</v>
      </c>
      <c r="F3768" t="s">
        <v>8334</v>
      </c>
    </row>
    <row r="3769" spans="1:6">
      <c r="A3769" t="s">
        <v>12199</v>
      </c>
      <c r="B3769" t="s">
        <v>4943</v>
      </c>
      <c r="C3769">
        <v>13</v>
      </c>
      <c r="D3769">
        <v>0</v>
      </c>
      <c r="E3769" t="s">
        <v>1196</v>
      </c>
      <c r="F3769" t="s">
        <v>8332</v>
      </c>
    </row>
    <row r="3770" spans="1:6">
      <c r="A3770" t="s">
        <v>12200</v>
      </c>
      <c r="B3770" t="s">
        <v>4944</v>
      </c>
      <c r="C3770">
        <v>0</v>
      </c>
      <c r="D3770">
        <v>0</v>
      </c>
      <c r="E3770" t="s">
        <v>1196</v>
      </c>
      <c r="F3770" t="s">
        <v>51</v>
      </c>
    </row>
    <row r="3771" spans="1:6">
      <c r="A3771" t="s">
        <v>12201</v>
      </c>
      <c r="B3771" t="s">
        <v>4945</v>
      </c>
      <c r="C3771">
        <v>20</v>
      </c>
      <c r="D3771">
        <v>0</v>
      </c>
      <c r="E3771" t="s">
        <v>1196</v>
      </c>
      <c r="F3771" t="s">
        <v>8335</v>
      </c>
    </row>
    <row r="3772" spans="1:6">
      <c r="A3772" t="s">
        <v>12202</v>
      </c>
      <c r="B3772" t="s">
        <v>4946</v>
      </c>
      <c r="C3772">
        <v>6</v>
      </c>
      <c r="D3772">
        <v>0</v>
      </c>
      <c r="E3772" t="s">
        <v>1196</v>
      </c>
      <c r="F3772" t="s">
        <v>8335</v>
      </c>
    </row>
    <row r="3773" spans="1:6">
      <c r="A3773" t="s">
        <v>12203</v>
      </c>
      <c r="B3773" t="s">
        <v>4947</v>
      </c>
      <c r="C3773">
        <v>2</v>
      </c>
      <c r="D3773">
        <v>0</v>
      </c>
      <c r="E3773" t="s">
        <v>1196</v>
      </c>
      <c r="F3773" t="s">
        <v>8335</v>
      </c>
    </row>
    <row r="3774" spans="1:6">
      <c r="A3774" t="s">
        <v>12204</v>
      </c>
      <c r="B3774" t="s">
        <v>4948</v>
      </c>
      <c r="C3774">
        <v>0</v>
      </c>
      <c r="D3774">
        <v>0</v>
      </c>
      <c r="E3774" t="s">
        <v>1196</v>
      </c>
      <c r="F3774" t="s">
        <v>8335</v>
      </c>
    </row>
    <row r="3775" spans="1:6">
      <c r="A3775" t="s">
        <v>12205</v>
      </c>
      <c r="B3775" t="s">
        <v>4949</v>
      </c>
      <c r="C3775">
        <v>70</v>
      </c>
      <c r="D3775">
        <v>0</v>
      </c>
      <c r="E3775" t="s">
        <v>1196</v>
      </c>
      <c r="F3775" t="s">
        <v>1196</v>
      </c>
    </row>
    <row r="3776" spans="1:6">
      <c r="A3776" t="s">
        <v>12206</v>
      </c>
      <c r="B3776" t="s">
        <v>4950</v>
      </c>
      <c r="C3776">
        <v>5</v>
      </c>
      <c r="D3776">
        <v>0</v>
      </c>
      <c r="E3776" t="s">
        <v>1196</v>
      </c>
      <c r="F3776" t="s">
        <v>8335</v>
      </c>
    </row>
    <row r="3777" spans="1:6">
      <c r="A3777" t="s">
        <v>12207</v>
      </c>
      <c r="B3777" t="s">
        <v>4951</v>
      </c>
      <c r="C3777">
        <v>99</v>
      </c>
      <c r="D3777">
        <v>0</v>
      </c>
      <c r="E3777" t="s">
        <v>1196</v>
      </c>
      <c r="F3777" t="s">
        <v>8335</v>
      </c>
    </row>
    <row r="3778" spans="1:6">
      <c r="A3778" t="s">
        <v>12208</v>
      </c>
      <c r="B3778" t="s">
        <v>3907</v>
      </c>
      <c r="C3778">
        <v>60</v>
      </c>
      <c r="D3778">
        <v>0</v>
      </c>
      <c r="E3778" t="s">
        <v>1196</v>
      </c>
      <c r="F3778" t="s">
        <v>8334</v>
      </c>
    </row>
    <row r="3779" spans="1:6">
      <c r="A3779" t="s">
        <v>12209</v>
      </c>
      <c r="B3779" t="s">
        <v>4952</v>
      </c>
      <c r="C3779">
        <v>0</v>
      </c>
      <c r="D3779">
        <v>0</v>
      </c>
      <c r="E3779" t="s">
        <v>1196</v>
      </c>
      <c r="F3779" t="s">
        <v>8379</v>
      </c>
    </row>
    <row r="3780" spans="1:6">
      <c r="A3780" t="s">
        <v>12210</v>
      </c>
      <c r="B3780" t="s">
        <v>4953</v>
      </c>
      <c r="C3780">
        <v>12</v>
      </c>
      <c r="D3780">
        <v>0</v>
      </c>
      <c r="E3780" t="s">
        <v>1196</v>
      </c>
      <c r="F3780" t="s">
        <v>1196</v>
      </c>
    </row>
    <row r="3781" spans="1:6">
      <c r="A3781" t="s">
        <v>12211</v>
      </c>
      <c r="B3781" t="s">
        <v>4954</v>
      </c>
      <c r="C3781">
        <v>32</v>
      </c>
      <c r="D3781">
        <v>0</v>
      </c>
      <c r="E3781" t="s">
        <v>1196</v>
      </c>
      <c r="F3781" t="s">
        <v>1196</v>
      </c>
    </row>
    <row r="3782" spans="1:6">
      <c r="A3782" t="s">
        <v>12212</v>
      </c>
      <c r="B3782" t="s">
        <v>4955</v>
      </c>
      <c r="C3782">
        <v>7</v>
      </c>
      <c r="D3782">
        <v>0</v>
      </c>
      <c r="E3782" t="s">
        <v>1196</v>
      </c>
      <c r="F3782" t="s">
        <v>8335</v>
      </c>
    </row>
    <row r="3783" spans="1:6">
      <c r="A3783" t="s">
        <v>12213</v>
      </c>
      <c r="B3783" t="s">
        <v>4956</v>
      </c>
      <c r="C3783">
        <v>24</v>
      </c>
      <c r="D3783">
        <v>0</v>
      </c>
      <c r="E3783" t="s">
        <v>1196</v>
      </c>
      <c r="F3783" t="s">
        <v>8335</v>
      </c>
    </row>
    <row r="3784" spans="1:6">
      <c r="A3784" t="s">
        <v>12214</v>
      </c>
      <c r="B3784" t="s">
        <v>4957</v>
      </c>
      <c r="C3784">
        <v>10</v>
      </c>
      <c r="D3784">
        <v>0</v>
      </c>
      <c r="E3784" t="s">
        <v>1196</v>
      </c>
      <c r="F3784" t="s">
        <v>1196</v>
      </c>
    </row>
    <row r="3785" spans="1:6">
      <c r="A3785" t="s">
        <v>12215</v>
      </c>
      <c r="B3785" t="s">
        <v>4958</v>
      </c>
      <c r="C3785">
        <v>1</v>
      </c>
      <c r="D3785">
        <v>0</v>
      </c>
      <c r="E3785" t="s">
        <v>1196</v>
      </c>
      <c r="F3785" t="s">
        <v>8334</v>
      </c>
    </row>
    <row r="3786" spans="1:6">
      <c r="A3786" t="s">
        <v>12216</v>
      </c>
      <c r="B3786" t="s">
        <v>4959</v>
      </c>
      <c r="C3786">
        <v>0</v>
      </c>
      <c r="D3786">
        <v>0</v>
      </c>
      <c r="E3786" t="s">
        <v>1196</v>
      </c>
      <c r="F3786" t="s">
        <v>8379</v>
      </c>
    </row>
    <row r="3787" spans="1:6">
      <c r="A3787" t="s">
        <v>12217</v>
      </c>
      <c r="B3787" t="s">
        <v>4960</v>
      </c>
      <c r="C3787">
        <v>13</v>
      </c>
      <c r="D3787">
        <v>0</v>
      </c>
      <c r="E3787" t="s">
        <v>1196</v>
      </c>
      <c r="F3787" t="s">
        <v>8335</v>
      </c>
    </row>
    <row r="3788" spans="1:6">
      <c r="A3788" t="s">
        <v>12218</v>
      </c>
      <c r="B3788" t="s">
        <v>4961</v>
      </c>
      <c r="C3788">
        <v>9</v>
      </c>
      <c r="D3788">
        <v>0</v>
      </c>
      <c r="E3788" t="s">
        <v>1196</v>
      </c>
      <c r="F3788" t="s">
        <v>8335</v>
      </c>
    </row>
    <row r="3789" spans="1:6">
      <c r="A3789" t="s">
        <v>12219</v>
      </c>
      <c r="B3789" t="s">
        <v>4962</v>
      </c>
      <c r="C3789">
        <v>30</v>
      </c>
      <c r="D3789">
        <v>0</v>
      </c>
      <c r="E3789" t="s">
        <v>1196</v>
      </c>
      <c r="F3789" t="s">
        <v>8335</v>
      </c>
    </row>
    <row r="3790" spans="1:6">
      <c r="A3790" t="s">
        <v>12220</v>
      </c>
      <c r="B3790" t="s">
        <v>4963</v>
      </c>
      <c r="C3790">
        <v>0</v>
      </c>
      <c r="D3790">
        <v>0</v>
      </c>
      <c r="E3790" t="s">
        <v>1196</v>
      </c>
      <c r="F3790" t="s">
        <v>1196</v>
      </c>
    </row>
    <row r="3791" spans="1:6">
      <c r="A3791" t="s">
        <v>12221</v>
      </c>
      <c r="B3791" t="s">
        <v>4964</v>
      </c>
      <c r="C3791">
        <v>0</v>
      </c>
      <c r="D3791">
        <v>0</v>
      </c>
      <c r="E3791" t="s">
        <v>1196</v>
      </c>
      <c r="F3791" t="s">
        <v>1196</v>
      </c>
    </row>
    <row r="3792" spans="1:6">
      <c r="A3792" t="s">
        <v>12222</v>
      </c>
      <c r="B3792" t="s">
        <v>4965</v>
      </c>
      <c r="C3792">
        <v>3</v>
      </c>
      <c r="D3792">
        <v>0</v>
      </c>
      <c r="E3792" t="s">
        <v>1196</v>
      </c>
      <c r="F3792" t="s">
        <v>8335</v>
      </c>
    </row>
    <row r="3793" spans="1:6">
      <c r="A3793" t="s">
        <v>12223</v>
      </c>
      <c r="B3793" t="s">
        <v>4966</v>
      </c>
      <c r="C3793">
        <v>11</v>
      </c>
      <c r="D3793">
        <v>0</v>
      </c>
      <c r="E3793" t="s">
        <v>1196</v>
      </c>
      <c r="F3793" t="s">
        <v>1196</v>
      </c>
    </row>
    <row r="3794" spans="1:6">
      <c r="A3794" t="s">
        <v>12224</v>
      </c>
      <c r="B3794" t="s">
        <v>4967</v>
      </c>
      <c r="C3794">
        <v>11</v>
      </c>
      <c r="D3794">
        <v>0</v>
      </c>
      <c r="E3794" t="s">
        <v>1196</v>
      </c>
      <c r="F3794" t="s">
        <v>8335</v>
      </c>
    </row>
    <row r="3795" spans="1:6">
      <c r="A3795" t="s">
        <v>12225</v>
      </c>
      <c r="B3795" t="s">
        <v>4968</v>
      </c>
      <c r="C3795">
        <v>16</v>
      </c>
      <c r="D3795">
        <v>0</v>
      </c>
      <c r="E3795" t="s">
        <v>1196</v>
      </c>
      <c r="F3795" t="s">
        <v>8331</v>
      </c>
    </row>
    <row r="3796" spans="1:6">
      <c r="A3796" t="s">
        <v>12226</v>
      </c>
      <c r="B3796" t="s">
        <v>4969</v>
      </c>
      <c r="C3796">
        <v>25</v>
      </c>
      <c r="D3796">
        <v>0</v>
      </c>
      <c r="E3796" t="s">
        <v>1196</v>
      </c>
      <c r="F3796" t="s">
        <v>1196</v>
      </c>
    </row>
    <row r="3797" spans="1:6">
      <c r="A3797" t="s">
        <v>12227</v>
      </c>
      <c r="B3797" t="s">
        <v>4970</v>
      </c>
      <c r="C3797">
        <v>8</v>
      </c>
      <c r="D3797">
        <v>0</v>
      </c>
      <c r="E3797" t="s">
        <v>1196</v>
      </c>
      <c r="F3797" t="s">
        <v>1196</v>
      </c>
    </row>
    <row r="3798" spans="1:6">
      <c r="A3798" t="s">
        <v>12228</v>
      </c>
      <c r="B3798" t="s">
        <v>4971</v>
      </c>
      <c r="C3798">
        <v>14</v>
      </c>
      <c r="D3798">
        <v>0</v>
      </c>
      <c r="E3798" t="s">
        <v>1196</v>
      </c>
      <c r="F3798" t="s">
        <v>8332</v>
      </c>
    </row>
    <row r="3799" spans="1:6">
      <c r="A3799" t="s">
        <v>12229</v>
      </c>
      <c r="B3799" t="s">
        <v>4972</v>
      </c>
      <c r="C3799">
        <v>5</v>
      </c>
      <c r="D3799">
        <v>0</v>
      </c>
      <c r="E3799" t="s">
        <v>1196</v>
      </c>
      <c r="F3799" t="s">
        <v>1196</v>
      </c>
    </row>
    <row r="3800" spans="1:6">
      <c r="A3800" t="s">
        <v>12230</v>
      </c>
      <c r="B3800" t="s">
        <v>4973</v>
      </c>
      <c r="C3800">
        <v>0</v>
      </c>
      <c r="D3800">
        <v>0</v>
      </c>
      <c r="E3800" t="s">
        <v>1196</v>
      </c>
      <c r="F3800" t="s">
        <v>1196</v>
      </c>
    </row>
    <row r="3801" spans="1:6">
      <c r="A3801" t="s">
        <v>12231</v>
      </c>
      <c r="B3801" t="s">
        <v>4974</v>
      </c>
      <c r="C3801">
        <v>20</v>
      </c>
      <c r="D3801">
        <v>0</v>
      </c>
      <c r="E3801" t="s">
        <v>1196</v>
      </c>
      <c r="F3801" t="s">
        <v>8335</v>
      </c>
    </row>
    <row r="3802" spans="1:6">
      <c r="A3802" t="s">
        <v>12232</v>
      </c>
      <c r="B3802" t="s">
        <v>4975</v>
      </c>
      <c r="C3802">
        <v>11</v>
      </c>
      <c r="D3802">
        <v>0</v>
      </c>
      <c r="E3802" t="s">
        <v>1196</v>
      </c>
      <c r="F3802" t="s">
        <v>8335</v>
      </c>
    </row>
    <row r="3803" spans="1:6">
      <c r="A3803" t="s">
        <v>12233</v>
      </c>
      <c r="B3803" t="s">
        <v>4976</v>
      </c>
      <c r="C3803">
        <v>0</v>
      </c>
      <c r="D3803">
        <v>0</v>
      </c>
      <c r="E3803" t="s">
        <v>1196</v>
      </c>
      <c r="F3803" t="s">
        <v>1196</v>
      </c>
    </row>
    <row r="3804" spans="1:6">
      <c r="A3804" t="s">
        <v>12234</v>
      </c>
      <c r="B3804" t="s">
        <v>4977</v>
      </c>
      <c r="C3804">
        <v>7</v>
      </c>
      <c r="D3804">
        <v>0</v>
      </c>
      <c r="E3804" t="s">
        <v>1196</v>
      </c>
      <c r="F3804" t="s">
        <v>8332</v>
      </c>
    </row>
    <row r="3805" spans="1:6">
      <c r="A3805" t="s">
        <v>12235</v>
      </c>
      <c r="B3805" t="s">
        <v>4978</v>
      </c>
      <c r="C3805">
        <v>16</v>
      </c>
      <c r="D3805">
        <v>0</v>
      </c>
      <c r="E3805" t="s">
        <v>1196</v>
      </c>
      <c r="F3805" t="s">
        <v>8335</v>
      </c>
    </row>
    <row r="3806" spans="1:6">
      <c r="A3806" t="s">
        <v>12236</v>
      </c>
      <c r="B3806" t="s">
        <v>4979</v>
      </c>
      <c r="C3806">
        <v>4</v>
      </c>
      <c r="D3806">
        <v>0</v>
      </c>
      <c r="E3806" t="s">
        <v>1196</v>
      </c>
      <c r="F3806" t="s">
        <v>8332</v>
      </c>
    </row>
    <row r="3807" spans="1:6">
      <c r="A3807" t="s">
        <v>12237</v>
      </c>
      <c r="B3807" t="s">
        <v>4980</v>
      </c>
      <c r="C3807">
        <v>0</v>
      </c>
      <c r="D3807">
        <v>0</v>
      </c>
      <c r="E3807" t="s">
        <v>1196</v>
      </c>
      <c r="F3807" t="s">
        <v>8334</v>
      </c>
    </row>
    <row r="3808" spans="1:6">
      <c r="A3808" t="s">
        <v>12238</v>
      </c>
      <c r="B3808" t="s">
        <v>4981</v>
      </c>
      <c r="C3808">
        <v>10</v>
      </c>
      <c r="D3808">
        <v>0</v>
      </c>
      <c r="E3808" t="s">
        <v>1196</v>
      </c>
      <c r="F3808" t="s">
        <v>8331</v>
      </c>
    </row>
    <row r="3809" spans="1:6">
      <c r="A3809" t="s">
        <v>12239</v>
      </c>
      <c r="B3809" t="s">
        <v>4982</v>
      </c>
      <c r="C3809">
        <v>9</v>
      </c>
      <c r="D3809">
        <v>0</v>
      </c>
      <c r="E3809" t="s">
        <v>1196</v>
      </c>
      <c r="F3809" t="s">
        <v>8335</v>
      </c>
    </row>
    <row r="3810" spans="1:6">
      <c r="A3810" t="s">
        <v>12240</v>
      </c>
      <c r="B3810" t="s">
        <v>4983</v>
      </c>
      <c r="C3810">
        <v>0</v>
      </c>
      <c r="D3810">
        <v>0</v>
      </c>
      <c r="E3810" t="s">
        <v>1196</v>
      </c>
      <c r="F3810" t="s">
        <v>8335</v>
      </c>
    </row>
    <row r="3811" spans="1:6">
      <c r="A3811" t="s">
        <v>12241</v>
      </c>
      <c r="B3811" t="s">
        <v>4984</v>
      </c>
      <c r="C3811">
        <v>31</v>
      </c>
      <c r="D3811">
        <v>0</v>
      </c>
      <c r="E3811" t="s">
        <v>1196</v>
      </c>
      <c r="F3811" t="s">
        <v>8334</v>
      </c>
    </row>
    <row r="3812" spans="1:6">
      <c r="A3812" t="s">
        <v>12242</v>
      </c>
      <c r="B3812" t="s">
        <v>4985</v>
      </c>
      <c r="C3812">
        <v>104</v>
      </c>
      <c r="D3812">
        <v>0</v>
      </c>
      <c r="E3812" t="s">
        <v>1196</v>
      </c>
      <c r="F3812" t="s">
        <v>8335</v>
      </c>
    </row>
    <row r="3813" spans="1:6">
      <c r="A3813" t="s">
        <v>12243</v>
      </c>
      <c r="B3813" t="s">
        <v>4986</v>
      </c>
      <c r="C3813">
        <v>0</v>
      </c>
      <c r="D3813">
        <v>0</v>
      </c>
      <c r="E3813" t="s">
        <v>1196</v>
      </c>
      <c r="F3813" t="s">
        <v>1196</v>
      </c>
    </row>
    <row r="3814" spans="1:6">
      <c r="A3814" t="s">
        <v>12244</v>
      </c>
      <c r="B3814" t="s">
        <v>4987</v>
      </c>
      <c r="C3814">
        <v>80</v>
      </c>
      <c r="D3814">
        <v>0</v>
      </c>
      <c r="E3814" t="s">
        <v>1196</v>
      </c>
      <c r="F3814" t="s">
        <v>8335</v>
      </c>
    </row>
    <row r="3815" spans="1:6">
      <c r="A3815" t="s">
        <v>12245</v>
      </c>
      <c r="B3815" t="s">
        <v>4988</v>
      </c>
      <c r="C3815">
        <v>38</v>
      </c>
      <c r="D3815">
        <v>0</v>
      </c>
      <c r="E3815" t="s">
        <v>1196</v>
      </c>
      <c r="F3815" t="s">
        <v>8334</v>
      </c>
    </row>
    <row r="3816" spans="1:6">
      <c r="A3816" t="s">
        <v>12246</v>
      </c>
      <c r="B3816" t="s">
        <v>4989</v>
      </c>
      <c r="C3816">
        <v>0</v>
      </c>
      <c r="D3816">
        <v>0</v>
      </c>
      <c r="E3816" t="s">
        <v>1196</v>
      </c>
      <c r="F3816" t="s">
        <v>1196</v>
      </c>
    </row>
    <row r="3817" spans="1:6">
      <c r="A3817" t="s">
        <v>12247</v>
      </c>
      <c r="B3817" t="s">
        <v>4990</v>
      </c>
      <c r="C3817">
        <v>0</v>
      </c>
      <c r="D3817">
        <v>0</v>
      </c>
      <c r="E3817" t="s">
        <v>1196</v>
      </c>
      <c r="F3817" t="s">
        <v>1196</v>
      </c>
    </row>
    <row r="3818" spans="1:6">
      <c r="A3818" t="s">
        <v>12248</v>
      </c>
      <c r="B3818" t="s">
        <v>4991</v>
      </c>
      <c r="C3818">
        <v>8</v>
      </c>
      <c r="D3818">
        <v>0</v>
      </c>
      <c r="E3818" t="s">
        <v>1196</v>
      </c>
      <c r="F3818" t="s">
        <v>8334</v>
      </c>
    </row>
    <row r="3819" spans="1:6">
      <c r="A3819" t="s">
        <v>12249</v>
      </c>
      <c r="B3819" t="s">
        <v>4992</v>
      </c>
      <c r="C3819">
        <v>0</v>
      </c>
      <c r="D3819">
        <v>0</v>
      </c>
      <c r="E3819" t="s">
        <v>1196</v>
      </c>
      <c r="F3819" t="s">
        <v>1196</v>
      </c>
    </row>
    <row r="3820" spans="1:6">
      <c r="A3820" t="s">
        <v>12250</v>
      </c>
      <c r="B3820" t="s">
        <v>4993</v>
      </c>
      <c r="C3820">
        <v>0</v>
      </c>
      <c r="D3820">
        <v>0</v>
      </c>
      <c r="E3820" t="s">
        <v>1196</v>
      </c>
      <c r="F3820" t="s">
        <v>8389</v>
      </c>
    </row>
    <row r="3821" spans="1:6">
      <c r="A3821" t="s">
        <v>12251</v>
      </c>
      <c r="B3821" t="s">
        <v>4994</v>
      </c>
      <c r="C3821">
        <v>1</v>
      </c>
      <c r="D3821">
        <v>0</v>
      </c>
      <c r="E3821" t="s">
        <v>1196</v>
      </c>
      <c r="F3821" t="s">
        <v>1196</v>
      </c>
    </row>
    <row r="3822" spans="1:6">
      <c r="A3822" t="s">
        <v>12252</v>
      </c>
      <c r="B3822" t="s">
        <v>4995</v>
      </c>
      <c r="C3822">
        <v>4</v>
      </c>
      <c r="D3822">
        <v>0</v>
      </c>
      <c r="E3822" t="s">
        <v>1196</v>
      </c>
      <c r="F3822" t="s">
        <v>8334</v>
      </c>
    </row>
    <row r="3823" spans="1:6">
      <c r="A3823" t="s">
        <v>12253</v>
      </c>
      <c r="B3823" t="s">
        <v>4996</v>
      </c>
      <c r="C3823">
        <v>6</v>
      </c>
      <c r="D3823">
        <v>0</v>
      </c>
      <c r="E3823" t="s">
        <v>1196</v>
      </c>
      <c r="F3823" t="s">
        <v>1196</v>
      </c>
    </row>
    <row r="3824" spans="1:6">
      <c r="A3824" t="s">
        <v>12254</v>
      </c>
      <c r="B3824" t="s">
        <v>4997</v>
      </c>
      <c r="C3824">
        <v>27</v>
      </c>
      <c r="D3824">
        <v>0</v>
      </c>
      <c r="E3824" t="s">
        <v>1196</v>
      </c>
      <c r="F3824" t="s">
        <v>8335</v>
      </c>
    </row>
    <row r="3825" spans="1:6">
      <c r="A3825" t="s">
        <v>12255</v>
      </c>
      <c r="B3825" t="s">
        <v>4998</v>
      </c>
      <c r="C3825">
        <v>0</v>
      </c>
      <c r="D3825">
        <v>0</v>
      </c>
      <c r="E3825" t="s">
        <v>1196</v>
      </c>
      <c r="F3825" t="s">
        <v>1196</v>
      </c>
    </row>
    <row r="3826" spans="1:6">
      <c r="A3826" t="s">
        <v>12256</v>
      </c>
      <c r="B3826" t="s">
        <v>4999</v>
      </c>
      <c r="C3826">
        <v>0</v>
      </c>
      <c r="D3826">
        <v>0</v>
      </c>
      <c r="E3826" t="s">
        <v>1196</v>
      </c>
      <c r="F3826" t="s">
        <v>8378</v>
      </c>
    </row>
    <row r="3827" spans="1:6">
      <c r="A3827" t="s">
        <v>12257</v>
      </c>
      <c r="B3827" t="s">
        <v>5000</v>
      </c>
      <c r="C3827">
        <v>0</v>
      </c>
      <c r="D3827">
        <v>0</v>
      </c>
      <c r="E3827" t="s">
        <v>1196</v>
      </c>
      <c r="F3827" t="s">
        <v>1196</v>
      </c>
    </row>
    <row r="3828" spans="1:6">
      <c r="A3828" t="s">
        <v>12258</v>
      </c>
      <c r="B3828" t="s">
        <v>5001</v>
      </c>
      <c r="C3828">
        <v>164</v>
      </c>
      <c r="D3828">
        <v>0</v>
      </c>
      <c r="E3828" t="s">
        <v>1196</v>
      </c>
      <c r="F3828" t="s">
        <v>8335</v>
      </c>
    </row>
    <row r="3829" spans="1:6">
      <c r="A3829" t="s">
        <v>12259</v>
      </c>
      <c r="B3829" t="s">
        <v>5002</v>
      </c>
      <c r="C3829">
        <v>0</v>
      </c>
      <c r="D3829">
        <v>0</v>
      </c>
      <c r="E3829" t="s">
        <v>1196</v>
      </c>
      <c r="F3829" t="s">
        <v>8335</v>
      </c>
    </row>
    <row r="3830" spans="1:6">
      <c r="A3830" t="s">
        <v>12260</v>
      </c>
      <c r="B3830" t="s">
        <v>5003</v>
      </c>
      <c r="C3830">
        <v>0</v>
      </c>
      <c r="D3830">
        <v>0</v>
      </c>
      <c r="E3830" t="s">
        <v>1196</v>
      </c>
      <c r="F3830" t="s">
        <v>8335</v>
      </c>
    </row>
    <row r="3831" spans="1:6">
      <c r="A3831" t="s">
        <v>12261</v>
      </c>
      <c r="B3831" t="s">
        <v>5004</v>
      </c>
      <c r="C3831">
        <v>0</v>
      </c>
      <c r="D3831">
        <v>0</v>
      </c>
      <c r="E3831" t="s">
        <v>1196</v>
      </c>
      <c r="F3831" t="s">
        <v>1196</v>
      </c>
    </row>
    <row r="3832" spans="1:6">
      <c r="A3832" t="s">
        <v>12262</v>
      </c>
      <c r="B3832" t="s">
        <v>5005</v>
      </c>
      <c r="C3832">
        <v>0</v>
      </c>
      <c r="D3832">
        <v>0</v>
      </c>
      <c r="E3832" t="s">
        <v>1196</v>
      </c>
      <c r="F3832" t="s">
        <v>8379</v>
      </c>
    </row>
    <row r="3833" spans="1:6">
      <c r="A3833" t="s">
        <v>12263</v>
      </c>
      <c r="B3833" t="s">
        <v>5006</v>
      </c>
      <c r="C3833">
        <v>28</v>
      </c>
      <c r="D3833">
        <v>0</v>
      </c>
      <c r="E3833" t="s">
        <v>1196</v>
      </c>
      <c r="F3833" t="s">
        <v>1196</v>
      </c>
    </row>
    <row r="3834" spans="1:6">
      <c r="A3834" t="s">
        <v>12264</v>
      </c>
      <c r="B3834" t="s">
        <v>5007</v>
      </c>
      <c r="C3834">
        <v>0</v>
      </c>
      <c r="D3834">
        <v>0</v>
      </c>
      <c r="E3834" t="s">
        <v>1196</v>
      </c>
      <c r="F3834" t="s">
        <v>1196</v>
      </c>
    </row>
    <row r="3835" spans="1:6">
      <c r="A3835" t="s">
        <v>12265</v>
      </c>
      <c r="B3835" t="s">
        <v>5008</v>
      </c>
      <c r="C3835">
        <v>0</v>
      </c>
      <c r="D3835">
        <v>0</v>
      </c>
      <c r="E3835" t="s">
        <v>1196</v>
      </c>
      <c r="F3835" t="s">
        <v>1196</v>
      </c>
    </row>
    <row r="3836" spans="1:6">
      <c r="A3836" t="s">
        <v>12266</v>
      </c>
      <c r="B3836" t="s">
        <v>5009</v>
      </c>
      <c r="C3836">
        <v>0</v>
      </c>
      <c r="D3836">
        <v>0</v>
      </c>
      <c r="E3836" t="s">
        <v>1196</v>
      </c>
      <c r="F3836" t="s">
        <v>8335</v>
      </c>
    </row>
    <row r="3837" spans="1:6">
      <c r="A3837" t="s">
        <v>12267</v>
      </c>
      <c r="B3837" t="s">
        <v>5010</v>
      </c>
      <c r="C3837">
        <v>0</v>
      </c>
      <c r="D3837">
        <v>0</v>
      </c>
      <c r="E3837" t="s">
        <v>1196</v>
      </c>
      <c r="F3837" t="s">
        <v>8379</v>
      </c>
    </row>
    <row r="3838" spans="1:6">
      <c r="A3838" t="s">
        <v>12268</v>
      </c>
      <c r="B3838" t="s">
        <v>5011</v>
      </c>
      <c r="C3838">
        <v>30</v>
      </c>
      <c r="D3838">
        <v>8</v>
      </c>
      <c r="E3838" t="s">
        <v>1196</v>
      </c>
      <c r="F3838" t="s">
        <v>8335</v>
      </c>
    </row>
    <row r="3839" spans="1:6">
      <c r="A3839" t="s">
        <v>12269</v>
      </c>
      <c r="B3839" t="s">
        <v>5012</v>
      </c>
      <c r="C3839">
        <v>25</v>
      </c>
      <c r="D3839">
        <v>0</v>
      </c>
      <c r="E3839" t="s">
        <v>1196</v>
      </c>
      <c r="F3839" t="s">
        <v>8334</v>
      </c>
    </row>
    <row r="3840" spans="1:6">
      <c r="A3840" t="s">
        <v>12270</v>
      </c>
      <c r="B3840" t="s">
        <v>5013</v>
      </c>
      <c r="C3840">
        <v>24</v>
      </c>
      <c r="D3840">
        <v>0</v>
      </c>
      <c r="E3840" t="s">
        <v>1196</v>
      </c>
      <c r="F3840" t="s">
        <v>8335</v>
      </c>
    </row>
    <row r="3841" spans="1:6">
      <c r="A3841" t="s">
        <v>12271</v>
      </c>
      <c r="B3841" t="s">
        <v>5014</v>
      </c>
      <c r="C3841">
        <v>40</v>
      </c>
      <c r="D3841">
        <v>0</v>
      </c>
      <c r="E3841" t="s">
        <v>1196</v>
      </c>
      <c r="F3841" t="s">
        <v>8335</v>
      </c>
    </row>
    <row r="3842" spans="1:6">
      <c r="A3842" t="s">
        <v>12272</v>
      </c>
      <c r="B3842" t="s">
        <v>5015</v>
      </c>
      <c r="C3842">
        <v>31</v>
      </c>
      <c r="D3842">
        <v>0</v>
      </c>
      <c r="E3842" t="s">
        <v>1196</v>
      </c>
      <c r="F3842" t="s">
        <v>8335</v>
      </c>
    </row>
    <row r="3843" spans="1:6">
      <c r="A3843" t="s">
        <v>12273</v>
      </c>
      <c r="B3843" t="s">
        <v>5016</v>
      </c>
      <c r="C3843">
        <v>16</v>
      </c>
      <c r="D3843">
        <v>0</v>
      </c>
      <c r="E3843" t="s">
        <v>1196</v>
      </c>
      <c r="F3843" t="s">
        <v>1196</v>
      </c>
    </row>
    <row r="3844" spans="1:6">
      <c r="A3844" t="s">
        <v>12274</v>
      </c>
      <c r="B3844" t="s">
        <v>5017</v>
      </c>
      <c r="C3844">
        <v>40</v>
      </c>
      <c r="D3844">
        <v>0</v>
      </c>
      <c r="E3844" t="s">
        <v>1196</v>
      </c>
      <c r="F3844" t="s">
        <v>8334</v>
      </c>
    </row>
    <row r="3845" spans="1:6">
      <c r="A3845" t="s">
        <v>12275</v>
      </c>
      <c r="B3845" t="s">
        <v>5018</v>
      </c>
      <c r="C3845">
        <v>11</v>
      </c>
      <c r="D3845">
        <v>0</v>
      </c>
      <c r="E3845" t="s">
        <v>1196</v>
      </c>
      <c r="F3845" t="s">
        <v>8334</v>
      </c>
    </row>
    <row r="3846" spans="1:6">
      <c r="A3846" t="s">
        <v>12276</v>
      </c>
      <c r="B3846" t="s">
        <v>5019</v>
      </c>
      <c r="C3846">
        <v>34</v>
      </c>
      <c r="D3846">
        <v>0</v>
      </c>
      <c r="E3846" t="s">
        <v>1196</v>
      </c>
      <c r="F3846" t="s">
        <v>8334</v>
      </c>
    </row>
    <row r="3847" spans="1:6">
      <c r="A3847" t="s">
        <v>12277</v>
      </c>
      <c r="B3847" t="s">
        <v>5020</v>
      </c>
      <c r="C3847">
        <v>19</v>
      </c>
      <c r="D3847">
        <v>0</v>
      </c>
      <c r="E3847" t="s">
        <v>1196</v>
      </c>
      <c r="F3847" t="s">
        <v>8335</v>
      </c>
    </row>
    <row r="3848" spans="1:6">
      <c r="A3848" t="s">
        <v>12278</v>
      </c>
      <c r="B3848" t="s">
        <v>5021</v>
      </c>
      <c r="C3848">
        <v>125</v>
      </c>
      <c r="D3848">
        <v>0</v>
      </c>
      <c r="E3848" t="s">
        <v>1196</v>
      </c>
      <c r="F3848" t="s">
        <v>8392</v>
      </c>
    </row>
    <row r="3849" spans="1:6">
      <c r="A3849" t="s">
        <v>12279</v>
      </c>
      <c r="B3849" t="s">
        <v>5022</v>
      </c>
      <c r="C3849">
        <v>0</v>
      </c>
      <c r="D3849">
        <v>0</v>
      </c>
      <c r="E3849" t="s">
        <v>1196</v>
      </c>
      <c r="F3849" t="s">
        <v>1196</v>
      </c>
    </row>
    <row r="3850" spans="1:6">
      <c r="A3850" t="s">
        <v>12280</v>
      </c>
      <c r="B3850" t="s">
        <v>5023</v>
      </c>
      <c r="C3850">
        <v>0</v>
      </c>
      <c r="D3850">
        <v>0</v>
      </c>
      <c r="E3850" t="s">
        <v>1196</v>
      </c>
      <c r="F3850" t="s">
        <v>1196</v>
      </c>
    </row>
    <row r="3851" spans="1:6">
      <c r="A3851" t="s">
        <v>12281</v>
      </c>
      <c r="B3851" t="s">
        <v>5024</v>
      </c>
      <c r="C3851">
        <v>0</v>
      </c>
      <c r="D3851">
        <v>0</v>
      </c>
      <c r="E3851" t="s">
        <v>1196</v>
      </c>
      <c r="F3851" t="s">
        <v>8332</v>
      </c>
    </row>
    <row r="3852" spans="1:6">
      <c r="A3852" t="s">
        <v>12282</v>
      </c>
      <c r="B3852" t="s">
        <v>5025</v>
      </c>
      <c r="C3852">
        <v>7</v>
      </c>
      <c r="D3852">
        <v>0</v>
      </c>
      <c r="E3852" t="s">
        <v>1196</v>
      </c>
      <c r="F3852" t="s">
        <v>8331</v>
      </c>
    </row>
    <row r="3853" spans="1:6">
      <c r="A3853" t="s">
        <v>12283</v>
      </c>
      <c r="B3853" t="s">
        <v>5026</v>
      </c>
      <c r="C3853">
        <v>25</v>
      </c>
      <c r="D3853">
        <v>0</v>
      </c>
      <c r="E3853" t="s">
        <v>1196</v>
      </c>
      <c r="F3853" t="s">
        <v>8335</v>
      </c>
    </row>
    <row r="3854" spans="1:6">
      <c r="A3854" t="s">
        <v>12284</v>
      </c>
      <c r="B3854" t="s">
        <v>5027</v>
      </c>
      <c r="C3854">
        <v>29</v>
      </c>
      <c r="D3854">
        <v>0</v>
      </c>
      <c r="E3854" t="s">
        <v>1196</v>
      </c>
      <c r="F3854" t="s">
        <v>8335</v>
      </c>
    </row>
    <row r="3855" spans="1:6">
      <c r="A3855" t="s">
        <v>12285</v>
      </c>
      <c r="B3855" t="s">
        <v>5028</v>
      </c>
      <c r="C3855">
        <v>0</v>
      </c>
      <c r="D3855">
        <v>0</v>
      </c>
      <c r="E3855" t="s">
        <v>1196</v>
      </c>
      <c r="F3855" t="s">
        <v>8332</v>
      </c>
    </row>
    <row r="3856" spans="1:6">
      <c r="A3856" t="s">
        <v>12286</v>
      </c>
      <c r="B3856" t="s">
        <v>5029</v>
      </c>
      <c r="C3856">
        <v>7</v>
      </c>
      <c r="D3856">
        <v>0</v>
      </c>
      <c r="E3856" t="s">
        <v>1196</v>
      </c>
      <c r="F3856" t="s">
        <v>8334</v>
      </c>
    </row>
    <row r="3857" spans="1:6">
      <c r="A3857" t="s">
        <v>12287</v>
      </c>
      <c r="B3857" t="s">
        <v>5030</v>
      </c>
      <c r="C3857">
        <v>3</v>
      </c>
      <c r="D3857">
        <v>0</v>
      </c>
      <c r="E3857" t="s">
        <v>1196</v>
      </c>
      <c r="F3857" t="s">
        <v>8332</v>
      </c>
    </row>
    <row r="3858" spans="1:6">
      <c r="A3858" t="s">
        <v>12288</v>
      </c>
      <c r="B3858" t="s">
        <v>5031</v>
      </c>
      <c r="C3858">
        <v>16</v>
      </c>
      <c r="D3858">
        <v>0</v>
      </c>
      <c r="E3858" t="s">
        <v>1196</v>
      </c>
      <c r="F3858" t="s">
        <v>8334</v>
      </c>
    </row>
    <row r="3859" spans="1:6">
      <c r="A3859" t="s">
        <v>12289</v>
      </c>
      <c r="B3859" t="s">
        <v>5032</v>
      </c>
      <c r="C3859">
        <v>4</v>
      </c>
      <c r="D3859">
        <v>0</v>
      </c>
      <c r="E3859" t="s">
        <v>1196</v>
      </c>
      <c r="F3859" t="s">
        <v>1196</v>
      </c>
    </row>
    <row r="3860" spans="1:6">
      <c r="A3860" t="s">
        <v>12290</v>
      </c>
      <c r="B3860" t="s">
        <v>5033</v>
      </c>
      <c r="C3860">
        <v>2</v>
      </c>
      <c r="D3860">
        <v>0</v>
      </c>
      <c r="E3860" t="s">
        <v>1196</v>
      </c>
      <c r="F3860" t="s">
        <v>8332</v>
      </c>
    </row>
    <row r="3861" spans="1:6">
      <c r="A3861" t="s">
        <v>12291</v>
      </c>
      <c r="B3861" t="s">
        <v>5034</v>
      </c>
      <c r="C3861">
        <v>65</v>
      </c>
      <c r="D3861">
        <v>0</v>
      </c>
      <c r="E3861" t="s">
        <v>1196</v>
      </c>
      <c r="F3861" t="s">
        <v>8335</v>
      </c>
    </row>
    <row r="3862" spans="1:6">
      <c r="A3862" t="s">
        <v>12292</v>
      </c>
      <c r="B3862" t="s">
        <v>5035</v>
      </c>
      <c r="C3862">
        <v>0</v>
      </c>
      <c r="D3862">
        <v>0</v>
      </c>
      <c r="E3862" t="s">
        <v>1196</v>
      </c>
      <c r="F3862" t="s">
        <v>8379</v>
      </c>
    </row>
    <row r="3863" spans="1:6">
      <c r="A3863" t="s">
        <v>12293</v>
      </c>
      <c r="B3863" t="s">
        <v>5036</v>
      </c>
      <c r="C3863">
        <v>135</v>
      </c>
      <c r="D3863">
        <v>0</v>
      </c>
      <c r="E3863" t="s">
        <v>1196</v>
      </c>
      <c r="F3863" t="s">
        <v>8334</v>
      </c>
    </row>
    <row r="3864" spans="1:6">
      <c r="A3864" t="s">
        <v>12294</v>
      </c>
      <c r="B3864" t="s">
        <v>5037</v>
      </c>
      <c r="C3864">
        <v>30</v>
      </c>
      <c r="D3864">
        <v>0</v>
      </c>
      <c r="E3864" t="s">
        <v>1196</v>
      </c>
      <c r="F3864" t="s">
        <v>8335</v>
      </c>
    </row>
    <row r="3865" spans="1:6">
      <c r="A3865" t="s">
        <v>12295</v>
      </c>
      <c r="B3865" t="s">
        <v>5038</v>
      </c>
      <c r="C3865">
        <v>10</v>
      </c>
      <c r="D3865">
        <v>0</v>
      </c>
      <c r="E3865" t="s">
        <v>1196</v>
      </c>
      <c r="F3865" t="s">
        <v>8332</v>
      </c>
    </row>
    <row r="3866" spans="1:6">
      <c r="A3866" t="s">
        <v>12296</v>
      </c>
      <c r="B3866" t="s">
        <v>5039</v>
      </c>
      <c r="C3866">
        <v>1</v>
      </c>
      <c r="D3866">
        <v>0</v>
      </c>
      <c r="E3866" t="s">
        <v>1196</v>
      </c>
      <c r="F3866" t="s">
        <v>8331</v>
      </c>
    </row>
    <row r="3867" spans="1:6">
      <c r="A3867" t="s">
        <v>12297</v>
      </c>
      <c r="B3867" t="s">
        <v>5040</v>
      </c>
      <c r="C3867">
        <v>0</v>
      </c>
      <c r="D3867">
        <v>0</v>
      </c>
      <c r="E3867" t="s">
        <v>1196</v>
      </c>
      <c r="F3867" t="s">
        <v>8334</v>
      </c>
    </row>
    <row r="3868" spans="1:6">
      <c r="A3868" t="s">
        <v>12298</v>
      </c>
      <c r="B3868" t="s">
        <v>5041</v>
      </c>
      <c r="C3868">
        <v>0</v>
      </c>
      <c r="D3868">
        <v>0</v>
      </c>
      <c r="E3868" t="s">
        <v>1196</v>
      </c>
      <c r="F3868" t="s">
        <v>8378</v>
      </c>
    </row>
    <row r="3869" spans="1:6">
      <c r="A3869" t="s">
        <v>12299</v>
      </c>
      <c r="B3869" t="s">
        <v>5042</v>
      </c>
      <c r="C3869">
        <v>22</v>
      </c>
      <c r="D3869">
        <v>0</v>
      </c>
      <c r="E3869" t="s">
        <v>1196</v>
      </c>
      <c r="F3869" t="s">
        <v>8334</v>
      </c>
    </row>
    <row r="3870" spans="1:6">
      <c r="A3870" t="s">
        <v>12300</v>
      </c>
      <c r="B3870" t="s">
        <v>5043</v>
      </c>
      <c r="C3870">
        <v>0</v>
      </c>
      <c r="D3870">
        <v>0</v>
      </c>
      <c r="E3870" t="s">
        <v>1196</v>
      </c>
      <c r="F3870" t="s">
        <v>8335</v>
      </c>
    </row>
    <row r="3871" spans="1:6">
      <c r="A3871" t="s">
        <v>12301</v>
      </c>
      <c r="B3871" t="s">
        <v>5044</v>
      </c>
      <c r="C3871">
        <v>11</v>
      </c>
      <c r="D3871">
        <v>0</v>
      </c>
      <c r="E3871" t="s">
        <v>1196</v>
      </c>
      <c r="F3871" t="s">
        <v>1196</v>
      </c>
    </row>
    <row r="3872" spans="1:6">
      <c r="A3872" t="s">
        <v>12302</v>
      </c>
      <c r="B3872" t="s">
        <v>5045</v>
      </c>
      <c r="C3872">
        <v>15</v>
      </c>
      <c r="D3872">
        <v>0</v>
      </c>
      <c r="E3872" t="s">
        <v>1196</v>
      </c>
      <c r="F3872" t="s">
        <v>8335</v>
      </c>
    </row>
    <row r="3873" spans="1:6">
      <c r="A3873" t="s">
        <v>12303</v>
      </c>
      <c r="B3873" t="s">
        <v>5046</v>
      </c>
      <c r="C3873">
        <v>140</v>
      </c>
      <c r="D3873">
        <v>0</v>
      </c>
      <c r="E3873" t="s">
        <v>1196</v>
      </c>
      <c r="F3873" t="s">
        <v>8334</v>
      </c>
    </row>
    <row r="3874" spans="1:6">
      <c r="A3874" t="s">
        <v>12304</v>
      </c>
      <c r="B3874" t="s">
        <v>5047</v>
      </c>
      <c r="C3874">
        <v>12</v>
      </c>
      <c r="D3874">
        <v>0</v>
      </c>
      <c r="E3874" t="s">
        <v>1196</v>
      </c>
      <c r="F3874" t="s">
        <v>1196</v>
      </c>
    </row>
    <row r="3875" spans="1:6">
      <c r="A3875" t="s">
        <v>12305</v>
      </c>
      <c r="B3875" t="s">
        <v>5048</v>
      </c>
      <c r="C3875">
        <v>29</v>
      </c>
      <c r="D3875">
        <v>0</v>
      </c>
      <c r="E3875" t="s">
        <v>1196</v>
      </c>
      <c r="F3875" t="s">
        <v>8334</v>
      </c>
    </row>
    <row r="3876" spans="1:6">
      <c r="A3876" t="s">
        <v>12306</v>
      </c>
      <c r="B3876" t="s">
        <v>5049</v>
      </c>
      <c r="C3876">
        <v>30</v>
      </c>
      <c r="D3876">
        <v>0</v>
      </c>
      <c r="E3876" t="s">
        <v>1196</v>
      </c>
      <c r="F3876" t="s">
        <v>8331</v>
      </c>
    </row>
    <row r="3877" spans="1:6">
      <c r="A3877" t="s">
        <v>12307</v>
      </c>
      <c r="B3877" t="s">
        <v>5050</v>
      </c>
      <c r="C3877">
        <v>19</v>
      </c>
      <c r="D3877">
        <v>0</v>
      </c>
      <c r="E3877" t="s">
        <v>1196</v>
      </c>
      <c r="F3877" t="s">
        <v>1196</v>
      </c>
    </row>
    <row r="3878" spans="1:6">
      <c r="A3878" t="s">
        <v>12308</v>
      </c>
      <c r="B3878" t="s">
        <v>5051</v>
      </c>
      <c r="C3878">
        <v>44</v>
      </c>
      <c r="D3878">
        <v>0</v>
      </c>
      <c r="E3878" t="s">
        <v>1196</v>
      </c>
      <c r="F3878" t="s">
        <v>8393</v>
      </c>
    </row>
    <row r="3879" spans="1:6">
      <c r="A3879" t="s">
        <v>12309</v>
      </c>
      <c r="B3879" t="s">
        <v>5052</v>
      </c>
      <c r="C3879">
        <v>0</v>
      </c>
      <c r="D3879">
        <v>0</v>
      </c>
      <c r="E3879" t="s">
        <v>1196</v>
      </c>
      <c r="F3879" t="s">
        <v>8334</v>
      </c>
    </row>
    <row r="3880" spans="1:6">
      <c r="A3880" t="s">
        <v>12310</v>
      </c>
      <c r="B3880" t="s">
        <v>5053</v>
      </c>
      <c r="C3880">
        <v>15</v>
      </c>
      <c r="D3880">
        <v>0</v>
      </c>
      <c r="E3880" t="s">
        <v>1196</v>
      </c>
      <c r="F3880" t="s">
        <v>8334</v>
      </c>
    </row>
    <row r="3881" spans="1:6">
      <c r="A3881" t="s">
        <v>12311</v>
      </c>
      <c r="B3881" t="s">
        <v>5054</v>
      </c>
      <c r="C3881">
        <v>0</v>
      </c>
      <c r="D3881">
        <v>0</v>
      </c>
      <c r="E3881" t="s">
        <v>1196</v>
      </c>
      <c r="F3881" t="s">
        <v>1196</v>
      </c>
    </row>
    <row r="3882" spans="1:6">
      <c r="A3882" t="s">
        <v>12312</v>
      </c>
      <c r="B3882" t="s">
        <v>5055</v>
      </c>
      <c r="C3882">
        <v>65</v>
      </c>
      <c r="D3882">
        <v>0</v>
      </c>
      <c r="E3882" t="s">
        <v>1196</v>
      </c>
      <c r="F3882" t="s">
        <v>8331</v>
      </c>
    </row>
    <row r="3883" spans="1:6">
      <c r="A3883" t="s">
        <v>12313</v>
      </c>
      <c r="B3883" t="s">
        <v>5056</v>
      </c>
      <c r="C3883">
        <v>8</v>
      </c>
      <c r="D3883">
        <v>0</v>
      </c>
      <c r="E3883" t="s">
        <v>1196</v>
      </c>
      <c r="F3883" t="s">
        <v>8335</v>
      </c>
    </row>
    <row r="3884" spans="1:6">
      <c r="A3884" t="s">
        <v>12314</v>
      </c>
      <c r="B3884" t="s">
        <v>5057</v>
      </c>
      <c r="C3884">
        <v>11</v>
      </c>
      <c r="D3884">
        <v>0</v>
      </c>
      <c r="E3884" t="s">
        <v>1196</v>
      </c>
      <c r="F3884" t="s">
        <v>8334</v>
      </c>
    </row>
    <row r="3885" spans="1:6">
      <c r="A3885" t="s">
        <v>12315</v>
      </c>
      <c r="B3885" t="s">
        <v>5058</v>
      </c>
      <c r="C3885">
        <v>10</v>
      </c>
      <c r="D3885">
        <v>0</v>
      </c>
      <c r="E3885" t="s">
        <v>1196</v>
      </c>
      <c r="F3885" t="s">
        <v>8334</v>
      </c>
    </row>
    <row r="3886" spans="1:6">
      <c r="A3886" t="s">
        <v>12316</v>
      </c>
      <c r="B3886" t="s">
        <v>5059</v>
      </c>
      <c r="C3886">
        <v>4</v>
      </c>
      <c r="D3886">
        <v>0</v>
      </c>
      <c r="E3886" t="s">
        <v>1196</v>
      </c>
      <c r="F3886" t="s">
        <v>8334</v>
      </c>
    </row>
    <row r="3887" spans="1:6">
      <c r="A3887" t="s">
        <v>12317</v>
      </c>
      <c r="B3887" t="s">
        <v>5060</v>
      </c>
      <c r="C3887">
        <v>75</v>
      </c>
      <c r="D3887">
        <v>0</v>
      </c>
      <c r="E3887" t="s">
        <v>1196</v>
      </c>
      <c r="F3887" t="s">
        <v>8350</v>
      </c>
    </row>
    <row r="3888" spans="1:6">
      <c r="A3888" t="s">
        <v>12318</v>
      </c>
      <c r="B3888" t="s">
        <v>5061</v>
      </c>
      <c r="C3888">
        <v>13</v>
      </c>
      <c r="D3888">
        <v>0</v>
      </c>
      <c r="E3888" t="s">
        <v>1196</v>
      </c>
      <c r="F3888" t="s">
        <v>8335</v>
      </c>
    </row>
    <row r="3889" spans="1:6">
      <c r="A3889" t="s">
        <v>12319</v>
      </c>
      <c r="B3889" t="s">
        <v>5062</v>
      </c>
      <c r="C3889">
        <v>0</v>
      </c>
      <c r="D3889">
        <v>0</v>
      </c>
      <c r="E3889" t="s">
        <v>1196</v>
      </c>
      <c r="F3889" t="s">
        <v>1196</v>
      </c>
    </row>
    <row r="3890" spans="1:6">
      <c r="A3890" t="s">
        <v>12320</v>
      </c>
      <c r="B3890" t="s">
        <v>5063</v>
      </c>
      <c r="C3890">
        <v>52</v>
      </c>
      <c r="D3890">
        <v>0</v>
      </c>
      <c r="E3890" t="s">
        <v>1196</v>
      </c>
      <c r="F3890" t="s">
        <v>8332</v>
      </c>
    </row>
    <row r="3891" spans="1:6">
      <c r="A3891" t="s">
        <v>12321</v>
      </c>
      <c r="B3891" t="s">
        <v>5064</v>
      </c>
      <c r="C3891">
        <v>53</v>
      </c>
      <c r="D3891">
        <v>0</v>
      </c>
      <c r="E3891" t="s">
        <v>1196</v>
      </c>
      <c r="F3891" t="s">
        <v>8335</v>
      </c>
    </row>
    <row r="3892" spans="1:6">
      <c r="A3892" t="s">
        <v>12322</v>
      </c>
      <c r="B3892" t="s">
        <v>5065</v>
      </c>
      <c r="C3892">
        <v>7</v>
      </c>
      <c r="D3892">
        <v>0</v>
      </c>
      <c r="E3892" t="s">
        <v>1196</v>
      </c>
      <c r="F3892" t="s">
        <v>8335</v>
      </c>
    </row>
    <row r="3893" spans="1:6">
      <c r="A3893" t="s">
        <v>12323</v>
      </c>
      <c r="B3893" t="s">
        <v>5066</v>
      </c>
      <c r="C3893">
        <v>2</v>
      </c>
      <c r="D3893">
        <v>0</v>
      </c>
      <c r="E3893" t="s">
        <v>1196</v>
      </c>
      <c r="F3893" t="s">
        <v>1196</v>
      </c>
    </row>
    <row r="3894" spans="1:6">
      <c r="A3894" t="s">
        <v>12324</v>
      </c>
      <c r="B3894" t="s">
        <v>5067</v>
      </c>
      <c r="C3894">
        <v>1</v>
      </c>
      <c r="D3894">
        <v>0</v>
      </c>
      <c r="E3894" t="s">
        <v>1196</v>
      </c>
      <c r="F3894" t="s">
        <v>1196</v>
      </c>
    </row>
    <row r="3895" spans="1:6">
      <c r="A3895" t="s">
        <v>12325</v>
      </c>
      <c r="B3895" t="s">
        <v>5068</v>
      </c>
      <c r="C3895">
        <v>100</v>
      </c>
      <c r="D3895">
        <v>0</v>
      </c>
      <c r="E3895" t="s">
        <v>1196</v>
      </c>
      <c r="F3895" t="s">
        <v>8335</v>
      </c>
    </row>
    <row r="3896" spans="1:6">
      <c r="A3896" t="s">
        <v>12326</v>
      </c>
      <c r="B3896" t="s">
        <v>5069</v>
      </c>
      <c r="C3896">
        <v>80</v>
      </c>
      <c r="D3896">
        <v>0</v>
      </c>
      <c r="E3896" t="s">
        <v>1196</v>
      </c>
      <c r="F3896" t="s">
        <v>8332</v>
      </c>
    </row>
    <row r="3897" spans="1:6">
      <c r="A3897" t="s">
        <v>12327</v>
      </c>
      <c r="B3897" t="s">
        <v>5070</v>
      </c>
      <c r="C3897">
        <v>0</v>
      </c>
      <c r="D3897">
        <v>0</v>
      </c>
      <c r="E3897" t="s">
        <v>1196</v>
      </c>
      <c r="F3897" t="s">
        <v>1196</v>
      </c>
    </row>
    <row r="3898" spans="1:6">
      <c r="A3898" t="s">
        <v>12328</v>
      </c>
      <c r="B3898" t="s">
        <v>5071</v>
      </c>
      <c r="C3898">
        <v>0</v>
      </c>
      <c r="D3898">
        <v>0</v>
      </c>
      <c r="E3898" t="s">
        <v>1196</v>
      </c>
      <c r="F3898" t="s">
        <v>1196</v>
      </c>
    </row>
    <row r="3899" spans="1:6">
      <c r="A3899" t="s">
        <v>12329</v>
      </c>
      <c r="B3899" t="s">
        <v>5072</v>
      </c>
      <c r="C3899">
        <v>0</v>
      </c>
      <c r="D3899">
        <v>0</v>
      </c>
      <c r="E3899" t="s">
        <v>1196</v>
      </c>
      <c r="F3899" t="s">
        <v>8383</v>
      </c>
    </row>
    <row r="3900" spans="1:6">
      <c r="A3900" t="s">
        <v>12330</v>
      </c>
      <c r="B3900" t="s">
        <v>5073</v>
      </c>
      <c r="C3900">
        <v>5</v>
      </c>
      <c r="D3900">
        <v>0</v>
      </c>
      <c r="E3900" t="s">
        <v>1196</v>
      </c>
      <c r="F3900" t="s">
        <v>8334</v>
      </c>
    </row>
    <row r="3901" spans="1:6">
      <c r="A3901" t="s">
        <v>12331</v>
      </c>
      <c r="B3901" t="s">
        <v>5074</v>
      </c>
      <c r="C3901">
        <v>72</v>
      </c>
      <c r="D3901">
        <v>0</v>
      </c>
      <c r="E3901" t="s">
        <v>1196</v>
      </c>
      <c r="F3901" t="s">
        <v>1196</v>
      </c>
    </row>
    <row r="3902" spans="1:6">
      <c r="A3902" t="s">
        <v>12332</v>
      </c>
      <c r="B3902" t="s">
        <v>5075</v>
      </c>
      <c r="C3902">
        <v>0</v>
      </c>
      <c r="D3902">
        <v>0</v>
      </c>
      <c r="E3902" t="s">
        <v>1196</v>
      </c>
      <c r="F3902" t="s">
        <v>8334</v>
      </c>
    </row>
    <row r="3903" spans="1:6">
      <c r="A3903" t="s">
        <v>12333</v>
      </c>
      <c r="B3903" t="s">
        <v>5076</v>
      </c>
      <c r="C3903">
        <v>0</v>
      </c>
      <c r="D3903">
        <v>0</v>
      </c>
      <c r="E3903" t="s">
        <v>1196</v>
      </c>
      <c r="F3903" t="s">
        <v>8360</v>
      </c>
    </row>
    <row r="3904" spans="1:6">
      <c r="A3904" t="s">
        <v>12334</v>
      </c>
      <c r="B3904" t="s">
        <v>5077</v>
      </c>
      <c r="C3904">
        <v>0</v>
      </c>
      <c r="D3904">
        <v>0</v>
      </c>
      <c r="E3904" t="s">
        <v>1196</v>
      </c>
      <c r="F3904" t="s">
        <v>1196</v>
      </c>
    </row>
    <row r="3905" spans="1:6">
      <c r="A3905" t="s">
        <v>12335</v>
      </c>
      <c r="B3905" t="s">
        <v>5078</v>
      </c>
      <c r="C3905">
        <v>118</v>
      </c>
      <c r="D3905">
        <v>0</v>
      </c>
      <c r="E3905" t="s">
        <v>1196</v>
      </c>
      <c r="F3905" t="s">
        <v>8394</v>
      </c>
    </row>
    <row r="3906" spans="1:6">
      <c r="A3906" t="s">
        <v>12336</v>
      </c>
      <c r="B3906" t="s">
        <v>5079</v>
      </c>
      <c r="C3906">
        <v>20</v>
      </c>
      <c r="D3906">
        <v>0</v>
      </c>
      <c r="E3906" t="s">
        <v>1196</v>
      </c>
      <c r="F3906" t="s">
        <v>8335</v>
      </c>
    </row>
    <row r="3907" spans="1:6">
      <c r="A3907" t="s">
        <v>12337</v>
      </c>
      <c r="B3907" t="s">
        <v>5080</v>
      </c>
      <c r="C3907">
        <v>0</v>
      </c>
      <c r="D3907">
        <v>0</v>
      </c>
      <c r="E3907" t="s">
        <v>1196</v>
      </c>
      <c r="F3907" t="s">
        <v>1196</v>
      </c>
    </row>
    <row r="3908" spans="1:6">
      <c r="A3908" t="s">
        <v>12338</v>
      </c>
      <c r="B3908" t="s">
        <v>5081</v>
      </c>
      <c r="C3908">
        <v>0</v>
      </c>
      <c r="D3908">
        <v>0</v>
      </c>
      <c r="E3908" t="s">
        <v>1196</v>
      </c>
      <c r="F3908" t="s">
        <v>1196</v>
      </c>
    </row>
    <row r="3909" spans="1:6">
      <c r="A3909" t="s">
        <v>12339</v>
      </c>
      <c r="B3909" t="s">
        <v>5082</v>
      </c>
      <c r="C3909">
        <v>0</v>
      </c>
      <c r="D3909">
        <v>0</v>
      </c>
      <c r="E3909" t="s">
        <v>1196</v>
      </c>
      <c r="F3909" t="s">
        <v>8335</v>
      </c>
    </row>
    <row r="3910" spans="1:6">
      <c r="A3910" t="s">
        <v>12340</v>
      </c>
      <c r="B3910" t="s">
        <v>5083</v>
      </c>
      <c r="C3910">
        <v>0</v>
      </c>
      <c r="D3910">
        <v>0</v>
      </c>
      <c r="E3910" t="s">
        <v>1196</v>
      </c>
      <c r="F3910" t="s">
        <v>1196</v>
      </c>
    </row>
    <row r="3911" spans="1:6">
      <c r="A3911" t="s">
        <v>12341</v>
      </c>
      <c r="B3911" t="s">
        <v>5084</v>
      </c>
      <c r="C3911">
        <v>98</v>
      </c>
      <c r="D3911">
        <v>0</v>
      </c>
      <c r="E3911" t="s">
        <v>1196</v>
      </c>
      <c r="F3911" t="s">
        <v>8334</v>
      </c>
    </row>
    <row r="3912" spans="1:6">
      <c r="A3912" t="s">
        <v>12342</v>
      </c>
      <c r="B3912" t="s">
        <v>5085</v>
      </c>
      <c r="C3912">
        <v>10</v>
      </c>
      <c r="D3912">
        <v>0</v>
      </c>
      <c r="E3912" t="s">
        <v>1196</v>
      </c>
      <c r="F3912" t="s">
        <v>8335</v>
      </c>
    </row>
    <row r="3913" spans="1:6">
      <c r="A3913" t="s">
        <v>12343</v>
      </c>
      <c r="B3913" t="s">
        <v>5086</v>
      </c>
      <c r="C3913">
        <v>23</v>
      </c>
      <c r="D3913">
        <v>0</v>
      </c>
      <c r="E3913" t="s">
        <v>1196</v>
      </c>
      <c r="F3913" t="s">
        <v>8332</v>
      </c>
    </row>
    <row r="3914" spans="1:6">
      <c r="A3914" t="s">
        <v>12344</v>
      </c>
      <c r="B3914" t="s">
        <v>5087</v>
      </c>
      <c r="C3914">
        <v>15</v>
      </c>
      <c r="D3914">
        <v>0</v>
      </c>
      <c r="E3914" t="s">
        <v>1196</v>
      </c>
      <c r="F3914" t="s">
        <v>8334</v>
      </c>
    </row>
    <row r="3915" spans="1:6">
      <c r="A3915" t="s">
        <v>12345</v>
      </c>
      <c r="B3915" t="s">
        <v>5088</v>
      </c>
      <c r="C3915">
        <v>1</v>
      </c>
      <c r="D3915">
        <v>0</v>
      </c>
      <c r="E3915" t="s">
        <v>1196</v>
      </c>
      <c r="F3915" t="s">
        <v>8335</v>
      </c>
    </row>
    <row r="3916" spans="1:6">
      <c r="A3916" t="s">
        <v>12346</v>
      </c>
      <c r="B3916" t="s">
        <v>5089</v>
      </c>
      <c r="C3916">
        <v>0</v>
      </c>
      <c r="D3916">
        <v>0</v>
      </c>
      <c r="E3916" t="s">
        <v>1196</v>
      </c>
      <c r="F3916" t="s">
        <v>1196</v>
      </c>
    </row>
    <row r="3917" spans="1:6">
      <c r="A3917" t="s">
        <v>12347</v>
      </c>
      <c r="B3917" t="s">
        <v>5090</v>
      </c>
      <c r="C3917">
        <v>89</v>
      </c>
      <c r="D3917">
        <v>0</v>
      </c>
      <c r="E3917" t="s">
        <v>1196</v>
      </c>
      <c r="F3917" t="s">
        <v>8334</v>
      </c>
    </row>
    <row r="3918" spans="1:6">
      <c r="A3918" t="s">
        <v>12348</v>
      </c>
      <c r="B3918" t="s">
        <v>5091</v>
      </c>
      <c r="C3918">
        <v>7</v>
      </c>
      <c r="D3918">
        <v>0</v>
      </c>
      <c r="E3918" t="s">
        <v>1196</v>
      </c>
      <c r="F3918" t="s">
        <v>1196</v>
      </c>
    </row>
    <row r="3919" spans="1:6">
      <c r="A3919" t="s">
        <v>12349</v>
      </c>
      <c r="B3919" t="s">
        <v>5092</v>
      </c>
      <c r="C3919">
        <v>4</v>
      </c>
      <c r="D3919">
        <v>0</v>
      </c>
      <c r="E3919" t="s">
        <v>1196</v>
      </c>
      <c r="F3919" t="s">
        <v>8335</v>
      </c>
    </row>
    <row r="3920" spans="1:6">
      <c r="A3920" t="s">
        <v>12350</v>
      </c>
      <c r="B3920" t="s">
        <v>5093</v>
      </c>
      <c r="C3920">
        <v>45</v>
      </c>
      <c r="D3920">
        <v>0</v>
      </c>
      <c r="E3920" t="s">
        <v>1196</v>
      </c>
      <c r="F3920" t="s">
        <v>8334</v>
      </c>
    </row>
    <row r="3921" spans="1:6">
      <c r="A3921" t="s">
        <v>12351</v>
      </c>
      <c r="B3921" t="s">
        <v>5094</v>
      </c>
      <c r="C3921">
        <v>90</v>
      </c>
      <c r="D3921">
        <v>0</v>
      </c>
      <c r="E3921" t="s">
        <v>1196</v>
      </c>
      <c r="F3921" t="s">
        <v>8335</v>
      </c>
    </row>
    <row r="3922" spans="1:6">
      <c r="A3922" t="s">
        <v>12352</v>
      </c>
      <c r="B3922" t="s">
        <v>5095</v>
      </c>
      <c r="C3922">
        <v>0</v>
      </c>
      <c r="D3922">
        <v>0</v>
      </c>
      <c r="E3922" t="s">
        <v>1196</v>
      </c>
      <c r="F3922" t="s">
        <v>8378</v>
      </c>
    </row>
    <row r="3923" spans="1:6">
      <c r="A3923" t="s">
        <v>12353</v>
      </c>
      <c r="B3923" t="s">
        <v>5096</v>
      </c>
      <c r="C3923">
        <v>0</v>
      </c>
      <c r="D3923">
        <v>0</v>
      </c>
      <c r="E3923" t="s">
        <v>1196</v>
      </c>
      <c r="F3923" t="s">
        <v>8378</v>
      </c>
    </row>
    <row r="3924" spans="1:6">
      <c r="A3924" t="s">
        <v>12354</v>
      </c>
      <c r="B3924" t="s">
        <v>5097</v>
      </c>
      <c r="C3924">
        <v>12</v>
      </c>
      <c r="D3924">
        <v>0</v>
      </c>
      <c r="E3924" t="s">
        <v>1196</v>
      </c>
      <c r="F3924" t="s">
        <v>8332</v>
      </c>
    </row>
    <row r="3925" spans="1:6">
      <c r="A3925" t="s">
        <v>12355</v>
      </c>
      <c r="B3925" t="s">
        <v>5098</v>
      </c>
      <c r="C3925">
        <v>97</v>
      </c>
      <c r="D3925">
        <v>0</v>
      </c>
      <c r="E3925" t="s">
        <v>1196</v>
      </c>
      <c r="F3925" t="s">
        <v>8335</v>
      </c>
    </row>
    <row r="3926" spans="1:6">
      <c r="A3926" t="s">
        <v>12356</v>
      </c>
      <c r="B3926" t="s">
        <v>5099</v>
      </c>
      <c r="C3926">
        <v>8</v>
      </c>
      <c r="D3926">
        <v>0</v>
      </c>
      <c r="E3926" t="s">
        <v>1196</v>
      </c>
      <c r="F3926" t="s">
        <v>8331</v>
      </c>
    </row>
    <row r="3927" spans="1:6">
      <c r="A3927" t="s">
        <v>12357</v>
      </c>
      <c r="B3927" t="s">
        <v>5100</v>
      </c>
      <c r="C3927">
        <v>0</v>
      </c>
      <c r="D3927">
        <v>0</v>
      </c>
      <c r="E3927" t="s">
        <v>1196</v>
      </c>
      <c r="F3927" t="s">
        <v>8334</v>
      </c>
    </row>
    <row r="3928" spans="1:6">
      <c r="A3928" t="s">
        <v>12358</v>
      </c>
      <c r="B3928" t="s">
        <v>5101</v>
      </c>
      <c r="C3928">
        <v>2</v>
      </c>
      <c r="D3928">
        <v>0</v>
      </c>
      <c r="E3928" t="s">
        <v>1196</v>
      </c>
      <c r="F3928" t="s">
        <v>8350</v>
      </c>
    </row>
    <row r="3929" spans="1:6">
      <c r="A3929" t="s">
        <v>12359</v>
      </c>
      <c r="B3929" t="s">
        <v>5102</v>
      </c>
      <c r="C3929">
        <v>0</v>
      </c>
      <c r="D3929">
        <v>0</v>
      </c>
      <c r="E3929" t="s">
        <v>1196</v>
      </c>
      <c r="F3929" t="s">
        <v>1196</v>
      </c>
    </row>
    <row r="3930" spans="1:6">
      <c r="A3930" t="s">
        <v>12360</v>
      </c>
      <c r="B3930" t="s">
        <v>5103</v>
      </c>
      <c r="C3930">
        <v>0</v>
      </c>
      <c r="D3930">
        <v>0</v>
      </c>
      <c r="E3930" t="s">
        <v>1196</v>
      </c>
      <c r="F3930" t="s">
        <v>8331</v>
      </c>
    </row>
    <row r="3931" spans="1:6">
      <c r="A3931" t="s">
        <v>12361</v>
      </c>
      <c r="B3931" t="s">
        <v>5104</v>
      </c>
      <c r="C3931">
        <v>110</v>
      </c>
      <c r="D3931">
        <v>0</v>
      </c>
      <c r="E3931" t="s">
        <v>1196</v>
      </c>
      <c r="F3931" t="s">
        <v>8335</v>
      </c>
    </row>
    <row r="3932" spans="1:6">
      <c r="A3932" t="s">
        <v>12362</v>
      </c>
      <c r="B3932" t="s">
        <v>5105</v>
      </c>
      <c r="C3932">
        <v>10</v>
      </c>
      <c r="D3932">
        <v>0</v>
      </c>
      <c r="E3932" t="s">
        <v>1196</v>
      </c>
      <c r="F3932" t="s">
        <v>8334</v>
      </c>
    </row>
    <row r="3933" spans="1:6">
      <c r="A3933" t="s">
        <v>12363</v>
      </c>
      <c r="B3933" t="s">
        <v>5106</v>
      </c>
      <c r="C3933">
        <v>13</v>
      </c>
      <c r="D3933">
        <v>0</v>
      </c>
      <c r="E3933" t="s">
        <v>1196</v>
      </c>
      <c r="F3933" t="s">
        <v>8331</v>
      </c>
    </row>
    <row r="3934" spans="1:6">
      <c r="A3934" t="s">
        <v>12364</v>
      </c>
      <c r="B3934" t="s">
        <v>5107</v>
      </c>
      <c r="C3934">
        <v>44</v>
      </c>
      <c r="D3934">
        <v>0</v>
      </c>
      <c r="E3934" t="s">
        <v>1196</v>
      </c>
      <c r="F3934" t="s">
        <v>8335</v>
      </c>
    </row>
    <row r="3935" spans="1:6">
      <c r="A3935" t="s">
        <v>12365</v>
      </c>
      <c r="B3935" t="s">
        <v>5108</v>
      </c>
      <c r="C3935">
        <v>15</v>
      </c>
      <c r="D3935">
        <v>0</v>
      </c>
      <c r="E3935" t="s">
        <v>1196</v>
      </c>
      <c r="F3935" t="s">
        <v>1196</v>
      </c>
    </row>
    <row r="3936" spans="1:6">
      <c r="A3936" t="s">
        <v>12366</v>
      </c>
      <c r="B3936" t="s">
        <v>5109</v>
      </c>
      <c r="C3936">
        <v>0</v>
      </c>
      <c r="D3936">
        <v>0</v>
      </c>
      <c r="E3936" t="s">
        <v>1196</v>
      </c>
      <c r="F3936" t="s">
        <v>1196</v>
      </c>
    </row>
    <row r="3937" spans="1:6">
      <c r="A3937" t="s">
        <v>12367</v>
      </c>
      <c r="B3937" t="s">
        <v>5110</v>
      </c>
      <c r="C3937">
        <v>0</v>
      </c>
      <c r="D3937">
        <v>0</v>
      </c>
      <c r="E3937" t="s">
        <v>1196</v>
      </c>
      <c r="F3937" t="s">
        <v>1196</v>
      </c>
    </row>
    <row r="3938" spans="1:6">
      <c r="A3938" t="s">
        <v>12368</v>
      </c>
      <c r="B3938" t="s">
        <v>5111</v>
      </c>
      <c r="C3938">
        <v>9</v>
      </c>
      <c r="D3938">
        <v>0</v>
      </c>
      <c r="E3938" t="s">
        <v>1196</v>
      </c>
      <c r="F3938" t="s">
        <v>8335</v>
      </c>
    </row>
    <row r="3939" spans="1:6">
      <c r="A3939" t="s">
        <v>12369</v>
      </c>
      <c r="B3939" t="s">
        <v>5112</v>
      </c>
      <c r="C3939">
        <v>8</v>
      </c>
      <c r="D3939">
        <v>0</v>
      </c>
      <c r="E3939" t="s">
        <v>1196</v>
      </c>
      <c r="F3939" t="s">
        <v>8334</v>
      </c>
    </row>
    <row r="3940" spans="1:6">
      <c r="A3940" t="s">
        <v>12370</v>
      </c>
      <c r="B3940" t="s">
        <v>5113</v>
      </c>
      <c r="C3940">
        <v>5</v>
      </c>
      <c r="D3940">
        <v>0</v>
      </c>
      <c r="E3940" t="s">
        <v>1196</v>
      </c>
      <c r="F3940" t="s">
        <v>8335</v>
      </c>
    </row>
    <row r="3941" spans="1:6">
      <c r="A3941" t="s">
        <v>12371</v>
      </c>
      <c r="B3941" t="s">
        <v>5114</v>
      </c>
      <c r="C3941">
        <v>2</v>
      </c>
      <c r="D3941">
        <v>0</v>
      </c>
      <c r="E3941" t="s">
        <v>1196</v>
      </c>
      <c r="F3941" t="s">
        <v>8334</v>
      </c>
    </row>
    <row r="3942" spans="1:6">
      <c r="A3942" t="s">
        <v>12372</v>
      </c>
      <c r="B3942" t="s">
        <v>5115</v>
      </c>
      <c r="C3942">
        <v>10</v>
      </c>
      <c r="D3942">
        <v>0</v>
      </c>
      <c r="E3942" t="s">
        <v>1196</v>
      </c>
      <c r="F3942" t="s">
        <v>8332</v>
      </c>
    </row>
    <row r="3943" spans="1:6">
      <c r="A3943" t="s">
        <v>12373</v>
      </c>
      <c r="B3943" t="s">
        <v>5116</v>
      </c>
      <c r="C3943">
        <v>14</v>
      </c>
      <c r="D3943">
        <v>0</v>
      </c>
      <c r="E3943" t="s">
        <v>1196</v>
      </c>
      <c r="F3943" t="s">
        <v>8334</v>
      </c>
    </row>
    <row r="3944" spans="1:6">
      <c r="A3944" t="s">
        <v>12374</v>
      </c>
      <c r="B3944" t="s">
        <v>5117</v>
      </c>
      <c r="C3944">
        <v>2</v>
      </c>
      <c r="D3944">
        <v>0</v>
      </c>
      <c r="E3944" t="s">
        <v>1196</v>
      </c>
      <c r="F3944" t="s">
        <v>8332</v>
      </c>
    </row>
    <row r="3945" spans="1:6">
      <c r="A3945" t="s">
        <v>12375</v>
      </c>
      <c r="B3945" t="s">
        <v>5118</v>
      </c>
      <c r="C3945">
        <v>0</v>
      </c>
      <c r="D3945">
        <v>0</v>
      </c>
      <c r="E3945" t="s">
        <v>1196</v>
      </c>
      <c r="F3945" t="s">
        <v>8335</v>
      </c>
    </row>
    <row r="3946" spans="1:6">
      <c r="A3946" t="s">
        <v>12376</v>
      </c>
      <c r="B3946" t="s">
        <v>5119</v>
      </c>
      <c r="C3946">
        <v>98</v>
      </c>
      <c r="D3946">
        <v>0</v>
      </c>
      <c r="E3946" t="s">
        <v>1196</v>
      </c>
      <c r="F3946" t="s">
        <v>8335</v>
      </c>
    </row>
    <row r="3947" spans="1:6">
      <c r="A3947" t="s">
        <v>12377</v>
      </c>
      <c r="B3947" t="s">
        <v>5120</v>
      </c>
      <c r="C3947">
        <v>0</v>
      </c>
      <c r="D3947">
        <v>0</v>
      </c>
      <c r="E3947" t="s">
        <v>1196</v>
      </c>
      <c r="F3947" t="s">
        <v>1196</v>
      </c>
    </row>
    <row r="3948" spans="1:6">
      <c r="A3948" t="s">
        <v>12378</v>
      </c>
      <c r="B3948" t="s">
        <v>5121</v>
      </c>
      <c r="C3948">
        <v>5</v>
      </c>
      <c r="D3948">
        <v>0</v>
      </c>
      <c r="E3948" t="s">
        <v>1196</v>
      </c>
      <c r="F3948" t="s">
        <v>8334</v>
      </c>
    </row>
    <row r="3949" spans="1:6">
      <c r="A3949" t="s">
        <v>12379</v>
      </c>
      <c r="B3949" t="s">
        <v>5122</v>
      </c>
      <c r="C3949">
        <v>13</v>
      </c>
      <c r="D3949">
        <v>0</v>
      </c>
      <c r="E3949" t="s">
        <v>1196</v>
      </c>
      <c r="F3949" t="s">
        <v>8331</v>
      </c>
    </row>
    <row r="3950" spans="1:6">
      <c r="A3950" t="s">
        <v>12380</v>
      </c>
      <c r="B3950" t="s">
        <v>5123</v>
      </c>
      <c r="C3950">
        <v>20</v>
      </c>
      <c r="D3950">
        <v>0</v>
      </c>
      <c r="E3950" t="s">
        <v>1196</v>
      </c>
      <c r="F3950" t="s">
        <v>1196</v>
      </c>
    </row>
    <row r="3951" spans="1:6">
      <c r="A3951" t="s">
        <v>12381</v>
      </c>
      <c r="B3951" t="s">
        <v>5124</v>
      </c>
      <c r="C3951">
        <v>10</v>
      </c>
      <c r="D3951">
        <v>0</v>
      </c>
      <c r="E3951" t="s">
        <v>1196</v>
      </c>
      <c r="F3951" t="s">
        <v>8332</v>
      </c>
    </row>
    <row r="3952" spans="1:6">
      <c r="A3952" t="s">
        <v>12382</v>
      </c>
      <c r="B3952" t="s">
        <v>5125</v>
      </c>
      <c r="C3952">
        <v>11</v>
      </c>
      <c r="D3952">
        <v>0</v>
      </c>
      <c r="E3952" t="s">
        <v>1196</v>
      </c>
      <c r="F3952" t="s">
        <v>8335</v>
      </c>
    </row>
    <row r="3953" spans="1:6">
      <c r="A3953" t="s">
        <v>12383</v>
      </c>
      <c r="B3953" t="s">
        <v>5126</v>
      </c>
      <c r="C3953">
        <v>15</v>
      </c>
      <c r="D3953">
        <v>0</v>
      </c>
      <c r="E3953" t="s">
        <v>1196</v>
      </c>
      <c r="F3953" t="s">
        <v>8334</v>
      </c>
    </row>
    <row r="3954" spans="1:6">
      <c r="A3954" t="s">
        <v>12384</v>
      </c>
      <c r="B3954" t="s">
        <v>5127</v>
      </c>
      <c r="C3954">
        <v>9</v>
      </c>
      <c r="D3954">
        <v>0</v>
      </c>
      <c r="E3954" t="s">
        <v>1196</v>
      </c>
      <c r="F3954" t="s">
        <v>8335</v>
      </c>
    </row>
    <row r="3955" spans="1:6">
      <c r="A3955" t="s">
        <v>12385</v>
      </c>
      <c r="B3955" t="s">
        <v>5128</v>
      </c>
      <c r="C3955">
        <v>7</v>
      </c>
      <c r="D3955">
        <v>0</v>
      </c>
      <c r="E3955" t="s">
        <v>1196</v>
      </c>
      <c r="F3955" t="s">
        <v>8332</v>
      </c>
    </row>
    <row r="3956" spans="1:6">
      <c r="A3956" t="s">
        <v>12386</v>
      </c>
      <c r="B3956" t="s">
        <v>5129</v>
      </c>
      <c r="C3956">
        <v>0</v>
      </c>
      <c r="D3956">
        <v>0</v>
      </c>
      <c r="E3956" t="s">
        <v>1196</v>
      </c>
      <c r="F3956" t="s">
        <v>1196</v>
      </c>
    </row>
    <row r="3957" spans="1:6">
      <c r="A3957" t="s">
        <v>12387</v>
      </c>
      <c r="B3957" t="s">
        <v>5130</v>
      </c>
      <c r="C3957">
        <v>40</v>
      </c>
      <c r="D3957">
        <v>0</v>
      </c>
      <c r="E3957" t="s">
        <v>1196</v>
      </c>
      <c r="F3957" t="s">
        <v>8333</v>
      </c>
    </row>
    <row r="3958" spans="1:6">
      <c r="A3958" t="s">
        <v>12388</v>
      </c>
      <c r="B3958" t="s">
        <v>5131</v>
      </c>
      <c r="C3958">
        <v>0</v>
      </c>
      <c r="D3958">
        <v>0</v>
      </c>
      <c r="E3958" t="s">
        <v>1196</v>
      </c>
      <c r="F3958" t="s">
        <v>8378</v>
      </c>
    </row>
    <row r="3959" spans="1:6">
      <c r="A3959" t="s">
        <v>12389</v>
      </c>
      <c r="B3959" t="s">
        <v>5132</v>
      </c>
      <c r="C3959">
        <v>0</v>
      </c>
      <c r="D3959">
        <v>0</v>
      </c>
      <c r="E3959" t="s">
        <v>1196</v>
      </c>
      <c r="F3959" t="s">
        <v>8334</v>
      </c>
    </row>
    <row r="3960" spans="1:6">
      <c r="A3960" t="s">
        <v>12390</v>
      </c>
      <c r="B3960" t="s">
        <v>5133</v>
      </c>
      <c r="C3960">
        <v>2</v>
      </c>
      <c r="D3960">
        <v>0</v>
      </c>
      <c r="E3960" t="s">
        <v>1196</v>
      </c>
      <c r="F3960" t="s">
        <v>8334</v>
      </c>
    </row>
    <row r="3961" spans="1:6">
      <c r="A3961" t="s">
        <v>12391</v>
      </c>
      <c r="B3961" t="s">
        <v>5134</v>
      </c>
      <c r="C3961">
        <v>3</v>
      </c>
      <c r="D3961">
        <v>0</v>
      </c>
      <c r="E3961" t="s">
        <v>1196</v>
      </c>
      <c r="F3961" t="s">
        <v>8335</v>
      </c>
    </row>
    <row r="3962" spans="1:6">
      <c r="A3962" t="s">
        <v>12392</v>
      </c>
      <c r="B3962" t="s">
        <v>5135</v>
      </c>
      <c r="C3962">
        <v>4</v>
      </c>
      <c r="D3962">
        <v>0</v>
      </c>
      <c r="E3962" t="s">
        <v>1196</v>
      </c>
      <c r="F3962" t="s">
        <v>8335</v>
      </c>
    </row>
    <row r="3963" spans="1:6">
      <c r="A3963" t="s">
        <v>12393</v>
      </c>
      <c r="B3963" t="s">
        <v>5136</v>
      </c>
      <c r="C3963">
        <v>25</v>
      </c>
      <c r="D3963">
        <v>0</v>
      </c>
      <c r="E3963" t="s">
        <v>1196</v>
      </c>
      <c r="F3963" t="s">
        <v>8335</v>
      </c>
    </row>
    <row r="3964" spans="1:6">
      <c r="A3964" t="s">
        <v>12394</v>
      </c>
      <c r="B3964" t="s">
        <v>5137</v>
      </c>
      <c r="C3964">
        <v>0</v>
      </c>
      <c r="D3964">
        <v>0</v>
      </c>
      <c r="E3964" t="s">
        <v>1196</v>
      </c>
      <c r="F3964" t="s">
        <v>8379</v>
      </c>
    </row>
    <row r="3965" spans="1:6">
      <c r="A3965" t="s">
        <v>12395</v>
      </c>
      <c r="B3965" t="s">
        <v>5138</v>
      </c>
      <c r="C3965">
        <v>129</v>
      </c>
      <c r="D3965">
        <v>0</v>
      </c>
      <c r="E3965" t="s">
        <v>1196</v>
      </c>
      <c r="F3965" t="s">
        <v>8335</v>
      </c>
    </row>
    <row r="3966" spans="1:6">
      <c r="A3966" t="s">
        <v>12396</v>
      </c>
      <c r="B3966" t="s">
        <v>5139</v>
      </c>
      <c r="C3966">
        <v>211</v>
      </c>
      <c r="D3966">
        <v>0</v>
      </c>
      <c r="E3966" t="s">
        <v>1196</v>
      </c>
      <c r="F3966" t="s">
        <v>8335</v>
      </c>
    </row>
    <row r="3967" spans="1:6">
      <c r="A3967" t="s">
        <v>12397</v>
      </c>
      <c r="B3967" t="s">
        <v>5140</v>
      </c>
      <c r="C3967">
        <v>165</v>
      </c>
      <c r="D3967">
        <v>0</v>
      </c>
      <c r="E3967" t="s">
        <v>1196</v>
      </c>
      <c r="F3967" t="s">
        <v>8335</v>
      </c>
    </row>
    <row r="3968" spans="1:6">
      <c r="A3968" t="s">
        <v>12398</v>
      </c>
      <c r="B3968" t="s">
        <v>5141</v>
      </c>
      <c r="C3968">
        <v>0</v>
      </c>
      <c r="D3968">
        <v>0</v>
      </c>
      <c r="E3968" t="s">
        <v>1196</v>
      </c>
      <c r="F3968" t="s">
        <v>1196</v>
      </c>
    </row>
    <row r="3969" spans="1:6">
      <c r="A3969" t="s">
        <v>12399</v>
      </c>
      <c r="B3969" t="s">
        <v>5142</v>
      </c>
      <c r="C3969">
        <v>11</v>
      </c>
      <c r="D3969">
        <v>0</v>
      </c>
      <c r="E3969" t="s">
        <v>1196</v>
      </c>
      <c r="F3969" t="s">
        <v>8335</v>
      </c>
    </row>
    <row r="3970" spans="1:6">
      <c r="A3970" t="s">
        <v>12400</v>
      </c>
      <c r="B3970" t="s">
        <v>5143</v>
      </c>
      <c r="C3970">
        <v>0</v>
      </c>
      <c r="D3970">
        <v>0</v>
      </c>
      <c r="E3970" t="s">
        <v>1196</v>
      </c>
      <c r="F3970" t="s">
        <v>1196</v>
      </c>
    </row>
    <row r="3971" spans="1:6">
      <c r="A3971" t="s">
        <v>12401</v>
      </c>
      <c r="B3971" t="s">
        <v>5144</v>
      </c>
      <c r="C3971">
        <v>8</v>
      </c>
      <c r="D3971">
        <v>0</v>
      </c>
      <c r="E3971" t="s">
        <v>1196</v>
      </c>
      <c r="F3971" t="s">
        <v>8332</v>
      </c>
    </row>
    <row r="3972" spans="1:6">
      <c r="A3972" t="s">
        <v>12402</v>
      </c>
      <c r="B3972" t="s">
        <v>5145</v>
      </c>
      <c r="C3972">
        <v>71</v>
      </c>
      <c r="D3972">
        <v>0</v>
      </c>
      <c r="E3972" t="s">
        <v>1196</v>
      </c>
      <c r="F3972" t="s">
        <v>1196</v>
      </c>
    </row>
    <row r="3973" spans="1:6">
      <c r="A3973" t="s">
        <v>12403</v>
      </c>
      <c r="B3973" t="s">
        <v>5146</v>
      </c>
      <c r="C3973">
        <v>16</v>
      </c>
      <c r="D3973">
        <v>0</v>
      </c>
      <c r="E3973" t="s">
        <v>1196</v>
      </c>
      <c r="F3973" t="s">
        <v>1196</v>
      </c>
    </row>
    <row r="3974" spans="1:6">
      <c r="A3974" t="s">
        <v>12404</v>
      </c>
      <c r="B3974" t="s">
        <v>5147</v>
      </c>
      <c r="C3974">
        <v>62</v>
      </c>
      <c r="D3974">
        <v>0</v>
      </c>
      <c r="E3974" t="s">
        <v>1196</v>
      </c>
      <c r="F3974" t="s">
        <v>8335</v>
      </c>
    </row>
    <row r="3975" spans="1:6">
      <c r="A3975" t="s">
        <v>12405</v>
      </c>
      <c r="B3975" t="s">
        <v>5148</v>
      </c>
      <c r="C3975">
        <v>0</v>
      </c>
      <c r="D3975">
        <v>0</v>
      </c>
      <c r="E3975" t="s">
        <v>1196</v>
      </c>
      <c r="F3975" t="s">
        <v>8334</v>
      </c>
    </row>
    <row r="3976" spans="1:6">
      <c r="A3976" t="s">
        <v>12406</v>
      </c>
      <c r="B3976" t="s">
        <v>5149</v>
      </c>
      <c r="C3976">
        <v>30</v>
      </c>
      <c r="D3976">
        <v>0</v>
      </c>
      <c r="E3976" t="s">
        <v>1196</v>
      </c>
      <c r="F3976" t="s">
        <v>8334</v>
      </c>
    </row>
    <row r="3977" spans="1:6">
      <c r="A3977" t="s">
        <v>12407</v>
      </c>
      <c r="B3977" t="s">
        <v>5150</v>
      </c>
      <c r="C3977">
        <v>0</v>
      </c>
      <c r="D3977">
        <v>0</v>
      </c>
      <c r="E3977" t="s">
        <v>1196</v>
      </c>
      <c r="F3977" t="s">
        <v>8334</v>
      </c>
    </row>
    <row r="3978" spans="1:6">
      <c r="A3978" t="s">
        <v>12408</v>
      </c>
      <c r="B3978" t="s">
        <v>5151</v>
      </c>
      <c r="C3978">
        <v>0</v>
      </c>
      <c r="D3978">
        <v>0</v>
      </c>
      <c r="E3978" t="s">
        <v>1196</v>
      </c>
      <c r="F3978" t="s">
        <v>8335</v>
      </c>
    </row>
    <row r="3979" spans="1:6">
      <c r="A3979" t="s">
        <v>12409</v>
      </c>
      <c r="B3979" t="s">
        <v>5152</v>
      </c>
      <c r="C3979">
        <v>36</v>
      </c>
      <c r="D3979">
        <v>0</v>
      </c>
      <c r="E3979" t="s">
        <v>1196</v>
      </c>
      <c r="F3979" t="s">
        <v>1196</v>
      </c>
    </row>
    <row r="3980" spans="1:6">
      <c r="A3980" t="s">
        <v>12410</v>
      </c>
      <c r="B3980" t="s">
        <v>5153</v>
      </c>
      <c r="C3980">
        <v>11</v>
      </c>
      <c r="D3980">
        <v>0</v>
      </c>
      <c r="E3980" t="s">
        <v>1196</v>
      </c>
      <c r="F3980" t="s">
        <v>8334</v>
      </c>
    </row>
    <row r="3981" spans="1:6">
      <c r="A3981" t="s">
        <v>12411</v>
      </c>
      <c r="B3981" t="s">
        <v>5154</v>
      </c>
      <c r="C3981">
        <v>10</v>
      </c>
      <c r="D3981">
        <v>0</v>
      </c>
      <c r="E3981" t="s">
        <v>1196</v>
      </c>
      <c r="F3981" t="s">
        <v>8334</v>
      </c>
    </row>
    <row r="3982" spans="1:6">
      <c r="A3982" t="s">
        <v>12412</v>
      </c>
      <c r="B3982" t="s">
        <v>5155</v>
      </c>
      <c r="C3982">
        <v>14</v>
      </c>
      <c r="D3982">
        <v>0</v>
      </c>
      <c r="E3982" t="s">
        <v>1196</v>
      </c>
      <c r="F3982" t="s">
        <v>8334</v>
      </c>
    </row>
    <row r="3983" spans="1:6">
      <c r="A3983" t="s">
        <v>12413</v>
      </c>
      <c r="B3983" t="s">
        <v>5156</v>
      </c>
      <c r="C3983">
        <v>20</v>
      </c>
      <c r="D3983">
        <v>0</v>
      </c>
      <c r="E3983" t="s">
        <v>1196</v>
      </c>
      <c r="F3983" t="s">
        <v>8335</v>
      </c>
    </row>
    <row r="3984" spans="1:6">
      <c r="A3984" t="s">
        <v>12414</v>
      </c>
      <c r="B3984" t="s">
        <v>5157</v>
      </c>
      <c r="C3984">
        <v>2</v>
      </c>
      <c r="D3984">
        <v>0</v>
      </c>
      <c r="E3984" t="s">
        <v>1196</v>
      </c>
      <c r="F3984" t="s">
        <v>8335</v>
      </c>
    </row>
    <row r="3985" spans="1:6">
      <c r="A3985" t="s">
        <v>12415</v>
      </c>
      <c r="B3985" t="s">
        <v>5158</v>
      </c>
      <c r="C3985">
        <v>60</v>
      </c>
      <c r="D3985">
        <v>0</v>
      </c>
      <c r="E3985" t="s">
        <v>1196</v>
      </c>
      <c r="F3985" t="s">
        <v>8334</v>
      </c>
    </row>
    <row r="3986" spans="1:6">
      <c r="A3986" t="s">
        <v>12416</v>
      </c>
      <c r="B3986" t="s">
        <v>5159</v>
      </c>
      <c r="C3986">
        <v>0</v>
      </c>
      <c r="D3986">
        <v>0</v>
      </c>
      <c r="E3986" t="s">
        <v>1196</v>
      </c>
      <c r="F3986" t="s">
        <v>1196</v>
      </c>
    </row>
    <row r="3987" spans="1:6">
      <c r="A3987" t="s">
        <v>12417</v>
      </c>
      <c r="B3987" t="s">
        <v>5160</v>
      </c>
      <c r="C3987">
        <v>0</v>
      </c>
      <c r="D3987">
        <v>0</v>
      </c>
      <c r="E3987" t="s">
        <v>1196</v>
      </c>
      <c r="F3987" t="s">
        <v>8335</v>
      </c>
    </row>
    <row r="3988" spans="1:6">
      <c r="A3988" t="s">
        <v>12418</v>
      </c>
      <c r="B3988" t="s">
        <v>5161</v>
      </c>
      <c r="C3988">
        <v>18</v>
      </c>
      <c r="D3988">
        <v>0</v>
      </c>
      <c r="E3988" t="s">
        <v>1196</v>
      </c>
      <c r="F3988" t="s">
        <v>1196</v>
      </c>
    </row>
    <row r="3989" spans="1:6">
      <c r="A3989" t="s">
        <v>12419</v>
      </c>
      <c r="B3989" t="s">
        <v>5162</v>
      </c>
      <c r="C3989">
        <v>0</v>
      </c>
      <c r="D3989">
        <v>0</v>
      </c>
      <c r="E3989" t="s">
        <v>1196</v>
      </c>
      <c r="F3989" t="s">
        <v>8335</v>
      </c>
    </row>
    <row r="3990" spans="1:6">
      <c r="A3990" t="s">
        <v>12420</v>
      </c>
      <c r="B3990" t="s">
        <v>5163</v>
      </c>
      <c r="C3990">
        <v>6</v>
      </c>
      <c r="D3990">
        <v>0</v>
      </c>
      <c r="E3990" t="s">
        <v>1196</v>
      </c>
      <c r="F3990" t="s">
        <v>8332</v>
      </c>
    </row>
    <row r="3991" spans="1:6">
      <c r="A3991" t="s">
        <v>12421</v>
      </c>
      <c r="B3991" t="s">
        <v>5164</v>
      </c>
      <c r="C3991">
        <v>20</v>
      </c>
      <c r="D3991">
        <v>0</v>
      </c>
      <c r="E3991" t="s">
        <v>1196</v>
      </c>
      <c r="F3991" t="s">
        <v>1196</v>
      </c>
    </row>
    <row r="3992" spans="1:6">
      <c r="A3992" t="s">
        <v>12422</v>
      </c>
      <c r="B3992" t="s">
        <v>5165</v>
      </c>
      <c r="C3992">
        <v>19</v>
      </c>
      <c r="D3992">
        <v>0</v>
      </c>
      <c r="E3992" t="s">
        <v>1196</v>
      </c>
      <c r="F3992" t="s">
        <v>8332</v>
      </c>
    </row>
    <row r="3993" spans="1:6">
      <c r="A3993" t="s">
        <v>12423</v>
      </c>
      <c r="B3993" t="s">
        <v>5166</v>
      </c>
      <c r="C3993">
        <v>35</v>
      </c>
      <c r="D3993">
        <v>0</v>
      </c>
      <c r="E3993" t="s">
        <v>1196</v>
      </c>
      <c r="F3993" t="s">
        <v>8335</v>
      </c>
    </row>
    <row r="3994" spans="1:6">
      <c r="A3994" t="s">
        <v>12424</v>
      </c>
      <c r="B3994" t="s">
        <v>5167</v>
      </c>
      <c r="C3994">
        <v>0</v>
      </c>
      <c r="D3994">
        <v>0</v>
      </c>
      <c r="E3994" t="s">
        <v>1196</v>
      </c>
      <c r="F3994" t="s">
        <v>8378</v>
      </c>
    </row>
    <row r="3995" spans="1:6">
      <c r="A3995" t="s">
        <v>12425</v>
      </c>
      <c r="B3995" t="s">
        <v>5168</v>
      </c>
      <c r="C3995">
        <v>4</v>
      </c>
      <c r="D3995">
        <v>0</v>
      </c>
      <c r="E3995" t="s">
        <v>1196</v>
      </c>
      <c r="F3995" t="s">
        <v>8334</v>
      </c>
    </row>
    <row r="3996" spans="1:6">
      <c r="A3996" t="s">
        <v>12426</v>
      </c>
      <c r="B3996" t="s">
        <v>5169</v>
      </c>
      <c r="C3996">
        <v>5</v>
      </c>
      <c r="D3996">
        <v>0</v>
      </c>
      <c r="E3996" t="s">
        <v>1196</v>
      </c>
      <c r="F3996" t="s">
        <v>8334</v>
      </c>
    </row>
    <row r="3997" spans="1:6">
      <c r="A3997" t="s">
        <v>12427</v>
      </c>
      <c r="B3997" t="s">
        <v>5170</v>
      </c>
      <c r="C3997">
        <v>5</v>
      </c>
      <c r="D3997">
        <v>0</v>
      </c>
      <c r="E3997" t="s">
        <v>1196</v>
      </c>
      <c r="F3997" t="s">
        <v>8334</v>
      </c>
    </row>
    <row r="3998" spans="1:6">
      <c r="A3998" t="s">
        <v>12428</v>
      </c>
      <c r="B3998" t="s">
        <v>5171</v>
      </c>
      <c r="C3998">
        <v>16</v>
      </c>
      <c r="D3998">
        <v>0</v>
      </c>
      <c r="E3998" t="s">
        <v>1196</v>
      </c>
      <c r="F3998" t="s">
        <v>8331</v>
      </c>
    </row>
    <row r="3999" spans="1:6">
      <c r="A3999" t="s">
        <v>12429</v>
      </c>
      <c r="B3999" t="s">
        <v>5172</v>
      </c>
      <c r="C3999">
        <v>6</v>
      </c>
      <c r="D3999">
        <v>0</v>
      </c>
      <c r="E3999" t="s">
        <v>1196</v>
      </c>
      <c r="F3999" t="s">
        <v>1196</v>
      </c>
    </row>
    <row r="4000" spans="1:6">
      <c r="A4000" t="s">
        <v>12430</v>
      </c>
      <c r="B4000" t="s">
        <v>5173</v>
      </c>
      <c r="C4000">
        <v>0</v>
      </c>
      <c r="D4000">
        <v>0</v>
      </c>
      <c r="E4000" t="s">
        <v>1196</v>
      </c>
      <c r="F4000" t="s">
        <v>1196</v>
      </c>
    </row>
    <row r="4001" spans="1:6">
      <c r="A4001" t="s">
        <v>12431</v>
      </c>
      <c r="B4001" t="s">
        <v>5174</v>
      </c>
      <c r="C4001">
        <v>160</v>
      </c>
      <c r="D4001">
        <v>0</v>
      </c>
      <c r="E4001" t="s">
        <v>1196</v>
      </c>
      <c r="F4001" t="s">
        <v>8335</v>
      </c>
    </row>
    <row r="4002" spans="1:6">
      <c r="A4002" t="s">
        <v>12432</v>
      </c>
      <c r="B4002" t="s">
        <v>5175</v>
      </c>
      <c r="C4002">
        <v>16</v>
      </c>
      <c r="D4002">
        <v>0</v>
      </c>
      <c r="E4002" t="s">
        <v>1196</v>
      </c>
      <c r="F4002" t="s">
        <v>8332</v>
      </c>
    </row>
    <row r="4003" spans="1:6">
      <c r="A4003" t="s">
        <v>12433</v>
      </c>
      <c r="B4003" t="s">
        <v>5176</v>
      </c>
      <c r="C4003">
        <v>0</v>
      </c>
      <c r="D4003">
        <v>0</v>
      </c>
      <c r="E4003" t="s">
        <v>1196</v>
      </c>
      <c r="F4003" t="s">
        <v>1196</v>
      </c>
    </row>
    <row r="4004" spans="1:6">
      <c r="A4004" t="s">
        <v>12434</v>
      </c>
      <c r="B4004" t="s">
        <v>5177</v>
      </c>
      <c r="C4004">
        <v>114</v>
      </c>
      <c r="D4004">
        <v>0</v>
      </c>
      <c r="E4004" t="s">
        <v>1196</v>
      </c>
      <c r="F4004" t="s">
        <v>8332</v>
      </c>
    </row>
    <row r="4005" spans="1:6">
      <c r="A4005" t="s">
        <v>12435</v>
      </c>
      <c r="B4005" t="s">
        <v>5178</v>
      </c>
      <c r="C4005">
        <v>0</v>
      </c>
      <c r="D4005">
        <v>0</v>
      </c>
      <c r="E4005" t="s">
        <v>1196</v>
      </c>
      <c r="F4005" t="s">
        <v>8378</v>
      </c>
    </row>
    <row r="4006" spans="1:6">
      <c r="A4006" t="s">
        <v>12436</v>
      </c>
      <c r="B4006" t="s">
        <v>5179</v>
      </c>
      <c r="C4006">
        <v>0</v>
      </c>
      <c r="D4006">
        <v>0</v>
      </c>
      <c r="E4006" t="s">
        <v>1196</v>
      </c>
      <c r="F4006" t="s">
        <v>1196</v>
      </c>
    </row>
    <row r="4007" spans="1:6">
      <c r="A4007" t="s">
        <v>12437</v>
      </c>
      <c r="B4007" t="s">
        <v>5180</v>
      </c>
      <c r="C4007">
        <v>16</v>
      </c>
      <c r="D4007">
        <v>0</v>
      </c>
      <c r="E4007" t="s">
        <v>1196</v>
      </c>
      <c r="F4007" t="s">
        <v>8335</v>
      </c>
    </row>
    <row r="4008" spans="1:6">
      <c r="A4008" t="s">
        <v>12438</v>
      </c>
      <c r="B4008" t="s">
        <v>5181</v>
      </c>
      <c r="C4008">
        <v>6</v>
      </c>
      <c r="D4008">
        <v>0</v>
      </c>
      <c r="E4008" t="s">
        <v>1196</v>
      </c>
      <c r="F4008" t="s">
        <v>8334</v>
      </c>
    </row>
    <row r="4009" spans="1:6">
      <c r="A4009" t="s">
        <v>12439</v>
      </c>
      <c r="B4009" t="s">
        <v>5182</v>
      </c>
      <c r="C4009">
        <v>92</v>
      </c>
      <c r="D4009">
        <v>0</v>
      </c>
      <c r="E4009" t="s">
        <v>1196</v>
      </c>
      <c r="F4009" t="s">
        <v>8335</v>
      </c>
    </row>
    <row r="4010" spans="1:6">
      <c r="A4010" t="s">
        <v>12440</v>
      </c>
      <c r="B4010" t="s">
        <v>5183</v>
      </c>
      <c r="C4010">
        <v>5</v>
      </c>
      <c r="D4010">
        <v>0</v>
      </c>
      <c r="E4010" t="s">
        <v>1196</v>
      </c>
      <c r="F4010" t="s">
        <v>8332</v>
      </c>
    </row>
    <row r="4011" spans="1:6">
      <c r="A4011" t="s">
        <v>12441</v>
      </c>
      <c r="B4011" t="s">
        <v>5184</v>
      </c>
      <c r="C4011">
        <v>10</v>
      </c>
      <c r="D4011">
        <v>0</v>
      </c>
      <c r="E4011" t="s">
        <v>1196</v>
      </c>
      <c r="F4011" t="s">
        <v>8335</v>
      </c>
    </row>
    <row r="4012" spans="1:6">
      <c r="A4012" t="s">
        <v>12442</v>
      </c>
      <c r="B4012" t="s">
        <v>5185</v>
      </c>
      <c r="C4012">
        <v>0</v>
      </c>
      <c r="D4012">
        <v>0</v>
      </c>
      <c r="E4012" t="s">
        <v>1196</v>
      </c>
      <c r="F4012" t="s">
        <v>8334</v>
      </c>
    </row>
    <row r="4013" spans="1:6">
      <c r="A4013" t="s">
        <v>12443</v>
      </c>
      <c r="B4013" t="s">
        <v>5186</v>
      </c>
      <c r="C4013">
        <v>29</v>
      </c>
      <c r="D4013">
        <v>0</v>
      </c>
      <c r="E4013" t="s">
        <v>1196</v>
      </c>
      <c r="F4013" t="s">
        <v>8331</v>
      </c>
    </row>
    <row r="4014" spans="1:6">
      <c r="A4014" t="s">
        <v>12444</v>
      </c>
      <c r="B4014" t="s">
        <v>5187</v>
      </c>
      <c r="C4014">
        <v>5</v>
      </c>
      <c r="D4014">
        <v>0</v>
      </c>
      <c r="E4014" t="s">
        <v>1196</v>
      </c>
      <c r="F4014" t="s">
        <v>1196</v>
      </c>
    </row>
    <row r="4015" spans="1:6">
      <c r="A4015" t="s">
        <v>12445</v>
      </c>
      <c r="B4015" t="s">
        <v>5188</v>
      </c>
      <c r="C4015">
        <v>19</v>
      </c>
      <c r="D4015">
        <v>0</v>
      </c>
      <c r="E4015" t="s">
        <v>1196</v>
      </c>
      <c r="F4015" t="s">
        <v>1196</v>
      </c>
    </row>
    <row r="4016" spans="1:6">
      <c r="A4016" t="s">
        <v>12446</v>
      </c>
      <c r="B4016" t="s">
        <v>5189</v>
      </c>
      <c r="C4016">
        <v>20</v>
      </c>
      <c r="D4016">
        <v>0</v>
      </c>
      <c r="E4016" t="s">
        <v>1196</v>
      </c>
      <c r="F4016" t="s">
        <v>8334</v>
      </c>
    </row>
    <row r="4017" spans="1:6">
      <c r="A4017" t="s">
        <v>12447</v>
      </c>
      <c r="B4017" t="s">
        <v>5190</v>
      </c>
      <c r="C4017">
        <v>7</v>
      </c>
      <c r="D4017">
        <v>0</v>
      </c>
      <c r="E4017" t="s">
        <v>1196</v>
      </c>
      <c r="F4017" t="s">
        <v>8335</v>
      </c>
    </row>
    <row r="4018" spans="1:6">
      <c r="A4018" t="s">
        <v>12448</v>
      </c>
      <c r="B4018" t="s">
        <v>5191</v>
      </c>
      <c r="C4018">
        <v>10</v>
      </c>
      <c r="D4018">
        <v>0</v>
      </c>
      <c r="E4018" t="s">
        <v>1196</v>
      </c>
      <c r="F4018" t="s">
        <v>8335</v>
      </c>
    </row>
    <row r="4019" spans="1:6">
      <c r="A4019" t="s">
        <v>12449</v>
      </c>
      <c r="B4019" t="s">
        <v>5192</v>
      </c>
      <c r="C4019">
        <v>0</v>
      </c>
      <c r="D4019">
        <v>0</v>
      </c>
      <c r="E4019" t="s">
        <v>1196</v>
      </c>
      <c r="F4019" t="s">
        <v>1196</v>
      </c>
    </row>
    <row r="4020" spans="1:6">
      <c r="A4020" t="s">
        <v>12450</v>
      </c>
      <c r="B4020" t="s">
        <v>5193</v>
      </c>
      <c r="C4020">
        <v>0</v>
      </c>
      <c r="D4020">
        <v>0</v>
      </c>
      <c r="E4020" t="s">
        <v>1196</v>
      </c>
      <c r="F4020" t="s">
        <v>8388</v>
      </c>
    </row>
    <row r="4021" spans="1:6">
      <c r="A4021" t="s">
        <v>12451</v>
      </c>
      <c r="B4021" t="s">
        <v>5194</v>
      </c>
      <c r="C4021">
        <v>72</v>
      </c>
      <c r="D4021">
        <v>0</v>
      </c>
      <c r="E4021" t="s">
        <v>1196</v>
      </c>
      <c r="F4021" t="s">
        <v>8334</v>
      </c>
    </row>
    <row r="4022" spans="1:6">
      <c r="A4022" t="s">
        <v>12452</v>
      </c>
      <c r="B4022" t="s">
        <v>5195</v>
      </c>
      <c r="C4022">
        <v>20</v>
      </c>
      <c r="D4022">
        <v>0</v>
      </c>
      <c r="E4022" t="s">
        <v>1196</v>
      </c>
      <c r="F4022" t="s">
        <v>8334</v>
      </c>
    </row>
    <row r="4023" spans="1:6">
      <c r="A4023" t="s">
        <v>12453</v>
      </c>
      <c r="B4023" t="s">
        <v>5196</v>
      </c>
      <c r="C4023">
        <v>0</v>
      </c>
      <c r="D4023">
        <v>0</v>
      </c>
      <c r="E4023" t="s">
        <v>1196</v>
      </c>
      <c r="F4023" t="s">
        <v>1196</v>
      </c>
    </row>
    <row r="4024" spans="1:6">
      <c r="A4024" t="s">
        <v>12454</v>
      </c>
      <c r="B4024" t="s">
        <v>5197</v>
      </c>
      <c r="C4024">
        <v>4</v>
      </c>
      <c r="D4024">
        <v>0</v>
      </c>
      <c r="E4024" t="s">
        <v>1196</v>
      </c>
      <c r="F4024" t="s">
        <v>8332</v>
      </c>
    </row>
    <row r="4025" spans="1:6">
      <c r="A4025" t="s">
        <v>12455</v>
      </c>
      <c r="B4025" t="s">
        <v>5198</v>
      </c>
      <c r="C4025">
        <v>25</v>
      </c>
      <c r="D4025">
        <v>0</v>
      </c>
      <c r="E4025" t="s">
        <v>1196</v>
      </c>
      <c r="F4025" t="s">
        <v>8335</v>
      </c>
    </row>
    <row r="4026" spans="1:6">
      <c r="A4026" t="s">
        <v>12456</v>
      </c>
      <c r="B4026" t="s">
        <v>5199</v>
      </c>
      <c r="C4026">
        <v>12</v>
      </c>
      <c r="D4026">
        <v>0</v>
      </c>
      <c r="E4026" t="s">
        <v>1196</v>
      </c>
      <c r="F4026" t="s">
        <v>8335</v>
      </c>
    </row>
    <row r="4027" spans="1:6">
      <c r="A4027" t="s">
        <v>12457</v>
      </c>
      <c r="B4027" t="s">
        <v>5200</v>
      </c>
      <c r="C4027">
        <v>1</v>
      </c>
      <c r="D4027">
        <v>0</v>
      </c>
      <c r="E4027" t="s">
        <v>1196</v>
      </c>
      <c r="F4027" t="s">
        <v>8334</v>
      </c>
    </row>
    <row r="4028" spans="1:6">
      <c r="A4028" t="s">
        <v>12458</v>
      </c>
      <c r="B4028" t="s">
        <v>5201</v>
      </c>
      <c r="C4028">
        <v>90</v>
      </c>
      <c r="D4028">
        <v>0</v>
      </c>
      <c r="E4028" t="s">
        <v>1196</v>
      </c>
      <c r="F4028" t="s">
        <v>1196</v>
      </c>
    </row>
    <row r="4029" spans="1:6">
      <c r="A4029" t="s">
        <v>12459</v>
      </c>
      <c r="B4029" t="s">
        <v>5202</v>
      </c>
      <c r="C4029">
        <v>20</v>
      </c>
      <c r="D4029">
        <v>0</v>
      </c>
      <c r="E4029" t="s">
        <v>1196</v>
      </c>
      <c r="F4029" t="s">
        <v>8335</v>
      </c>
    </row>
    <row r="4030" spans="1:6">
      <c r="A4030" t="s">
        <v>12460</v>
      </c>
      <c r="B4030" t="s">
        <v>5203</v>
      </c>
      <c r="C4030">
        <v>10</v>
      </c>
      <c r="D4030">
        <v>0</v>
      </c>
      <c r="E4030" t="s">
        <v>1196</v>
      </c>
      <c r="F4030" t="s">
        <v>8335</v>
      </c>
    </row>
    <row r="4031" spans="1:6">
      <c r="A4031" t="s">
        <v>12461</v>
      </c>
      <c r="B4031" t="s">
        <v>5204</v>
      </c>
      <c r="C4031">
        <v>20</v>
      </c>
      <c r="D4031">
        <v>0</v>
      </c>
      <c r="E4031" t="s">
        <v>1196</v>
      </c>
      <c r="F4031" t="s">
        <v>8332</v>
      </c>
    </row>
    <row r="4032" spans="1:6">
      <c r="A4032" t="s">
        <v>12462</v>
      </c>
      <c r="B4032" t="s">
        <v>5205</v>
      </c>
      <c r="C4032">
        <v>12</v>
      </c>
      <c r="D4032">
        <v>0</v>
      </c>
      <c r="E4032" t="s">
        <v>1196</v>
      </c>
      <c r="F4032" t="s">
        <v>8334</v>
      </c>
    </row>
    <row r="4033" spans="1:6">
      <c r="A4033" t="s">
        <v>12463</v>
      </c>
      <c r="B4033" t="s">
        <v>5206</v>
      </c>
      <c r="C4033">
        <v>0</v>
      </c>
      <c r="D4033">
        <v>0</v>
      </c>
      <c r="E4033" t="s">
        <v>1196</v>
      </c>
      <c r="F4033" t="s">
        <v>1196</v>
      </c>
    </row>
    <row r="4034" spans="1:6">
      <c r="A4034" t="s">
        <v>12464</v>
      </c>
      <c r="B4034" t="s">
        <v>5207</v>
      </c>
      <c r="C4034">
        <v>5</v>
      </c>
      <c r="D4034">
        <v>0</v>
      </c>
      <c r="E4034" t="s">
        <v>1196</v>
      </c>
      <c r="F4034" t="s">
        <v>8332</v>
      </c>
    </row>
    <row r="4035" spans="1:6">
      <c r="A4035" t="s">
        <v>12465</v>
      </c>
      <c r="B4035" t="s">
        <v>5208</v>
      </c>
      <c r="C4035">
        <v>23</v>
      </c>
      <c r="D4035">
        <v>0</v>
      </c>
      <c r="E4035" t="s">
        <v>1196</v>
      </c>
      <c r="F4035" t="s">
        <v>8335</v>
      </c>
    </row>
    <row r="4036" spans="1:6">
      <c r="A4036" t="s">
        <v>12466</v>
      </c>
      <c r="B4036" t="s">
        <v>5209</v>
      </c>
      <c r="C4036">
        <v>12</v>
      </c>
      <c r="D4036">
        <v>0</v>
      </c>
      <c r="E4036" t="s">
        <v>1196</v>
      </c>
      <c r="F4036" t="s">
        <v>1196</v>
      </c>
    </row>
    <row r="4037" spans="1:6">
      <c r="A4037" t="s">
        <v>12467</v>
      </c>
      <c r="B4037" t="s">
        <v>5210</v>
      </c>
      <c r="C4037">
        <v>200</v>
      </c>
      <c r="D4037">
        <v>0</v>
      </c>
      <c r="E4037" t="s">
        <v>1196</v>
      </c>
      <c r="F4037" t="s">
        <v>8335</v>
      </c>
    </row>
    <row r="4038" spans="1:6">
      <c r="A4038" t="s">
        <v>12468</v>
      </c>
      <c r="B4038" t="s">
        <v>5211</v>
      </c>
      <c r="C4038">
        <v>19</v>
      </c>
      <c r="D4038">
        <v>0</v>
      </c>
      <c r="E4038" t="s">
        <v>1196</v>
      </c>
      <c r="F4038" t="s">
        <v>1196</v>
      </c>
    </row>
    <row r="4039" spans="1:6">
      <c r="A4039" t="s">
        <v>12469</v>
      </c>
      <c r="B4039" t="s">
        <v>5212</v>
      </c>
      <c r="C4039">
        <v>0</v>
      </c>
      <c r="D4039">
        <v>0</v>
      </c>
      <c r="E4039" t="s">
        <v>1196</v>
      </c>
      <c r="F4039" t="s">
        <v>8335</v>
      </c>
    </row>
    <row r="4040" spans="1:6">
      <c r="A4040" t="s">
        <v>12470</v>
      </c>
      <c r="B4040" t="s">
        <v>5213</v>
      </c>
      <c r="C4040">
        <v>0</v>
      </c>
      <c r="D4040">
        <v>0</v>
      </c>
      <c r="E4040" t="s">
        <v>1196</v>
      </c>
      <c r="F4040" t="s">
        <v>8335</v>
      </c>
    </row>
    <row r="4041" spans="1:6">
      <c r="A4041" t="s">
        <v>12471</v>
      </c>
      <c r="B4041" t="s">
        <v>5214</v>
      </c>
      <c r="C4041">
        <v>23</v>
      </c>
      <c r="D4041">
        <v>0</v>
      </c>
      <c r="E4041" t="s">
        <v>1196</v>
      </c>
      <c r="F4041" t="s">
        <v>1196</v>
      </c>
    </row>
    <row r="4042" spans="1:6">
      <c r="A4042" t="s">
        <v>12472</v>
      </c>
      <c r="B4042" t="s">
        <v>5215</v>
      </c>
      <c r="C4042">
        <v>0</v>
      </c>
      <c r="D4042">
        <v>0</v>
      </c>
      <c r="E4042" t="s">
        <v>1196</v>
      </c>
      <c r="F4042" t="s">
        <v>8332</v>
      </c>
    </row>
    <row r="4043" spans="1:6">
      <c r="A4043" t="s">
        <v>12473</v>
      </c>
      <c r="B4043" t="s">
        <v>5216</v>
      </c>
      <c r="C4043">
        <v>18</v>
      </c>
      <c r="D4043">
        <v>0</v>
      </c>
      <c r="E4043" t="s">
        <v>1196</v>
      </c>
      <c r="F4043" t="s">
        <v>1196</v>
      </c>
    </row>
    <row r="4044" spans="1:6">
      <c r="A4044" t="s">
        <v>12474</v>
      </c>
      <c r="B4044" t="s">
        <v>5217</v>
      </c>
      <c r="C4044">
        <v>7</v>
      </c>
      <c r="D4044">
        <v>0</v>
      </c>
      <c r="E4044" t="s">
        <v>1196</v>
      </c>
      <c r="F4044" t="s">
        <v>8395</v>
      </c>
    </row>
    <row r="4045" spans="1:6">
      <c r="A4045" t="s">
        <v>12475</v>
      </c>
      <c r="B4045" t="s">
        <v>5218</v>
      </c>
      <c r="C4045">
        <v>10</v>
      </c>
      <c r="D4045">
        <v>0</v>
      </c>
      <c r="E4045" t="s">
        <v>1196</v>
      </c>
      <c r="F4045" t="s">
        <v>8334</v>
      </c>
    </row>
    <row r="4046" spans="1:6">
      <c r="A4046" t="s">
        <v>12476</v>
      </c>
      <c r="B4046" t="s">
        <v>5219</v>
      </c>
      <c r="C4046">
        <v>16</v>
      </c>
      <c r="D4046">
        <v>0</v>
      </c>
      <c r="E4046" t="s">
        <v>1196</v>
      </c>
      <c r="F4046" t="s">
        <v>8335</v>
      </c>
    </row>
    <row r="4047" spans="1:6">
      <c r="A4047" t="s">
        <v>12477</v>
      </c>
      <c r="B4047" t="s">
        <v>5220</v>
      </c>
      <c r="C4047">
        <v>0</v>
      </c>
      <c r="D4047">
        <v>0</v>
      </c>
      <c r="E4047" t="s">
        <v>1196</v>
      </c>
      <c r="F4047" t="s">
        <v>8379</v>
      </c>
    </row>
    <row r="4048" spans="1:6">
      <c r="A4048" t="s">
        <v>12478</v>
      </c>
      <c r="B4048" t="s">
        <v>5221</v>
      </c>
      <c r="C4048">
        <v>20</v>
      </c>
      <c r="D4048">
        <v>0</v>
      </c>
      <c r="E4048" t="s">
        <v>1196</v>
      </c>
      <c r="F4048" t="s">
        <v>8335</v>
      </c>
    </row>
    <row r="4049" spans="1:6">
      <c r="A4049" t="s">
        <v>12479</v>
      </c>
      <c r="B4049" t="s">
        <v>5222</v>
      </c>
      <c r="C4049">
        <v>6</v>
      </c>
      <c r="D4049">
        <v>0</v>
      </c>
      <c r="E4049" t="s">
        <v>1196</v>
      </c>
      <c r="F4049" t="s">
        <v>8335</v>
      </c>
    </row>
    <row r="4050" spans="1:6">
      <c r="A4050" t="s">
        <v>12480</v>
      </c>
      <c r="B4050" t="s">
        <v>5223</v>
      </c>
      <c r="C4050">
        <v>28</v>
      </c>
      <c r="D4050">
        <v>0</v>
      </c>
      <c r="E4050" t="s">
        <v>1196</v>
      </c>
      <c r="F4050" t="s">
        <v>8335</v>
      </c>
    </row>
    <row r="4051" spans="1:6">
      <c r="A4051" t="s">
        <v>12481</v>
      </c>
      <c r="B4051" t="s">
        <v>5224</v>
      </c>
      <c r="C4051">
        <v>10</v>
      </c>
      <c r="D4051">
        <v>0</v>
      </c>
      <c r="E4051" t="s">
        <v>1196</v>
      </c>
      <c r="F4051" t="s">
        <v>1196</v>
      </c>
    </row>
    <row r="4052" spans="1:6">
      <c r="A4052" t="s">
        <v>12482</v>
      </c>
      <c r="B4052" t="s">
        <v>5225</v>
      </c>
      <c r="C4052">
        <v>0</v>
      </c>
      <c r="D4052">
        <v>0</v>
      </c>
      <c r="E4052" t="s">
        <v>1196</v>
      </c>
      <c r="F4052" t="s">
        <v>1196</v>
      </c>
    </row>
    <row r="4053" spans="1:6">
      <c r="A4053" t="s">
        <v>12483</v>
      </c>
      <c r="B4053" t="s">
        <v>5226</v>
      </c>
      <c r="C4053">
        <v>5</v>
      </c>
      <c r="D4053">
        <v>0</v>
      </c>
      <c r="E4053" t="s">
        <v>1196</v>
      </c>
      <c r="F4053" t="s">
        <v>8334</v>
      </c>
    </row>
    <row r="4054" spans="1:6">
      <c r="A4054" t="s">
        <v>12484</v>
      </c>
      <c r="B4054" t="s">
        <v>5227</v>
      </c>
      <c r="C4054">
        <v>138</v>
      </c>
      <c r="D4054">
        <v>0</v>
      </c>
      <c r="E4054" t="s">
        <v>1196</v>
      </c>
      <c r="F4054" t="s">
        <v>8331</v>
      </c>
    </row>
    <row r="4055" spans="1:6">
      <c r="A4055" t="s">
        <v>12485</v>
      </c>
      <c r="B4055" t="s">
        <v>5228</v>
      </c>
      <c r="C4055">
        <v>2</v>
      </c>
      <c r="D4055">
        <v>0</v>
      </c>
      <c r="E4055" t="s">
        <v>1196</v>
      </c>
      <c r="F4055" t="s">
        <v>8334</v>
      </c>
    </row>
    <row r="4056" spans="1:6">
      <c r="A4056" t="s">
        <v>12486</v>
      </c>
      <c r="B4056" t="s">
        <v>5229</v>
      </c>
      <c r="C4056">
        <v>90</v>
      </c>
      <c r="D4056">
        <v>0</v>
      </c>
      <c r="E4056" t="s">
        <v>1196</v>
      </c>
      <c r="F4056" t="s">
        <v>8334</v>
      </c>
    </row>
    <row r="4057" spans="1:6">
      <c r="A4057" t="s">
        <v>12487</v>
      </c>
      <c r="B4057" t="s">
        <v>5230</v>
      </c>
      <c r="C4057">
        <v>8</v>
      </c>
      <c r="D4057">
        <v>0</v>
      </c>
      <c r="E4057" t="s">
        <v>1196</v>
      </c>
      <c r="F4057" t="s">
        <v>8335</v>
      </c>
    </row>
    <row r="4058" spans="1:6">
      <c r="A4058" t="s">
        <v>12488</v>
      </c>
      <c r="B4058" t="s">
        <v>5231</v>
      </c>
      <c r="C4058">
        <v>10</v>
      </c>
      <c r="D4058">
        <v>0</v>
      </c>
      <c r="E4058" t="s">
        <v>1196</v>
      </c>
      <c r="F4058" t="s">
        <v>8334</v>
      </c>
    </row>
    <row r="4059" spans="1:6">
      <c r="A4059" t="s">
        <v>12489</v>
      </c>
      <c r="B4059" t="s">
        <v>5232</v>
      </c>
      <c r="C4059">
        <v>9</v>
      </c>
      <c r="D4059">
        <v>0</v>
      </c>
      <c r="E4059" t="s">
        <v>1196</v>
      </c>
      <c r="F4059" t="s">
        <v>8335</v>
      </c>
    </row>
    <row r="4060" spans="1:6">
      <c r="A4060" t="s">
        <v>12490</v>
      </c>
      <c r="B4060" t="s">
        <v>5233</v>
      </c>
      <c r="C4060">
        <v>0</v>
      </c>
      <c r="D4060">
        <v>0</v>
      </c>
      <c r="E4060" t="s">
        <v>1196</v>
      </c>
      <c r="F4060" t="s">
        <v>1196</v>
      </c>
    </row>
    <row r="4061" spans="1:6">
      <c r="A4061" t="s">
        <v>12491</v>
      </c>
      <c r="B4061" t="s">
        <v>5234</v>
      </c>
      <c r="C4061">
        <v>10</v>
      </c>
      <c r="D4061">
        <v>0</v>
      </c>
      <c r="E4061" t="s">
        <v>1196</v>
      </c>
      <c r="F4061" t="s">
        <v>8332</v>
      </c>
    </row>
    <row r="4062" spans="1:6">
      <c r="A4062" t="s">
        <v>12492</v>
      </c>
      <c r="B4062" t="s">
        <v>5235</v>
      </c>
      <c r="C4062">
        <v>80</v>
      </c>
      <c r="D4062">
        <v>0</v>
      </c>
      <c r="E4062" t="s">
        <v>1196</v>
      </c>
      <c r="F4062" t="s">
        <v>8334</v>
      </c>
    </row>
    <row r="4063" spans="1:6">
      <c r="A4063" t="s">
        <v>12493</v>
      </c>
      <c r="B4063" t="s">
        <v>5236</v>
      </c>
      <c r="C4063">
        <v>280</v>
      </c>
      <c r="D4063">
        <v>0</v>
      </c>
      <c r="E4063" t="s">
        <v>1196</v>
      </c>
      <c r="F4063" t="s">
        <v>1196</v>
      </c>
    </row>
    <row r="4064" spans="1:6">
      <c r="A4064" t="s">
        <v>12494</v>
      </c>
      <c r="B4064" t="s">
        <v>5237</v>
      </c>
      <c r="C4064">
        <v>5</v>
      </c>
      <c r="D4064">
        <v>0</v>
      </c>
      <c r="E4064" t="s">
        <v>1196</v>
      </c>
      <c r="F4064" t="s">
        <v>8335</v>
      </c>
    </row>
    <row r="4065" spans="1:6">
      <c r="A4065" t="s">
        <v>12495</v>
      </c>
      <c r="B4065" t="s">
        <v>5238</v>
      </c>
      <c r="C4065">
        <v>4</v>
      </c>
      <c r="D4065">
        <v>0</v>
      </c>
      <c r="E4065" t="s">
        <v>1196</v>
      </c>
      <c r="F4065" t="s">
        <v>8335</v>
      </c>
    </row>
    <row r="4066" spans="1:6">
      <c r="A4066" t="s">
        <v>12496</v>
      </c>
      <c r="B4066" t="s">
        <v>5239</v>
      </c>
      <c r="C4066">
        <v>20</v>
      </c>
      <c r="D4066">
        <v>0</v>
      </c>
      <c r="E4066" t="s">
        <v>1196</v>
      </c>
      <c r="F4066" t="s">
        <v>8334</v>
      </c>
    </row>
    <row r="4067" spans="1:6">
      <c r="A4067" t="s">
        <v>12497</v>
      </c>
      <c r="B4067" t="s">
        <v>5240</v>
      </c>
      <c r="C4067">
        <v>9</v>
      </c>
      <c r="D4067">
        <v>0</v>
      </c>
      <c r="E4067" t="s">
        <v>1196</v>
      </c>
      <c r="F4067" t="s">
        <v>1196</v>
      </c>
    </row>
    <row r="4068" spans="1:6">
      <c r="A4068" t="s">
        <v>12498</v>
      </c>
      <c r="B4068" t="s">
        <v>5241</v>
      </c>
      <c r="C4068">
        <v>0</v>
      </c>
      <c r="D4068">
        <v>0</v>
      </c>
      <c r="E4068" t="s">
        <v>1196</v>
      </c>
      <c r="F4068" t="s">
        <v>8379</v>
      </c>
    </row>
    <row r="4069" spans="1:6">
      <c r="A4069" t="s">
        <v>12499</v>
      </c>
      <c r="B4069" t="s">
        <v>5242</v>
      </c>
      <c r="C4069">
        <v>30</v>
      </c>
      <c r="D4069">
        <v>0</v>
      </c>
      <c r="E4069" t="s">
        <v>1196</v>
      </c>
      <c r="F4069" t="s">
        <v>8331</v>
      </c>
    </row>
    <row r="4070" spans="1:6">
      <c r="A4070" t="s">
        <v>12500</v>
      </c>
      <c r="B4070" t="s">
        <v>5243</v>
      </c>
      <c r="C4070">
        <v>15</v>
      </c>
      <c r="D4070">
        <v>0</v>
      </c>
      <c r="E4070" t="s">
        <v>1196</v>
      </c>
      <c r="F4070" t="s">
        <v>8334</v>
      </c>
    </row>
    <row r="4071" spans="1:6">
      <c r="A4071" t="s">
        <v>12501</v>
      </c>
      <c r="B4071" t="s">
        <v>5244</v>
      </c>
      <c r="C4071">
        <v>41</v>
      </c>
      <c r="D4071">
        <v>0</v>
      </c>
      <c r="E4071" t="s">
        <v>1196</v>
      </c>
      <c r="F4071" t="s">
        <v>8335</v>
      </c>
    </row>
    <row r="4072" spans="1:6">
      <c r="A4072" t="s">
        <v>12502</v>
      </c>
      <c r="B4072" t="s">
        <v>5245</v>
      </c>
      <c r="C4072">
        <v>5</v>
      </c>
      <c r="D4072">
        <v>0</v>
      </c>
      <c r="E4072" t="s">
        <v>1196</v>
      </c>
      <c r="F4072" t="s">
        <v>8335</v>
      </c>
    </row>
    <row r="4073" spans="1:6">
      <c r="A4073" t="s">
        <v>12503</v>
      </c>
      <c r="B4073" t="s">
        <v>5246</v>
      </c>
      <c r="C4073">
        <v>48</v>
      </c>
      <c r="D4073">
        <v>0</v>
      </c>
      <c r="E4073" t="s">
        <v>1196</v>
      </c>
      <c r="F4073" t="s">
        <v>8335</v>
      </c>
    </row>
    <row r="4074" spans="1:6">
      <c r="A4074" t="s">
        <v>12504</v>
      </c>
      <c r="B4074" t="s">
        <v>5247</v>
      </c>
      <c r="C4074">
        <v>232</v>
      </c>
      <c r="D4074">
        <v>0</v>
      </c>
      <c r="E4074" t="s">
        <v>1196</v>
      </c>
      <c r="F4074" t="s">
        <v>8333</v>
      </c>
    </row>
    <row r="4075" spans="1:6">
      <c r="A4075" t="s">
        <v>12505</v>
      </c>
      <c r="B4075" t="s">
        <v>5248</v>
      </c>
      <c r="C4075">
        <v>0</v>
      </c>
      <c r="D4075">
        <v>0</v>
      </c>
      <c r="E4075" t="s">
        <v>1196</v>
      </c>
      <c r="F4075" t="s">
        <v>8334</v>
      </c>
    </row>
    <row r="4076" spans="1:6">
      <c r="A4076" t="s">
        <v>12506</v>
      </c>
      <c r="B4076" t="s">
        <v>5249</v>
      </c>
      <c r="C4076">
        <v>104</v>
      </c>
      <c r="D4076">
        <v>0</v>
      </c>
      <c r="E4076" t="s">
        <v>1196</v>
      </c>
      <c r="F4076" t="s">
        <v>8335</v>
      </c>
    </row>
    <row r="4077" spans="1:6">
      <c r="A4077" t="s">
        <v>12507</v>
      </c>
      <c r="B4077" t="s">
        <v>5250</v>
      </c>
      <c r="C4077">
        <v>20</v>
      </c>
      <c r="D4077">
        <v>0</v>
      </c>
      <c r="E4077" t="s">
        <v>1196</v>
      </c>
      <c r="F4077" t="s">
        <v>1196</v>
      </c>
    </row>
    <row r="4078" spans="1:6">
      <c r="A4078" t="s">
        <v>12508</v>
      </c>
      <c r="B4078" t="s">
        <v>5251</v>
      </c>
      <c r="C4078">
        <v>0</v>
      </c>
      <c r="D4078">
        <v>0</v>
      </c>
      <c r="E4078" t="s">
        <v>1196</v>
      </c>
      <c r="F4078" t="s">
        <v>8381</v>
      </c>
    </row>
    <row r="4079" spans="1:6">
      <c r="A4079" t="s">
        <v>12509</v>
      </c>
      <c r="B4079" t="s">
        <v>5252</v>
      </c>
      <c r="C4079">
        <v>125</v>
      </c>
      <c r="D4079">
        <v>0</v>
      </c>
      <c r="E4079" t="s">
        <v>1196</v>
      </c>
      <c r="F4079" t="s">
        <v>8332</v>
      </c>
    </row>
    <row r="4080" spans="1:6">
      <c r="A4080" t="s">
        <v>12510</v>
      </c>
      <c r="B4080" t="s">
        <v>5253</v>
      </c>
      <c r="C4080">
        <v>40</v>
      </c>
      <c r="D4080">
        <v>0</v>
      </c>
      <c r="E4080" t="s">
        <v>1196</v>
      </c>
      <c r="F4080" t="s">
        <v>8335</v>
      </c>
    </row>
    <row r="4081" spans="1:6">
      <c r="A4081" t="s">
        <v>12511</v>
      </c>
      <c r="B4081" t="s">
        <v>5254</v>
      </c>
      <c r="C4081">
        <v>3</v>
      </c>
      <c r="D4081">
        <v>0</v>
      </c>
      <c r="E4081" t="s">
        <v>1196</v>
      </c>
      <c r="F4081" t="s">
        <v>1196</v>
      </c>
    </row>
    <row r="4082" spans="1:6">
      <c r="A4082" t="s">
        <v>12512</v>
      </c>
      <c r="B4082" t="s">
        <v>5255</v>
      </c>
      <c r="C4082">
        <v>15</v>
      </c>
      <c r="D4082">
        <v>0</v>
      </c>
      <c r="E4082" t="s">
        <v>1196</v>
      </c>
      <c r="F4082" t="s">
        <v>1196</v>
      </c>
    </row>
    <row r="4083" spans="1:6">
      <c r="A4083" t="s">
        <v>12513</v>
      </c>
      <c r="B4083" t="s">
        <v>5256</v>
      </c>
      <c r="C4083">
        <v>0</v>
      </c>
      <c r="D4083">
        <v>0</v>
      </c>
      <c r="E4083" t="s">
        <v>1196</v>
      </c>
      <c r="F4083" t="s">
        <v>1196</v>
      </c>
    </row>
    <row r="4084" spans="1:6">
      <c r="A4084" t="s">
        <v>12514</v>
      </c>
      <c r="B4084" t="s">
        <v>5257</v>
      </c>
      <c r="C4084">
        <v>17</v>
      </c>
      <c r="D4084">
        <v>0</v>
      </c>
      <c r="E4084" t="s">
        <v>1196</v>
      </c>
      <c r="F4084" t="s">
        <v>8334</v>
      </c>
    </row>
    <row r="4085" spans="1:6">
      <c r="A4085" t="s">
        <v>12515</v>
      </c>
      <c r="B4085" t="s">
        <v>5258</v>
      </c>
      <c r="C4085">
        <v>0</v>
      </c>
      <c r="D4085">
        <v>0</v>
      </c>
      <c r="E4085" t="s">
        <v>1196</v>
      </c>
      <c r="F4085" t="s">
        <v>8331</v>
      </c>
    </row>
    <row r="4086" spans="1:6">
      <c r="A4086" t="s">
        <v>12516</v>
      </c>
      <c r="B4086" t="s">
        <v>5259</v>
      </c>
      <c r="C4086">
        <v>35</v>
      </c>
      <c r="D4086">
        <v>0</v>
      </c>
      <c r="E4086" t="s">
        <v>1196</v>
      </c>
      <c r="F4086" t="s">
        <v>8331</v>
      </c>
    </row>
    <row r="4087" spans="1:6">
      <c r="A4087" t="s">
        <v>12517</v>
      </c>
      <c r="B4087" t="s">
        <v>5260</v>
      </c>
      <c r="C4087">
        <v>0</v>
      </c>
      <c r="D4087">
        <v>0</v>
      </c>
      <c r="E4087" t="s">
        <v>1196</v>
      </c>
      <c r="F4087" t="s">
        <v>1196</v>
      </c>
    </row>
    <row r="4088" spans="1:6">
      <c r="A4088" t="s">
        <v>12518</v>
      </c>
      <c r="B4088" t="s">
        <v>5261</v>
      </c>
      <c r="C4088">
        <v>9</v>
      </c>
      <c r="D4088">
        <v>0</v>
      </c>
      <c r="E4088" t="s">
        <v>1196</v>
      </c>
      <c r="F4088" t="s">
        <v>8332</v>
      </c>
    </row>
    <row r="4089" spans="1:6">
      <c r="A4089" t="s">
        <v>12519</v>
      </c>
      <c r="B4089" t="s">
        <v>5262</v>
      </c>
      <c r="C4089">
        <v>27</v>
      </c>
      <c r="D4089">
        <v>0</v>
      </c>
      <c r="E4089" t="s">
        <v>1196</v>
      </c>
      <c r="F4089" t="s">
        <v>8331</v>
      </c>
    </row>
    <row r="4090" spans="1:6">
      <c r="A4090" t="s">
        <v>12520</v>
      </c>
      <c r="B4090" t="s">
        <v>5263</v>
      </c>
      <c r="C4090">
        <v>0</v>
      </c>
      <c r="D4090">
        <v>0</v>
      </c>
      <c r="E4090" t="s">
        <v>1196</v>
      </c>
      <c r="F4090" t="s">
        <v>1196</v>
      </c>
    </row>
    <row r="4091" spans="1:6">
      <c r="A4091" t="s">
        <v>12521</v>
      </c>
      <c r="B4091" t="s">
        <v>5264</v>
      </c>
      <c r="C4091">
        <v>30</v>
      </c>
      <c r="D4091">
        <v>0</v>
      </c>
      <c r="E4091" t="s">
        <v>1196</v>
      </c>
      <c r="F4091" t="s">
        <v>8341</v>
      </c>
    </row>
    <row r="4092" spans="1:6">
      <c r="A4092" t="s">
        <v>12522</v>
      </c>
      <c r="B4092" t="s">
        <v>5265</v>
      </c>
      <c r="C4092">
        <v>67</v>
      </c>
      <c r="D4092">
        <v>0</v>
      </c>
      <c r="E4092" t="s">
        <v>1196</v>
      </c>
      <c r="F4092" t="s">
        <v>8334</v>
      </c>
    </row>
    <row r="4093" spans="1:6">
      <c r="A4093" t="s">
        <v>12523</v>
      </c>
      <c r="B4093" t="s">
        <v>5266</v>
      </c>
      <c r="C4093">
        <v>0</v>
      </c>
      <c r="D4093">
        <v>0</v>
      </c>
      <c r="E4093" t="s">
        <v>1196</v>
      </c>
      <c r="F4093" t="s">
        <v>8335</v>
      </c>
    </row>
    <row r="4094" spans="1:6">
      <c r="A4094" t="s">
        <v>12524</v>
      </c>
      <c r="B4094" t="s">
        <v>5267</v>
      </c>
      <c r="C4094">
        <v>0</v>
      </c>
      <c r="D4094">
        <v>0</v>
      </c>
      <c r="E4094" t="s">
        <v>1196</v>
      </c>
      <c r="F4094" t="s">
        <v>8335</v>
      </c>
    </row>
    <row r="4095" spans="1:6">
      <c r="A4095" t="s">
        <v>12525</v>
      </c>
      <c r="B4095" t="s">
        <v>5268</v>
      </c>
      <c r="C4095">
        <v>0</v>
      </c>
      <c r="D4095">
        <v>0</v>
      </c>
      <c r="E4095" t="s">
        <v>1196</v>
      </c>
      <c r="F4095" t="s">
        <v>8334</v>
      </c>
    </row>
    <row r="4096" spans="1:6">
      <c r="A4096" t="s">
        <v>12526</v>
      </c>
      <c r="B4096" t="s">
        <v>5269</v>
      </c>
      <c r="C4096">
        <v>46</v>
      </c>
      <c r="D4096">
        <v>0</v>
      </c>
      <c r="E4096" t="s">
        <v>1196</v>
      </c>
      <c r="F4096" t="s">
        <v>1196</v>
      </c>
    </row>
    <row r="4097" spans="1:6">
      <c r="A4097" t="s">
        <v>12527</v>
      </c>
      <c r="B4097" t="s">
        <v>5270</v>
      </c>
      <c r="C4097">
        <v>90</v>
      </c>
      <c r="D4097">
        <v>0</v>
      </c>
      <c r="E4097" t="s">
        <v>1196</v>
      </c>
      <c r="F4097" t="s">
        <v>8331</v>
      </c>
    </row>
    <row r="4098" spans="1:6">
      <c r="A4098" t="s">
        <v>12528</v>
      </c>
      <c r="B4098" t="s">
        <v>5271</v>
      </c>
      <c r="C4098">
        <v>2</v>
      </c>
      <c r="D4098">
        <v>0</v>
      </c>
      <c r="E4098" t="s">
        <v>1196</v>
      </c>
      <c r="F4098" t="s">
        <v>8334</v>
      </c>
    </row>
    <row r="4099" spans="1:6">
      <c r="A4099" t="s">
        <v>12529</v>
      </c>
      <c r="B4099" t="s">
        <v>5272</v>
      </c>
      <c r="C4099">
        <v>156</v>
      </c>
      <c r="D4099">
        <v>0</v>
      </c>
      <c r="E4099" t="s">
        <v>1196</v>
      </c>
      <c r="F4099" t="s">
        <v>8332</v>
      </c>
    </row>
    <row r="4100" spans="1:6">
      <c r="A4100" t="s">
        <v>12530</v>
      </c>
      <c r="B4100" t="s">
        <v>5273</v>
      </c>
      <c r="C4100">
        <v>33</v>
      </c>
      <c r="D4100">
        <v>0</v>
      </c>
      <c r="E4100" t="s">
        <v>1196</v>
      </c>
      <c r="F4100" t="s">
        <v>8377</v>
      </c>
    </row>
    <row r="4101" spans="1:6">
      <c r="A4101" t="s">
        <v>12531</v>
      </c>
      <c r="B4101" t="s">
        <v>5274</v>
      </c>
      <c r="C4101">
        <v>50</v>
      </c>
      <c r="D4101">
        <v>0</v>
      </c>
      <c r="E4101" t="s">
        <v>1196</v>
      </c>
      <c r="F4101" t="s">
        <v>8335</v>
      </c>
    </row>
    <row r="4102" spans="1:6">
      <c r="A4102" t="s">
        <v>12532</v>
      </c>
      <c r="B4102" t="s">
        <v>5275</v>
      </c>
      <c r="C4102">
        <v>0</v>
      </c>
      <c r="D4102">
        <v>0</v>
      </c>
      <c r="E4102" t="s">
        <v>1196</v>
      </c>
      <c r="F4102" t="s">
        <v>1196</v>
      </c>
    </row>
    <row r="4103" spans="1:6">
      <c r="A4103" t="s">
        <v>12533</v>
      </c>
      <c r="B4103" t="s">
        <v>5276</v>
      </c>
      <c r="C4103">
        <v>0</v>
      </c>
      <c r="D4103">
        <v>0</v>
      </c>
      <c r="E4103" t="s">
        <v>1196</v>
      </c>
      <c r="F4103" t="s">
        <v>8335</v>
      </c>
    </row>
    <row r="4104" spans="1:6">
      <c r="A4104" t="s">
        <v>12534</v>
      </c>
      <c r="B4104" t="s">
        <v>5277</v>
      </c>
      <c r="C4104">
        <v>59</v>
      </c>
      <c r="D4104">
        <v>0</v>
      </c>
      <c r="E4104" t="s">
        <v>1196</v>
      </c>
      <c r="F4104" t="s">
        <v>8334</v>
      </c>
    </row>
    <row r="4105" spans="1:6">
      <c r="A4105" t="s">
        <v>12535</v>
      </c>
      <c r="B4105" t="s">
        <v>5278</v>
      </c>
      <c r="C4105">
        <v>23</v>
      </c>
      <c r="D4105">
        <v>0</v>
      </c>
      <c r="E4105" t="s">
        <v>1196</v>
      </c>
      <c r="F4105" t="s">
        <v>8335</v>
      </c>
    </row>
    <row r="4106" spans="1:6">
      <c r="A4106" t="s">
        <v>12536</v>
      </c>
      <c r="B4106" t="s">
        <v>5279</v>
      </c>
      <c r="C4106">
        <v>0</v>
      </c>
      <c r="D4106">
        <v>0</v>
      </c>
      <c r="E4106" t="s">
        <v>1196</v>
      </c>
      <c r="F4106" t="s">
        <v>1196</v>
      </c>
    </row>
    <row r="4107" spans="1:6">
      <c r="A4107" t="s">
        <v>12537</v>
      </c>
      <c r="B4107" t="s">
        <v>5280</v>
      </c>
      <c r="C4107">
        <v>0</v>
      </c>
      <c r="D4107">
        <v>0</v>
      </c>
      <c r="E4107" t="s">
        <v>1196</v>
      </c>
      <c r="F4107" t="s">
        <v>8334</v>
      </c>
    </row>
    <row r="4108" spans="1:6">
      <c r="A4108" t="s">
        <v>12538</v>
      </c>
      <c r="B4108" t="s">
        <v>5281</v>
      </c>
      <c r="C4108">
        <v>0</v>
      </c>
      <c r="D4108">
        <v>0</v>
      </c>
      <c r="E4108" t="s">
        <v>1196</v>
      </c>
      <c r="F4108" t="s">
        <v>8334</v>
      </c>
    </row>
    <row r="4109" spans="1:6">
      <c r="A4109" t="s">
        <v>12539</v>
      </c>
      <c r="B4109" t="s">
        <v>5282</v>
      </c>
      <c r="C4109">
        <v>0</v>
      </c>
      <c r="D4109">
        <v>0</v>
      </c>
      <c r="E4109" t="s">
        <v>1196</v>
      </c>
      <c r="F4109" t="s">
        <v>8379</v>
      </c>
    </row>
    <row r="4110" spans="1:6">
      <c r="A4110" t="s">
        <v>12540</v>
      </c>
      <c r="B4110" t="s">
        <v>5283</v>
      </c>
      <c r="C4110">
        <v>210</v>
      </c>
      <c r="D4110">
        <v>0</v>
      </c>
      <c r="E4110" t="s">
        <v>1196</v>
      </c>
      <c r="F4110" t="s">
        <v>8335</v>
      </c>
    </row>
    <row r="4111" spans="1:6">
      <c r="A4111" t="s">
        <v>12541</v>
      </c>
      <c r="B4111" t="s">
        <v>5284</v>
      </c>
      <c r="C4111">
        <v>22</v>
      </c>
      <c r="D4111">
        <v>0</v>
      </c>
      <c r="E4111" t="s">
        <v>1196</v>
      </c>
      <c r="F4111" t="s">
        <v>8331</v>
      </c>
    </row>
    <row r="4112" spans="1:6">
      <c r="A4112" t="s">
        <v>12542</v>
      </c>
      <c r="B4112" t="s">
        <v>5285</v>
      </c>
      <c r="C4112">
        <v>0</v>
      </c>
      <c r="D4112">
        <v>0</v>
      </c>
      <c r="E4112" t="s">
        <v>1196</v>
      </c>
      <c r="F4112" t="s">
        <v>8335</v>
      </c>
    </row>
    <row r="4113" spans="1:6">
      <c r="A4113" t="s">
        <v>12543</v>
      </c>
      <c r="B4113" t="s">
        <v>5286</v>
      </c>
      <c r="C4113">
        <v>20</v>
      </c>
      <c r="D4113">
        <v>0</v>
      </c>
      <c r="E4113" t="s">
        <v>1196</v>
      </c>
      <c r="F4113" t="s">
        <v>8335</v>
      </c>
    </row>
    <row r="4114" spans="1:6">
      <c r="A4114" t="s">
        <v>12544</v>
      </c>
      <c r="B4114" t="s">
        <v>5287</v>
      </c>
      <c r="C4114">
        <v>117</v>
      </c>
      <c r="D4114">
        <v>0</v>
      </c>
      <c r="E4114" t="s">
        <v>1196</v>
      </c>
      <c r="F4114" t="s">
        <v>8335</v>
      </c>
    </row>
    <row r="4115" spans="1:6">
      <c r="A4115" t="s">
        <v>12545</v>
      </c>
      <c r="B4115" t="s">
        <v>5288</v>
      </c>
      <c r="C4115">
        <v>124</v>
      </c>
      <c r="D4115">
        <v>0</v>
      </c>
      <c r="E4115" t="s">
        <v>1196</v>
      </c>
      <c r="F4115" t="s">
        <v>8335</v>
      </c>
    </row>
    <row r="4116" spans="1:6">
      <c r="A4116" t="s">
        <v>12546</v>
      </c>
      <c r="B4116" t="s">
        <v>5289</v>
      </c>
      <c r="C4116">
        <v>10</v>
      </c>
      <c r="D4116">
        <v>0</v>
      </c>
      <c r="E4116" t="s">
        <v>1196</v>
      </c>
      <c r="F4116" t="s">
        <v>8332</v>
      </c>
    </row>
    <row r="4117" spans="1:6">
      <c r="A4117" t="s">
        <v>12547</v>
      </c>
      <c r="B4117" t="s">
        <v>5290</v>
      </c>
      <c r="C4117">
        <v>100</v>
      </c>
      <c r="D4117">
        <v>0</v>
      </c>
      <c r="E4117" t="s">
        <v>1196</v>
      </c>
      <c r="F4117" t="s">
        <v>8331</v>
      </c>
    </row>
    <row r="4118" spans="1:6">
      <c r="A4118" t="s">
        <v>12548</v>
      </c>
      <c r="B4118" t="s">
        <v>5291</v>
      </c>
      <c r="C4118">
        <v>0</v>
      </c>
      <c r="D4118">
        <v>0</v>
      </c>
      <c r="E4118" t="s">
        <v>1196</v>
      </c>
      <c r="F4118" t="s">
        <v>1196</v>
      </c>
    </row>
    <row r="4119" spans="1:6">
      <c r="A4119" t="s">
        <v>12549</v>
      </c>
      <c r="B4119" t="s">
        <v>5292</v>
      </c>
      <c r="C4119">
        <v>0</v>
      </c>
      <c r="D4119">
        <v>0</v>
      </c>
      <c r="E4119" t="s">
        <v>1196</v>
      </c>
      <c r="F4119" t="s">
        <v>8335</v>
      </c>
    </row>
    <row r="4120" spans="1:6">
      <c r="A4120" t="s">
        <v>12550</v>
      </c>
      <c r="B4120" t="s">
        <v>5293</v>
      </c>
      <c r="C4120">
        <v>4</v>
      </c>
      <c r="D4120">
        <v>0</v>
      </c>
      <c r="E4120" t="s">
        <v>1196</v>
      </c>
      <c r="F4120" t="s">
        <v>1196</v>
      </c>
    </row>
    <row r="4121" spans="1:6">
      <c r="A4121" t="s">
        <v>12551</v>
      </c>
      <c r="B4121" t="s">
        <v>5294</v>
      </c>
      <c r="C4121">
        <v>56</v>
      </c>
      <c r="D4121">
        <v>0</v>
      </c>
      <c r="E4121" t="s">
        <v>1196</v>
      </c>
      <c r="F4121" t="s">
        <v>8332</v>
      </c>
    </row>
    <row r="4122" spans="1:6">
      <c r="A4122" t="s">
        <v>12552</v>
      </c>
      <c r="B4122" t="s">
        <v>5295</v>
      </c>
      <c r="C4122">
        <v>141</v>
      </c>
      <c r="D4122">
        <v>0</v>
      </c>
      <c r="E4122" t="s">
        <v>1196</v>
      </c>
      <c r="F4122" t="s">
        <v>8335</v>
      </c>
    </row>
    <row r="4123" spans="1:6">
      <c r="A4123" t="s">
        <v>12553</v>
      </c>
      <c r="B4123" t="s">
        <v>5296</v>
      </c>
      <c r="C4123">
        <v>0</v>
      </c>
      <c r="D4123">
        <v>0</v>
      </c>
      <c r="E4123" t="s">
        <v>1196</v>
      </c>
      <c r="F4123" t="s">
        <v>1196</v>
      </c>
    </row>
    <row r="4124" spans="1:6">
      <c r="A4124" t="s">
        <v>12554</v>
      </c>
      <c r="B4124" t="s">
        <v>5297</v>
      </c>
      <c r="C4124">
        <v>18</v>
      </c>
      <c r="D4124">
        <v>0</v>
      </c>
      <c r="E4124" t="s">
        <v>1196</v>
      </c>
      <c r="F4124" t="s">
        <v>8335</v>
      </c>
    </row>
    <row r="4125" spans="1:6">
      <c r="A4125" t="s">
        <v>12555</v>
      </c>
      <c r="B4125" t="s">
        <v>5298</v>
      </c>
      <c r="C4125">
        <v>54</v>
      </c>
      <c r="D4125">
        <v>0</v>
      </c>
      <c r="E4125" t="s">
        <v>1196</v>
      </c>
      <c r="F4125" t="s">
        <v>8335</v>
      </c>
    </row>
    <row r="4126" spans="1:6">
      <c r="A4126" t="s">
        <v>12556</v>
      </c>
      <c r="B4126" t="s">
        <v>5299</v>
      </c>
      <c r="C4126">
        <v>0</v>
      </c>
      <c r="D4126">
        <v>0</v>
      </c>
      <c r="E4126" t="s">
        <v>1196</v>
      </c>
      <c r="F4126" t="s">
        <v>1196</v>
      </c>
    </row>
    <row r="4127" spans="1:6">
      <c r="A4127" t="s">
        <v>12557</v>
      </c>
      <c r="B4127" t="s">
        <v>5300</v>
      </c>
      <c r="C4127">
        <v>52</v>
      </c>
      <c r="D4127">
        <v>0</v>
      </c>
      <c r="E4127" t="s">
        <v>1196</v>
      </c>
      <c r="F4127" t="s">
        <v>8335</v>
      </c>
    </row>
    <row r="4128" spans="1:6">
      <c r="A4128" t="s">
        <v>12558</v>
      </c>
      <c r="B4128" t="s">
        <v>5301</v>
      </c>
      <c r="C4128">
        <v>1</v>
      </c>
      <c r="D4128">
        <v>0</v>
      </c>
      <c r="E4128" t="s">
        <v>1196</v>
      </c>
      <c r="F4128" t="s">
        <v>8334</v>
      </c>
    </row>
    <row r="4129" spans="1:6">
      <c r="A4129" t="s">
        <v>12559</v>
      </c>
      <c r="B4129" t="s">
        <v>5302</v>
      </c>
      <c r="C4129">
        <v>60</v>
      </c>
      <c r="D4129">
        <v>0</v>
      </c>
      <c r="E4129" t="s">
        <v>1196</v>
      </c>
      <c r="F4129" t="s">
        <v>8331</v>
      </c>
    </row>
    <row r="4130" spans="1:6">
      <c r="A4130" t="s">
        <v>12560</v>
      </c>
      <c r="B4130" t="s">
        <v>5303</v>
      </c>
      <c r="C4130">
        <v>10</v>
      </c>
      <c r="D4130">
        <v>0</v>
      </c>
      <c r="E4130" t="s">
        <v>1196</v>
      </c>
      <c r="F4130" t="s">
        <v>1196</v>
      </c>
    </row>
    <row r="4131" spans="1:6">
      <c r="A4131" t="s">
        <v>12561</v>
      </c>
      <c r="B4131" t="s">
        <v>5304</v>
      </c>
      <c r="C4131">
        <v>75</v>
      </c>
      <c r="D4131">
        <v>0</v>
      </c>
      <c r="E4131" t="s">
        <v>1196</v>
      </c>
      <c r="F4131" t="s">
        <v>8335</v>
      </c>
    </row>
    <row r="4132" spans="1:6">
      <c r="A4132" t="s">
        <v>12562</v>
      </c>
      <c r="B4132" t="s">
        <v>5305</v>
      </c>
      <c r="C4132">
        <v>0</v>
      </c>
      <c r="D4132">
        <v>0</v>
      </c>
      <c r="E4132" t="s">
        <v>1196</v>
      </c>
      <c r="F4132" t="s">
        <v>1196</v>
      </c>
    </row>
    <row r="4133" spans="1:6">
      <c r="A4133" t="s">
        <v>12563</v>
      </c>
      <c r="B4133" t="s">
        <v>5306</v>
      </c>
      <c r="C4133">
        <v>16</v>
      </c>
      <c r="D4133">
        <v>0</v>
      </c>
      <c r="E4133" t="s">
        <v>1196</v>
      </c>
      <c r="F4133" t="s">
        <v>1196</v>
      </c>
    </row>
    <row r="4134" spans="1:6">
      <c r="A4134" t="s">
        <v>12564</v>
      </c>
      <c r="B4134" t="s">
        <v>5307</v>
      </c>
      <c r="C4134">
        <v>12</v>
      </c>
      <c r="D4134">
        <v>0</v>
      </c>
      <c r="E4134" t="s">
        <v>1196</v>
      </c>
      <c r="F4134" t="s">
        <v>8335</v>
      </c>
    </row>
    <row r="4135" spans="1:6">
      <c r="A4135" t="s">
        <v>12565</v>
      </c>
      <c r="B4135" t="s">
        <v>5308</v>
      </c>
      <c r="C4135">
        <v>0</v>
      </c>
      <c r="D4135">
        <v>0</v>
      </c>
      <c r="E4135" t="s">
        <v>1196</v>
      </c>
      <c r="F4135" t="s">
        <v>8334</v>
      </c>
    </row>
    <row r="4136" spans="1:6">
      <c r="A4136" t="s">
        <v>12566</v>
      </c>
      <c r="B4136" t="s">
        <v>5309</v>
      </c>
      <c r="C4136">
        <v>11</v>
      </c>
      <c r="D4136">
        <v>0</v>
      </c>
      <c r="E4136" t="s">
        <v>1196</v>
      </c>
      <c r="F4136" t="s">
        <v>8334</v>
      </c>
    </row>
    <row r="4137" spans="1:6">
      <c r="A4137" t="s">
        <v>12567</v>
      </c>
      <c r="B4137" t="s">
        <v>5310</v>
      </c>
      <c r="C4137">
        <v>10</v>
      </c>
      <c r="D4137">
        <v>0</v>
      </c>
      <c r="E4137" t="s">
        <v>1196</v>
      </c>
      <c r="F4137" t="s">
        <v>8335</v>
      </c>
    </row>
    <row r="4138" spans="1:6">
      <c r="A4138" t="s">
        <v>12568</v>
      </c>
      <c r="B4138" t="s">
        <v>5311</v>
      </c>
      <c r="C4138">
        <v>0</v>
      </c>
      <c r="D4138">
        <v>0</v>
      </c>
      <c r="E4138" t="s">
        <v>1196</v>
      </c>
      <c r="F4138" t="s">
        <v>8331</v>
      </c>
    </row>
    <row r="4139" spans="1:6">
      <c r="A4139" t="s">
        <v>12569</v>
      </c>
      <c r="B4139" t="s">
        <v>5312</v>
      </c>
      <c r="C4139">
        <v>5</v>
      </c>
      <c r="D4139">
        <v>0</v>
      </c>
      <c r="E4139" t="s">
        <v>1196</v>
      </c>
      <c r="F4139" t="s">
        <v>1196</v>
      </c>
    </row>
    <row r="4140" spans="1:6">
      <c r="A4140" t="s">
        <v>12570</v>
      </c>
      <c r="B4140" t="s">
        <v>5313</v>
      </c>
      <c r="C4140">
        <v>18</v>
      </c>
      <c r="D4140">
        <v>0</v>
      </c>
      <c r="E4140" t="s">
        <v>1196</v>
      </c>
      <c r="F4140" t="s">
        <v>1196</v>
      </c>
    </row>
    <row r="4141" spans="1:6">
      <c r="A4141" t="s">
        <v>12571</v>
      </c>
      <c r="B4141" t="s">
        <v>5314</v>
      </c>
      <c r="C4141">
        <v>20</v>
      </c>
      <c r="D4141">
        <v>0</v>
      </c>
      <c r="E4141" t="s">
        <v>1196</v>
      </c>
      <c r="F4141" t="s">
        <v>1196</v>
      </c>
    </row>
    <row r="4142" spans="1:6">
      <c r="A4142" t="s">
        <v>12572</v>
      </c>
      <c r="B4142" t="s">
        <v>5315</v>
      </c>
      <c r="C4142">
        <v>15</v>
      </c>
      <c r="D4142">
        <v>0</v>
      </c>
      <c r="E4142" t="s">
        <v>1196</v>
      </c>
      <c r="F4142" t="s">
        <v>1196</v>
      </c>
    </row>
    <row r="4143" spans="1:6">
      <c r="A4143" t="s">
        <v>12573</v>
      </c>
      <c r="B4143" t="s">
        <v>5316</v>
      </c>
      <c r="C4143">
        <v>9</v>
      </c>
      <c r="D4143">
        <v>0</v>
      </c>
      <c r="E4143" t="s">
        <v>1196</v>
      </c>
      <c r="F4143" t="s">
        <v>1196</v>
      </c>
    </row>
    <row r="4144" spans="1:6">
      <c r="A4144" t="s">
        <v>12574</v>
      </c>
      <c r="B4144" t="s">
        <v>5317</v>
      </c>
      <c r="C4144">
        <v>0</v>
      </c>
      <c r="D4144">
        <v>0</v>
      </c>
      <c r="E4144" t="s">
        <v>1196</v>
      </c>
      <c r="F4144" t="s">
        <v>8331</v>
      </c>
    </row>
    <row r="4145" spans="1:6">
      <c r="A4145" t="s">
        <v>12575</v>
      </c>
      <c r="B4145" t="s">
        <v>5318</v>
      </c>
      <c r="C4145">
        <v>18</v>
      </c>
      <c r="D4145">
        <v>0</v>
      </c>
      <c r="E4145" t="s">
        <v>1196</v>
      </c>
      <c r="F4145" t="s">
        <v>1196</v>
      </c>
    </row>
    <row r="4146" spans="1:6">
      <c r="A4146" t="s">
        <v>12576</v>
      </c>
      <c r="B4146" t="s">
        <v>5319</v>
      </c>
      <c r="C4146">
        <v>1</v>
      </c>
      <c r="D4146">
        <v>0</v>
      </c>
      <c r="E4146" t="s">
        <v>1196</v>
      </c>
      <c r="F4146" t="s">
        <v>8334</v>
      </c>
    </row>
    <row r="4147" spans="1:6">
      <c r="A4147" t="s">
        <v>12577</v>
      </c>
      <c r="B4147" t="s">
        <v>5320</v>
      </c>
      <c r="C4147">
        <v>3</v>
      </c>
      <c r="D4147">
        <v>0</v>
      </c>
      <c r="E4147" t="s">
        <v>1196</v>
      </c>
      <c r="F4147" t="s">
        <v>1196</v>
      </c>
    </row>
    <row r="4148" spans="1:6">
      <c r="A4148" t="s">
        <v>12578</v>
      </c>
      <c r="B4148" t="s">
        <v>5321</v>
      </c>
      <c r="C4148">
        <v>0</v>
      </c>
      <c r="D4148">
        <v>0</v>
      </c>
      <c r="E4148" t="s">
        <v>1196</v>
      </c>
      <c r="F4148" t="s">
        <v>8335</v>
      </c>
    </row>
    <row r="4149" spans="1:6">
      <c r="A4149" t="s">
        <v>12579</v>
      </c>
      <c r="B4149" t="s">
        <v>5322</v>
      </c>
      <c r="C4149">
        <v>0</v>
      </c>
      <c r="D4149">
        <v>0</v>
      </c>
      <c r="E4149" t="s">
        <v>1196</v>
      </c>
      <c r="F4149" t="s">
        <v>8335</v>
      </c>
    </row>
    <row r="4150" spans="1:6">
      <c r="A4150" t="s">
        <v>12580</v>
      </c>
      <c r="B4150" t="s">
        <v>5323</v>
      </c>
      <c r="C4150">
        <v>6</v>
      </c>
      <c r="D4150">
        <v>0</v>
      </c>
      <c r="E4150" t="s">
        <v>1196</v>
      </c>
      <c r="F4150" t="s">
        <v>8335</v>
      </c>
    </row>
    <row r="4151" spans="1:6">
      <c r="A4151" t="s">
        <v>12581</v>
      </c>
      <c r="B4151" t="s">
        <v>5324</v>
      </c>
      <c r="C4151">
        <v>15</v>
      </c>
      <c r="D4151">
        <v>0</v>
      </c>
      <c r="E4151" t="s">
        <v>1196</v>
      </c>
      <c r="F4151" t="s">
        <v>1196</v>
      </c>
    </row>
    <row r="4152" spans="1:6">
      <c r="A4152" t="s">
        <v>12582</v>
      </c>
      <c r="B4152" t="s">
        <v>5325</v>
      </c>
      <c r="C4152">
        <v>1</v>
      </c>
      <c r="D4152">
        <v>0</v>
      </c>
      <c r="E4152" t="s">
        <v>1196</v>
      </c>
      <c r="F4152" t="s">
        <v>8334</v>
      </c>
    </row>
    <row r="4153" spans="1:6">
      <c r="A4153" t="s">
        <v>12583</v>
      </c>
      <c r="B4153" t="s">
        <v>5326</v>
      </c>
      <c r="C4153">
        <v>0</v>
      </c>
      <c r="D4153">
        <v>0</v>
      </c>
      <c r="E4153" t="s">
        <v>1196</v>
      </c>
      <c r="F4153" t="s">
        <v>8335</v>
      </c>
    </row>
    <row r="4154" spans="1:6">
      <c r="A4154" t="s">
        <v>12584</v>
      </c>
      <c r="B4154" t="s">
        <v>5327</v>
      </c>
      <c r="C4154">
        <v>3</v>
      </c>
      <c r="D4154">
        <v>0</v>
      </c>
      <c r="E4154" t="s">
        <v>1196</v>
      </c>
      <c r="F4154" t="s">
        <v>8331</v>
      </c>
    </row>
    <row r="4155" spans="1:6">
      <c r="A4155" t="s">
        <v>12585</v>
      </c>
      <c r="B4155" t="s">
        <v>5328</v>
      </c>
      <c r="C4155">
        <v>98</v>
      </c>
      <c r="D4155">
        <v>0</v>
      </c>
      <c r="E4155" t="s">
        <v>1196</v>
      </c>
      <c r="F4155" t="s">
        <v>8335</v>
      </c>
    </row>
    <row r="4156" spans="1:6">
      <c r="A4156" t="s">
        <v>12586</v>
      </c>
      <c r="B4156" t="s">
        <v>5329</v>
      </c>
      <c r="C4156">
        <v>5</v>
      </c>
      <c r="D4156">
        <v>0</v>
      </c>
      <c r="E4156" t="s">
        <v>1196</v>
      </c>
      <c r="F4156" t="s">
        <v>8335</v>
      </c>
    </row>
    <row r="4157" spans="1:6">
      <c r="A4157" t="s">
        <v>12587</v>
      </c>
      <c r="B4157" t="s">
        <v>5330</v>
      </c>
      <c r="C4157">
        <v>0</v>
      </c>
      <c r="D4157">
        <v>0</v>
      </c>
      <c r="E4157" t="s">
        <v>1196</v>
      </c>
      <c r="F4157" t="s">
        <v>8331</v>
      </c>
    </row>
    <row r="4158" spans="1:6">
      <c r="A4158" t="s">
        <v>12588</v>
      </c>
      <c r="B4158" t="s">
        <v>5331</v>
      </c>
      <c r="C4158">
        <v>0</v>
      </c>
      <c r="D4158">
        <v>0</v>
      </c>
      <c r="E4158" t="s">
        <v>1196</v>
      </c>
      <c r="F4158" t="s">
        <v>1196</v>
      </c>
    </row>
    <row r="4159" spans="1:6">
      <c r="A4159" t="s">
        <v>12589</v>
      </c>
      <c r="B4159" t="s">
        <v>5332</v>
      </c>
      <c r="C4159">
        <v>20</v>
      </c>
      <c r="D4159">
        <v>0</v>
      </c>
      <c r="E4159" t="s">
        <v>1196</v>
      </c>
      <c r="F4159" t="s">
        <v>8332</v>
      </c>
    </row>
    <row r="4160" spans="1:6">
      <c r="A4160" t="s">
        <v>12590</v>
      </c>
      <c r="B4160" t="s">
        <v>5333</v>
      </c>
      <c r="C4160">
        <v>35</v>
      </c>
      <c r="D4160">
        <v>0</v>
      </c>
      <c r="E4160" t="s">
        <v>1196</v>
      </c>
      <c r="F4160" t="s">
        <v>8334</v>
      </c>
    </row>
    <row r="4161" spans="1:6">
      <c r="A4161" t="s">
        <v>12591</v>
      </c>
      <c r="B4161" t="s">
        <v>5334</v>
      </c>
      <c r="C4161">
        <v>9</v>
      </c>
      <c r="D4161">
        <v>0</v>
      </c>
      <c r="E4161" t="s">
        <v>1196</v>
      </c>
      <c r="F4161" t="s">
        <v>8335</v>
      </c>
    </row>
    <row r="4162" spans="1:6">
      <c r="A4162" t="s">
        <v>12592</v>
      </c>
      <c r="B4162" t="s">
        <v>5335</v>
      </c>
      <c r="C4162">
        <v>97</v>
      </c>
      <c r="D4162">
        <v>0</v>
      </c>
      <c r="E4162" t="s">
        <v>1196</v>
      </c>
      <c r="F4162" t="s">
        <v>8334</v>
      </c>
    </row>
    <row r="4163" spans="1:6">
      <c r="A4163" t="s">
        <v>12593</v>
      </c>
      <c r="B4163" t="s">
        <v>5336</v>
      </c>
      <c r="C4163">
        <v>15</v>
      </c>
      <c r="D4163">
        <v>0</v>
      </c>
      <c r="E4163" t="s">
        <v>1196</v>
      </c>
      <c r="F4163" t="s">
        <v>8334</v>
      </c>
    </row>
    <row r="4164" spans="1:6">
      <c r="A4164" t="s">
        <v>12594</v>
      </c>
      <c r="B4164" t="s">
        <v>5337</v>
      </c>
      <c r="C4164">
        <v>7</v>
      </c>
      <c r="D4164">
        <v>0</v>
      </c>
      <c r="E4164" t="s">
        <v>1196</v>
      </c>
      <c r="F4164" t="s">
        <v>8332</v>
      </c>
    </row>
    <row r="4165" spans="1:6">
      <c r="A4165" t="s">
        <v>12595</v>
      </c>
      <c r="B4165" t="s">
        <v>5338</v>
      </c>
      <c r="C4165">
        <v>26</v>
      </c>
      <c r="D4165">
        <v>0</v>
      </c>
      <c r="E4165" t="s">
        <v>1196</v>
      </c>
      <c r="F4165" t="s">
        <v>8332</v>
      </c>
    </row>
    <row r="4166" spans="1:6">
      <c r="A4166" t="s">
        <v>12596</v>
      </c>
      <c r="B4166" t="s">
        <v>5339</v>
      </c>
      <c r="C4166">
        <v>80</v>
      </c>
      <c r="D4166">
        <v>0</v>
      </c>
      <c r="E4166" t="s">
        <v>1196</v>
      </c>
      <c r="F4166" t="s">
        <v>8334</v>
      </c>
    </row>
    <row r="4167" spans="1:6">
      <c r="A4167" t="s">
        <v>12597</v>
      </c>
      <c r="B4167" t="s">
        <v>5340</v>
      </c>
      <c r="C4167">
        <v>5</v>
      </c>
      <c r="D4167">
        <v>0</v>
      </c>
      <c r="E4167" t="s">
        <v>1196</v>
      </c>
      <c r="F4167" t="s">
        <v>8335</v>
      </c>
    </row>
    <row r="4168" spans="1:6">
      <c r="A4168" t="s">
        <v>12598</v>
      </c>
      <c r="B4168" t="s">
        <v>5341</v>
      </c>
      <c r="C4168">
        <v>15</v>
      </c>
      <c r="D4168">
        <v>0</v>
      </c>
      <c r="E4168" t="s">
        <v>1196</v>
      </c>
      <c r="F4168" t="s">
        <v>8332</v>
      </c>
    </row>
    <row r="4169" spans="1:6">
      <c r="A4169" t="s">
        <v>12599</v>
      </c>
      <c r="B4169" t="s">
        <v>5342</v>
      </c>
      <c r="C4169">
        <v>0</v>
      </c>
      <c r="D4169">
        <v>0</v>
      </c>
      <c r="E4169" t="s">
        <v>1196</v>
      </c>
      <c r="F4169" t="s">
        <v>1196</v>
      </c>
    </row>
    <row r="4170" spans="1:6">
      <c r="A4170" t="s">
        <v>12600</v>
      </c>
      <c r="B4170" t="s">
        <v>5343</v>
      </c>
      <c r="C4170">
        <v>4</v>
      </c>
      <c r="D4170">
        <v>0</v>
      </c>
      <c r="E4170" t="s">
        <v>1196</v>
      </c>
      <c r="F4170" t="s">
        <v>8334</v>
      </c>
    </row>
    <row r="4171" spans="1:6">
      <c r="A4171" t="s">
        <v>12601</v>
      </c>
      <c r="B4171" t="s">
        <v>5344</v>
      </c>
      <c r="C4171">
        <v>26</v>
      </c>
      <c r="D4171">
        <v>0</v>
      </c>
      <c r="E4171" t="s">
        <v>1196</v>
      </c>
      <c r="F4171" t="s">
        <v>8335</v>
      </c>
    </row>
    <row r="4172" spans="1:6">
      <c r="A4172" t="s">
        <v>12602</v>
      </c>
      <c r="B4172" t="s">
        <v>5345</v>
      </c>
      <c r="C4172">
        <v>25</v>
      </c>
      <c r="D4172">
        <v>0</v>
      </c>
      <c r="E4172" t="s">
        <v>1196</v>
      </c>
      <c r="F4172" t="s">
        <v>8332</v>
      </c>
    </row>
    <row r="4173" spans="1:6">
      <c r="A4173" t="s">
        <v>12603</v>
      </c>
      <c r="B4173" t="s">
        <v>5346</v>
      </c>
      <c r="C4173">
        <v>0</v>
      </c>
      <c r="D4173">
        <v>0</v>
      </c>
      <c r="E4173" t="s">
        <v>1196</v>
      </c>
      <c r="F4173" t="s">
        <v>8331</v>
      </c>
    </row>
    <row r="4174" spans="1:6">
      <c r="A4174" t="s">
        <v>12604</v>
      </c>
      <c r="B4174" t="s">
        <v>5347</v>
      </c>
      <c r="C4174">
        <v>6</v>
      </c>
      <c r="D4174">
        <v>0</v>
      </c>
      <c r="E4174" t="s">
        <v>1196</v>
      </c>
      <c r="F4174" t="s">
        <v>8335</v>
      </c>
    </row>
    <row r="4175" spans="1:6">
      <c r="A4175" t="s">
        <v>12605</v>
      </c>
      <c r="B4175" t="s">
        <v>5348</v>
      </c>
      <c r="C4175">
        <v>6</v>
      </c>
      <c r="D4175">
        <v>0</v>
      </c>
      <c r="E4175" t="s">
        <v>1196</v>
      </c>
      <c r="F4175" t="s">
        <v>1196</v>
      </c>
    </row>
    <row r="4176" spans="1:6">
      <c r="A4176" t="s">
        <v>12606</v>
      </c>
      <c r="B4176" t="s">
        <v>5349</v>
      </c>
      <c r="C4176">
        <v>25</v>
      </c>
      <c r="D4176">
        <v>0</v>
      </c>
      <c r="E4176" t="s">
        <v>1196</v>
      </c>
      <c r="F4176" t="s">
        <v>8335</v>
      </c>
    </row>
    <row r="4177" spans="1:6">
      <c r="A4177" t="s">
        <v>12607</v>
      </c>
      <c r="B4177" t="s">
        <v>5350</v>
      </c>
      <c r="C4177">
        <v>101</v>
      </c>
      <c r="D4177">
        <v>0</v>
      </c>
      <c r="E4177" t="s">
        <v>1196</v>
      </c>
      <c r="F4177" t="s">
        <v>8334</v>
      </c>
    </row>
    <row r="4178" spans="1:6">
      <c r="A4178" t="s">
        <v>12608</v>
      </c>
      <c r="B4178" t="s">
        <v>5351</v>
      </c>
      <c r="C4178">
        <v>0</v>
      </c>
      <c r="D4178">
        <v>0</v>
      </c>
      <c r="E4178" t="s">
        <v>1196</v>
      </c>
      <c r="F4178" t="s">
        <v>8379</v>
      </c>
    </row>
    <row r="4179" spans="1:6">
      <c r="A4179" t="s">
        <v>12609</v>
      </c>
      <c r="B4179" t="s">
        <v>5352</v>
      </c>
      <c r="C4179">
        <v>2</v>
      </c>
      <c r="D4179">
        <v>0</v>
      </c>
      <c r="E4179" t="s">
        <v>1196</v>
      </c>
      <c r="F4179" t="s">
        <v>1196</v>
      </c>
    </row>
    <row r="4180" spans="1:6">
      <c r="A4180" t="s">
        <v>12610</v>
      </c>
      <c r="B4180" t="s">
        <v>5353</v>
      </c>
      <c r="C4180">
        <v>0</v>
      </c>
      <c r="D4180">
        <v>0</v>
      </c>
      <c r="E4180" t="s">
        <v>1196</v>
      </c>
      <c r="F4180" t="s">
        <v>8335</v>
      </c>
    </row>
    <row r="4181" spans="1:6">
      <c r="A4181" t="s">
        <v>12611</v>
      </c>
      <c r="B4181" t="s">
        <v>5354</v>
      </c>
      <c r="C4181">
        <v>10</v>
      </c>
      <c r="D4181">
        <v>0</v>
      </c>
      <c r="E4181" t="s">
        <v>1196</v>
      </c>
      <c r="F4181" t="s">
        <v>1196</v>
      </c>
    </row>
    <row r="4182" spans="1:6">
      <c r="A4182" t="s">
        <v>12612</v>
      </c>
      <c r="B4182" t="s">
        <v>5355</v>
      </c>
      <c r="C4182">
        <v>1</v>
      </c>
      <c r="D4182">
        <v>0</v>
      </c>
      <c r="E4182" t="s">
        <v>1196</v>
      </c>
      <c r="F4182" t="s">
        <v>8332</v>
      </c>
    </row>
    <row r="4183" spans="1:6">
      <c r="A4183" t="s">
        <v>12613</v>
      </c>
      <c r="B4183" t="s">
        <v>5356</v>
      </c>
      <c r="C4183">
        <v>11</v>
      </c>
      <c r="D4183">
        <v>0</v>
      </c>
      <c r="E4183" t="s">
        <v>1196</v>
      </c>
      <c r="F4183" t="s">
        <v>8335</v>
      </c>
    </row>
    <row r="4184" spans="1:6">
      <c r="A4184" t="s">
        <v>12614</v>
      </c>
      <c r="B4184" t="s">
        <v>5357</v>
      </c>
      <c r="C4184">
        <v>15</v>
      </c>
      <c r="D4184">
        <v>0</v>
      </c>
      <c r="E4184" t="s">
        <v>1196</v>
      </c>
      <c r="F4184" t="s">
        <v>8334</v>
      </c>
    </row>
    <row r="4185" spans="1:6">
      <c r="A4185" t="s">
        <v>12615</v>
      </c>
      <c r="B4185" t="s">
        <v>5358</v>
      </c>
      <c r="C4185">
        <v>80</v>
      </c>
      <c r="D4185">
        <v>0</v>
      </c>
      <c r="E4185" t="s">
        <v>1196</v>
      </c>
      <c r="F4185" t="s">
        <v>8332</v>
      </c>
    </row>
    <row r="4186" spans="1:6">
      <c r="A4186" t="s">
        <v>12616</v>
      </c>
      <c r="B4186" t="s">
        <v>5359</v>
      </c>
      <c r="C4186">
        <v>25</v>
      </c>
      <c r="D4186">
        <v>0</v>
      </c>
      <c r="E4186" t="s">
        <v>1196</v>
      </c>
      <c r="F4186" t="s">
        <v>8332</v>
      </c>
    </row>
    <row r="4187" spans="1:6">
      <c r="A4187" t="s">
        <v>12617</v>
      </c>
      <c r="B4187" t="s">
        <v>5360</v>
      </c>
      <c r="C4187">
        <v>12</v>
      </c>
      <c r="D4187">
        <v>0</v>
      </c>
      <c r="E4187" t="s">
        <v>1196</v>
      </c>
      <c r="F4187" t="s">
        <v>8334</v>
      </c>
    </row>
    <row r="4188" spans="1:6">
      <c r="A4188" t="s">
        <v>12618</v>
      </c>
      <c r="B4188" t="s">
        <v>5361</v>
      </c>
      <c r="C4188">
        <v>0</v>
      </c>
      <c r="D4188">
        <v>0</v>
      </c>
      <c r="E4188" t="s">
        <v>1196</v>
      </c>
      <c r="F4188" t="s">
        <v>1196</v>
      </c>
    </row>
    <row r="4189" spans="1:6">
      <c r="A4189" t="s">
        <v>12619</v>
      </c>
      <c r="B4189" t="s">
        <v>5362</v>
      </c>
      <c r="C4189">
        <v>0</v>
      </c>
      <c r="D4189">
        <v>0</v>
      </c>
      <c r="E4189" t="s">
        <v>1196</v>
      </c>
      <c r="F4189" t="s">
        <v>1196</v>
      </c>
    </row>
    <row r="4190" spans="1:6">
      <c r="A4190" t="s">
        <v>12620</v>
      </c>
      <c r="B4190" t="s">
        <v>5363</v>
      </c>
      <c r="C4190">
        <v>11</v>
      </c>
      <c r="D4190">
        <v>0</v>
      </c>
      <c r="E4190" t="s">
        <v>1196</v>
      </c>
      <c r="F4190" t="s">
        <v>1196</v>
      </c>
    </row>
    <row r="4191" spans="1:6">
      <c r="A4191" t="s">
        <v>12621</v>
      </c>
      <c r="B4191" t="s">
        <v>5364</v>
      </c>
      <c r="C4191">
        <v>0</v>
      </c>
      <c r="D4191">
        <v>0</v>
      </c>
      <c r="E4191" t="s">
        <v>1196</v>
      </c>
      <c r="F4191" t="s">
        <v>8335</v>
      </c>
    </row>
    <row r="4192" spans="1:6">
      <c r="A4192" t="s">
        <v>12622</v>
      </c>
      <c r="B4192" t="s">
        <v>5365</v>
      </c>
      <c r="C4192">
        <v>45</v>
      </c>
      <c r="D4192">
        <v>0</v>
      </c>
      <c r="E4192" t="s">
        <v>1196</v>
      </c>
      <c r="F4192" t="s">
        <v>8335</v>
      </c>
    </row>
    <row r="4193" spans="1:6">
      <c r="A4193" t="s">
        <v>12623</v>
      </c>
      <c r="B4193" t="s">
        <v>5366</v>
      </c>
      <c r="C4193">
        <v>0</v>
      </c>
      <c r="D4193">
        <v>0</v>
      </c>
      <c r="E4193" t="s">
        <v>1196</v>
      </c>
      <c r="F4193" t="s">
        <v>8335</v>
      </c>
    </row>
    <row r="4194" spans="1:6">
      <c r="A4194" t="s">
        <v>12624</v>
      </c>
      <c r="B4194" t="s">
        <v>5367</v>
      </c>
      <c r="C4194">
        <v>5</v>
      </c>
      <c r="D4194">
        <v>0</v>
      </c>
      <c r="E4194" t="s">
        <v>1196</v>
      </c>
      <c r="F4194" t="s">
        <v>8332</v>
      </c>
    </row>
    <row r="4195" spans="1:6">
      <c r="A4195" t="s">
        <v>12625</v>
      </c>
      <c r="B4195" t="s">
        <v>5368</v>
      </c>
      <c r="C4195">
        <v>4</v>
      </c>
      <c r="D4195">
        <v>0</v>
      </c>
      <c r="E4195" t="s">
        <v>1196</v>
      </c>
      <c r="F4195" t="s">
        <v>1196</v>
      </c>
    </row>
    <row r="4196" spans="1:6">
      <c r="A4196" t="s">
        <v>12626</v>
      </c>
      <c r="B4196" t="s">
        <v>5369</v>
      </c>
      <c r="C4196">
        <v>4</v>
      </c>
      <c r="D4196">
        <v>0</v>
      </c>
      <c r="E4196" t="s">
        <v>1196</v>
      </c>
      <c r="F4196" t="s">
        <v>8334</v>
      </c>
    </row>
    <row r="4197" spans="1:6">
      <c r="A4197" t="s">
        <v>12627</v>
      </c>
      <c r="B4197" t="s">
        <v>5370</v>
      </c>
      <c r="C4197">
        <v>8</v>
      </c>
      <c r="D4197">
        <v>0</v>
      </c>
      <c r="E4197" t="s">
        <v>1196</v>
      </c>
      <c r="F4197" t="s">
        <v>8334</v>
      </c>
    </row>
    <row r="4198" spans="1:6">
      <c r="A4198" t="s">
        <v>12628</v>
      </c>
      <c r="B4198" t="s">
        <v>5371</v>
      </c>
      <c r="C4198">
        <v>12</v>
      </c>
      <c r="D4198">
        <v>0</v>
      </c>
      <c r="E4198" t="s">
        <v>1196</v>
      </c>
      <c r="F4198" t="s">
        <v>8331</v>
      </c>
    </row>
    <row r="4199" spans="1:6">
      <c r="A4199" t="s">
        <v>12629</v>
      </c>
      <c r="B4199" t="s">
        <v>5372</v>
      </c>
      <c r="C4199">
        <v>0</v>
      </c>
      <c r="D4199">
        <v>0</v>
      </c>
      <c r="E4199" t="s">
        <v>1196</v>
      </c>
      <c r="F4199" t="s">
        <v>8335</v>
      </c>
    </row>
    <row r="4200" spans="1:6">
      <c r="A4200" t="s">
        <v>12630</v>
      </c>
      <c r="B4200" t="s">
        <v>5373</v>
      </c>
      <c r="C4200">
        <v>25</v>
      </c>
      <c r="D4200">
        <v>0</v>
      </c>
      <c r="E4200" t="s">
        <v>1196</v>
      </c>
      <c r="F4200" t="s">
        <v>8335</v>
      </c>
    </row>
    <row r="4201" spans="1:6">
      <c r="A4201" t="s">
        <v>12631</v>
      </c>
      <c r="B4201" t="s">
        <v>5374</v>
      </c>
      <c r="C4201">
        <v>0</v>
      </c>
      <c r="D4201">
        <v>0</v>
      </c>
      <c r="E4201" t="s">
        <v>1196</v>
      </c>
      <c r="F4201" t="s">
        <v>1196</v>
      </c>
    </row>
    <row r="4202" spans="1:6">
      <c r="A4202" t="s">
        <v>12632</v>
      </c>
      <c r="B4202" t="s">
        <v>5375</v>
      </c>
      <c r="C4202">
        <v>2</v>
      </c>
      <c r="D4202">
        <v>0</v>
      </c>
      <c r="E4202" t="s">
        <v>1196</v>
      </c>
      <c r="F4202" t="s">
        <v>8334</v>
      </c>
    </row>
    <row r="4203" spans="1:6">
      <c r="A4203" t="s">
        <v>12633</v>
      </c>
      <c r="B4203" t="s">
        <v>5376</v>
      </c>
      <c r="C4203">
        <v>0</v>
      </c>
      <c r="D4203">
        <v>0</v>
      </c>
      <c r="E4203" t="s">
        <v>1196</v>
      </c>
      <c r="F4203" t="s">
        <v>8378</v>
      </c>
    </row>
    <row r="4204" spans="1:6">
      <c r="A4204" t="s">
        <v>12634</v>
      </c>
      <c r="B4204" t="s">
        <v>5377</v>
      </c>
      <c r="C4204">
        <v>0</v>
      </c>
      <c r="D4204">
        <v>0</v>
      </c>
      <c r="E4204" t="s">
        <v>1196</v>
      </c>
      <c r="F4204" t="s">
        <v>8332</v>
      </c>
    </row>
    <row r="4205" spans="1:6">
      <c r="A4205" t="s">
        <v>12635</v>
      </c>
      <c r="B4205" t="s">
        <v>5378</v>
      </c>
      <c r="C4205">
        <v>24</v>
      </c>
      <c r="D4205">
        <v>0</v>
      </c>
      <c r="E4205" t="s">
        <v>1196</v>
      </c>
      <c r="F4205" t="s">
        <v>8335</v>
      </c>
    </row>
    <row r="4206" spans="1:6">
      <c r="A4206" t="s">
        <v>12636</v>
      </c>
      <c r="B4206" t="s">
        <v>5379</v>
      </c>
      <c r="C4206">
        <v>0</v>
      </c>
      <c r="D4206">
        <v>0</v>
      </c>
      <c r="E4206" t="s">
        <v>1196</v>
      </c>
      <c r="F4206" t="s">
        <v>8379</v>
      </c>
    </row>
    <row r="4207" spans="1:6">
      <c r="A4207" t="s">
        <v>12637</v>
      </c>
      <c r="B4207" t="s">
        <v>5380</v>
      </c>
      <c r="C4207">
        <v>15</v>
      </c>
      <c r="D4207">
        <v>0</v>
      </c>
      <c r="E4207" t="s">
        <v>1196</v>
      </c>
      <c r="F4207" t="s">
        <v>8335</v>
      </c>
    </row>
    <row r="4208" spans="1:6">
      <c r="A4208" t="s">
        <v>12638</v>
      </c>
      <c r="B4208" t="s">
        <v>5381</v>
      </c>
      <c r="C4208">
        <v>9</v>
      </c>
      <c r="D4208">
        <v>0</v>
      </c>
      <c r="E4208" t="s">
        <v>1196</v>
      </c>
      <c r="F4208" t="s">
        <v>8335</v>
      </c>
    </row>
    <row r="4209" spans="1:6">
      <c r="A4209" t="s">
        <v>12639</v>
      </c>
      <c r="B4209" t="s">
        <v>5382</v>
      </c>
      <c r="C4209">
        <v>10</v>
      </c>
      <c r="D4209">
        <v>0</v>
      </c>
      <c r="E4209" t="s">
        <v>1196</v>
      </c>
      <c r="F4209" t="s">
        <v>8334</v>
      </c>
    </row>
    <row r="4210" spans="1:6">
      <c r="A4210" t="s">
        <v>12640</v>
      </c>
      <c r="B4210" t="s">
        <v>5383</v>
      </c>
      <c r="C4210">
        <v>0</v>
      </c>
      <c r="D4210">
        <v>0</v>
      </c>
      <c r="E4210" t="s">
        <v>1196</v>
      </c>
      <c r="F4210" t="s">
        <v>8331</v>
      </c>
    </row>
    <row r="4211" spans="1:6">
      <c r="A4211" t="s">
        <v>12641</v>
      </c>
      <c r="B4211" t="s">
        <v>5384</v>
      </c>
      <c r="C4211">
        <v>15</v>
      </c>
      <c r="D4211">
        <v>0</v>
      </c>
      <c r="E4211" t="s">
        <v>1196</v>
      </c>
      <c r="F4211" t="s">
        <v>1196</v>
      </c>
    </row>
    <row r="4212" spans="1:6">
      <c r="A4212" t="s">
        <v>12642</v>
      </c>
      <c r="B4212" t="s">
        <v>5385</v>
      </c>
      <c r="C4212">
        <v>21</v>
      </c>
      <c r="D4212">
        <v>0</v>
      </c>
      <c r="E4212" t="s">
        <v>1196</v>
      </c>
      <c r="F4212" t="s">
        <v>1196</v>
      </c>
    </row>
    <row r="4213" spans="1:6">
      <c r="A4213" t="s">
        <v>12643</v>
      </c>
      <c r="B4213" t="s">
        <v>5386</v>
      </c>
      <c r="C4213">
        <v>15</v>
      </c>
      <c r="D4213">
        <v>0</v>
      </c>
      <c r="E4213" t="s">
        <v>1196</v>
      </c>
      <c r="F4213" t="s">
        <v>1196</v>
      </c>
    </row>
    <row r="4214" spans="1:6">
      <c r="A4214" t="s">
        <v>12644</v>
      </c>
      <c r="B4214" t="s">
        <v>5387</v>
      </c>
      <c r="C4214">
        <v>39</v>
      </c>
      <c r="D4214">
        <v>0</v>
      </c>
      <c r="E4214" t="s">
        <v>1196</v>
      </c>
      <c r="F4214" t="s">
        <v>8334</v>
      </c>
    </row>
    <row r="4215" spans="1:6">
      <c r="A4215" t="s">
        <v>12645</v>
      </c>
      <c r="B4215" t="s">
        <v>5388</v>
      </c>
      <c r="C4215">
        <v>8</v>
      </c>
      <c r="D4215">
        <v>0</v>
      </c>
      <c r="E4215" t="s">
        <v>1196</v>
      </c>
      <c r="F4215" t="s">
        <v>8335</v>
      </c>
    </row>
    <row r="4216" spans="1:6">
      <c r="A4216" t="s">
        <v>12646</v>
      </c>
      <c r="B4216" t="s">
        <v>5389</v>
      </c>
      <c r="C4216">
        <v>0</v>
      </c>
      <c r="D4216">
        <v>0</v>
      </c>
      <c r="E4216" t="s">
        <v>1196</v>
      </c>
      <c r="F4216" t="s">
        <v>8379</v>
      </c>
    </row>
    <row r="4217" spans="1:6">
      <c r="A4217" t="s">
        <v>12647</v>
      </c>
      <c r="B4217" t="s">
        <v>5390</v>
      </c>
      <c r="C4217">
        <v>145</v>
      </c>
      <c r="D4217">
        <v>0</v>
      </c>
      <c r="E4217" t="s">
        <v>1196</v>
      </c>
      <c r="F4217" t="s">
        <v>8335</v>
      </c>
    </row>
    <row r="4218" spans="1:6">
      <c r="A4218" t="s">
        <v>12648</v>
      </c>
      <c r="B4218" t="s">
        <v>5391</v>
      </c>
      <c r="C4218">
        <v>16</v>
      </c>
      <c r="D4218">
        <v>0</v>
      </c>
      <c r="E4218" t="s">
        <v>1196</v>
      </c>
      <c r="F4218" t="s">
        <v>8331</v>
      </c>
    </row>
    <row r="4219" spans="1:6">
      <c r="A4219" t="s">
        <v>12649</v>
      </c>
      <c r="B4219" t="s">
        <v>5392</v>
      </c>
      <c r="C4219">
        <v>6</v>
      </c>
      <c r="D4219">
        <v>0</v>
      </c>
      <c r="E4219" t="s">
        <v>1196</v>
      </c>
      <c r="F4219" t="s">
        <v>1196</v>
      </c>
    </row>
    <row r="4220" spans="1:6">
      <c r="A4220" t="s">
        <v>12650</v>
      </c>
      <c r="B4220" t="s">
        <v>5393</v>
      </c>
      <c r="C4220">
        <v>0</v>
      </c>
      <c r="D4220">
        <v>0</v>
      </c>
      <c r="E4220" t="s">
        <v>1196</v>
      </c>
      <c r="F4220" t="s">
        <v>1196</v>
      </c>
    </row>
    <row r="4221" spans="1:6">
      <c r="A4221" t="s">
        <v>12651</v>
      </c>
      <c r="B4221" t="s">
        <v>5394</v>
      </c>
      <c r="C4221">
        <v>5</v>
      </c>
      <c r="D4221">
        <v>0</v>
      </c>
      <c r="E4221" t="s">
        <v>1196</v>
      </c>
      <c r="F4221" t="s">
        <v>8334</v>
      </c>
    </row>
    <row r="4222" spans="1:6">
      <c r="A4222" t="s">
        <v>12652</v>
      </c>
      <c r="B4222" t="s">
        <v>5395</v>
      </c>
      <c r="C4222">
        <v>15</v>
      </c>
      <c r="D4222">
        <v>0</v>
      </c>
      <c r="E4222" t="s">
        <v>1196</v>
      </c>
      <c r="F4222" t="s">
        <v>8332</v>
      </c>
    </row>
    <row r="4223" spans="1:6">
      <c r="A4223" t="s">
        <v>12653</v>
      </c>
      <c r="B4223" t="s">
        <v>5396</v>
      </c>
      <c r="C4223">
        <v>4</v>
      </c>
      <c r="D4223">
        <v>0</v>
      </c>
      <c r="E4223" t="s">
        <v>1196</v>
      </c>
      <c r="F4223" t="s">
        <v>8335</v>
      </c>
    </row>
    <row r="4224" spans="1:6">
      <c r="A4224" t="s">
        <v>12654</v>
      </c>
      <c r="B4224" t="s">
        <v>5397</v>
      </c>
      <c r="C4224">
        <v>2</v>
      </c>
      <c r="D4224">
        <v>0</v>
      </c>
      <c r="E4224" t="s">
        <v>1196</v>
      </c>
      <c r="F4224" t="s">
        <v>8335</v>
      </c>
    </row>
    <row r="4225" spans="1:6">
      <c r="A4225" t="s">
        <v>12655</v>
      </c>
      <c r="B4225" t="s">
        <v>5398</v>
      </c>
      <c r="C4225">
        <v>20</v>
      </c>
      <c r="D4225">
        <v>0</v>
      </c>
      <c r="E4225" t="s">
        <v>1196</v>
      </c>
      <c r="F4225" t="s">
        <v>1196</v>
      </c>
    </row>
    <row r="4226" spans="1:6">
      <c r="A4226" t="s">
        <v>12656</v>
      </c>
      <c r="B4226" t="s">
        <v>5399</v>
      </c>
      <c r="C4226">
        <v>0</v>
      </c>
      <c r="D4226">
        <v>0</v>
      </c>
      <c r="E4226" t="s">
        <v>1196</v>
      </c>
      <c r="F4226" t="s">
        <v>8335</v>
      </c>
    </row>
    <row r="4227" spans="1:6">
      <c r="A4227" t="s">
        <v>12657</v>
      </c>
      <c r="B4227" t="s">
        <v>5400</v>
      </c>
      <c r="C4227">
        <v>12</v>
      </c>
      <c r="D4227">
        <v>0</v>
      </c>
      <c r="E4227" t="s">
        <v>1196</v>
      </c>
      <c r="F4227" t="s">
        <v>8334</v>
      </c>
    </row>
    <row r="4228" spans="1:6">
      <c r="A4228" t="s">
        <v>12658</v>
      </c>
      <c r="B4228" t="s">
        <v>5401</v>
      </c>
      <c r="C4228">
        <v>0</v>
      </c>
      <c r="D4228">
        <v>0</v>
      </c>
      <c r="E4228" t="s">
        <v>1196</v>
      </c>
      <c r="F4228" t="s">
        <v>1196</v>
      </c>
    </row>
    <row r="4229" spans="1:6">
      <c r="A4229" t="s">
        <v>12659</v>
      </c>
      <c r="B4229" t="s">
        <v>5402</v>
      </c>
      <c r="C4229">
        <v>6</v>
      </c>
      <c r="D4229">
        <v>0</v>
      </c>
      <c r="E4229" t="s">
        <v>1196</v>
      </c>
      <c r="F4229" t="s">
        <v>8331</v>
      </c>
    </row>
    <row r="4230" spans="1:6">
      <c r="A4230" t="s">
        <v>12660</v>
      </c>
      <c r="B4230" t="s">
        <v>5403</v>
      </c>
      <c r="C4230">
        <v>5</v>
      </c>
      <c r="D4230">
        <v>0</v>
      </c>
      <c r="E4230" t="s">
        <v>1196</v>
      </c>
      <c r="F4230" t="s">
        <v>8331</v>
      </c>
    </row>
    <row r="4231" spans="1:6">
      <c r="A4231" t="s">
        <v>12661</v>
      </c>
      <c r="B4231" t="s">
        <v>5404</v>
      </c>
      <c r="C4231">
        <v>61</v>
      </c>
      <c r="D4231">
        <v>0</v>
      </c>
      <c r="E4231" t="s">
        <v>1196</v>
      </c>
      <c r="F4231" t="s">
        <v>8335</v>
      </c>
    </row>
    <row r="4232" spans="1:6">
      <c r="A4232" t="s">
        <v>12662</v>
      </c>
      <c r="B4232" t="s">
        <v>5405</v>
      </c>
      <c r="C4232">
        <v>17</v>
      </c>
      <c r="D4232">
        <v>0</v>
      </c>
      <c r="E4232" t="s">
        <v>1196</v>
      </c>
      <c r="F4232" t="s">
        <v>8332</v>
      </c>
    </row>
    <row r="4233" spans="1:6">
      <c r="A4233" t="s">
        <v>12663</v>
      </c>
      <c r="B4233" t="s">
        <v>5406</v>
      </c>
      <c r="C4233">
        <v>7</v>
      </c>
      <c r="D4233">
        <v>0</v>
      </c>
      <c r="E4233" t="s">
        <v>1196</v>
      </c>
      <c r="F4233" t="s">
        <v>8334</v>
      </c>
    </row>
    <row r="4234" spans="1:6">
      <c r="A4234" t="s">
        <v>12664</v>
      </c>
      <c r="B4234" t="s">
        <v>5407</v>
      </c>
      <c r="C4234">
        <v>15</v>
      </c>
      <c r="D4234">
        <v>0</v>
      </c>
      <c r="E4234" t="s">
        <v>1196</v>
      </c>
      <c r="F4234" t="s">
        <v>8334</v>
      </c>
    </row>
    <row r="4235" spans="1:6">
      <c r="A4235" t="s">
        <v>12665</v>
      </c>
      <c r="B4235" t="s">
        <v>5408</v>
      </c>
      <c r="C4235">
        <v>49</v>
      </c>
      <c r="D4235">
        <v>0</v>
      </c>
      <c r="E4235" t="s">
        <v>1196</v>
      </c>
      <c r="F4235" t="s">
        <v>8331</v>
      </c>
    </row>
    <row r="4236" spans="1:6">
      <c r="A4236" t="s">
        <v>12666</v>
      </c>
      <c r="B4236" t="s">
        <v>5409</v>
      </c>
      <c r="C4236">
        <v>0</v>
      </c>
      <c r="D4236">
        <v>0</v>
      </c>
      <c r="E4236" t="s">
        <v>1196</v>
      </c>
      <c r="F4236" t="s">
        <v>1196</v>
      </c>
    </row>
    <row r="4237" spans="1:6">
      <c r="A4237" t="s">
        <v>12667</v>
      </c>
      <c r="B4237" t="s">
        <v>5410</v>
      </c>
      <c r="C4237">
        <v>11</v>
      </c>
      <c r="D4237">
        <v>0</v>
      </c>
      <c r="E4237" t="s">
        <v>1196</v>
      </c>
      <c r="F4237" t="s">
        <v>8335</v>
      </c>
    </row>
    <row r="4238" spans="1:6">
      <c r="A4238" t="s">
        <v>12668</v>
      </c>
      <c r="B4238" t="s">
        <v>5411</v>
      </c>
      <c r="C4238">
        <v>1</v>
      </c>
      <c r="D4238">
        <v>0</v>
      </c>
      <c r="E4238" t="s">
        <v>1196</v>
      </c>
      <c r="F4238" t="s">
        <v>8335</v>
      </c>
    </row>
    <row r="4239" spans="1:6">
      <c r="A4239" t="s">
        <v>12669</v>
      </c>
      <c r="B4239" t="s">
        <v>5412</v>
      </c>
      <c r="C4239">
        <v>0</v>
      </c>
      <c r="D4239">
        <v>0</v>
      </c>
      <c r="E4239" t="s">
        <v>1196</v>
      </c>
      <c r="F4239" t="s">
        <v>8334</v>
      </c>
    </row>
    <row r="4240" spans="1:6">
      <c r="A4240" t="s">
        <v>12670</v>
      </c>
      <c r="B4240" t="s">
        <v>5413</v>
      </c>
      <c r="C4240">
        <v>8</v>
      </c>
      <c r="D4240">
        <v>0</v>
      </c>
      <c r="E4240" t="s">
        <v>1196</v>
      </c>
      <c r="F4240" t="s">
        <v>8335</v>
      </c>
    </row>
    <row r="4241" spans="1:6">
      <c r="A4241" t="s">
        <v>12671</v>
      </c>
      <c r="B4241" t="s">
        <v>5414</v>
      </c>
      <c r="C4241">
        <v>50</v>
      </c>
      <c r="D4241">
        <v>0</v>
      </c>
      <c r="E4241" t="s">
        <v>1196</v>
      </c>
      <c r="F4241" t="s">
        <v>1196</v>
      </c>
    </row>
    <row r="4242" spans="1:6">
      <c r="A4242" t="s">
        <v>12672</v>
      </c>
      <c r="B4242" t="s">
        <v>5415</v>
      </c>
      <c r="C4242">
        <v>18</v>
      </c>
      <c r="D4242">
        <v>0</v>
      </c>
      <c r="E4242" t="s">
        <v>1196</v>
      </c>
      <c r="F4242" t="s">
        <v>1196</v>
      </c>
    </row>
    <row r="4243" spans="1:6">
      <c r="A4243" t="s">
        <v>12673</v>
      </c>
      <c r="B4243" t="s">
        <v>5416</v>
      </c>
      <c r="C4243">
        <v>0</v>
      </c>
      <c r="D4243">
        <v>0</v>
      </c>
      <c r="E4243" t="s">
        <v>1196</v>
      </c>
      <c r="F4243" t="s">
        <v>1196</v>
      </c>
    </row>
    <row r="4244" spans="1:6">
      <c r="A4244" t="s">
        <v>12674</v>
      </c>
      <c r="B4244" t="s">
        <v>5417</v>
      </c>
      <c r="C4244">
        <v>0</v>
      </c>
      <c r="D4244">
        <v>0</v>
      </c>
      <c r="E4244" t="s">
        <v>1196</v>
      </c>
      <c r="F4244" t="s">
        <v>1196</v>
      </c>
    </row>
    <row r="4245" spans="1:6">
      <c r="A4245" t="s">
        <v>12675</v>
      </c>
      <c r="B4245" t="s">
        <v>5418</v>
      </c>
      <c r="C4245">
        <v>7</v>
      </c>
      <c r="D4245">
        <v>0</v>
      </c>
      <c r="E4245" t="s">
        <v>1196</v>
      </c>
      <c r="F4245" t="s">
        <v>8331</v>
      </c>
    </row>
    <row r="4246" spans="1:6">
      <c r="A4246" t="s">
        <v>12676</v>
      </c>
      <c r="B4246" t="s">
        <v>5419</v>
      </c>
      <c r="C4246">
        <v>5</v>
      </c>
      <c r="D4246">
        <v>0</v>
      </c>
      <c r="E4246" t="s">
        <v>1196</v>
      </c>
      <c r="F4246" t="s">
        <v>1196</v>
      </c>
    </row>
    <row r="4247" spans="1:6">
      <c r="A4247" t="s">
        <v>12677</v>
      </c>
      <c r="B4247" t="s">
        <v>5420</v>
      </c>
      <c r="C4247">
        <v>37</v>
      </c>
      <c r="D4247">
        <v>0</v>
      </c>
      <c r="E4247" t="s">
        <v>1196</v>
      </c>
      <c r="F4247" t="s">
        <v>8335</v>
      </c>
    </row>
    <row r="4248" spans="1:6">
      <c r="A4248" t="s">
        <v>12678</v>
      </c>
      <c r="B4248" t="s">
        <v>5421</v>
      </c>
      <c r="C4248">
        <v>2</v>
      </c>
      <c r="D4248">
        <v>0</v>
      </c>
      <c r="E4248" t="s">
        <v>1196</v>
      </c>
      <c r="F4248" t="s">
        <v>8334</v>
      </c>
    </row>
    <row r="4249" spans="1:6">
      <c r="A4249" t="s">
        <v>12679</v>
      </c>
      <c r="B4249" t="s">
        <v>5422</v>
      </c>
      <c r="C4249">
        <v>33</v>
      </c>
      <c r="D4249">
        <v>0</v>
      </c>
      <c r="E4249" t="s">
        <v>1196</v>
      </c>
      <c r="F4249" t="s">
        <v>8335</v>
      </c>
    </row>
    <row r="4250" spans="1:6">
      <c r="A4250" t="s">
        <v>12680</v>
      </c>
      <c r="B4250" t="s">
        <v>5423</v>
      </c>
      <c r="C4250">
        <v>5</v>
      </c>
      <c r="D4250">
        <v>0</v>
      </c>
      <c r="E4250" t="s">
        <v>1196</v>
      </c>
      <c r="F4250" t="s">
        <v>8335</v>
      </c>
    </row>
    <row r="4251" spans="1:6">
      <c r="A4251" t="s">
        <v>12681</v>
      </c>
      <c r="B4251" t="s">
        <v>5424</v>
      </c>
      <c r="C4251">
        <v>75</v>
      </c>
      <c r="D4251">
        <v>0</v>
      </c>
      <c r="E4251" t="s">
        <v>1196</v>
      </c>
      <c r="F4251" t="s">
        <v>8335</v>
      </c>
    </row>
    <row r="4252" spans="1:6">
      <c r="A4252" t="s">
        <v>12682</v>
      </c>
      <c r="B4252" t="s">
        <v>5425</v>
      </c>
      <c r="C4252">
        <v>2</v>
      </c>
      <c r="D4252">
        <v>0</v>
      </c>
      <c r="E4252" t="s">
        <v>1196</v>
      </c>
      <c r="F4252" t="s">
        <v>8335</v>
      </c>
    </row>
    <row r="4253" spans="1:6">
      <c r="A4253" t="s">
        <v>12683</v>
      </c>
      <c r="B4253" t="s">
        <v>5426</v>
      </c>
      <c r="C4253">
        <v>35</v>
      </c>
      <c r="D4253">
        <v>0</v>
      </c>
      <c r="E4253" t="s">
        <v>1196</v>
      </c>
      <c r="F4253" t="s">
        <v>8334</v>
      </c>
    </row>
    <row r="4254" spans="1:6">
      <c r="A4254" t="s">
        <v>12684</v>
      </c>
      <c r="B4254" t="s">
        <v>5427</v>
      </c>
      <c r="C4254">
        <v>73</v>
      </c>
      <c r="D4254">
        <v>0</v>
      </c>
      <c r="E4254" t="s">
        <v>1196</v>
      </c>
      <c r="F4254" t="s">
        <v>8335</v>
      </c>
    </row>
    <row r="4255" spans="1:6">
      <c r="A4255" t="s">
        <v>12685</v>
      </c>
      <c r="B4255" t="s">
        <v>5428</v>
      </c>
      <c r="C4255">
        <v>5</v>
      </c>
      <c r="D4255">
        <v>0</v>
      </c>
      <c r="E4255" t="s">
        <v>1196</v>
      </c>
      <c r="F4255" t="s">
        <v>8396</v>
      </c>
    </row>
    <row r="4256" spans="1:6">
      <c r="A4256" t="s">
        <v>12686</v>
      </c>
      <c r="B4256" t="s">
        <v>5429</v>
      </c>
      <c r="C4256">
        <v>0</v>
      </c>
      <c r="D4256">
        <v>0</v>
      </c>
      <c r="E4256" t="s">
        <v>1196</v>
      </c>
      <c r="F4256" t="s">
        <v>1196</v>
      </c>
    </row>
    <row r="4257" spans="1:6">
      <c r="A4257" t="s">
        <v>12687</v>
      </c>
      <c r="B4257" t="s">
        <v>5430</v>
      </c>
      <c r="C4257">
        <v>4</v>
      </c>
      <c r="D4257">
        <v>0</v>
      </c>
      <c r="E4257" t="s">
        <v>1196</v>
      </c>
      <c r="F4257" t="s">
        <v>8332</v>
      </c>
    </row>
    <row r="4258" spans="1:6">
      <c r="A4258" t="s">
        <v>12688</v>
      </c>
      <c r="B4258" t="s">
        <v>5431</v>
      </c>
      <c r="C4258">
        <v>0</v>
      </c>
      <c r="D4258">
        <v>0</v>
      </c>
      <c r="E4258" t="s">
        <v>1196</v>
      </c>
      <c r="F4258" t="s">
        <v>8331</v>
      </c>
    </row>
    <row r="4259" spans="1:6">
      <c r="A4259" t="s">
        <v>12689</v>
      </c>
      <c r="B4259" t="s">
        <v>5432</v>
      </c>
      <c r="C4259">
        <v>168</v>
      </c>
      <c r="D4259">
        <v>0</v>
      </c>
      <c r="E4259" t="s">
        <v>1196</v>
      </c>
      <c r="F4259" t="s">
        <v>8334</v>
      </c>
    </row>
    <row r="4260" spans="1:6">
      <c r="A4260" t="s">
        <v>12690</v>
      </c>
      <c r="B4260" t="s">
        <v>5433</v>
      </c>
      <c r="C4260">
        <v>20</v>
      </c>
      <c r="D4260">
        <v>0</v>
      </c>
      <c r="E4260" t="s">
        <v>1196</v>
      </c>
      <c r="F4260" t="s">
        <v>8332</v>
      </c>
    </row>
    <row r="4261" spans="1:6">
      <c r="A4261" t="s">
        <v>12691</v>
      </c>
      <c r="B4261" t="s">
        <v>5434</v>
      </c>
      <c r="C4261">
        <v>10</v>
      </c>
      <c r="D4261">
        <v>0</v>
      </c>
      <c r="E4261" t="s">
        <v>1196</v>
      </c>
      <c r="F4261" t="s">
        <v>1196</v>
      </c>
    </row>
    <row r="4262" spans="1:6">
      <c r="A4262" t="s">
        <v>12692</v>
      </c>
      <c r="B4262" t="s">
        <v>5435</v>
      </c>
      <c r="C4262">
        <v>0</v>
      </c>
      <c r="D4262">
        <v>0</v>
      </c>
      <c r="E4262" t="s">
        <v>1196</v>
      </c>
      <c r="F4262" t="s">
        <v>8335</v>
      </c>
    </row>
    <row r="4263" spans="1:6">
      <c r="A4263" t="s">
        <v>12693</v>
      </c>
      <c r="B4263" t="s">
        <v>5436</v>
      </c>
      <c r="C4263">
        <v>35</v>
      </c>
      <c r="D4263">
        <v>0</v>
      </c>
      <c r="E4263" t="s">
        <v>1196</v>
      </c>
      <c r="F4263" t="s">
        <v>1196</v>
      </c>
    </row>
    <row r="4264" spans="1:6">
      <c r="A4264" t="s">
        <v>12694</v>
      </c>
      <c r="B4264" t="s">
        <v>5437</v>
      </c>
      <c r="C4264">
        <v>0</v>
      </c>
      <c r="D4264">
        <v>0</v>
      </c>
      <c r="E4264" t="s">
        <v>1196</v>
      </c>
      <c r="F4264" t="s">
        <v>8335</v>
      </c>
    </row>
    <row r="4265" spans="1:6">
      <c r="A4265" t="s">
        <v>12695</v>
      </c>
      <c r="B4265" t="s">
        <v>5438</v>
      </c>
      <c r="C4265">
        <v>0</v>
      </c>
      <c r="D4265">
        <v>0</v>
      </c>
      <c r="E4265" t="s">
        <v>1196</v>
      </c>
      <c r="F4265" t="s">
        <v>8335</v>
      </c>
    </row>
    <row r="4266" spans="1:6">
      <c r="A4266" t="s">
        <v>12696</v>
      </c>
      <c r="B4266" t="s">
        <v>5439</v>
      </c>
      <c r="C4266">
        <v>0</v>
      </c>
      <c r="D4266">
        <v>0</v>
      </c>
      <c r="E4266" t="s">
        <v>1196</v>
      </c>
      <c r="F4266" t="s">
        <v>8335</v>
      </c>
    </row>
    <row r="4267" spans="1:6">
      <c r="A4267" t="s">
        <v>12697</v>
      </c>
      <c r="B4267" t="s">
        <v>5440</v>
      </c>
      <c r="C4267">
        <v>0</v>
      </c>
      <c r="D4267">
        <v>0</v>
      </c>
      <c r="E4267" t="s">
        <v>1196</v>
      </c>
      <c r="F4267" t="s">
        <v>8335</v>
      </c>
    </row>
    <row r="4268" spans="1:6">
      <c r="A4268" t="s">
        <v>12698</v>
      </c>
      <c r="B4268" t="s">
        <v>5441</v>
      </c>
      <c r="C4268">
        <v>0</v>
      </c>
      <c r="D4268">
        <v>0</v>
      </c>
      <c r="E4268" t="s">
        <v>1196</v>
      </c>
      <c r="F4268" t="s">
        <v>8335</v>
      </c>
    </row>
    <row r="4269" spans="1:6">
      <c r="A4269" t="s">
        <v>12699</v>
      </c>
      <c r="B4269" t="s">
        <v>5442</v>
      </c>
      <c r="C4269">
        <v>0</v>
      </c>
      <c r="D4269">
        <v>0</v>
      </c>
      <c r="E4269" t="s">
        <v>1196</v>
      </c>
      <c r="F4269" t="s">
        <v>8335</v>
      </c>
    </row>
    <row r="4270" spans="1:6">
      <c r="A4270" t="s">
        <v>12700</v>
      </c>
      <c r="B4270" t="s">
        <v>5443</v>
      </c>
      <c r="C4270">
        <v>7</v>
      </c>
      <c r="D4270">
        <v>0</v>
      </c>
      <c r="E4270" t="s">
        <v>1196</v>
      </c>
      <c r="F4270" t="s">
        <v>8334</v>
      </c>
    </row>
    <row r="4271" spans="1:6">
      <c r="A4271" t="s">
        <v>12701</v>
      </c>
      <c r="B4271" t="s">
        <v>5444</v>
      </c>
      <c r="C4271">
        <v>7</v>
      </c>
      <c r="D4271">
        <v>0</v>
      </c>
      <c r="E4271" t="s">
        <v>1196</v>
      </c>
      <c r="F4271" t="s">
        <v>1196</v>
      </c>
    </row>
    <row r="4272" spans="1:6">
      <c r="A4272" t="s">
        <v>12702</v>
      </c>
      <c r="B4272" t="s">
        <v>5445</v>
      </c>
      <c r="C4272">
        <v>50</v>
      </c>
      <c r="D4272">
        <v>0</v>
      </c>
      <c r="E4272" t="s">
        <v>1196</v>
      </c>
      <c r="F4272" t="s">
        <v>8335</v>
      </c>
    </row>
    <row r="4273" spans="1:6">
      <c r="A4273" t="s">
        <v>12703</v>
      </c>
      <c r="B4273" t="s">
        <v>5446</v>
      </c>
      <c r="C4273">
        <v>0</v>
      </c>
      <c r="D4273">
        <v>0</v>
      </c>
      <c r="E4273" t="s">
        <v>1196</v>
      </c>
      <c r="F4273" t="s">
        <v>1196</v>
      </c>
    </row>
    <row r="4274" spans="1:6">
      <c r="A4274" t="s">
        <v>12704</v>
      </c>
      <c r="B4274" t="s">
        <v>5447</v>
      </c>
      <c r="C4274">
        <v>10</v>
      </c>
      <c r="D4274">
        <v>0</v>
      </c>
      <c r="E4274" t="s">
        <v>1196</v>
      </c>
      <c r="F4274" t="s">
        <v>8334</v>
      </c>
    </row>
    <row r="4275" spans="1:6">
      <c r="A4275" t="s">
        <v>12705</v>
      </c>
      <c r="B4275" t="s">
        <v>5448</v>
      </c>
      <c r="C4275">
        <v>3</v>
      </c>
      <c r="D4275">
        <v>0</v>
      </c>
      <c r="E4275" t="s">
        <v>1196</v>
      </c>
      <c r="F4275" t="s">
        <v>8334</v>
      </c>
    </row>
    <row r="4276" spans="1:6">
      <c r="A4276" t="s">
        <v>12706</v>
      </c>
      <c r="B4276" t="s">
        <v>5449</v>
      </c>
      <c r="C4276">
        <v>0</v>
      </c>
      <c r="D4276">
        <v>0</v>
      </c>
      <c r="E4276" t="s">
        <v>1196</v>
      </c>
      <c r="F4276" t="s">
        <v>1196</v>
      </c>
    </row>
    <row r="4277" spans="1:6">
      <c r="A4277" t="s">
        <v>12707</v>
      </c>
      <c r="B4277" t="s">
        <v>5450</v>
      </c>
      <c r="C4277">
        <v>0</v>
      </c>
      <c r="D4277">
        <v>0</v>
      </c>
      <c r="E4277" t="s">
        <v>1196</v>
      </c>
      <c r="F4277" t="s">
        <v>1196</v>
      </c>
    </row>
    <row r="4278" spans="1:6">
      <c r="A4278" t="s">
        <v>12708</v>
      </c>
      <c r="B4278" t="s">
        <v>5451</v>
      </c>
      <c r="C4278">
        <v>30</v>
      </c>
      <c r="D4278">
        <v>0</v>
      </c>
      <c r="E4278" t="s">
        <v>1196</v>
      </c>
      <c r="F4278" t="s">
        <v>8335</v>
      </c>
    </row>
    <row r="4279" spans="1:6">
      <c r="A4279" t="s">
        <v>12709</v>
      </c>
      <c r="B4279" t="s">
        <v>5452</v>
      </c>
      <c r="C4279">
        <v>0</v>
      </c>
      <c r="D4279">
        <v>0</v>
      </c>
      <c r="E4279" t="s">
        <v>1196</v>
      </c>
      <c r="F4279" t="s">
        <v>8334</v>
      </c>
    </row>
    <row r="4280" spans="1:6">
      <c r="A4280" t="s">
        <v>12710</v>
      </c>
      <c r="B4280" t="s">
        <v>5453</v>
      </c>
      <c r="C4280">
        <v>0</v>
      </c>
      <c r="D4280">
        <v>0</v>
      </c>
      <c r="E4280" t="s">
        <v>1196</v>
      </c>
      <c r="F4280" t="s">
        <v>1196</v>
      </c>
    </row>
    <row r="4281" spans="1:6">
      <c r="A4281" t="s">
        <v>12711</v>
      </c>
      <c r="B4281" t="s">
        <v>5454</v>
      </c>
      <c r="C4281">
        <v>10</v>
      </c>
      <c r="D4281">
        <v>0</v>
      </c>
      <c r="E4281" t="s">
        <v>1196</v>
      </c>
      <c r="F4281" t="s">
        <v>8334</v>
      </c>
    </row>
    <row r="4282" spans="1:6">
      <c r="A4282" t="s">
        <v>12712</v>
      </c>
      <c r="B4282" t="s">
        <v>5455</v>
      </c>
      <c r="C4282">
        <v>25</v>
      </c>
      <c r="D4282">
        <v>0</v>
      </c>
      <c r="E4282" t="s">
        <v>1196</v>
      </c>
      <c r="F4282" t="s">
        <v>8335</v>
      </c>
    </row>
    <row r="4283" spans="1:6">
      <c r="A4283" t="s">
        <v>12713</v>
      </c>
      <c r="B4283" t="s">
        <v>5456</v>
      </c>
      <c r="C4283">
        <v>95</v>
      </c>
      <c r="D4283">
        <v>0</v>
      </c>
      <c r="E4283" t="s">
        <v>1196</v>
      </c>
      <c r="F4283" t="s">
        <v>8335</v>
      </c>
    </row>
    <row r="4284" spans="1:6">
      <c r="A4284" t="s">
        <v>12714</v>
      </c>
      <c r="B4284" t="s">
        <v>5457</v>
      </c>
      <c r="C4284">
        <v>63</v>
      </c>
      <c r="D4284">
        <v>0</v>
      </c>
      <c r="E4284" t="s">
        <v>1196</v>
      </c>
      <c r="F4284" t="s">
        <v>8331</v>
      </c>
    </row>
    <row r="4285" spans="1:6">
      <c r="A4285" t="s">
        <v>12715</v>
      </c>
      <c r="B4285" t="s">
        <v>5458</v>
      </c>
      <c r="C4285">
        <v>85</v>
      </c>
      <c r="D4285">
        <v>0</v>
      </c>
      <c r="E4285" t="s">
        <v>1196</v>
      </c>
      <c r="F4285" t="s">
        <v>1196</v>
      </c>
    </row>
    <row r="4286" spans="1:6">
      <c r="A4286" t="s">
        <v>12716</v>
      </c>
      <c r="B4286" t="s">
        <v>5459</v>
      </c>
      <c r="C4286">
        <v>0</v>
      </c>
      <c r="D4286">
        <v>0</v>
      </c>
      <c r="E4286" t="s">
        <v>1196</v>
      </c>
      <c r="F4286" t="s">
        <v>1196</v>
      </c>
    </row>
    <row r="4287" spans="1:6">
      <c r="A4287" t="s">
        <v>12717</v>
      </c>
      <c r="B4287" t="s">
        <v>5460</v>
      </c>
      <c r="C4287">
        <v>10</v>
      </c>
      <c r="D4287">
        <v>0</v>
      </c>
      <c r="E4287" t="s">
        <v>1196</v>
      </c>
      <c r="F4287" t="s">
        <v>1196</v>
      </c>
    </row>
    <row r="4288" spans="1:6">
      <c r="A4288" t="s">
        <v>12718</v>
      </c>
      <c r="B4288" t="s">
        <v>5461</v>
      </c>
      <c r="C4288">
        <v>114</v>
      </c>
      <c r="D4288">
        <v>0</v>
      </c>
      <c r="E4288" t="s">
        <v>1196</v>
      </c>
      <c r="F4288" t="s">
        <v>8334</v>
      </c>
    </row>
    <row r="4289" spans="1:6">
      <c r="A4289" t="s">
        <v>12719</v>
      </c>
      <c r="B4289" t="s">
        <v>5462</v>
      </c>
      <c r="C4289">
        <v>85</v>
      </c>
      <c r="D4289">
        <v>0</v>
      </c>
      <c r="E4289" t="s">
        <v>1196</v>
      </c>
      <c r="F4289" t="s">
        <v>8335</v>
      </c>
    </row>
    <row r="4290" spans="1:6">
      <c r="A4290" t="s">
        <v>12720</v>
      </c>
      <c r="B4290" t="s">
        <v>5463</v>
      </c>
      <c r="C4290">
        <v>114</v>
      </c>
      <c r="D4290">
        <v>0</v>
      </c>
      <c r="E4290" t="s">
        <v>1196</v>
      </c>
      <c r="F4290" t="s">
        <v>8334</v>
      </c>
    </row>
    <row r="4291" spans="1:6">
      <c r="A4291" t="s">
        <v>12721</v>
      </c>
      <c r="B4291" t="s">
        <v>5464</v>
      </c>
      <c r="C4291">
        <v>50</v>
      </c>
      <c r="D4291">
        <v>0</v>
      </c>
      <c r="E4291" t="s">
        <v>1196</v>
      </c>
      <c r="F4291" t="s">
        <v>8331</v>
      </c>
    </row>
    <row r="4292" spans="1:6">
      <c r="A4292" t="s">
        <v>12722</v>
      </c>
      <c r="B4292" t="s">
        <v>5465</v>
      </c>
      <c r="C4292">
        <v>26</v>
      </c>
      <c r="D4292">
        <v>0</v>
      </c>
      <c r="E4292" t="s">
        <v>1196</v>
      </c>
      <c r="F4292" t="s">
        <v>8331</v>
      </c>
    </row>
    <row r="4293" spans="1:6">
      <c r="A4293" t="s">
        <v>12723</v>
      </c>
      <c r="B4293" t="s">
        <v>5466</v>
      </c>
      <c r="C4293">
        <v>25</v>
      </c>
      <c r="D4293">
        <v>0</v>
      </c>
      <c r="E4293" t="s">
        <v>1196</v>
      </c>
      <c r="F4293" t="s">
        <v>1196</v>
      </c>
    </row>
    <row r="4294" spans="1:6">
      <c r="A4294" t="s">
        <v>12724</v>
      </c>
      <c r="B4294" t="s">
        <v>5467</v>
      </c>
      <c r="C4294">
        <v>0</v>
      </c>
      <c r="D4294">
        <v>0</v>
      </c>
      <c r="E4294" t="s">
        <v>1196</v>
      </c>
      <c r="F4294" t="s">
        <v>1196</v>
      </c>
    </row>
    <row r="4295" spans="1:6">
      <c r="A4295" t="s">
        <v>12725</v>
      </c>
      <c r="B4295" t="s">
        <v>5468</v>
      </c>
      <c r="C4295">
        <v>8</v>
      </c>
      <c r="D4295">
        <v>0</v>
      </c>
      <c r="E4295" t="s">
        <v>1196</v>
      </c>
      <c r="F4295" t="s">
        <v>8332</v>
      </c>
    </row>
    <row r="4296" spans="1:6">
      <c r="A4296" t="s">
        <v>12726</v>
      </c>
      <c r="B4296" t="s">
        <v>5469</v>
      </c>
      <c r="C4296">
        <v>2</v>
      </c>
      <c r="D4296">
        <v>0</v>
      </c>
      <c r="E4296" t="s">
        <v>1196</v>
      </c>
      <c r="F4296" t="s">
        <v>8334</v>
      </c>
    </row>
    <row r="4297" spans="1:6">
      <c r="A4297" t="s">
        <v>12727</v>
      </c>
      <c r="B4297" t="s">
        <v>5470</v>
      </c>
      <c r="C4297">
        <v>30</v>
      </c>
      <c r="D4297">
        <v>0</v>
      </c>
      <c r="E4297" t="s">
        <v>1196</v>
      </c>
      <c r="F4297" t="s">
        <v>8334</v>
      </c>
    </row>
    <row r="4298" spans="1:6">
      <c r="A4298" t="s">
        <v>12728</v>
      </c>
      <c r="B4298" t="s">
        <v>5471</v>
      </c>
      <c r="C4298">
        <v>136</v>
      </c>
      <c r="D4298">
        <v>0</v>
      </c>
      <c r="E4298" t="s">
        <v>1196</v>
      </c>
      <c r="F4298" t="s">
        <v>8331</v>
      </c>
    </row>
    <row r="4299" spans="1:6">
      <c r="A4299" t="s">
        <v>12729</v>
      </c>
      <c r="B4299" t="s">
        <v>5472</v>
      </c>
      <c r="C4299">
        <v>20</v>
      </c>
      <c r="D4299">
        <v>0</v>
      </c>
      <c r="E4299" t="s">
        <v>1196</v>
      </c>
      <c r="F4299" t="s">
        <v>8333</v>
      </c>
    </row>
    <row r="4300" spans="1:6">
      <c r="A4300" t="s">
        <v>12730</v>
      </c>
      <c r="B4300" t="s">
        <v>5473</v>
      </c>
      <c r="C4300">
        <v>16</v>
      </c>
      <c r="D4300">
        <v>0</v>
      </c>
      <c r="E4300" t="s">
        <v>1196</v>
      </c>
      <c r="F4300" t="s">
        <v>8335</v>
      </c>
    </row>
    <row r="4301" spans="1:6">
      <c r="A4301" t="s">
        <v>12731</v>
      </c>
      <c r="B4301" t="s">
        <v>5474</v>
      </c>
      <c r="C4301">
        <v>39</v>
      </c>
      <c r="D4301">
        <v>0</v>
      </c>
      <c r="E4301" t="s">
        <v>1196</v>
      </c>
      <c r="F4301" t="s">
        <v>8331</v>
      </c>
    </row>
    <row r="4302" spans="1:6">
      <c r="A4302" t="s">
        <v>12732</v>
      </c>
      <c r="B4302" t="s">
        <v>5475</v>
      </c>
      <c r="C4302">
        <v>15</v>
      </c>
      <c r="D4302">
        <v>0</v>
      </c>
      <c r="E4302" t="s">
        <v>1196</v>
      </c>
      <c r="F4302" t="s">
        <v>8335</v>
      </c>
    </row>
    <row r="4303" spans="1:6">
      <c r="A4303" t="s">
        <v>12733</v>
      </c>
      <c r="B4303" t="s">
        <v>5476</v>
      </c>
      <c r="C4303">
        <v>15</v>
      </c>
      <c r="D4303">
        <v>0</v>
      </c>
      <c r="E4303" t="s">
        <v>1196</v>
      </c>
      <c r="F4303" t="s">
        <v>1196</v>
      </c>
    </row>
    <row r="4304" spans="1:6">
      <c r="A4304" t="s">
        <v>12734</v>
      </c>
      <c r="B4304" t="s">
        <v>5477</v>
      </c>
      <c r="C4304">
        <v>0</v>
      </c>
      <c r="D4304">
        <v>0</v>
      </c>
      <c r="E4304" t="s">
        <v>1196</v>
      </c>
      <c r="F4304" t="s">
        <v>1196</v>
      </c>
    </row>
    <row r="4305" spans="1:6">
      <c r="A4305" t="s">
        <v>12735</v>
      </c>
      <c r="B4305" t="s">
        <v>5478</v>
      </c>
      <c r="C4305">
        <v>27</v>
      </c>
      <c r="D4305">
        <v>0</v>
      </c>
      <c r="E4305" t="s">
        <v>1196</v>
      </c>
      <c r="F4305" t="s">
        <v>8331</v>
      </c>
    </row>
    <row r="4306" spans="1:6">
      <c r="A4306" t="s">
        <v>12736</v>
      </c>
      <c r="B4306" t="s">
        <v>5479</v>
      </c>
      <c r="C4306">
        <v>60</v>
      </c>
      <c r="D4306">
        <v>0</v>
      </c>
      <c r="E4306" t="s">
        <v>1196</v>
      </c>
      <c r="F4306" t="s">
        <v>8348</v>
      </c>
    </row>
    <row r="4307" spans="1:6">
      <c r="A4307" t="s">
        <v>12737</v>
      </c>
      <c r="B4307" t="s">
        <v>5480</v>
      </c>
      <c r="C4307">
        <v>17</v>
      </c>
      <c r="D4307">
        <v>0</v>
      </c>
      <c r="E4307" t="s">
        <v>1196</v>
      </c>
      <c r="F4307" t="s">
        <v>8334</v>
      </c>
    </row>
    <row r="4308" spans="1:6">
      <c r="A4308" t="s">
        <v>12738</v>
      </c>
      <c r="B4308" t="s">
        <v>5481</v>
      </c>
      <c r="C4308">
        <v>8</v>
      </c>
      <c r="D4308">
        <v>0</v>
      </c>
      <c r="E4308" t="s">
        <v>1196</v>
      </c>
      <c r="F4308" t="s">
        <v>8331</v>
      </c>
    </row>
    <row r="4309" spans="1:6">
      <c r="A4309" t="s">
        <v>12739</v>
      </c>
      <c r="B4309" t="s">
        <v>5482</v>
      </c>
      <c r="C4309">
        <v>69</v>
      </c>
      <c r="D4309">
        <v>0</v>
      </c>
      <c r="E4309" t="s">
        <v>1196</v>
      </c>
      <c r="F4309" t="s">
        <v>8334</v>
      </c>
    </row>
    <row r="4310" spans="1:6">
      <c r="A4310" t="s">
        <v>12740</v>
      </c>
      <c r="B4310" t="s">
        <v>5483</v>
      </c>
      <c r="C4310">
        <v>0</v>
      </c>
      <c r="D4310">
        <v>0</v>
      </c>
      <c r="E4310" t="s">
        <v>1196</v>
      </c>
      <c r="F4310" t="s">
        <v>1196</v>
      </c>
    </row>
    <row r="4311" spans="1:6">
      <c r="A4311" t="s">
        <v>12741</v>
      </c>
      <c r="B4311" t="s">
        <v>5484</v>
      </c>
      <c r="C4311">
        <v>0</v>
      </c>
      <c r="D4311">
        <v>0</v>
      </c>
      <c r="E4311" t="s">
        <v>1196</v>
      </c>
      <c r="F4311" t="s">
        <v>1196</v>
      </c>
    </row>
    <row r="4312" spans="1:6">
      <c r="A4312" t="s">
        <v>12742</v>
      </c>
      <c r="B4312" t="s">
        <v>5485</v>
      </c>
      <c r="C4312">
        <v>9</v>
      </c>
      <c r="D4312">
        <v>0</v>
      </c>
      <c r="E4312" t="s">
        <v>1196</v>
      </c>
      <c r="F4312" t="s">
        <v>1196</v>
      </c>
    </row>
    <row r="4313" spans="1:6">
      <c r="A4313" t="s">
        <v>12743</v>
      </c>
      <c r="B4313" t="s">
        <v>5486</v>
      </c>
      <c r="C4313">
        <v>133</v>
      </c>
      <c r="D4313">
        <v>0</v>
      </c>
      <c r="E4313" t="s">
        <v>1196</v>
      </c>
      <c r="F4313" t="s">
        <v>8335</v>
      </c>
    </row>
    <row r="4314" spans="1:6">
      <c r="A4314" t="s">
        <v>12744</v>
      </c>
      <c r="B4314" t="s">
        <v>5487</v>
      </c>
      <c r="C4314">
        <v>0</v>
      </c>
      <c r="D4314">
        <v>0</v>
      </c>
      <c r="E4314" t="s">
        <v>1196</v>
      </c>
      <c r="F4314" t="s">
        <v>1196</v>
      </c>
    </row>
    <row r="4315" spans="1:6">
      <c r="A4315" t="s">
        <v>12745</v>
      </c>
      <c r="B4315" t="s">
        <v>5488</v>
      </c>
      <c r="C4315">
        <v>2</v>
      </c>
      <c r="D4315">
        <v>0</v>
      </c>
      <c r="E4315" t="s">
        <v>1196</v>
      </c>
      <c r="F4315" t="s">
        <v>8335</v>
      </c>
    </row>
    <row r="4316" spans="1:6">
      <c r="A4316" t="s">
        <v>12746</v>
      </c>
      <c r="B4316" t="s">
        <v>5489</v>
      </c>
      <c r="C4316">
        <v>20</v>
      </c>
      <c r="D4316">
        <v>0</v>
      </c>
      <c r="E4316" t="s">
        <v>1196</v>
      </c>
      <c r="F4316" t="s">
        <v>8334</v>
      </c>
    </row>
    <row r="4317" spans="1:6">
      <c r="A4317" t="s">
        <v>12747</v>
      </c>
      <c r="B4317" t="s">
        <v>5490</v>
      </c>
      <c r="C4317">
        <v>12</v>
      </c>
      <c r="D4317">
        <v>0</v>
      </c>
      <c r="E4317" t="s">
        <v>1196</v>
      </c>
      <c r="F4317" t="s">
        <v>1196</v>
      </c>
    </row>
    <row r="4318" spans="1:6">
      <c r="A4318" t="s">
        <v>12748</v>
      </c>
      <c r="B4318" t="s">
        <v>5491</v>
      </c>
      <c r="C4318">
        <v>24</v>
      </c>
      <c r="D4318">
        <v>0</v>
      </c>
      <c r="E4318" t="s">
        <v>1196</v>
      </c>
      <c r="F4318" t="s">
        <v>8335</v>
      </c>
    </row>
    <row r="4319" spans="1:6">
      <c r="A4319" t="s">
        <v>12749</v>
      </c>
      <c r="B4319" t="s">
        <v>5492</v>
      </c>
      <c r="C4319">
        <v>41</v>
      </c>
      <c r="D4319">
        <v>0</v>
      </c>
      <c r="E4319" t="s">
        <v>1196</v>
      </c>
      <c r="F4319" t="s">
        <v>8381</v>
      </c>
    </row>
    <row r="4320" spans="1:6">
      <c r="A4320" t="s">
        <v>12750</v>
      </c>
      <c r="B4320" t="s">
        <v>5493</v>
      </c>
      <c r="C4320">
        <v>13</v>
      </c>
      <c r="D4320">
        <v>0</v>
      </c>
      <c r="E4320" t="s">
        <v>1196</v>
      </c>
      <c r="F4320" t="s">
        <v>8331</v>
      </c>
    </row>
    <row r="4321" spans="1:6">
      <c r="A4321" t="s">
        <v>12751</v>
      </c>
      <c r="B4321" t="s">
        <v>5494</v>
      </c>
      <c r="C4321">
        <v>79</v>
      </c>
      <c r="D4321">
        <v>0</v>
      </c>
      <c r="E4321" t="s">
        <v>1196</v>
      </c>
      <c r="F4321" t="s">
        <v>8334</v>
      </c>
    </row>
    <row r="4322" spans="1:6">
      <c r="A4322" t="s">
        <v>12752</v>
      </c>
      <c r="B4322" t="s">
        <v>5495</v>
      </c>
      <c r="C4322">
        <v>49</v>
      </c>
      <c r="D4322">
        <v>0</v>
      </c>
      <c r="E4322" t="s">
        <v>1196</v>
      </c>
      <c r="F4322" t="s">
        <v>8331</v>
      </c>
    </row>
    <row r="4323" spans="1:6">
      <c r="A4323" t="s">
        <v>12753</v>
      </c>
      <c r="B4323" t="s">
        <v>5496</v>
      </c>
      <c r="C4323">
        <v>1</v>
      </c>
      <c r="D4323">
        <v>0</v>
      </c>
      <c r="E4323" t="s">
        <v>1196</v>
      </c>
      <c r="F4323" t="s">
        <v>8334</v>
      </c>
    </row>
    <row r="4324" spans="1:6">
      <c r="A4324" t="s">
        <v>12754</v>
      </c>
      <c r="B4324" t="s">
        <v>5497</v>
      </c>
      <c r="C4324">
        <v>20</v>
      </c>
      <c r="D4324">
        <v>0</v>
      </c>
      <c r="E4324" t="s">
        <v>1196</v>
      </c>
      <c r="F4324" t="s">
        <v>8332</v>
      </c>
    </row>
    <row r="4325" spans="1:6">
      <c r="A4325" t="s">
        <v>12755</v>
      </c>
      <c r="B4325" t="s">
        <v>5498</v>
      </c>
      <c r="C4325">
        <v>65</v>
      </c>
      <c r="D4325">
        <v>0</v>
      </c>
      <c r="E4325" t="s">
        <v>1196</v>
      </c>
      <c r="F4325" t="s">
        <v>8335</v>
      </c>
    </row>
    <row r="4326" spans="1:6">
      <c r="A4326" t="s">
        <v>12756</v>
      </c>
      <c r="B4326" t="s">
        <v>5499</v>
      </c>
      <c r="C4326">
        <v>2</v>
      </c>
      <c r="D4326">
        <v>0</v>
      </c>
      <c r="E4326" t="s">
        <v>1196</v>
      </c>
      <c r="F4326" t="s">
        <v>8334</v>
      </c>
    </row>
    <row r="4327" spans="1:6">
      <c r="A4327" t="s">
        <v>12757</v>
      </c>
      <c r="B4327" t="s">
        <v>5500</v>
      </c>
      <c r="C4327">
        <v>4</v>
      </c>
      <c r="D4327">
        <v>0</v>
      </c>
      <c r="E4327" t="s">
        <v>1196</v>
      </c>
      <c r="F4327" t="s">
        <v>8334</v>
      </c>
    </row>
    <row r="4328" spans="1:6">
      <c r="A4328" t="s">
        <v>12758</v>
      </c>
      <c r="B4328" t="s">
        <v>5501</v>
      </c>
      <c r="C4328">
        <v>105</v>
      </c>
      <c r="D4328">
        <v>0</v>
      </c>
      <c r="E4328" t="s">
        <v>1196</v>
      </c>
      <c r="F4328" t="s">
        <v>8335</v>
      </c>
    </row>
    <row r="4329" spans="1:6">
      <c r="A4329" t="s">
        <v>12759</v>
      </c>
      <c r="B4329" t="s">
        <v>5502</v>
      </c>
      <c r="C4329">
        <v>4</v>
      </c>
      <c r="D4329">
        <v>0</v>
      </c>
      <c r="E4329" t="s">
        <v>1196</v>
      </c>
      <c r="F4329" t="s">
        <v>1196</v>
      </c>
    </row>
    <row r="4330" spans="1:6">
      <c r="A4330" t="s">
        <v>12760</v>
      </c>
      <c r="B4330" t="s">
        <v>5503</v>
      </c>
      <c r="C4330">
        <v>93</v>
      </c>
      <c r="D4330">
        <v>0</v>
      </c>
      <c r="E4330" t="s">
        <v>1196</v>
      </c>
      <c r="F4330" t="s">
        <v>8331</v>
      </c>
    </row>
    <row r="4331" spans="1:6">
      <c r="A4331" t="s">
        <v>12761</v>
      </c>
      <c r="B4331" t="s">
        <v>5504</v>
      </c>
      <c r="C4331">
        <v>64</v>
      </c>
      <c r="D4331">
        <v>0</v>
      </c>
      <c r="E4331" t="s">
        <v>1196</v>
      </c>
      <c r="F4331" t="s">
        <v>8335</v>
      </c>
    </row>
    <row r="4332" spans="1:6">
      <c r="A4332" t="s">
        <v>12762</v>
      </c>
      <c r="B4332" t="s">
        <v>5505</v>
      </c>
      <c r="C4332">
        <v>50</v>
      </c>
      <c r="D4332">
        <v>0</v>
      </c>
      <c r="E4332" t="s">
        <v>1196</v>
      </c>
      <c r="F4332" t="s">
        <v>8335</v>
      </c>
    </row>
    <row r="4333" spans="1:6">
      <c r="A4333" t="s">
        <v>12763</v>
      </c>
      <c r="B4333" t="s">
        <v>5506</v>
      </c>
      <c r="C4333">
        <v>0</v>
      </c>
      <c r="D4333">
        <v>0</v>
      </c>
      <c r="E4333" t="s">
        <v>1196</v>
      </c>
      <c r="F4333" t="s">
        <v>8378</v>
      </c>
    </row>
    <row r="4334" spans="1:6">
      <c r="A4334" t="s">
        <v>12764</v>
      </c>
      <c r="B4334" t="s">
        <v>5507</v>
      </c>
      <c r="C4334">
        <v>23</v>
      </c>
      <c r="D4334">
        <v>0</v>
      </c>
      <c r="E4334" t="s">
        <v>1196</v>
      </c>
      <c r="F4334" t="s">
        <v>8334</v>
      </c>
    </row>
    <row r="4335" spans="1:6">
      <c r="A4335" t="s">
        <v>12765</v>
      </c>
      <c r="B4335" t="s">
        <v>5508</v>
      </c>
      <c r="C4335">
        <v>0</v>
      </c>
      <c r="D4335">
        <v>0</v>
      </c>
      <c r="E4335" t="s">
        <v>1196</v>
      </c>
      <c r="F4335" t="s">
        <v>1196</v>
      </c>
    </row>
    <row r="4336" spans="1:6">
      <c r="A4336" t="s">
        <v>12766</v>
      </c>
      <c r="B4336" t="s">
        <v>5509</v>
      </c>
      <c r="C4336">
        <v>1</v>
      </c>
      <c r="D4336">
        <v>0</v>
      </c>
      <c r="E4336" t="s">
        <v>1196</v>
      </c>
      <c r="F4336" t="s">
        <v>8332</v>
      </c>
    </row>
    <row r="4337" spans="1:6">
      <c r="A4337" t="s">
        <v>12767</v>
      </c>
      <c r="B4337" t="s">
        <v>5510</v>
      </c>
      <c r="C4337">
        <v>0</v>
      </c>
      <c r="D4337">
        <v>0</v>
      </c>
      <c r="E4337" t="s">
        <v>1196</v>
      </c>
      <c r="F4337" t="s">
        <v>8334</v>
      </c>
    </row>
    <row r="4338" spans="1:6">
      <c r="A4338" t="s">
        <v>12768</v>
      </c>
      <c r="B4338" t="s">
        <v>5511</v>
      </c>
      <c r="C4338">
        <v>0</v>
      </c>
      <c r="D4338">
        <v>0</v>
      </c>
      <c r="E4338" t="s">
        <v>1196</v>
      </c>
      <c r="F4338" t="s">
        <v>1196</v>
      </c>
    </row>
    <row r="4339" spans="1:6">
      <c r="A4339" t="s">
        <v>12769</v>
      </c>
      <c r="B4339" t="s">
        <v>5512</v>
      </c>
      <c r="C4339">
        <v>8</v>
      </c>
      <c r="D4339">
        <v>0</v>
      </c>
      <c r="E4339" t="s">
        <v>1196</v>
      </c>
      <c r="F4339" t="s">
        <v>1196</v>
      </c>
    </row>
    <row r="4340" spans="1:6">
      <c r="A4340" t="s">
        <v>12770</v>
      </c>
      <c r="B4340" t="s">
        <v>5513</v>
      </c>
      <c r="C4340">
        <v>0</v>
      </c>
      <c r="D4340">
        <v>0</v>
      </c>
      <c r="E4340" t="s">
        <v>1196</v>
      </c>
      <c r="F4340" t="s">
        <v>1196</v>
      </c>
    </row>
    <row r="4341" spans="1:6">
      <c r="A4341" t="s">
        <v>12771</v>
      </c>
      <c r="B4341" t="s">
        <v>5514</v>
      </c>
      <c r="C4341">
        <v>15</v>
      </c>
      <c r="D4341">
        <v>0</v>
      </c>
      <c r="E4341" t="s">
        <v>1196</v>
      </c>
      <c r="F4341" t="s">
        <v>8334</v>
      </c>
    </row>
    <row r="4342" spans="1:6">
      <c r="A4342" t="s">
        <v>12772</v>
      </c>
      <c r="B4342" t="s">
        <v>5515</v>
      </c>
      <c r="C4342">
        <v>0</v>
      </c>
      <c r="D4342">
        <v>0</v>
      </c>
      <c r="E4342" t="s">
        <v>1196</v>
      </c>
      <c r="F4342" t="s">
        <v>8357</v>
      </c>
    </row>
    <row r="4343" spans="1:6">
      <c r="A4343" t="s">
        <v>12773</v>
      </c>
      <c r="B4343" t="s">
        <v>5516</v>
      </c>
      <c r="C4343">
        <v>64</v>
      </c>
      <c r="D4343">
        <v>0</v>
      </c>
      <c r="E4343" t="s">
        <v>1196</v>
      </c>
      <c r="F4343" t="s">
        <v>8357</v>
      </c>
    </row>
    <row r="4344" spans="1:6">
      <c r="A4344" t="s">
        <v>12774</v>
      </c>
      <c r="B4344" t="s">
        <v>5517</v>
      </c>
      <c r="C4344">
        <v>0</v>
      </c>
      <c r="D4344">
        <v>0</v>
      </c>
      <c r="E4344" t="s">
        <v>1196</v>
      </c>
      <c r="F4344" t="s">
        <v>1196</v>
      </c>
    </row>
    <row r="4345" spans="1:6">
      <c r="A4345" t="s">
        <v>12775</v>
      </c>
      <c r="B4345" t="s">
        <v>5518</v>
      </c>
      <c r="C4345">
        <v>0</v>
      </c>
      <c r="D4345">
        <v>0</v>
      </c>
      <c r="E4345" t="s">
        <v>1196</v>
      </c>
      <c r="F4345" t="s">
        <v>8360</v>
      </c>
    </row>
    <row r="4346" spans="1:6">
      <c r="A4346" t="s">
        <v>12776</v>
      </c>
      <c r="B4346" t="s">
        <v>5519</v>
      </c>
      <c r="C4346">
        <v>212</v>
      </c>
      <c r="D4346">
        <v>0</v>
      </c>
      <c r="E4346" t="s">
        <v>1196</v>
      </c>
      <c r="F4346" t="s">
        <v>8335</v>
      </c>
    </row>
    <row r="4347" spans="1:6">
      <c r="A4347" t="s">
        <v>12777</v>
      </c>
      <c r="B4347" t="s">
        <v>5520</v>
      </c>
      <c r="C4347">
        <v>8</v>
      </c>
      <c r="D4347">
        <v>0</v>
      </c>
      <c r="E4347" t="s">
        <v>1196</v>
      </c>
      <c r="F4347" t="s">
        <v>8353</v>
      </c>
    </row>
    <row r="4348" spans="1:6">
      <c r="A4348" t="s">
        <v>12778</v>
      </c>
      <c r="B4348" t="s">
        <v>5521</v>
      </c>
      <c r="C4348">
        <v>12</v>
      </c>
      <c r="D4348">
        <v>0</v>
      </c>
      <c r="E4348" t="s">
        <v>1196</v>
      </c>
      <c r="F4348" t="s">
        <v>8332</v>
      </c>
    </row>
    <row r="4349" spans="1:6">
      <c r="A4349" t="s">
        <v>12779</v>
      </c>
      <c r="B4349" t="s">
        <v>5522</v>
      </c>
      <c r="C4349">
        <v>0</v>
      </c>
      <c r="D4349">
        <v>0</v>
      </c>
      <c r="E4349" t="s">
        <v>1196</v>
      </c>
      <c r="F4349" t="s">
        <v>8335</v>
      </c>
    </row>
    <row r="4350" spans="1:6">
      <c r="A4350" t="s">
        <v>12780</v>
      </c>
      <c r="B4350" t="s">
        <v>5523</v>
      </c>
      <c r="C4350">
        <v>115</v>
      </c>
      <c r="D4350">
        <v>0</v>
      </c>
      <c r="E4350" t="s">
        <v>1196</v>
      </c>
      <c r="F4350" t="s">
        <v>8335</v>
      </c>
    </row>
    <row r="4351" spans="1:6">
      <c r="A4351" t="s">
        <v>12781</v>
      </c>
      <c r="B4351" t="s">
        <v>5524</v>
      </c>
      <c r="C4351">
        <v>0</v>
      </c>
      <c r="D4351">
        <v>0</v>
      </c>
      <c r="E4351" t="s">
        <v>1196</v>
      </c>
      <c r="F4351" t="s">
        <v>8335</v>
      </c>
    </row>
    <row r="4352" spans="1:6">
      <c r="A4352" t="s">
        <v>12782</v>
      </c>
      <c r="B4352" t="s">
        <v>5525</v>
      </c>
      <c r="C4352">
        <v>155</v>
      </c>
      <c r="D4352">
        <v>0</v>
      </c>
      <c r="E4352" t="s">
        <v>1196</v>
      </c>
      <c r="F4352" t="s">
        <v>8335</v>
      </c>
    </row>
    <row r="4353" spans="1:6">
      <c r="A4353" t="s">
        <v>12783</v>
      </c>
      <c r="B4353" t="s">
        <v>5526</v>
      </c>
      <c r="C4353">
        <v>0</v>
      </c>
      <c r="D4353">
        <v>0</v>
      </c>
      <c r="E4353" t="s">
        <v>1196</v>
      </c>
      <c r="F4353" t="s">
        <v>8335</v>
      </c>
    </row>
    <row r="4354" spans="1:6">
      <c r="A4354" t="s">
        <v>12784</v>
      </c>
      <c r="B4354" t="s">
        <v>5527</v>
      </c>
      <c r="C4354">
        <v>20</v>
      </c>
      <c r="D4354">
        <v>0</v>
      </c>
      <c r="E4354" t="s">
        <v>1196</v>
      </c>
      <c r="F4354" t="s">
        <v>8332</v>
      </c>
    </row>
    <row r="4355" spans="1:6">
      <c r="A4355" t="s">
        <v>12785</v>
      </c>
      <c r="B4355" t="s">
        <v>5528</v>
      </c>
      <c r="C4355">
        <v>0</v>
      </c>
      <c r="D4355">
        <v>0</v>
      </c>
      <c r="E4355" t="s">
        <v>1196</v>
      </c>
      <c r="F4355" t="s">
        <v>8335</v>
      </c>
    </row>
    <row r="4356" spans="1:6">
      <c r="A4356" t="s">
        <v>12786</v>
      </c>
      <c r="B4356" t="s">
        <v>5529</v>
      </c>
      <c r="C4356">
        <v>12</v>
      </c>
      <c r="D4356">
        <v>0</v>
      </c>
      <c r="E4356" t="s">
        <v>1196</v>
      </c>
      <c r="F4356" t="s">
        <v>8331</v>
      </c>
    </row>
    <row r="4357" spans="1:6">
      <c r="A4357" t="s">
        <v>12787</v>
      </c>
      <c r="B4357" t="s">
        <v>5530</v>
      </c>
      <c r="C4357">
        <v>0</v>
      </c>
      <c r="D4357">
        <v>0</v>
      </c>
      <c r="E4357" t="s">
        <v>1196</v>
      </c>
      <c r="F4357" t="s">
        <v>8332</v>
      </c>
    </row>
    <row r="4358" spans="1:6">
      <c r="A4358" t="s">
        <v>12788</v>
      </c>
      <c r="B4358" t="s">
        <v>5531</v>
      </c>
      <c r="C4358">
        <v>100</v>
      </c>
      <c r="D4358">
        <v>0</v>
      </c>
      <c r="E4358" t="s">
        <v>1196</v>
      </c>
      <c r="F4358" t="s">
        <v>8335</v>
      </c>
    </row>
    <row r="4359" spans="1:6">
      <c r="A4359" t="s">
        <v>12789</v>
      </c>
      <c r="B4359" t="s">
        <v>5532</v>
      </c>
      <c r="C4359">
        <v>108</v>
      </c>
      <c r="D4359">
        <v>0</v>
      </c>
      <c r="E4359" t="s">
        <v>1196</v>
      </c>
      <c r="F4359" t="s">
        <v>8335</v>
      </c>
    </row>
    <row r="4360" spans="1:6">
      <c r="A4360" t="s">
        <v>12790</v>
      </c>
      <c r="B4360" t="s">
        <v>5533</v>
      </c>
      <c r="C4360">
        <v>0</v>
      </c>
      <c r="D4360">
        <v>0</v>
      </c>
      <c r="E4360" t="s">
        <v>1196</v>
      </c>
      <c r="F4360" t="s">
        <v>1196</v>
      </c>
    </row>
    <row r="4361" spans="1:6">
      <c r="A4361" t="s">
        <v>12791</v>
      </c>
      <c r="B4361" t="s">
        <v>5534</v>
      </c>
      <c r="C4361">
        <v>0</v>
      </c>
      <c r="D4361">
        <v>0</v>
      </c>
      <c r="E4361" t="s">
        <v>1196</v>
      </c>
      <c r="F4361" t="s">
        <v>1196</v>
      </c>
    </row>
    <row r="4362" spans="1:6">
      <c r="A4362" t="s">
        <v>12792</v>
      </c>
      <c r="B4362" t="s">
        <v>5535</v>
      </c>
      <c r="C4362">
        <v>0</v>
      </c>
      <c r="D4362">
        <v>0</v>
      </c>
      <c r="E4362" t="s">
        <v>1196</v>
      </c>
      <c r="F4362" t="s">
        <v>1196</v>
      </c>
    </row>
    <row r="4363" spans="1:6">
      <c r="A4363" t="s">
        <v>12793</v>
      </c>
      <c r="B4363" t="s">
        <v>5536</v>
      </c>
      <c r="C4363">
        <v>55</v>
      </c>
      <c r="D4363">
        <v>0</v>
      </c>
      <c r="E4363" t="s">
        <v>1196</v>
      </c>
      <c r="F4363" t="s">
        <v>8397</v>
      </c>
    </row>
    <row r="4364" spans="1:6">
      <c r="A4364" t="s">
        <v>12794</v>
      </c>
      <c r="B4364" t="s">
        <v>5537</v>
      </c>
      <c r="C4364">
        <v>25</v>
      </c>
      <c r="D4364">
        <v>0</v>
      </c>
      <c r="E4364" t="s">
        <v>1196</v>
      </c>
      <c r="F4364" t="s">
        <v>8334</v>
      </c>
    </row>
    <row r="4365" spans="1:6">
      <c r="A4365" t="s">
        <v>12795</v>
      </c>
      <c r="B4365" t="s">
        <v>5538</v>
      </c>
      <c r="C4365">
        <v>17</v>
      </c>
      <c r="D4365">
        <v>0</v>
      </c>
      <c r="E4365" t="s">
        <v>1196</v>
      </c>
      <c r="F4365" t="s">
        <v>8331</v>
      </c>
    </row>
    <row r="4366" spans="1:6">
      <c r="A4366" t="s">
        <v>12796</v>
      </c>
      <c r="B4366" t="s">
        <v>5539</v>
      </c>
      <c r="C4366">
        <v>95</v>
      </c>
      <c r="D4366">
        <v>0</v>
      </c>
      <c r="E4366" t="s">
        <v>1196</v>
      </c>
      <c r="F4366" t="s">
        <v>8335</v>
      </c>
    </row>
    <row r="4367" spans="1:6">
      <c r="A4367" t="s">
        <v>12797</v>
      </c>
      <c r="B4367" t="s">
        <v>5540</v>
      </c>
      <c r="C4367">
        <v>201</v>
      </c>
      <c r="D4367">
        <v>0</v>
      </c>
      <c r="E4367" t="s">
        <v>1196</v>
      </c>
      <c r="F4367" t="s">
        <v>8335</v>
      </c>
    </row>
    <row r="4368" spans="1:6">
      <c r="A4368" t="s">
        <v>12798</v>
      </c>
      <c r="B4368" t="s">
        <v>5541</v>
      </c>
      <c r="C4368">
        <v>0</v>
      </c>
      <c r="D4368">
        <v>0</v>
      </c>
      <c r="E4368" t="s">
        <v>1196</v>
      </c>
      <c r="F4368" t="s">
        <v>1196</v>
      </c>
    </row>
    <row r="4369" spans="1:6">
      <c r="A4369" t="s">
        <v>12799</v>
      </c>
      <c r="B4369" t="s">
        <v>5542</v>
      </c>
      <c r="C4369">
        <v>0</v>
      </c>
      <c r="D4369">
        <v>0</v>
      </c>
      <c r="E4369" t="s">
        <v>1196</v>
      </c>
      <c r="F4369" t="s">
        <v>1196</v>
      </c>
    </row>
    <row r="4370" spans="1:6">
      <c r="A4370" t="s">
        <v>12800</v>
      </c>
      <c r="B4370" t="s">
        <v>5543</v>
      </c>
      <c r="C4370">
        <v>0</v>
      </c>
      <c r="D4370">
        <v>0</v>
      </c>
      <c r="E4370" t="s">
        <v>1196</v>
      </c>
      <c r="F4370" t="s">
        <v>8335</v>
      </c>
    </row>
    <row r="4371" spans="1:6">
      <c r="A4371" t="s">
        <v>12801</v>
      </c>
      <c r="B4371" t="s">
        <v>5544</v>
      </c>
      <c r="C4371">
        <v>0</v>
      </c>
      <c r="D4371">
        <v>0</v>
      </c>
      <c r="E4371" t="s">
        <v>1196</v>
      </c>
      <c r="F4371" t="s">
        <v>1196</v>
      </c>
    </row>
    <row r="4372" spans="1:6">
      <c r="A4372" t="s">
        <v>12802</v>
      </c>
      <c r="B4372" t="s">
        <v>5545</v>
      </c>
      <c r="C4372">
        <v>0</v>
      </c>
      <c r="D4372">
        <v>0</v>
      </c>
      <c r="E4372" t="s">
        <v>1196</v>
      </c>
      <c r="F4372" t="s">
        <v>1196</v>
      </c>
    </row>
    <row r="4373" spans="1:6">
      <c r="A4373" t="s">
        <v>12803</v>
      </c>
      <c r="B4373" t="s">
        <v>5546</v>
      </c>
      <c r="C4373">
        <v>0</v>
      </c>
      <c r="D4373">
        <v>0</v>
      </c>
      <c r="E4373" t="s">
        <v>1196</v>
      </c>
      <c r="F4373" t="s">
        <v>8335</v>
      </c>
    </row>
    <row r="4374" spans="1:6">
      <c r="A4374" t="s">
        <v>12804</v>
      </c>
      <c r="B4374" t="s">
        <v>5547</v>
      </c>
      <c r="C4374">
        <v>12</v>
      </c>
      <c r="D4374">
        <v>0</v>
      </c>
      <c r="E4374" t="s">
        <v>1196</v>
      </c>
      <c r="F4374" t="s">
        <v>8334</v>
      </c>
    </row>
    <row r="4375" spans="1:6">
      <c r="A4375" t="s">
        <v>12805</v>
      </c>
      <c r="B4375" t="s">
        <v>5548</v>
      </c>
      <c r="C4375">
        <v>100</v>
      </c>
      <c r="D4375">
        <v>0</v>
      </c>
      <c r="E4375" t="s">
        <v>1196</v>
      </c>
      <c r="F4375" t="s">
        <v>8334</v>
      </c>
    </row>
    <row r="4376" spans="1:6">
      <c r="A4376" t="s">
        <v>12806</v>
      </c>
      <c r="B4376" t="s">
        <v>5549</v>
      </c>
      <c r="C4376">
        <v>0</v>
      </c>
      <c r="D4376">
        <v>0</v>
      </c>
      <c r="E4376" t="s">
        <v>1196</v>
      </c>
      <c r="F4376" t="s">
        <v>1196</v>
      </c>
    </row>
    <row r="4377" spans="1:6">
      <c r="A4377" t="s">
        <v>12807</v>
      </c>
      <c r="B4377" t="s">
        <v>5550</v>
      </c>
      <c r="C4377">
        <v>30</v>
      </c>
      <c r="D4377">
        <v>0</v>
      </c>
      <c r="E4377" t="s">
        <v>1196</v>
      </c>
      <c r="F4377" t="s">
        <v>8335</v>
      </c>
    </row>
    <row r="4378" spans="1:6">
      <c r="A4378" t="s">
        <v>12808</v>
      </c>
      <c r="B4378" t="s">
        <v>5551</v>
      </c>
      <c r="C4378">
        <v>0</v>
      </c>
      <c r="D4378">
        <v>0</v>
      </c>
      <c r="E4378" t="s">
        <v>1196</v>
      </c>
      <c r="F4378" t="s">
        <v>8335</v>
      </c>
    </row>
    <row r="4379" spans="1:6">
      <c r="A4379" t="s">
        <v>12809</v>
      </c>
      <c r="B4379" t="s">
        <v>5552</v>
      </c>
      <c r="C4379">
        <v>0</v>
      </c>
      <c r="D4379">
        <v>0</v>
      </c>
      <c r="E4379" t="s">
        <v>1196</v>
      </c>
      <c r="F4379" t="s">
        <v>1196</v>
      </c>
    </row>
    <row r="4380" spans="1:6">
      <c r="A4380" t="s">
        <v>12810</v>
      </c>
      <c r="B4380" t="s">
        <v>5553</v>
      </c>
      <c r="C4380">
        <v>26</v>
      </c>
      <c r="D4380">
        <v>0</v>
      </c>
      <c r="E4380" t="s">
        <v>1196</v>
      </c>
      <c r="F4380" t="s">
        <v>8335</v>
      </c>
    </row>
    <row r="4381" spans="1:6">
      <c r="A4381" t="s">
        <v>12811</v>
      </c>
      <c r="B4381" t="s">
        <v>5554</v>
      </c>
      <c r="C4381">
        <v>6</v>
      </c>
      <c r="D4381">
        <v>0</v>
      </c>
      <c r="E4381" t="s">
        <v>1196</v>
      </c>
      <c r="F4381" t="s">
        <v>1196</v>
      </c>
    </row>
    <row r="4382" spans="1:6">
      <c r="A4382" t="s">
        <v>12812</v>
      </c>
      <c r="B4382" t="s">
        <v>5555</v>
      </c>
      <c r="C4382">
        <v>25</v>
      </c>
      <c r="D4382">
        <v>0</v>
      </c>
      <c r="E4382" t="s">
        <v>1196</v>
      </c>
      <c r="F4382" t="s">
        <v>1051</v>
      </c>
    </row>
    <row r="4383" spans="1:6">
      <c r="A4383" t="s">
        <v>12813</v>
      </c>
      <c r="B4383" t="s">
        <v>5556</v>
      </c>
      <c r="C4383">
        <v>51</v>
      </c>
      <c r="D4383">
        <v>0</v>
      </c>
      <c r="E4383" t="s">
        <v>1196</v>
      </c>
      <c r="F4383" t="s">
        <v>8334</v>
      </c>
    </row>
    <row r="4384" spans="1:6">
      <c r="A4384" t="s">
        <v>12814</v>
      </c>
      <c r="B4384" t="s">
        <v>5557</v>
      </c>
      <c r="C4384">
        <v>45</v>
      </c>
      <c r="D4384">
        <v>0</v>
      </c>
      <c r="E4384" t="s">
        <v>1196</v>
      </c>
      <c r="F4384" t="s">
        <v>8331</v>
      </c>
    </row>
    <row r="4385" spans="1:6">
      <c r="A4385" t="s">
        <v>12815</v>
      </c>
      <c r="B4385" t="s">
        <v>5558</v>
      </c>
      <c r="C4385">
        <v>0</v>
      </c>
      <c r="D4385">
        <v>0</v>
      </c>
      <c r="E4385" t="s">
        <v>1196</v>
      </c>
      <c r="F4385" t="s">
        <v>8333</v>
      </c>
    </row>
    <row r="4386" spans="1:6">
      <c r="A4386" t="s">
        <v>12816</v>
      </c>
      <c r="B4386" t="s">
        <v>5559</v>
      </c>
      <c r="C4386">
        <v>0</v>
      </c>
      <c r="D4386">
        <v>0</v>
      </c>
      <c r="E4386" t="s">
        <v>1196</v>
      </c>
      <c r="F4386" t="s">
        <v>1196</v>
      </c>
    </row>
    <row r="4387" spans="1:6">
      <c r="A4387" t="s">
        <v>12817</v>
      </c>
      <c r="B4387" t="s">
        <v>5560</v>
      </c>
      <c r="C4387">
        <v>0</v>
      </c>
      <c r="D4387">
        <v>0</v>
      </c>
      <c r="E4387" t="s">
        <v>1196</v>
      </c>
      <c r="F4387" t="s">
        <v>1196</v>
      </c>
    </row>
    <row r="4388" spans="1:6">
      <c r="A4388" t="s">
        <v>12818</v>
      </c>
      <c r="B4388" t="s">
        <v>5561</v>
      </c>
      <c r="C4388">
        <v>0</v>
      </c>
      <c r="D4388">
        <v>0</v>
      </c>
      <c r="E4388" t="s">
        <v>1196</v>
      </c>
      <c r="F4388" t="s">
        <v>8334</v>
      </c>
    </row>
    <row r="4389" spans="1:6">
      <c r="A4389" t="s">
        <v>12819</v>
      </c>
      <c r="B4389" t="s">
        <v>5562</v>
      </c>
      <c r="C4389">
        <v>0</v>
      </c>
      <c r="D4389">
        <v>0</v>
      </c>
      <c r="E4389" t="s">
        <v>1196</v>
      </c>
      <c r="F4389" t="s">
        <v>1196</v>
      </c>
    </row>
    <row r="4390" spans="1:6">
      <c r="A4390" t="s">
        <v>12820</v>
      </c>
      <c r="B4390" t="s">
        <v>5563</v>
      </c>
      <c r="C4390">
        <v>16</v>
      </c>
      <c r="D4390">
        <v>0</v>
      </c>
      <c r="E4390" t="s">
        <v>1196</v>
      </c>
      <c r="F4390" t="s">
        <v>8332</v>
      </c>
    </row>
    <row r="4391" spans="1:6">
      <c r="A4391" t="s">
        <v>12821</v>
      </c>
      <c r="B4391" t="s">
        <v>5564</v>
      </c>
      <c r="C4391">
        <v>0</v>
      </c>
      <c r="D4391">
        <v>0</v>
      </c>
      <c r="E4391" t="s">
        <v>1196</v>
      </c>
      <c r="F4391" t="s">
        <v>1196</v>
      </c>
    </row>
    <row r="4392" spans="1:6">
      <c r="A4392" t="s">
        <v>12822</v>
      </c>
      <c r="B4392" t="s">
        <v>5565</v>
      </c>
      <c r="C4392">
        <v>35</v>
      </c>
      <c r="D4392">
        <v>0</v>
      </c>
      <c r="E4392" t="s">
        <v>1196</v>
      </c>
      <c r="F4392" t="s">
        <v>8331</v>
      </c>
    </row>
    <row r="4393" spans="1:6">
      <c r="A4393" t="s">
        <v>12823</v>
      </c>
      <c r="B4393" t="s">
        <v>5566</v>
      </c>
      <c r="C4393">
        <v>0</v>
      </c>
      <c r="D4393">
        <v>0</v>
      </c>
      <c r="E4393" t="s">
        <v>1196</v>
      </c>
      <c r="F4393" t="s">
        <v>1196</v>
      </c>
    </row>
    <row r="4394" spans="1:6">
      <c r="A4394" t="s">
        <v>12824</v>
      </c>
      <c r="B4394" t="s">
        <v>5567</v>
      </c>
      <c r="C4394">
        <v>0</v>
      </c>
      <c r="D4394">
        <v>0</v>
      </c>
      <c r="E4394" t="s">
        <v>1196</v>
      </c>
      <c r="F4394" t="s">
        <v>1196</v>
      </c>
    </row>
    <row r="4395" spans="1:6">
      <c r="A4395" t="s">
        <v>12825</v>
      </c>
      <c r="B4395" t="s">
        <v>5568</v>
      </c>
      <c r="C4395">
        <v>5</v>
      </c>
      <c r="D4395">
        <v>0</v>
      </c>
      <c r="E4395" t="s">
        <v>1196</v>
      </c>
      <c r="F4395" t="s">
        <v>8335</v>
      </c>
    </row>
    <row r="4396" spans="1:6">
      <c r="A4396" t="s">
        <v>12826</v>
      </c>
      <c r="B4396" t="s">
        <v>5569</v>
      </c>
      <c r="C4396">
        <v>0</v>
      </c>
      <c r="D4396">
        <v>0</v>
      </c>
      <c r="E4396" t="s">
        <v>1196</v>
      </c>
      <c r="F4396" t="s">
        <v>8335</v>
      </c>
    </row>
    <row r="4397" spans="1:6">
      <c r="A4397" t="s">
        <v>12827</v>
      </c>
      <c r="B4397" t="s">
        <v>5570</v>
      </c>
      <c r="C4397">
        <v>0</v>
      </c>
      <c r="D4397">
        <v>0</v>
      </c>
      <c r="E4397" t="s">
        <v>1196</v>
      </c>
      <c r="F4397" t="s">
        <v>8335</v>
      </c>
    </row>
    <row r="4398" spans="1:6">
      <c r="A4398" t="s">
        <v>12828</v>
      </c>
      <c r="B4398" t="s">
        <v>5571</v>
      </c>
      <c r="C4398">
        <v>8</v>
      </c>
      <c r="D4398">
        <v>0</v>
      </c>
      <c r="E4398" t="s">
        <v>1196</v>
      </c>
      <c r="F4398" t="s">
        <v>8334</v>
      </c>
    </row>
    <row r="4399" spans="1:6">
      <c r="A4399" t="s">
        <v>12829</v>
      </c>
      <c r="B4399" t="s">
        <v>5572</v>
      </c>
      <c r="C4399">
        <v>0</v>
      </c>
      <c r="D4399">
        <v>0</v>
      </c>
      <c r="E4399" t="s">
        <v>1196</v>
      </c>
      <c r="F4399" t="s">
        <v>8334</v>
      </c>
    </row>
    <row r="4400" spans="1:6">
      <c r="A4400" t="s">
        <v>12830</v>
      </c>
      <c r="B4400" t="s">
        <v>5573</v>
      </c>
      <c r="C4400">
        <v>12</v>
      </c>
      <c r="D4400">
        <v>0</v>
      </c>
      <c r="E4400" t="s">
        <v>1196</v>
      </c>
      <c r="F4400" t="s">
        <v>1196</v>
      </c>
    </row>
    <row r="4401" spans="1:6">
      <c r="A4401" t="s">
        <v>12831</v>
      </c>
      <c r="B4401" t="s">
        <v>5574</v>
      </c>
      <c r="C4401">
        <v>62</v>
      </c>
      <c r="D4401">
        <v>0</v>
      </c>
      <c r="E4401" t="s">
        <v>1196</v>
      </c>
      <c r="F4401" t="s">
        <v>8331</v>
      </c>
    </row>
    <row r="4402" spans="1:6">
      <c r="A4402" t="s">
        <v>12832</v>
      </c>
      <c r="B4402" t="s">
        <v>5575</v>
      </c>
      <c r="C4402">
        <v>18</v>
      </c>
      <c r="D4402">
        <v>0</v>
      </c>
      <c r="E4402" t="s">
        <v>1196</v>
      </c>
      <c r="F4402" t="s">
        <v>8332</v>
      </c>
    </row>
    <row r="4403" spans="1:6">
      <c r="A4403" t="s">
        <v>12833</v>
      </c>
      <c r="B4403" t="s">
        <v>5576</v>
      </c>
      <c r="C4403">
        <v>6</v>
      </c>
      <c r="D4403">
        <v>0</v>
      </c>
      <c r="E4403" t="s">
        <v>1196</v>
      </c>
      <c r="F4403" t="s">
        <v>8335</v>
      </c>
    </row>
    <row r="4404" spans="1:6">
      <c r="A4404" t="s">
        <v>12834</v>
      </c>
      <c r="B4404" t="s">
        <v>5577</v>
      </c>
      <c r="C4404">
        <v>270</v>
      </c>
      <c r="D4404">
        <v>0</v>
      </c>
      <c r="E4404" t="s">
        <v>1196</v>
      </c>
      <c r="F4404" t="s">
        <v>8335</v>
      </c>
    </row>
    <row r="4405" spans="1:6">
      <c r="A4405" t="s">
        <v>12835</v>
      </c>
      <c r="B4405" t="s">
        <v>5578</v>
      </c>
      <c r="C4405">
        <v>0</v>
      </c>
      <c r="D4405">
        <v>0</v>
      </c>
      <c r="E4405" t="s">
        <v>1196</v>
      </c>
      <c r="F4405" t="s">
        <v>8379</v>
      </c>
    </row>
    <row r="4406" spans="1:6">
      <c r="A4406" t="s">
        <v>12836</v>
      </c>
      <c r="B4406" t="s">
        <v>5579</v>
      </c>
      <c r="C4406">
        <v>0</v>
      </c>
      <c r="D4406">
        <v>0</v>
      </c>
      <c r="E4406" t="s">
        <v>1196</v>
      </c>
      <c r="F4406" t="s">
        <v>1196</v>
      </c>
    </row>
    <row r="4407" spans="1:6">
      <c r="A4407" t="s">
        <v>12837</v>
      </c>
      <c r="B4407" t="s">
        <v>5580</v>
      </c>
      <c r="C4407">
        <v>34</v>
      </c>
      <c r="D4407">
        <v>0</v>
      </c>
      <c r="E4407" t="s">
        <v>1196</v>
      </c>
      <c r="F4407" t="s">
        <v>8335</v>
      </c>
    </row>
    <row r="4408" spans="1:6">
      <c r="A4408" t="s">
        <v>12838</v>
      </c>
      <c r="B4408" t="s">
        <v>5581</v>
      </c>
      <c r="C4408">
        <v>12</v>
      </c>
      <c r="D4408">
        <v>0</v>
      </c>
      <c r="E4408" t="s">
        <v>1196</v>
      </c>
      <c r="F4408" t="s">
        <v>8334</v>
      </c>
    </row>
    <row r="4409" spans="1:6">
      <c r="A4409" t="s">
        <v>12839</v>
      </c>
      <c r="B4409" t="s">
        <v>5582</v>
      </c>
      <c r="C4409">
        <v>0</v>
      </c>
      <c r="D4409">
        <v>0</v>
      </c>
      <c r="E4409" t="s">
        <v>1196</v>
      </c>
      <c r="F4409" t="s">
        <v>8335</v>
      </c>
    </row>
    <row r="4410" spans="1:6">
      <c r="A4410" t="s">
        <v>12840</v>
      </c>
      <c r="B4410" t="s">
        <v>5583</v>
      </c>
      <c r="C4410">
        <v>8</v>
      </c>
      <c r="D4410">
        <v>0</v>
      </c>
      <c r="E4410" t="s">
        <v>1196</v>
      </c>
      <c r="F4410" t="s">
        <v>8331</v>
      </c>
    </row>
    <row r="4411" spans="1:6">
      <c r="A4411" t="s">
        <v>12841</v>
      </c>
      <c r="B4411" t="s">
        <v>5584</v>
      </c>
      <c r="C4411">
        <v>31</v>
      </c>
      <c r="D4411">
        <v>0</v>
      </c>
      <c r="E4411" t="s">
        <v>1196</v>
      </c>
      <c r="F4411" t="s">
        <v>8335</v>
      </c>
    </row>
    <row r="4412" spans="1:6">
      <c r="A4412" t="s">
        <v>12842</v>
      </c>
      <c r="B4412" t="s">
        <v>5585</v>
      </c>
      <c r="C4412">
        <v>0</v>
      </c>
      <c r="D4412">
        <v>0</v>
      </c>
      <c r="E4412" t="s">
        <v>1196</v>
      </c>
      <c r="F4412" t="s">
        <v>8383</v>
      </c>
    </row>
    <row r="4413" spans="1:6">
      <c r="A4413" t="s">
        <v>12843</v>
      </c>
      <c r="B4413" t="s">
        <v>5586</v>
      </c>
      <c r="C4413">
        <v>57</v>
      </c>
      <c r="D4413">
        <v>0</v>
      </c>
      <c r="E4413" t="s">
        <v>1196</v>
      </c>
      <c r="F4413" t="s">
        <v>8335</v>
      </c>
    </row>
    <row r="4414" spans="1:6">
      <c r="A4414" t="s">
        <v>12844</v>
      </c>
      <c r="B4414" t="s">
        <v>5587</v>
      </c>
      <c r="C4414">
        <v>136</v>
      </c>
      <c r="D4414">
        <v>0</v>
      </c>
      <c r="E4414" t="s">
        <v>1196</v>
      </c>
      <c r="F4414" t="s">
        <v>8334</v>
      </c>
    </row>
    <row r="4415" spans="1:6">
      <c r="A4415" t="s">
        <v>12845</v>
      </c>
      <c r="B4415" t="s">
        <v>5588</v>
      </c>
      <c r="C4415">
        <v>2</v>
      </c>
      <c r="D4415">
        <v>0</v>
      </c>
      <c r="E4415" t="s">
        <v>1196</v>
      </c>
      <c r="F4415" t="s">
        <v>8332</v>
      </c>
    </row>
    <row r="4416" spans="1:6">
      <c r="A4416" t="s">
        <v>12846</v>
      </c>
      <c r="B4416" t="s">
        <v>5589</v>
      </c>
      <c r="C4416">
        <v>5</v>
      </c>
      <c r="D4416">
        <v>0</v>
      </c>
      <c r="E4416" t="s">
        <v>1196</v>
      </c>
      <c r="F4416" t="s">
        <v>8335</v>
      </c>
    </row>
    <row r="4417" spans="1:6">
      <c r="A4417" t="s">
        <v>12847</v>
      </c>
      <c r="B4417" t="s">
        <v>5590</v>
      </c>
      <c r="C4417">
        <v>4</v>
      </c>
      <c r="D4417">
        <v>0</v>
      </c>
      <c r="E4417" t="s">
        <v>1196</v>
      </c>
      <c r="F4417" t="s">
        <v>8334</v>
      </c>
    </row>
    <row r="4418" spans="1:6">
      <c r="A4418" t="s">
        <v>12848</v>
      </c>
      <c r="B4418" t="s">
        <v>5591</v>
      </c>
      <c r="C4418">
        <v>10</v>
      </c>
      <c r="D4418">
        <v>0</v>
      </c>
      <c r="E4418" t="s">
        <v>1196</v>
      </c>
      <c r="F4418" t="s">
        <v>8334</v>
      </c>
    </row>
    <row r="4419" spans="1:6">
      <c r="A4419" t="s">
        <v>12849</v>
      </c>
      <c r="B4419" t="s">
        <v>5592</v>
      </c>
      <c r="C4419">
        <v>0</v>
      </c>
      <c r="D4419">
        <v>0</v>
      </c>
      <c r="E4419" t="s">
        <v>1196</v>
      </c>
      <c r="F4419" t="s">
        <v>1196</v>
      </c>
    </row>
    <row r="4420" spans="1:6">
      <c r="A4420" t="s">
        <v>12850</v>
      </c>
      <c r="B4420" t="s">
        <v>5593</v>
      </c>
      <c r="C4420">
        <v>0</v>
      </c>
      <c r="D4420">
        <v>0</v>
      </c>
      <c r="E4420" t="s">
        <v>1196</v>
      </c>
      <c r="F4420" t="s">
        <v>8334</v>
      </c>
    </row>
    <row r="4421" spans="1:6">
      <c r="A4421" t="s">
        <v>12851</v>
      </c>
      <c r="B4421" t="s">
        <v>5594</v>
      </c>
      <c r="C4421">
        <v>19</v>
      </c>
      <c r="D4421">
        <v>0</v>
      </c>
      <c r="E4421" t="s">
        <v>1196</v>
      </c>
      <c r="F4421" t="s">
        <v>8332</v>
      </c>
    </row>
    <row r="4422" spans="1:6">
      <c r="A4422" t="s">
        <v>12852</v>
      </c>
      <c r="B4422" t="s">
        <v>5595</v>
      </c>
      <c r="C4422">
        <v>8</v>
      </c>
      <c r="D4422">
        <v>0</v>
      </c>
      <c r="E4422" t="s">
        <v>1196</v>
      </c>
      <c r="F4422" t="s">
        <v>8335</v>
      </c>
    </row>
    <row r="4423" spans="1:6">
      <c r="A4423" t="s">
        <v>12853</v>
      </c>
      <c r="B4423" t="s">
        <v>5596</v>
      </c>
      <c r="C4423">
        <v>0</v>
      </c>
      <c r="D4423">
        <v>0</v>
      </c>
      <c r="E4423" t="s">
        <v>1196</v>
      </c>
      <c r="F4423" t="s">
        <v>1196</v>
      </c>
    </row>
    <row r="4424" spans="1:6">
      <c r="A4424" t="s">
        <v>12854</v>
      </c>
      <c r="B4424" t="s">
        <v>5597</v>
      </c>
      <c r="C4424">
        <v>0</v>
      </c>
      <c r="D4424">
        <v>0</v>
      </c>
      <c r="E4424" t="s">
        <v>1196</v>
      </c>
      <c r="F4424" t="s">
        <v>8335</v>
      </c>
    </row>
    <row r="4425" spans="1:6">
      <c r="A4425" t="s">
        <v>12855</v>
      </c>
      <c r="B4425" t="s">
        <v>5598</v>
      </c>
      <c r="C4425">
        <v>0</v>
      </c>
      <c r="D4425">
        <v>0</v>
      </c>
      <c r="E4425" t="s">
        <v>1196</v>
      </c>
      <c r="F4425" t="s">
        <v>8378</v>
      </c>
    </row>
    <row r="4426" spans="1:6">
      <c r="A4426" t="s">
        <v>12856</v>
      </c>
      <c r="B4426" t="s">
        <v>5599</v>
      </c>
      <c r="C4426">
        <v>12</v>
      </c>
      <c r="D4426">
        <v>0</v>
      </c>
      <c r="E4426" t="s">
        <v>1196</v>
      </c>
      <c r="F4426" t="s">
        <v>8334</v>
      </c>
    </row>
    <row r="4427" spans="1:6">
      <c r="A4427" t="s">
        <v>12857</v>
      </c>
      <c r="B4427" t="s">
        <v>5600</v>
      </c>
      <c r="C4427">
        <v>7</v>
      </c>
      <c r="D4427">
        <v>0</v>
      </c>
      <c r="E4427" t="s">
        <v>1196</v>
      </c>
      <c r="F4427" t="s">
        <v>8332</v>
      </c>
    </row>
    <row r="4428" spans="1:6">
      <c r="A4428" t="s">
        <v>12858</v>
      </c>
      <c r="B4428" t="s">
        <v>5601</v>
      </c>
      <c r="C4428">
        <v>54</v>
      </c>
      <c r="D4428">
        <v>0</v>
      </c>
      <c r="E4428" t="s">
        <v>1196</v>
      </c>
      <c r="F4428" t="s">
        <v>8335</v>
      </c>
    </row>
    <row r="4429" spans="1:6">
      <c r="A4429" t="s">
        <v>12859</v>
      </c>
      <c r="B4429" t="s">
        <v>5602</v>
      </c>
      <c r="C4429">
        <v>155</v>
      </c>
      <c r="D4429">
        <v>0</v>
      </c>
      <c r="E4429" t="s">
        <v>1196</v>
      </c>
      <c r="F4429" t="s">
        <v>8334</v>
      </c>
    </row>
    <row r="4430" spans="1:6">
      <c r="A4430" t="s">
        <v>12860</v>
      </c>
      <c r="B4430" t="s">
        <v>5603</v>
      </c>
      <c r="C4430">
        <v>4</v>
      </c>
      <c r="D4430">
        <v>0</v>
      </c>
      <c r="E4430" t="s">
        <v>1196</v>
      </c>
      <c r="F4430" t="s">
        <v>8334</v>
      </c>
    </row>
    <row r="4431" spans="1:6">
      <c r="A4431" t="s">
        <v>12861</v>
      </c>
      <c r="B4431" t="s">
        <v>5604</v>
      </c>
      <c r="C4431">
        <v>2</v>
      </c>
      <c r="D4431">
        <v>0</v>
      </c>
      <c r="E4431" t="s">
        <v>1196</v>
      </c>
      <c r="F4431" t="s">
        <v>8332</v>
      </c>
    </row>
    <row r="4432" spans="1:6">
      <c r="A4432" t="s">
        <v>12862</v>
      </c>
      <c r="B4432" t="s">
        <v>5605</v>
      </c>
      <c r="C4432">
        <v>14</v>
      </c>
      <c r="D4432">
        <v>0</v>
      </c>
      <c r="E4432" t="s">
        <v>1196</v>
      </c>
      <c r="F4432" t="s">
        <v>8334</v>
      </c>
    </row>
    <row r="4433" spans="1:6">
      <c r="A4433" t="s">
        <v>12863</v>
      </c>
      <c r="B4433" t="s">
        <v>5606</v>
      </c>
      <c r="C4433">
        <v>0</v>
      </c>
      <c r="D4433">
        <v>0</v>
      </c>
      <c r="E4433" t="s">
        <v>1196</v>
      </c>
      <c r="F4433" t="s">
        <v>1196</v>
      </c>
    </row>
    <row r="4434" spans="1:6">
      <c r="A4434" t="s">
        <v>12864</v>
      </c>
      <c r="B4434" t="s">
        <v>5607</v>
      </c>
      <c r="C4434">
        <v>85</v>
      </c>
      <c r="D4434">
        <v>0</v>
      </c>
      <c r="E4434" t="s">
        <v>1196</v>
      </c>
      <c r="F4434" t="s">
        <v>8334</v>
      </c>
    </row>
    <row r="4435" spans="1:6">
      <c r="A4435" t="s">
        <v>12865</v>
      </c>
      <c r="B4435" t="s">
        <v>5608</v>
      </c>
      <c r="C4435">
        <v>5</v>
      </c>
      <c r="D4435">
        <v>0</v>
      </c>
      <c r="E4435" t="s">
        <v>1196</v>
      </c>
      <c r="F4435" t="s">
        <v>8331</v>
      </c>
    </row>
    <row r="4436" spans="1:6">
      <c r="A4436" t="s">
        <v>12866</v>
      </c>
      <c r="B4436" t="s">
        <v>5609</v>
      </c>
      <c r="C4436">
        <v>18</v>
      </c>
      <c r="D4436">
        <v>0</v>
      </c>
      <c r="E4436" t="s">
        <v>1196</v>
      </c>
      <c r="F4436" t="s">
        <v>8334</v>
      </c>
    </row>
    <row r="4437" spans="1:6">
      <c r="A4437" t="s">
        <v>12867</v>
      </c>
      <c r="B4437" t="s">
        <v>5610</v>
      </c>
      <c r="C4437">
        <v>54</v>
      </c>
      <c r="D4437">
        <v>0</v>
      </c>
      <c r="E4437" t="s">
        <v>1196</v>
      </c>
      <c r="F4437" t="s">
        <v>8379</v>
      </c>
    </row>
    <row r="4438" spans="1:6">
      <c r="A4438" t="s">
        <v>12868</v>
      </c>
      <c r="B4438" t="s">
        <v>5611</v>
      </c>
      <c r="C4438">
        <v>0</v>
      </c>
      <c r="D4438">
        <v>0</v>
      </c>
      <c r="E4438" t="s">
        <v>1196</v>
      </c>
      <c r="F4438" t="s">
        <v>1196</v>
      </c>
    </row>
    <row r="4439" spans="1:6">
      <c r="A4439" t="s">
        <v>12869</v>
      </c>
      <c r="B4439" t="s">
        <v>5612</v>
      </c>
      <c r="C4439">
        <v>0</v>
      </c>
      <c r="D4439">
        <v>0</v>
      </c>
      <c r="E4439" t="s">
        <v>1196</v>
      </c>
      <c r="F4439" t="s">
        <v>8335</v>
      </c>
    </row>
    <row r="4440" spans="1:6">
      <c r="A4440" t="s">
        <v>12870</v>
      </c>
      <c r="B4440" t="s">
        <v>5613</v>
      </c>
      <c r="C4440">
        <v>27</v>
      </c>
      <c r="D4440">
        <v>0</v>
      </c>
      <c r="E4440" t="s">
        <v>1196</v>
      </c>
      <c r="F4440" t="s">
        <v>8335</v>
      </c>
    </row>
    <row r="4441" spans="1:6">
      <c r="A4441" t="s">
        <v>12871</v>
      </c>
      <c r="B4441" t="s">
        <v>5614</v>
      </c>
      <c r="C4441">
        <v>20</v>
      </c>
      <c r="D4441">
        <v>0</v>
      </c>
      <c r="E4441" t="s">
        <v>1196</v>
      </c>
      <c r="F4441" t="s">
        <v>8332</v>
      </c>
    </row>
    <row r="4442" spans="1:6">
      <c r="A4442" t="s">
        <v>12872</v>
      </c>
      <c r="B4442" t="s">
        <v>5615</v>
      </c>
      <c r="C4442">
        <v>0</v>
      </c>
      <c r="D4442">
        <v>0</v>
      </c>
      <c r="E4442" t="s">
        <v>1196</v>
      </c>
      <c r="F4442" t="s">
        <v>1196</v>
      </c>
    </row>
    <row r="4443" spans="1:6">
      <c r="A4443" t="s">
        <v>12873</v>
      </c>
      <c r="B4443" t="s">
        <v>5616</v>
      </c>
      <c r="C4443">
        <v>9</v>
      </c>
      <c r="D4443">
        <v>0</v>
      </c>
      <c r="E4443" t="s">
        <v>1196</v>
      </c>
      <c r="F4443" t="s">
        <v>8332</v>
      </c>
    </row>
    <row r="4444" spans="1:6">
      <c r="A4444" t="s">
        <v>12874</v>
      </c>
      <c r="B4444" t="s">
        <v>5617</v>
      </c>
      <c r="C4444">
        <v>5</v>
      </c>
      <c r="D4444">
        <v>0</v>
      </c>
      <c r="E4444" t="s">
        <v>1196</v>
      </c>
      <c r="F4444" t="s">
        <v>8332</v>
      </c>
    </row>
    <row r="4445" spans="1:6">
      <c r="A4445" t="s">
        <v>12875</v>
      </c>
      <c r="B4445" t="s">
        <v>5618</v>
      </c>
      <c r="C4445">
        <v>0</v>
      </c>
      <c r="D4445">
        <v>0</v>
      </c>
      <c r="E4445" t="s">
        <v>1196</v>
      </c>
      <c r="F4445" t="s">
        <v>8335</v>
      </c>
    </row>
    <row r="4446" spans="1:6">
      <c r="A4446" t="s">
        <v>12876</v>
      </c>
      <c r="B4446" t="s">
        <v>5619</v>
      </c>
      <c r="C4446">
        <v>0</v>
      </c>
      <c r="D4446">
        <v>0</v>
      </c>
      <c r="E4446" t="s">
        <v>1196</v>
      </c>
      <c r="F4446" t="s">
        <v>8335</v>
      </c>
    </row>
    <row r="4447" spans="1:6">
      <c r="A4447" t="s">
        <v>12877</v>
      </c>
      <c r="B4447" t="s">
        <v>5620</v>
      </c>
      <c r="C4447">
        <v>9</v>
      </c>
      <c r="D4447">
        <v>0</v>
      </c>
      <c r="E4447" t="s">
        <v>1196</v>
      </c>
      <c r="F4447" t="s">
        <v>8332</v>
      </c>
    </row>
    <row r="4448" spans="1:6">
      <c r="A4448" t="s">
        <v>12878</v>
      </c>
      <c r="B4448" t="s">
        <v>5621</v>
      </c>
      <c r="C4448">
        <v>0</v>
      </c>
      <c r="D4448">
        <v>0</v>
      </c>
      <c r="E4448" t="s">
        <v>1196</v>
      </c>
      <c r="F4448" t="s">
        <v>8335</v>
      </c>
    </row>
    <row r="4449" spans="1:6">
      <c r="A4449" t="s">
        <v>12879</v>
      </c>
      <c r="B4449" t="s">
        <v>5622</v>
      </c>
      <c r="C4449">
        <v>11</v>
      </c>
      <c r="D4449">
        <v>0</v>
      </c>
      <c r="E4449" t="s">
        <v>1196</v>
      </c>
      <c r="F4449" t="s">
        <v>8334</v>
      </c>
    </row>
    <row r="4450" spans="1:6">
      <c r="A4450" t="s">
        <v>12880</v>
      </c>
      <c r="B4450" t="s">
        <v>5623</v>
      </c>
      <c r="C4450">
        <v>12</v>
      </c>
      <c r="D4450">
        <v>0</v>
      </c>
      <c r="E4450" t="s">
        <v>1196</v>
      </c>
      <c r="F4450" t="s">
        <v>1196</v>
      </c>
    </row>
    <row r="4451" spans="1:6">
      <c r="A4451" t="s">
        <v>12881</v>
      </c>
      <c r="B4451" t="s">
        <v>5624</v>
      </c>
      <c r="C4451">
        <v>100</v>
      </c>
      <c r="D4451">
        <v>0</v>
      </c>
      <c r="E4451" t="s">
        <v>1196</v>
      </c>
      <c r="F4451" t="s">
        <v>8335</v>
      </c>
    </row>
    <row r="4452" spans="1:6">
      <c r="A4452" t="s">
        <v>12882</v>
      </c>
      <c r="B4452" t="s">
        <v>5625</v>
      </c>
      <c r="C4452">
        <v>24</v>
      </c>
      <c r="D4452">
        <v>0</v>
      </c>
      <c r="E4452" t="s">
        <v>1196</v>
      </c>
      <c r="F4452" t="s">
        <v>8335</v>
      </c>
    </row>
    <row r="4453" spans="1:6">
      <c r="A4453" t="s">
        <v>12883</v>
      </c>
      <c r="B4453" t="s">
        <v>5626</v>
      </c>
      <c r="C4453">
        <v>70</v>
      </c>
      <c r="D4453">
        <v>0</v>
      </c>
      <c r="E4453" t="s">
        <v>1196</v>
      </c>
      <c r="F4453" t="s">
        <v>1196</v>
      </c>
    </row>
    <row r="4454" spans="1:6">
      <c r="A4454" t="s">
        <v>12884</v>
      </c>
      <c r="B4454" t="s">
        <v>5627</v>
      </c>
      <c r="C4454">
        <v>0</v>
      </c>
      <c r="D4454">
        <v>0</v>
      </c>
      <c r="E4454" t="s">
        <v>1196</v>
      </c>
      <c r="F4454" t="s">
        <v>8378</v>
      </c>
    </row>
    <row r="4455" spans="1:6">
      <c r="A4455" t="s">
        <v>12885</v>
      </c>
      <c r="B4455" t="s">
        <v>5628</v>
      </c>
      <c r="C4455">
        <v>40</v>
      </c>
      <c r="D4455">
        <v>0</v>
      </c>
      <c r="E4455" t="s">
        <v>1196</v>
      </c>
      <c r="F4455" t="s">
        <v>8335</v>
      </c>
    </row>
    <row r="4456" spans="1:6">
      <c r="A4456" t="s">
        <v>12886</v>
      </c>
      <c r="B4456" t="s">
        <v>5629</v>
      </c>
      <c r="C4456">
        <v>0</v>
      </c>
      <c r="D4456">
        <v>0</v>
      </c>
      <c r="E4456" t="s">
        <v>1196</v>
      </c>
      <c r="F4456" t="s">
        <v>1196</v>
      </c>
    </row>
    <row r="4457" spans="1:6">
      <c r="A4457" t="s">
        <v>12887</v>
      </c>
      <c r="B4457" t="s">
        <v>5630</v>
      </c>
      <c r="C4457">
        <v>0</v>
      </c>
      <c r="D4457">
        <v>0</v>
      </c>
      <c r="E4457" t="s">
        <v>1196</v>
      </c>
      <c r="F4457" t="s">
        <v>8334</v>
      </c>
    </row>
    <row r="4458" spans="1:6">
      <c r="A4458" t="s">
        <v>12888</v>
      </c>
      <c r="B4458" t="s">
        <v>5631</v>
      </c>
      <c r="C4458">
        <v>8</v>
      </c>
      <c r="D4458">
        <v>0</v>
      </c>
      <c r="E4458" t="s">
        <v>1196</v>
      </c>
      <c r="F4458" t="s">
        <v>8334</v>
      </c>
    </row>
    <row r="4459" spans="1:6">
      <c r="A4459" t="s">
        <v>12889</v>
      </c>
      <c r="B4459" t="s">
        <v>5632</v>
      </c>
      <c r="C4459">
        <v>0</v>
      </c>
      <c r="D4459">
        <v>0</v>
      </c>
      <c r="E4459" t="s">
        <v>1196</v>
      </c>
      <c r="F4459" t="s">
        <v>8335</v>
      </c>
    </row>
    <row r="4460" spans="1:6">
      <c r="A4460" t="s">
        <v>12890</v>
      </c>
      <c r="B4460" t="s">
        <v>5633</v>
      </c>
      <c r="C4460">
        <v>0</v>
      </c>
      <c r="D4460">
        <v>0</v>
      </c>
      <c r="E4460" t="s">
        <v>1196</v>
      </c>
      <c r="F4460" t="s">
        <v>8334</v>
      </c>
    </row>
    <row r="4461" spans="1:6">
      <c r="A4461" t="s">
        <v>12891</v>
      </c>
      <c r="B4461" t="s">
        <v>5634</v>
      </c>
      <c r="C4461">
        <v>0</v>
      </c>
      <c r="D4461">
        <v>0</v>
      </c>
      <c r="E4461" t="s">
        <v>1196</v>
      </c>
      <c r="F4461" t="s">
        <v>8331</v>
      </c>
    </row>
    <row r="4462" spans="1:6">
      <c r="A4462" t="s">
        <v>12892</v>
      </c>
      <c r="B4462" t="s">
        <v>5635</v>
      </c>
      <c r="C4462">
        <v>22</v>
      </c>
      <c r="D4462">
        <v>0</v>
      </c>
      <c r="E4462" t="s">
        <v>1196</v>
      </c>
      <c r="F4462" t="s">
        <v>8334</v>
      </c>
    </row>
    <row r="4463" spans="1:6">
      <c r="A4463" t="s">
        <v>12893</v>
      </c>
      <c r="B4463" t="s">
        <v>5636</v>
      </c>
      <c r="C4463">
        <v>6</v>
      </c>
      <c r="D4463">
        <v>0</v>
      </c>
      <c r="E4463" t="s">
        <v>1196</v>
      </c>
      <c r="F4463" t="s">
        <v>8334</v>
      </c>
    </row>
    <row r="4464" spans="1:6">
      <c r="A4464" t="s">
        <v>12894</v>
      </c>
      <c r="B4464" t="s">
        <v>5637</v>
      </c>
      <c r="C4464">
        <v>265</v>
      </c>
      <c r="D4464">
        <v>0</v>
      </c>
      <c r="E4464" t="s">
        <v>1196</v>
      </c>
      <c r="F4464" t="s">
        <v>8332</v>
      </c>
    </row>
    <row r="4465" spans="1:6">
      <c r="A4465" t="s">
        <v>12895</v>
      </c>
      <c r="B4465" t="s">
        <v>5638</v>
      </c>
      <c r="C4465">
        <v>0</v>
      </c>
      <c r="D4465">
        <v>0</v>
      </c>
      <c r="E4465" t="s">
        <v>1196</v>
      </c>
      <c r="F4465" t="s">
        <v>8331</v>
      </c>
    </row>
    <row r="4466" spans="1:6">
      <c r="A4466" t="s">
        <v>12896</v>
      </c>
      <c r="B4466" t="s">
        <v>5639</v>
      </c>
      <c r="C4466">
        <v>22</v>
      </c>
      <c r="D4466">
        <v>0</v>
      </c>
      <c r="E4466" t="s">
        <v>1196</v>
      </c>
      <c r="F4466" t="s">
        <v>8331</v>
      </c>
    </row>
    <row r="4467" spans="1:6">
      <c r="A4467" t="s">
        <v>12897</v>
      </c>
      <c r="B4467" t="s">
        <v>5640</v>
      </c>
      <c r="C4467">
        <v>3</v>
      </c>
      <c r="D4467">
        <v>0</v>
      </c>
      <c r="E4467" t="s">
        <v>1196</v>
      </c>
      <c r="F4467" t="s">
        <v>8332</v>
      </c>
    </row>
    <row r="4468" spans="1:6">
      <c r="A4468" t="s">
        <v>12898</v>
      </c>
      <c r="B4468" t="s">
        <v>5641</v>
      </c>
      <c r="C4468">
        <v>7</v>
      </c>
      <c r="D4468">
        <v>0</v>
      </c>
      <c r="E4468" t="s">
        <v>1196</v>
      </c>
      <c r="F4468" t="s">
        <v>8335</v>
      </c>
    </row>
    <row r="4469" spans="1:6">
      <c r="A4469" t="s">
        <v>12899</v>
      </c>
      <c r="B4469" t="s">
        <v>5642</v>
      </c>
      <c r="C4469">
        <v>25</v>
      </c>
      <c r="D4469">
        <v>0</v>
      </c>
      <c r="E4469" t="s">
        <v>1196</v>
      </c>
      <c r="F4469" t="s">
        <v>8331</v>
      </c>
    </row>
    <row r="4470" spans="1:6">
      <c r="A4470" t="s">
        <v>12900</v>
      </c>
      <c r="B4470" t="s">
        <v>5643</v>
      </c>
      <c r="C4470">
        <v>86</v>
      </c>
      <c r="D4470">
        <v>0</v>
      </c>
      <c r="E4470" t="s">
        <v>1196</v>
      </c>
      <c r="F4470" t="s">
        <v>8335</v>
      </c>
    </row>
    <row r="4471" spans="1:6">
      <c r="A4471" t="s">
        <v>12901</v>
      </c>
      <c r="B4471" t="s">
        <v>5644</v>
      </c>
      <c r="C4471">
        <v>17</v>
      </c>
      <c r="D4471">
        <v>0</v>
      </c>
      <c r="E4471" t="s">
        <v>1196</v>
      </c>
      <c r="F4471" t="s">
        <v>8331</v>
      </c>
    </row>
    <row r="4472" spans="1:6">
      <c r="A4472" t="s">
        <v>12902</v>
      </c>
      <c r="B4472" t="s">
        <v>5645</v>
      </c>
      <c r="C4472">
        <v>24</v>
      </c>
      <c r="D4472">
        <v>0</v>
      </c>
      <c r="E4472" t="s">
        <v>1196</v>
      </c>
      <c r="F4472" t="s">
        <v>1196</v>
      </c>
    </row>
    <row r="4473" spans="1:6">
      <c r="A4473" t="s">
        <v>12903</v>
      </c>
      <c r="B4473" t="s">
        <v>5646</v>
      </c>
      <c r="C4473">
        <v>2</v>
      </c>
      <c r="D4473">
        <v>0</v>
      </c>
      <c r="E4473" t="s">
        <v>1196</v>
      </c>
      <c r="F4473" t="s">
        <v>8334</v>
      </c>
    </row>
    <row r="4474" spans="1:6">
      <c r="A4474" t="s">
        <v>12904</v>
      </c>
      <c r="B4474" t="s">
        <v>5647</v>
      </c>
      <c r="C4474">
        <v>30</v>
      </c>
      <c r="D4474">
        <v>0</v>
      </c>
      <c r="E4474" t="s">
        <v>1196</v>
      </c>
      <c r="F4474" t="s">
        <v>8331</v>
      </c>
    </row>
    <row r="4475" spans="1:6">
      <c r="A4475" t="s">
        <v>12905</v>
      </c>
      <c r="B4475" t="s">
        <v>5648</v>
      </c>
      <c r="C4475">
        <v>10</v>
      </c>
      <c r="D4475">
        <v>0</v>
      </c>
      <c r="E4475" t="s">
        <v>1196</v>
      </c>
      <c r="F4475" t="s">
        <v>8332</v>
      </c>
    </row>
    <row r="4476" spans="1:6">
      <c r="A4476" t="s">
        <v>12906</v>
      </c>
      <c r="B4476" t="s">
        <v>5649</v>
      </c>
      <c r="C4476">
        <v>61</v>
      </c>
      <c r="D4476">
        <v>0</v>
      </c>
      <c r="E4476" t="s">
        <v>1196</v>
      </c>
      <c r="F4476" t="s">
        <v>8334</v>
      </c>
    </row>
    <row r="4477" spans="1:6">
      <c r="A4477" t="s">
        <v>12907</v>
      </c>
      <c r="B4477" t="s">
        <v>5650</v>
      </c>
      <c r="C4477">
        <v>138</v>
      </c>
      <c r="D4477">
        <v>0</v>
      </c>
      <c r="E4477" t="s">
        <v>1196</v>
      </c>
      <c r="F4477" t="s">
        <v>8335</v>
      </c>
    </row>
    <row r="4478" spans="1:6">
      <c r="A4478" t="s">
        <v>12908</v>
      </c>
      <c r="B4478" t="s">
        <v>5651</v>
      </c>
      <c r="C4478">
        <v>6</v>
      </c>
      <c r="D4478">
        <v>0</v>
      </c>
      <c r="E4478" t="s">
        <v>1196</v>
      </c>
      <c r="F4478" t="s">
        <v>8332</v>
      </c>
    </row>
    <row r="4479" spans="1:6">
      <c r="A4479" t="s">
        <v>12909</v>
      </c>
      <c r="B4479" t="s">
        <v>5652</v>
      </c>
      <c r="C4479">
        <v>0</v>
      </c>
      <c r="D4479">
        <v>0</v>
      </c>
      <c r="E4479" t="s">
        <v>1196</v>
      </c>
      <c r="F4479" t="s">
        <v>1196</v>
      </c>
    </row>
    <row r="4480" spans="1:6">
      <c r="A4480" t="s">
        <v>12910</v>
      </c>
      <c r="B4480" t="s">
        <v>5653</v>
      </c>
      <c r="C4480">
        <v>14</v>
      </c>
      <c r="D4480">
        <v>0</v>
      </c>
      <c r="E4480" t="s">
        <v>1196</v>
      </c>
      <c r="F4480" t="s">
        <v>8335</v>
      </c>
    </row>
    <row r="4481" spans="1:6">
      <c r="A4481" t="s">
        <v>12911</v>
      </c>
      <c r="B4481" t="s">
        <v>5654</v>
      </c>
      <c r="C4481">
        <v>8</v>
      </c>
      <c r="D4481">
        <v>0</v>
      </c>
      <c r="E4481" t="s">
        <v>1196</v>
      </c>
      <c r="F4481" t="s">
        <v>8335</v>
      </c>
    </row>
    <row r="4482" spans="1:6">
      <c r="A4482" t="s">
        <v>12912</v>
      </c>
      <c r="B4482" t="s">
        <v>5655</v>
      </c>
      <c r="C4482">
        <v>66</v>
      </c>
      <c r="D4482">
        <v>0</v>
      </c>
      <c r="E4482" t="s">
        <v>1196</v>
      </c>
      <c r="F4482" t="s">
        <v>8389</v>
      </c>
    </row>
    <row r="4483" spans="1:6">
      <c r="A4483" t="s">
        <v>12913</v>
      </c>
      <c r="B4483" t="s">
        <v>5656</v>
      </c>
      <c r="C4483">
        <v>0</v>
      </c>
      <c r="D4483">
        <v>0</v>
      </c>
      <c r="E4483" t="s">
        <v>1196</v>
      </c>
      <c r="F4483" t="s">
        <v>1196</v>
      </c>
    </row>
    <row r="4484" spans="1:6">
      <c r="A4484" t="s">
        <v>12914</v>
      </c>
      <c r="B4484" t="s">
        <v>5657</v>
      </c>
      <c r="C4484">
        <v>324</v>
      </c>
      <c r="D4484">
        <v>0</v>
      </c>
      <c r="E4484" t="s">
        <v>1196</v>
      </c>
      <c r="F4484" t="s">
        <v>8334</v>
      </c>
    </row>
    <row r="4485" spans="1:6">
      <c r="A4485" t="s">
        <v>12915</v>
      </c>
      <c r="B4485" t="s">
        <v>5658</v>
      </c>
      <c r="C4485">
        <v>35</v>
      </c>
      <c r="D4485">
        <v>0</v>
      </c>
      <c r="E4485" t="s">
        <v>1196</v>
      </c>
      <c r="F4485" t="s">
        <v>8334</v>
      </c>
    </row>
    <row r="4486" spans="1:6">
      <c r="A4486" t="s">
        <v>12916</v>
      </c>
      <c r="B4486" t="s">
        <v>5659</v>
      </c>
      <c r="C4486">
        <v>0</v>
      </c>
      <c r="D4486">
        <v>0</v>
      </c>
      <c r="E4486" t="s">
        <v>1196</v>
      </c>
      <c r="F4486" t="s">
        <v>1196</v>
      </c>
    </row>
    <row r="4487" spans="1:6">
      <c r="A4487" t="s">
        <v>12917</v>
      </c>
      <c r="B4487" t="s">
        <v>5660</v>
      </c>
      <c r="C4487">
        <v>123</v>
      </c>
      <c r="D4487">
        <v>0</v>
      </c>
      <c r="E4487" t="s">
        <v>1196</v>
      </c>
      <c r="F4487" t="s">
        <v>8335</v>
      </c>
    </row>
    <row r="4488" spans="1:6">
      <c r="A4488" t="s">
        <v>12918</v>
      </c>
      <c r="B4488" t="s">
        <v>5661</v>
      </c>
      <c r="C4488">
        <v>10</v>
      </c>
      <c r="D4488">
        <v>0</v>
      </c>
      <c r="E4488" t="s">
        <v>1196</v>
      </c>
      <c r="F4488" t="s">
        <v>1196</v>
      </c>
    </row>
    <row r="4489" spans="1:6">
      <c r="A4489" t="s">
        <v>12919</v>
      </c>
      <c r="B4489" t="s">
        <v>5662</v>
      </c>
      <c r="C4489">
        <v>12</v>
      </c>
      <c r="D4489">
        <v>0</v>
      </c>
      <c r="E4489" t="s">
        <v>1196</v>
      </c>
      <c r="F4489" t="s">
        <v>8332</v>
      </c>
    </row>
    <row r="4490" spans="1:6">
      <c r="A4490" t="s">
        <v>12920</v>
      </c>
      <c r="B4490" t="s">
        <v>5663</v>
      </c>
      <c r="C4490">
        <v>2</v>
      </c>
      <c r="D4490">
        <v>0</v>
      </c>
      <c r="E4490" t="s">
        <v>1196</v>
      </c>
      <c r="F4490" t="s">
        <v>8335</v>
      </c>
    </row>
    <row r="4491" spans="1:6">
      <c r="A4491" t="s">
        <v>12921</v>
      </c>
      <c r="B4491" t="s">
        <v>5664</v>
      </c>
      <c r="C4491">
        <v>5</v>
      </c>
      <c r="D4491">
        <v>0</v>
      </c>
      <c r="E4491" t="s">
        <v>1196</v>
      </c>
      <c r="F4491" t="s">
        <v>1196</v>
      </c>
    </row>
    <row r="4492" spans="1:6">
      <c r="A4492" t="s">
        <v>12922</v>
      </c>
      <c r="B4492" t="s">
        <v>5665</v>
      </c>
      <c r="C4492">
        <v>0</v>
      </c>
      <c r="D4492">
        <v>0</v>
      </c>
      <c r="E4492" t="s">
        <v>1196</v>
      </c>
      <c r="F4492" t="s">
        <v>8335</v>
      </c>
    </row>
    <row r="4493" spans="1:6">
      <c r="A4493" t="s">
        <v>12923</v>
      </c>
      <c r="B4493" t="s">
        <v>5666</v>
      </c>
      <c r="C4493">
        <v>0</v>
      </c>
      <c r="D4493">
        <v>0</v>
      </c>
      <c r="E4493" t="s">
        <v>1196</v>
      </c>
      <c r="F4493" t="s">
        <v>8335</v>
      </c>
    </row>
    <row r="4494" spans="1:6">
      <c r="A4494" t="s">
        <v>12924</v>
      </c>
      <c r="B4494" t="s">
        <v>5667</v>
      </c>
      <c r="C4494">
        <v>344</v>
      </c>
      <c r="D4494">
        <v>0</v>
      </c>
      <c r="E4494" t="s">
        <v>1196</v>
      </c>
      <c r="F4494" t="s">
        <v>8335</v>
      </c>
    </row>
    <row r="4495" spans="1:6">
      <c r="A4495" t="s">
        <v>12925</v>
      </c>
      <c r="B4495" t="s">
        <v>5668</v>
      </c>
      <c r="C4495">
        <v>0</v>
      </c>
      <c r="D4495">
        <v>0</v>
      </c>
      <c r="E4495" t="s">
        <v>767</v>
      </c>
      <c r="F4495" t="s">
        <v>8335</v>
      </c>
    </row>
    <row r="4496" spans="1:6">
      <c r="A4496" t="s">
        <v>12926</v>
      </c>
      <c r="B4496" t="s">
        <v>5669</v>
      </c>
      <c r="C4496">
        <v>0</v>
      </c>
      <c r="D4496">
        <v>0</v>
      </c>
      <c r="E4496" t="s">
        <v>767</v>
      </c>
      <c r="F4496" t="s">
        <v>8335</v>
      </c>
    </row>
    <row r="4497" spans="1:6">
      <c r="A4497" t="s">
        <v>12927</v>
      </c>
      <c r="B4497" t="s">
        <v>5670</v>
      </c>
      <c r="C4497">
        <v>130</v>
      </c>
      <c r="D4497">
        <v>26</v>
      </c>
      <c r="E4497" t="s">
        <v>768</v>
      </c>
      <c r="F4497" t="s">
        <v>8334</v>
      </c>
    </row>
    <row r="4498" spans="1:6">
      <c r="A4498" t="s">
        <v>12928</v>
      </c>
      <c r="B4498" t="s">
        <v>5671</v>
      </c>
      <c r="C4498">
        <v>150</v>
      </c>
      <c r="D4498">
        <v>50</v>
      </c>
      <c r="E4498" t="s">
        <v>769</v>
      </c>
      <c r="F4498" t="s">
        <v>8335</v>
      </c>
    </row>
    <row r="4499" spans="1:6">
      <c r="A4499" t="s">
        <v>12929</v>
      </c>
      <c r="B4499" t="s">
        <v>5672</v>
      </c>
      <c r="C4499">
        <v>160</v>
      </c>
      <c r="D4499">
        <v>71</v>
      </c>
      <c r="E4499" t="s">
        <v>769</v>
      </c>
      <c r="F4499" t="s">
        <v>8335</v>
      </c>
    </row>
    <row r="4500" spans="1:6">
      <c r="A4500" t="s">
        <v>12930</v>
      </c>
      <c r="B4500" t="s">
        <v>5673</v>
      </c>
      <c r="C4500">
        <v>366</v>
      </c>
      <c r="D4500">
        <v>69</v>
      </c>
      <c r="E4500" t="s">
        <v>769</v>
      </c>
      <c r="F4500" t="s">
        <v>8335</v>
      </c>
    </row>
    <row r="4501" spans="1:6">
      <c r="A4501" t="s">
        <v>12931</v>
      </c>
      <c r="B4501" t="s">
        <v>5674</v>
      </c>
      <c r="C4501">
        <v>300</v>
      </c>
      <c r="D4501">
        <v>52</v>
      </c>
      <c r="E4501" t="s">
        <v>769</v>
      </c>
      <c r="F4501" t="s">
        <v>8335</v>
      </c>
    </row>
    <row r="4502" spans="1:6">
      <c r="A4502" t="s">
        <v>12932</v>
      </c>
      <c r="B4502" t="s">
        <v>5675</v>
      </c>
      <c r="C4502">
        <v>15</v>
      </c>
      <c r="D4502">
        <v>3</v>
      </c>
      <c r="E4502" t="s">
        <v>770</v>
      </c>
      <c r="F4502" t="s">
        <v>8335</v>
      </c>
    </row>
    <row r="4503" spans="1:6">
      <c r="A4503" t="s">
        <v>12933</v>
      </c>
      <c r="B4503" t="s">
        <v>5676</v>
      </c>
      <c r="C4503">
        <v>120</v>
      </c>
      <c r="D4503">
        <v>17</v>
      </c>
      <c r="E4503" t="s">
        <v>771</v>
      </c>
      <c r="F4503" t="s">
        <v>8334</v>
      </c>
    </row>
    <row r="4504" spans="1:6">
      <c r="A4504" t="s">
        <v>12934</v>
      </c>
      <c r="B4504" t="s">
        <v>5677</v>
      </c>
      <c r="C4504">
        <v>304</v>
      </c>
      <c r="D4504">
        <v>114</v>
      </c>
      <c r="E4504" t="s">
        <v>772</v>
      </c>
      <c r="F4504" t="s">
        <v>8335</v>
      </c>
    </row>
    <row r="4505" spans="1:6">
      <c r="A4505" t="s">
        <v>12935</v>
      </c>
      <c r="B4505" t="s">
        <v>5678</v>
      </c>
      <c r="C4505">
        <v>37</v>
      </c>
      <c r="D4505">
        <v>4</v>
      </c>
      <c r="E4505" t="s">
        <v>773</v>
      </c>
      <c r="F4505" t="s">
        <v>8335</v>
      </c>
    </row>
    <row r="4506" spans="1:6">
      <c r="A4506" t="s">
        <v>12936</v>
      </c>
      <c r="B4506" t="s">
        <v>5679</v>
      </c>
      <c r="C4506">
        <v>6</v>
      </c>
      <c r="D4506">
        <v>1</v>
      </c>
      <c r="E4506" t="s">
        <v>773</v>
      </c>
      <c r="F4506" t="s">
        <v>8335</v>
      </c>
    </row>
    <row r="4507" spans="1:6">
      <c r="A4507" t="s">
        <v>12937</v>
      </c>
      <c r="B4507" t="s">
        <v>5680</v>
      </c>
      <c r="C4507">
        <v>68</v>
      </c>
      <c r="D4507">
        <v>8</v>
      </c>
      <c r="E4507" t="s">
        <v>773</v>
      </c>
      <c r="F4507" t="s">
        <v>8335</v>
      </c>
    </row>
    <row r="4508" spans="1:6">
      <c r="A4508" t="s">
        <v>12938</v>
      </c>
      <c r="B4508" t="s">
        <v>5681</v>
      </c>
      <c r="C4508">
        <v>24</v>
      </c>
      <c r="D4508">
        <v>0</v>
      </c>
      <c r="E4508" t="s">
        <v>773</v>
      </c>
      <c r="F4508" t="s">
        <v>8335</v>
      </c>
    </row>
    <row r="4509" spans="1:6">
      <c r="A4509" t="s">
        <v>12939</v>
      </c>
      <c r="B4509" t="s">
        <v>5682</v>
      </c>
      <c r="C4509">
        <v>15</v>
      </c>
      <c r="D4509">
        <v>0</v>
      </c>
      <c r="E4509" t="s">
        <v>773</v>
      </c>
      <c r="F4509" t="s">
        <v>8335</v>
      </c>
    </row>
    <row r="4510" spans="1:6">
      <c r="A4510" t="s">
        <v>12940</v>
      </c>
      <c r="B4510" t="s">
        <v>5683</v>
      </c>
      <c r="C4510">
        <v>20</v>
      </c>
      <c r="D4510">
        <v>0</v>
      </c>
      <c r="E4510" t="s">
        <v>773</v>
      </c>
      <c r="F4510" t="s">
        <v>8335</v>
      </c>
    </row>
    <row r="4511" spans="1:6">
      <c r="A4511" t="s">
        <v>12941</v>
      </c>
      <c r="B4511" t="s">
        <v>5684</v>
      </c>
      <c r="C4511">
        <v>237</v>
      </c>
      <c r="D4511">
        <v>41</v>
      </c>
      <c r="E4511" t="s">
        <v>774</v>
      </c>
      <c r="F4511" t="s">
        <v>8334</v>
      </c>
    </row>
    <row r="4512" spans="1:6">
      <c r="A4512" t="s">
        <v>12942</v>
      </c>
      <c r="B4512" t="s">
        <v>5685</v>
      </c>
      <c r="C4512">
        <v>0</v>
      </c>
      <c r="D4512">
        <v>0</v>
      </c>
      <c r="E4512" t="s">
        <v>774</v>
      </c>
      <c r="F4512" t="s">
        <v>8334</v>
      </c>
    </row>
    <row r="4513" spans="1:6">
      <c r="A4513" t="s">
        <v>12943</v>
      </c>
      <c r="B4513" t="s">
        <v>5686</v>
      </c>
      <c r="C4513">
        <v>48</v>
      </c>
      <c r="D4513">
        <v>8</v>
      </c>
      <c r="E4513" t="s">
        <v>775</v>
      </c>
      <c r="F4513" t="s">
        <v>8331</v>
      </c>
    </row>
    <row r="4514" spans="1:6">
      <c r="A4514" t="s">
        <v>12944</v>
      </c>
      <c r="B4514" t="s">
        <v>5687</v>
      </c>
      <c r="C4514">
        <v>6</v>
      </c>
      <c r="D4514">
        <v>0</v>
      </c>
      <c r="E4514" t="s">
        <v>776</v>
      </c>
      <c r="F4514" t="s">
        <v>8332</v>
      </c>
    </row>
    <row r="4515" spans="1:6">
      <c r="A4515" t="s">
        <v>12945</v>
      </c>
      <c r="B4515" t="s">
        <v>5688</v>
      </c>
      <c r="C4515">
        <v>67</v>
      </c>
      <c r="D4515">
        <v>9</v>
      </c>
      <c r="E4515" t="s">
        <v>777</v>
      </c>
      <c r="F4515" t="s">
        <v>8335</v>
      </c>
    </row>
    <row r="4516" spans="1:6">
      <c r="A4516" t="s">
        <v>12946</v>
      </c>
      <c r="B4516" t="s">
        <v>5689</v>
      </c>
      <c r="C4516">
        <v>50</v>
      </c>
      <c r="D4516">
        <v>0</v>
      </c>
      <c r="E4516" t="s">
        <v>777</v>
      </c>
      <c r="F4516" t="s">
        <v>8335</v>
      </c>
    </row>
    <row r="4517" spans="1:6">
      <c r="A4517" t="s">
        <v>12947</v>
      </c>
      <c r="B4517" t="s">
        <v>5690</v>
      </c>
      <c r="C4517">
        <v>9</v>
      </c>
      <c r="D4517">
        <v>1</v>
      </c>
      <c r="E4517" t="s">
        <v>778</v>
      </c>
      <c r="F4517" t="s">
        <v>8331</v>
      </c>
    </row>
    <row r="4518" spans="1:6">
      <c r="A4518" t="s">
        <v>12948</v>
      </c>
      <c r="B4518" t="s">
        <v>5691</v>
      </c>
      <c r="C4518">
        <v>0</v>
      </c>
      <c r="D4518">
        <v>0</v>
      </c>
      <c r="E4518" t="s">
        <v>778</v>
      </c>
      <c r="F4518" t="s">
        <v>1196</v>
      </c>
    </row>
    <row r="4519" spans="1:6">
      <c r="A4519" t="s">
        <v>12949</v>
      </c>
      <c r="B4519" t="s">
        <v>5692</v>
      </c>
      <c r="C4519">
        <v>351</v>
      </c>
      <c r="D4519">
        <v>53</v>
      </c>
      <c r="E4519" t="s">
        <v>778</v>
      </c>
      <c r="F4519" t="s">
        <v>8335</v>
      </c>
    </row>
    <row r="4520" spans="1:6">
      <c r="A4520" t="s">
        <v>12950</v>
      </c>
      <c r="B4520" t="s">
        <v>5693</v>
      </c>
      <c r="C4520">
        <v>10</v>
      </c>
      <c r="D4520">
        <v>0</v>
      </c>
      <c r="E4520" t="s">
        <v>779</v>
      </c>
      <c r="F4520" t="s">
        <v>1196</v>
      </c>
    </row>
    <row r="4521" spans="1:6">
      <c r="A4521" t="s">
        <v>12951</v>
      </c>
      <c r="B4521" t="s">
        <v>5694</v>
      </c>
      <c r="C4521">
        <v>1</v>
      </c>
      <c r="D4521">
        <v>0</v>
      </c>
      <c r="E4521" t="s">
        <v>779</v>
      </c>
      <c r="F4521" t="s">
        <v>8335</v>
      </c>
    </row>
    <row r="4522" spans="1:6">
      <c r="A4522" t="s">
        <v>12952</v>
      </c>
      <c r="B4522" t="s">
        <v>5695</v>
      </c>
      <c r="C4522">
        <v>52</v>
      </c>
      <c r="D4522">
        <v>7</v>
      </c>
      <c r="E4522" t="s">
        <v>780</v>
      </c>
      <c r="F4522" t="s">
        <v>8334</v>
      </c>
    </row>
    <row r="4523" spans="1:6">
      <c r="A4523" t="s">
        <v>12953</v>
      </c>
      <c r="B4523" t="s">
        <v>5696</v>
      </c>
      <c r="C4523">
        <v>11</v>
      </c>
      <c r="D4523">
        <v>0</v>
      </c>
      <c r="E4523" t="s">
        <v>780</v>
      </c>
      <c r="F4523" t="s">
        <v>8332</v>
      </c>
    </row>
    <row r="4524" spans="1:6">
      <c r="A4524" t="s">
        <v>12954</v>
      </c>
      <c r="B4524" t="s">
        <v>5697</v>
      </c>
      <c r="C4524">
        <v>8</v>
      </c>
      <c r="D4524">
        <v>0</v>
      </c>
      <c r="E4524" t="s">
        <v>781</v>
      </c>
      <c r="F4524" t="s">
        <v>8335</v>
      </c>
    </row>
    <row r="4525" spans="1:6">
      <c r="A4525" t="s">
        <v>12955</v>
      </c>
      <c r="B4525" t="s">
        <v>5698</v>
      </c>
      <c r="C4525">
        <v>11</v>
      </c>
      <c r="D4525">
        <v>0</v>
      </c>
      <c r="E4525" t="s">
        <v>782</v>
      </c>
      <c r="F4525" t="s">
        <v>8335</v>
      </c>
    </row>
    <row r="4526" spans="1:6">
      <c r="A4526" t="s">
        <v>12956</v>
      </c>
      <c r="B4526" t="s">
        <v>5699</v>
      </c>
      <c r="C4526">
        <v>4</v>
      </c>
      <c r="D4526">
        <v>0</v>
      </c>
      <c r="E4526" t="s">
        <v>783</v>
      </c>
      <c r="F4526" t="s">
        <v>8335</v>
      </c>
    </row>
    <row r="4527" spans="1:6">
      <c r="A4527" t="s">
        <v>12957</v>
      </c>
      <c r="B4527" t="s">
        <v>5700</v>
      </c>
      <c r="C4527">
        <v>10</v>
      </c>
      <c r="D4527">
        <v>1</v>
      </c>
      <c r="E4527" t="s">
        <v>784</v>
      </c>
      <c r="F4527" t="s">
        <v>8334</v>
      </c>
    </row>
    <row r="4528" spans="1:6">
      <c r="A4528" t="s">
        <v>12958</v>
      </c>
      <c r="B4528" t="s">
        <v>5701</v>
      </c>
      <c r="C4528">
        <v>166</v>
      </c>
      <c r="D4528">
        <v>17</v>
      </c>
      <c r="E4528" t="s">
        <v>785</v>
      </c>
      <c r="F4528" t="s">
        <v>8335</v>
      </c>
    </row>
    <row r="4529" spans="1:6">
      <c r="A4529" t="s">
        <v>12959</v>
      </c>
      <c r="B4529" t="s">
        <v>5702</v>
      </c>
      <c r="C4529">
        <v>115</v>
      </c>
      <c r="D4529">
        <v>18</v>
      </c>
      <c r="E4529" t="s">
        <v>785</v>
      </c>
      <c r="F4529" t="s">
        <v>8335</v>
      </c>
    </row>
    <row r="4530" spans="1:6">
      <c r="A4530" t="s">
        <v>12960</v>
      </c>
      <c r="B4530" t="s">
        <v>5703</v>
      </c>
      <c r="C4530">
        <v>135</v>
      </c>
      <c r="D4530">
        <v>22</v>
      </c>
      <c r="E4530" t="s">
        <v>785</v>
      </c>
      <c r="F4530" t="s">
        <v>8335</v>
      </c>
    </row>
    <row r="4531" spans="1:6">
      <c r="A4531" t="s">
        <v>12961</v>
      </c>
      <c r="B4531" t="s">
        <v>5704</v>
      </c>
      <c r="C4531">
        <v>0</v>
      </c>
      <c r="D4531">
        <v>0</v>
      </c>
      <c r="E4531" t="s">
        <v>786</v>
      </c>
      <c r="F4531" t="s">
        <v>8335</v>
      </c>
    </row>
    <row r="4532" spans="1:6">
      <c r="A4532" t="s">
        <v>12962</v>
      </c>
      <c r="B4532" t="s">
        <v>5705</v>
      </c>
      <c r="C4532">
        <v>0</v>
      </c>
      <c r="D4532">
        <v>0</v>
      </c>
      <c r="E4532" t="s">
        <v>786</v>
      </c>
      <c r="F4532" t="s">
        <v>8335</v>
      </c>
    </row>
    <row r="4533" spans="1:6">
      <c r="A4533" t="s">
        <v>12963</v>
      </c>
      <c r="B4533" t="s">
        <v>5706</v>
      </c>
      <c r="C4533">
        <v>333</v>
      </c>
      <c r="D4533">
        <v>18</v>
      </c>
      <c r="E4533" t="s">
        <v>786</v>
      </c>
      <c r="F4533" t="s">
        <v>8335</v>
      </c>
    </row>
    <row r="4534" spans="1:6">
      <c r="A4534" t="s">
        <v>12964</v>
      </c>
      <c r="B4534" t="s">
        <v>5707</v>
      </c>
      <c r="C4534">
        <v>215</v>
      </c>
      <c r="D4534">
        <v>60</v>
      </c>
      <c r="E4534" t="s">
        <v>787</v>
      </c>
      <c r="F4534" t="s">
        <v>8334</v>
      </c>
    </row>
    <row r="4535" spans="1:6">
      <c r="A4535" t="s">
        <v>12965</v>
      </c>
      <c r="B4535" t="s">
        <v>5708</v>
      </c>
      <c r="C4535">
        <v>225</v>
      </c>
      <c r="D4535">
        <v>22</v>
      </c>
      <c r="E4535" t="s">
        <v>787</v>
      </c>
      <c r="F4535" t="s">
        <v>8334</v>
      </c>
    </row>
    <row r="4536" spans="1:6">
      <c r="A4536" t="s">
        <v>12966</v>
      </c>
      <c r="B4536" t="s">
        <v>5709</v>
      </c>
      <c r="C4536">
        <v>610</v>
      </c>
      <c r="D4536">
        <v>67</v>
      </c>
      <c r="E4536" t="s">
        <v>787</v>
      </c>
      <c r="F4536" t="s">
        <v>8334</v>
      </c>
    </row>
    <row r="4537" spans="1:6">
      <c r="A4537" t="s">
        <v>12967</v>
      </c>
      <c r="B4537" t="s">
        <v>5710</v>
      </c>
      <c r="C4537">
        <v>0</v>
      </c>
      <c r="D4537">
        <v>0</v>
      </c>
      <c r="E4537" t="s">
        <v>787</v>
      </c>
      <c r="F4537" t="s">
        <v>1196</v>
      </c>
    </row>
    <row r="4538" spans="1:6">
      <c r="A4538" t="s">
        <v>12968</v>
      </c>
      <c r="B4538" t="s">
        <v>5711</v>
      </c>
      <c r="C4538">
        <v>190</v>
      </c>
      <c r="D4538">
        <v>15</v>
      </c>
      <c r="E4538" t="s">
        <v>787</v>
      </c>
      <c r="F4538" t="s">
        <v>8334</v>
      </c>
    </row>
    <row r="4539" spans="1:6">
      <c r="A4539" t="s">
        <v>12969</v>
      </c>
      <c r="B4539" t="s">
        <v>5712</v>
      </c>
      <c r="C4539">
        <v>339</v>
      </c>
      <c r="D4539">
        <v>34</v>
      </c>
      <c r="E4539" t="s">
        <v>787</v>
      </c>
      <c r="F4539" t="s">
        <v>8334</v>
      </c>
    </row>
    <row r="4540" spans="1:6">
      <c r="A4540" t="s">
        <v>12970</v>
      </c>
      <c r="B4540" t="s">
        <v>5713</v>
      </c>
      <c r="C4540">
        <v>139</v>
      </c>
      <c r="D4540">
        <v>12</v>
      </c>
      <c r="E4540" t="s">
        <v>787</v>
      </c>
      <c r="F4540" t="s">
        <v>8334</v>
      </c>
    </row>
    <row r="4541" spans="1:6">
      <c r="A4541" t="s">
        <v>12971</v>
      </c>
      <c r="B4541" t="s">
        <v>5714</v>
      </c>
      <c r="C4541">
        <v>0</v>
      </c>
      <c r="D4541">
        <v>0</v>
      </c>
      <c r="E4541" t="s">
        <v>787</v>
      </c>
      <c r="F4541" t="s">
        <v>8334</v>
      </c>
    </row>
    <row r="4542" spans="1:6">
      <c r="A4542" t="s">
        <v>12972</v>
      </c>
      <c r="B4542" t="s">
        <v>5715</v>
      </c>
      <c r="C4542">
        <v>426</v>
      </c>
      <c r="D4542">
        <v>55</v>
      </c>
      <c r="E4542" t="s">
        <v>787</v>
      </c>
      <c r="F4542" t="s">
        <v>8334</v>
      </c>
    </row>
    <row r="4543" spans="1:6">
      <c r="A4543" t="s">
        <v>12973</v>
      </c>
      <c r="B4543" t="s">
        <v>5716</v>
      </c>
      <c r="C4543">
        <v>543</v>
      </c>
      <c r="D4543">
        <v>73</v>
      </c>
      <c r="E4543" t="s">
        <v>787</v>
      </c>
      <c r="F4543" t="s">
        <v>8334</v>
      </c>
    </row>
    <row r="4544" spans="1:6">
      <c r="A4544" t="s">
        <v>12974</v>
      </c>
      <c r="B4544" t="s">
        <v>5717</v>
      </c>
      <c r="C4544">
        <v>131</v>
      </c>
      <c r="D4544">
        <v>12</v>
      </c>
      <c r="E4544" t="s">
        <v>787</v>
      </c>
      <c r="F4544" t="s">
        <v>8334</v>
      </c>
    </row>
    <row r="4545" spans="1:6">
      <c r="A4545" t="s">
        <v>12975</v>
      </c>
      <c r="B4545" t="s">
        <v>5718</v>
      </c>
      <c r="C4545">
        <v>160</v>
      </c>
      <c r="D4545">
        <v>12</v>
      </c>
      <c r="E4545" t="s">
        <v>787</v>
      </c>
      <c r="F4545" t="s">
        <v>8334</v>
      </c>
    </row>
    <row r="4546" spans="1:6">
      <c r="A4546" t="s">
        <v>12976</v>
      </c>
      <c r="B4546" t="s">
        <v>5719</v>
      </c>
      <c r="C4546">
        <v>200</v>
      </c>
      <c r="D4546">
        <v>26</v>
      </c>
      <c r="E4546" t="s">
        <v>787</v>
      </c>
      <c r="F4546" t="s">
        <v>8334</v>
      </c>
    </row>
    <row r="4547" spans="1:6">
      <c r="A4547" t="s">
        <v>12977</v>
      </c>
      <c r="B4547" t="s">
        <v>5720</v>
      </c>
      <c r="C4547">
        <v>0</v>
      </c>
      <c r="D4547">
        <v>0</v>
      </c>
      <c r="E4547" t="s">
        <v>787</v>
      </c>
      <c r="F4547" t="s">
        <v>8334</v>
      </c>
    </row>
    <row r="4548" spans="1:6">
      <c r="A4548" t="s">
        <v>12978</v>
      </c>
      <c r="B4548" t="s">
        <v>5721</v>
      </c>
      <c r="C4548">
        <v>297</v>
      </c>
      <c r="D4548">
        <v>30</v>
      </c>
      <c r="E4548" t="s">
        <v>787</v>
      </c>
      <c r="F4548" t="s">
        <v>8334</v>
      </c>
    </row>
    <row r="4549" spans="1:6">
      <c r="A4549" t="s">
        <v>12979</v>
      </c>
      <c r="B4549" t="s">
        <v>5722</v>
      </c>
      <c r="C4549">
        <v>424</v>
      </c>
      <c r="D4549">
        <v>41</v>
      </c>
      <c r="E4549" t="s">
        <v>787</v>
      </c>
      <c r="F4549" t="s">
        <v>8334</v>
      </c>
    </row>
    <row r="4550" spans="1:6">
      <c r="A4550" t="s">
        <v>12980</v>
      </c>
      <c r="B4550" t="s">
        <v>5723</v>
      </c>
      <c r="C4550">
        <v>141</v>
      </c>
      <c r="D4550">
        <v>18</v>
      </c>
      <c r="E4550" t="s">
        <v>787</v>
      </c>
      <c r="F4550" t="s">
        <v>1196</v>
      </c>
    </row>
    <row r="4551" spans="1:6">
      <c r="A4551" t="s">
        <v>12981</v>
      </c>
      <c r="B4551" t="s">
        <v>5724</v>
      </c>
      <c r="C4551">
        <v>98</v>
      </c>
      <c r="D4551">
        <v>13</v>
      </c>
      <c r="E4551" t="s">
        <v>787</v>
      </c>
      <c r="F4551" t="s">
        <v>8334</v>
      </c>
    </row>
    <row r="4552" spans="1:6">
      <c r="A4552" t="s">
        <v>12982</v>
      </c>
      <c r="B4552" t="s">
        <v>5725</v>
      </c>
      <c r="C4552">
        <v>77</v>
      </c>
      <c r="D4552">
        <v>9</v>
      </c>
      <c r="E4552" t="s">
        <v>788</v>
      </c>
      <c r="F4552" t="s">
        <v>8335</v>
      </c>
    </row>
    <row r="4553" spans="1:6">
      <c r="A4553" t="s">
        <v>12983</v>
      </c>
      <c r="B4553" t="s">
        <v>5726</v>
      </c>
      <c r="C4553">
        <v>0</v>
      </c>
      <c r="D4553">
        <v>0</v>
      </c>
      <c r="E4553" t="s">
        <v>788</v>
      </c>
      <c r="F4553" t="s">
        <v>8334</v>
      </c>
    </row>
    <row r="4554" spans="1:6">
      <c r="A4554" t="s">
        <v>12984</v>
      </c>
      <c r="B4554" t="s">
        <v>5727</v>
      </c>
      <c r="C4554">
        <v>131</v>
      </c>
      <c r="D4554">
        <v>11</v>
      </c>
      <c r="E4554" t="s">
        <v>788</v>
      </c>
      <c r="F4554" t="s">
        <v>8398</v>
      </c>
    </row>
    <row r="4555" spans="1:6">
      <c r="A4555" t="s">
        <v>12985</v>
      </c>
      <c r="B4555" t="s">
        <v>5728</v>
      </c>
      <c r="C4555">
        <v>170</v>
      </c>
      <c r="D4555">
        <v>17</v>
      </c>
      <c r="E4555" t="s">
        <v>788</v>
      </c>
      <c r="F4555" t="s">
        <v>8334</v>
      </c>
    </row>
    <row r="4556" spans="1:6">
      <c r="A4556" t="s">
        <v>12986</v>
      </c>
      <c r="B4556" t="s">
        <v>5729</v>
      </c>
      <c r="C4556">
        <v>110</v>
      </c>
      <c r="D4556">
        <v>15</v>
      </c>
      <c r="E4556" t="s">
        <v>788</v>
      </c>
      <c r="F4556" t="s">
        <v>8334</v>
      </c>
    </row>
    <row r="4557" spans="1:6">
      <c r="A4557" t="s">
        <v>12987</v>
      </c>
      <c r="B4557" t="s">
        <v>5730</v>
      </c>
      <c r="C4557">
        <v>12</v>
      </c>
      <c r="D4557">
        <v>2</v>
      </c>
      <c r="E4557" t="s">
        <v>788</v>
      </c>
      <c r="F4557" t="s">
        <v>8335</v>
      </c>
    </row>
    <row r="4558" spans="1:6">
      <c r="A4558" t="s">
        <v>12988</v>
      </c>
      <c r="B4558" t="s">
        <v>5731</v>
      </c>
      <c r="C4558">
        <v>504</v>
      </c>
      <c r="D4558">
        <v>62</v>
      </c>
      <c r="E4558" t="s">
        <v>788</v>
      </c>
      <c r="F4558" t="s">
        <v>8398</v>
      </c>
    </row>
    <row r="4559" spans="1:6">
      <c r="A4559" t="s">
        <v>12989</v>
      </c>
      <c r="B4559" t="s">
        <v>5732</v>
      </c>
      <c r="C4559">
        <v>100</v>
      </c>
      <c r="D4559">
        <v>0</v>
      </c>
      <c r="E4559" t="s">
        <v>788</v>
      </c>
      <c r="F4559" t="s">
        <v>8377</v>
      </c>
    </row>
    <row r="4560" spans="1:6">
      <c r="A4560" t="s">
        <v>12990</v>
      </c>
      <c r="B4560" t="s">
        <v>5733</v>
      </c>
      <c r="C4560">
        <v>41</v>
      </c>
      <c r="D4560">
        <v>7</v>
      </c>
      <c r="E4560" t="s">
        <v>789</v>
      </c>
      <c r="F4560" t="s">
        <v>1196</v>
      </c>
    </row>
    <row r="4561" spans="1:6">
      <c r="A4561" t="s">
        <v>12991</v>
      </c>
      <c r="B4561" t="s">
        <v>5734</v>
      </c>
      <c r="C4561">
        <v>8</v>
      </c>
      <c r="D4561">
        <v>0</v>
      </c>
      <c r="E4561" t="s">
        <v>789</v>
      </c>
      <c r="F4561" t="s">
        <v>1196</v>
      </c>
    </row>
    <row r="4562" spans="1:6">
      <c r="A4562" t="s">
        <v>12992</v>
      </c>
      <c r="B4562" t="s">
        <v>5735</v>
      </c>
      <c r="C4562">
        <v>44</v>
      </c>
      <c r="D4562">
        <v>4</v>
      </c>
      <c r="E4562" t="s">
        <v>789</v>
      </c>
      <c r="F4562" t="s">
        <v>8334</v>
      </c>
    </row>
    <row r="4563" spans="1:6">
      <c r="A4563" t="s">
        <v>12993</v>
      </c>
      <c r="B4563" t="s">
        <v>5736</v>
      </c>
      <c r="C4563">
        <v>19</v>
      </c>
      <c r="D4563">
        <v>3</v>
      </c>
      <c r="E4563" t="s">
        <v>789</v>
      </c>
      <c r="F4563" t="s">
        <v>8334</v>
      </c>
    </row>
    <row r="4564" spans="1:6">
      <c r="A4564" t="s">
        <v>12994</v>
      </c>
      <c r="B4564" t="s">
        <v>5737</v>
      </c>
      <c r="C4564">
        <v>15</v>
      </c>
      <c r="D4564">
        <v>0</v>
      </c>
      <c r="E4564" t="s">
        <v>789</v>
      </c>
      <c r="F4564" t="s">
        <v>8334</v>
      </c>
    </row>
    <row r="4565" spans="1:6">
      <c r="A4565" t="s">
        <v>12995</v>
      </c>
      <c r="B4565" t="s">
        <v>5738</v>
      </c>
      <c r="C4565">
        <v>17</v>
      </c>
      <c r="D4565">
        <v>0</v>
      </c>
      <c r="E4565" t="s">
        <v>789</v>
      </c>
      <c r="F4565" t="s">
        <v>8334</v>
      </c>
    </row>
    <row r="4566" spans="1:6">
      <c r="A4566" t="s">
        <v>12996</v>
      </c>
      <c r="B4566" t="s">
        <v>5739</v>
      </c>
      <c r="C4566">
        <v>192</v>
      </c>
      <c r="D4566">
        <v>21</v>
      </c>
      <c r="E4566" t="s">
        <v>789</v>
      </c>
      <c r="F4566" t="s">
        <v>8334</v>
      </c>
    </row>
    <row r="4567" spans="1:6">
      <c r="A4567" t="s">
        <v>12997</v>
      </c>
      <c r="B4567" t="s">
        <v>5740</v>
      </c>
      <c r="C4567">
        <v>60</v>
      </c>
      <c r="D4567">
        <v>0</v>
      </c>
      <c r="E4567" t="s">
        <v>789</v>
      </c>
      <c r="F4567" t="s">
        <v>8334</v>
      </c>
    </row>
    <row r="4568" spans="1:6">
      <c r="A4568" t="s">
        <v>12998</v>
      </c>
      <c r="B4568" t="s">
        <v>5741</v>
      </c>
      <c r="C4568">
        <v>0</v>
      </c>
      <c r="D4568">
        <v>0</v>
      </c>
      <c r="E4568" t="s">
        <v>789</v>
      </c>
      <c r="F4568" t="s">
        <v>8334</v>
      </c>
    </row>
    <row r="4569" spans="1:6">
      <c r="A4569" t="s">
        <v>12999</v>
      </c>
      <c r="B4569" t="s">
        <v>5742</v>
      </c>
      <c r="C4569">
        <v>165</v>
      </c>
      <c r="D4569">
        <v>19</v>
      </c>
      <c r="E4569" t="s">
        <v>789</v>
      </c>
      <c r="F4569" t="s">
        <v>8334</v>
      </c>
    </row>
    <row r="4570" spans="1:6">
      <c r="A4570" t="s">
        <v>13000</v>
      </c>
      <c r="B4570" t="s">
        <v>5743</v>
      </c>
      <c r="C4570">
        <v>182</v>
      </c>
      <c r="D4570">
        <v>12</v>
      </c>
      <c r="E4570" t="s">
        <v>789</v>
      </c>
      <c r="F4570" t="s">
        <v>8334</v>
      </c>
    </row>
    <row r="4571" spans="1:6">
      <c r="A4571" t="s">
        <v>13001</v>
      </c>
      <c r="B4571" t="s">
        <v>5744</v>
      </c>
      <c r="C4571">
        <v>17</v>
      </c>
      <c r="D4571">
        <v>0</v>
      </c>
      <c r="E4571" t="s">
        <v>790</v>
      </c>
      <c r="F4571" t="s">
        <v>8335</v>
      </c>
    </row>
    <row r="4572" spans="1:6">
      <c r="A4572" t="s">
        <v>13002</v>
      </c>
      <c r="B4572" t="s">
        <v>5745</v>
      </c>
      <c r="C4572">
        <v>68</v>
      </c>
      <c r="D4572">
        <v>6</v>
      </c>
      <c r="E4572" t="s">
        <v>790</v>
      </c>
      <c r="F4572" t="s">
        <v>8335</v>
      </c>
    </row>
    <row r="4573" spans="1:6">
      <c r="A4573" t="s">
        <v>13003</v>
      </c>
      <c r="B4573" t="s">
        <v>5746</v>
      </c>
      <c r="C4573">
        <v>18</v>
      </c>
      <c r="D4573">
        <v>2</v>
      </c>
      <c r="E4573" t="s">
        <v>790</v>
      </c>
      <c r="F4573" t="s">
        <v>8335</v>
      </c>
    </row>
    <row r="4574" spans="1:6">
      <c r="A4574" t="s">
        <v>13004</v>
      </c>
      <c r="B4574" t="s">
        <v>5747</v>
      </c>
      <c r="C4574">
        <v>38</v>
      </c>
      <c r="D4574">
        <v>0</v>
      </c>
      <c r="E4574" t="s">
        <v>790</v>
      </c>
      <c r="F4574" t="s">
        <v>8335</v>
      </c>
    </row>
    <row r="4575" spans="1:6">
      <c r="A4575" t="s">
        <v>13005</v>
      </c>
      <c r="B4575" t="s">
        <v>5748</v>
      </c>
      <c r="C4575">
        <v>0</v>
      </c>
      <c r="D4575">
        <v>0</v>
      </c>
      <c r="E4575" t="s">
        <v>790</v>
      </c>
      <c r="F4575" t="s">
        <v>1196</v>
      </c>
    </row>
    <row r="4576" spans="1:6">
      <c r="A4576" t="s">
        <v>13006</v>
      </c>
      <c r="B4576" t="s">
        <v>5749</v>
      </c>
      <c r="C4576">
        <v>45</v>
      </c>
      <c r="D4576">
        <v>1</v>
      </c>
      <c r="E4576" t="s">
        <v>790</v>
      </c>
      <c r="F4576" t="s">
        <v>8335</v>
      </c>
    </row>
    <row r="4577" spans="1:6">
      <c r="A4577" t="s">
        <v>13007</v>
      </c>
      <c r="B4577" t="s">
        <v>5750</v>
      </c>
      <c r="C4577">
        <v>45</v>
      </c>
      <c r="D4577">
        <v>6</v>
      </c>
      <c r="E4577" t="s">
        <v>790</v>
      </c>
      <c r="F4577" t="s">
        <v>8335</v>
      </c>
    </row>
    <row r="4578" spans="1:6">
      <c r="A4578" t="s">
        <v>13008</v>
      </c>
      <c r="B4578" t="s">
        <v>5751</v>
      </c>
      <c r="C4578">
        <v>24</v>
      </c>
      <c r="D4578">
        <v>2</v>
      </c>
      <c r="E4578" t="s">
        <v>790</v>
      </c>
      <c r="F4578" t="s">
        <v>8335</v>
      </c>
    </row>
    <row r="4579" spans="1:6">
      <c r="A4579" t="s">
        <v>13009</v>
      </c>
      <c r="B4579" t="s">
        <v>5752</v>
      </c>
      <c r="C4579">
        <v>0</v>
      </c>
      <c r="D4579">
        <v>0</v>
      </c>
      <c r="E4579" t="s">
        <v>790</v>
      </c>
      <c r="F4579" t="s">
        <v>8335</v>
      </c>
    </row>
    <row r="4580" spans="1:6">
      <c r="A4580" t="s">
        <v>13010</v>
      </c>
      <c r="B4580" t="s">
        <v>5753</v>
      </c>
      <c r="C4580">
        <v>80</v>
      </c>
      <c r="D4580">
        <v>15</v>
      </c>
      <c r="E4580" t="s">
        <v>790</v>
      </c>
      <c r="F4580" t="s">
        <v>8335</v>
      </c>
    </row>
    <row r="4581" spans="1:6">
      <c r="A4581" t="s">
        <v>13011</v>
      </c>
      <c r="B4581" t="s">
        <v>5754</v>
      </c>
      <c r="C4581">
        <v>65</v>
      </c>
      <c r="D4581">
        <v>11</v>
      </c>
      <c r="E4581" t="s">
        <v>790</v>
      </c>
      <c r="F4581" t="s">
        <v>8335</v>
      </c>
    </row>
    <row r="4582" spans="1:6">
      <c r="A4582" t="s">
        <v>13012</v>
      </c>
      <c r="B4582" t="s">
        <v>5755</v>
      </c>
      <c r="C4582">
        <v>136</v>
      </c>
      <c r="D4582">
        <v>29</v>
      </c>
      <c r="E4582" t="s">
        <v>790</v>
      </c>
      <c r="F4582" t="s">
        <v>8335</v>
      </c>
    </row>
    <row r="4583" spans="1:6">
      <c r="A4583" t="s">
        <v>13013</v>
      </c>
      <c r="B4583" t="s">
        <v>5756</v>
      </c>
      <c r="C4583">
        <v>35</v>
      </c>
      <c r="D4583">
        <v>3</v>
      </c>
      <c r="E4583" t="s">
        <v>790</v>
      </c>
      <c r="F4583" t="s">
        <v>8335</v>
      </c>
    </row>
    <row r="4584" spans="1:6">
      <c r="A4584" t="s">
        <v>13014</v>
      </c>
      <c r="B4584" t="s">
        <v>5757</v>
      </c>
      <c r="C4584">
        <v>7</v>
      </c>
      <c r="D4584">
        <v>1</v>
      </c>
      <c r="E4584" t="s">
        <v>791</v>
      </c>
      <c r="F4584" t="s">
        <v>8334</v>
      </c>
    </row>
    <row r="4585" spans="1:6">
      <c r="A4585" t="s">
        <v>13015</v>
      </c>
      <c r="B4585" t="s">
        <v>5758</v>
      </c>
      <c r="C4585">
        <v>18</v>
      </c>
      <c r="D4585">
        <v>0</v>
      </c>
      <c r="E4585" t="s">
        <v>791</v>
      </c>
      <c r="F4585" t="s">
        <v>8334</v>
      </c>
    </row>
    <row r="4586" spans="1:6">
      <c r="A4586" t="s">
        <v>13016</v>
      </c>
      <c r="B4586" t="s">
        <v>5759</v>
      </c>
      <c r="C4586">
        <v>12</v>
      </c>
      <c r="D4586">
        <v>0</v>
      </c>
      <c r="E4586" t="s">
        <v>791</v>
      </c>
      <c r="F4586" t="s">
        <v>8334</v>
      </c>
    </row>
    <row r="4587" spans="1:6">
      <c r="A4587" t="s">
        <v>13017</v>
      </c>
      <c r="B4587" t="s">
        <v>5760</v>
      </c>
      <c r="C4587">
        <v>8</v>
      </c>
      <c r="D4587">
        <v>0</v>
      </c>
      <c r="E4587" t="s">
        <v>791</v>
      </c>
      <c r="F4587" t="s">
        <v>8334</v>
      </c>
    </row>
    <row r="4588" spans="1:6">
      <c r="A4588" t="s">
        <v>13018</v>
      </c>
      <c r="B4588" t="s">
        <v>5761</v>
      </c>
      <c r="C4588">
        <v>16</v>
      </c>
      <c r="D4588">
        <v>0</v>
      </c>
      <c r="E4588" t="s">
        <v>791</v>
      </c>
      <c r="F4588" t="s">
        <v>8334</v>
      </c>
    </row>
    <row r="4589" spans="1:6">
      <c r="A4589" t="s">
        <v>13019</v>
      </c>
      <c r="B4589" t="s">
        <v>5762</v>
      </c>
      <c r="C4589">
        <v>325</v>
      </c>
      <c r="D4589">
        <v>22</v>
      </c>
      <c r="E4589" t="s">
        <v>792</v>
      </c>
      <c r="F4589" t="s">
        <v>8334</v>
      </c>
    </row>
    <row r="4590" spans="1:6">
      <c r="A4590" t="s">
        <v>13020</v>
      </c>
      <c r="B4590" t="s">
        <v>5763</v>
      </c>
      <c r="C4590">
        <v>0</v>
      </c>
      <c r="D4590">
        <v>0</v>
      </c>
      <c r="E4590" t="s">
        <v>792</v>
      </c>
      <c r="F4590" t="s">
        <v>1196</v>
      </c>
    </row>
    <row r="4591" spans="1:6">
      <c r="A4591" t="s">
        <v>13021</v>
      </c>
      <c r="B4591" t="s">
        <v>5764</v>
      </c>
      <c r="C4591">
        <v>150</v>
      </c>
      <c r="D4591">
        <v>0</v>
      </c>
      <c r="E4591" t="s">
        <v>792</v>
      </c>
      <c r="F4591" t="s">
        <v>8334</v>
      </c>
    </row>
    <row r="4592" spans="1:6">
      <c r="A4592" t="s">
        <v>13022</v>
      </c>
      <c r="B4592" t="s">
        <v>5765</v>
      </c>
      <c r="C4592">
        <v>300</v>
      </c>
      <c r="D4592">
        <v>19</v>
      </c>
      <c r="E4592" t="s">
        <v>792</v>
      </c>
      <c r="F4592" t="s">
        <v>8334</v>
      </c>
    </row>
    <row r="4593" spans="1:6">
      <c r="A4593" t="s">
        <v>13023</v>
      </c>
      <c r="B4593" t="s">
        <v>5766</v>
      </c>
      <c r="C4593">
        <v>716</v>
      </c>
      <c r="D4593">
        <v>55</v>
      </c>
      <c r="E4593" t="s">
        <v>792</v>
      </c>
      <c r="F4593" t="s">
        <v>8335</v>
      </c>
    </row>
    <row r="4594" spans="1:6">
      <c r="A4594" t="s">
        <v>13024</v>
      </c>
      <c r="B4594" t="s">
        <v>5767</v>
      </c>
      <c r="C4594">
        <v>45</v>
      </c>
      <c r="D4594">
        <v>6</v>
      </c>
      <c r="E4594" t="s">
        <v>793</v>
      </c>
      <c r="F4594" t="s">
        <v>8334</v>
      </c>
    </row>
    <row r="4595" spans="1:6">
      <c r="A4595" t="s">
        <v>13025</v>
      </c>
      <c r="B4595" t="s">
        <v>5768</v>
      </c>
      <c r="C4595">
        <v>53</v>
      </c>
      <c r="D4595">
        <v>4</v>
      </c>
      <c r="E4595" t="s">
        <v>793</v>
      </c>
      <c r="F4595" t="s">
        <v>8334</v>
      </c>
    </row>
    <row r="4596" spans="1:6">
      <c r="A4596" t="s">
        <v>13026</v>
      </c>
      <c r="B4596" t="s">
        <v>5769</v>
      </c>
      <c r="C4596">
        <v>6</v>
      </c>
      <c r="D4596">
        <v>0</v>
      </c>
      <c r="E4596" t="s">
        <v>794</v>
      </c>
      <c r="F4596" t="s">
        <v>8335</v>
      </c>
    </row>
    <row r="4597" spans="1:6">
      <c r="A4597" t="s">
        <v>13027</v>
      </c>
      <c r="B4597" t="s">
        <v>5770</v>
      </c>
      <c r="C4597">
        <v>25</v>
      </c>
      <c r="D4597">
        <v>1</v>
      </c>
      <c r="E4597" t="s">
        <v>795</v>
      </c>
      <c r="F4597" t="s">
        <v>8335</v>
      </c>
    </row>
    <row r="4598" spans="1:6">
      <c r="A4598" t="s">
        <v>13028</v>
      </c>
      <c r="B4598" t="s">
        <v>5771</v>
      </c>
      <c r="C4598">
        <v>85</v>
      </c>
      <c r="D4598">
        <v>9</v>
      </c>
      <c r="E4598" t="s">
        <v>795</v>
      </c>
      <c r="F4598" t="s">
        <v>8335</v>
      </c>
    </row>
    <row r="4599" spans="1:6">
      <c r="A4599" t="s">
        <v>13029</v>
      </c>
      <c r="B4599" t="s">
        <v>5772</v>
      </c>
      <c r="C4599">
        <v>30</v>
      </c>
      <c r="D4599">
        <v>4</v>
      </c>
      <c r="E4599" t="s">
        <v>795</v>
      </c>
      <c r="F4599" t="s">
        <v>8335</v>
      </c>
    </row>
    <row r="4600" spans="1:6">
      <c r="A4600" t="s">
        <v>13030</v>
      </c>
      <c r="B4600" t="s">
        <v>5773</v>
      </c>
      <c r="C4600">
        <v>21</v>
      </c>
      <c r="D4600">
        <v>3</v>
      </c>
      <c r="E4600" t="s">
        <v>795</v>
      </c>
      <c r="F4600" t="s">
        <v>8335</v>
      </c>
    </row>
    <row r="4601" spans="1:6">
      <c r="A4601" t="s">
        <v>13031</v>
      </c>
      <c r="B4601" t="s">
        <v>5774</v>
      </c>
      <c r="C4601">
        <v>20</v>
      </c>
      <c r="D4601">
        <v>0</v>
      </c>
      <c r="E4601" t="s">
        <v>795</v>
      </c>
      <c r="F4601" t="s">
        <v>1196</v>
      </c>
    </row>
    <row r="4602" spans="1:6">
      <c r="A4602" t="s">
        <v>13032</v>
      </c>
      <c r="B4602" t="s">
        <v>5775</v>
      </c>
      <c r="C4602">
        <v>389</v>
      </c>
      <c r="D4602">
        <v>45</v>
      </c>
      <c r="E4602" t="s">
        <v>795</v>
      </c>
      <c r="F4602" t="s">
        <v>8335</v>
      </c>
    </row>
    <row r="4603" spans="1:6">
      <c r="A4603" t="s">
        <v>13033</v>
      </c>
      <c r="B4603" t="s">
        <v>5776</v>
      </c>
      <c r="C4603">
        <v>80</v>
      </c>
      <c r="D4603">
        <v>10</v>
      </c>
      <c r="E4603" t="s">
        <v>795</v>
      </c>
      <c r="F4603" t="s">
        <v>8335</v>
      </c>
    </row>
    <row r="4604" spans="1:6">
      <c r="A4604" t="s">
        <v>13034</v>
      </c>
      <c r="B4604" t="s">
        <v>5777</v>
      </c>
      <c r="C4604">
        <v>83</v>
      </c>
      <c r="D4604">
        <v>10</v>
      </c>
      <c r="E4604" t="s">
        <v>795</v>
      </c>
      <c r="F4604" t="s">
        <v>8334</v>
      </c>
    </row>
    <row r="4605" spans="1:6">
      <c r="A4605" t="s">
        <v>13035</v>
      </c>
      <c r="B4605" t="s">
        <v>5778</v>
      </c>
      <c r="C4605">
        <v>112</v>
      </c>
      <c r="D4605">
        <v>15</v>
      </c>
      <c r="E4605" t="s">
        <v>795</v>
      </c>
      <c r="F4605" t="s">
        <v>8335</v>
      </c>
    </row>
    <row r="4606" spans="1:6">
      <c r="A4606" t="s">
        <v>13036</v>
      </c>
      <c r="B4606" t="s">
        <v>5779</v>
      </c>
      <c r="C4606">
        <v>150</v>
      </c>
      <c r="D4606">
        <v>0</v>
      </c>
      <c r="E4606" t="s">
        <v>795</v>
      </c>
      <c r="F4606" t="s">
        <v>8335</v>
      </c>
    </row>
    <row r="4607" spans="1:6">
      <c r="A4607" t="s">
        <v>13037</v>
      </c>
      <c r="B4607" t="s">
        <v>5780</v>
      </c>
      <c r="C4607">
        <v>27</v>
      </c>
      <c r="D4607">
        <v>2</v>
      </c>
      <c r="E4607" t="s">
        <v>795</v>
      </c>
      <c r="F4607" t="s">
        <v>1196</v>
      </c>
    </row>
    <row r="4608" spans="1:6">
      <c r="A4608" t="s">
        <v>13038</v>
      </c>
      <c r="B4608" t="s">
        <v>5781</v>
      </c>
      <c r="C4608">
        <v>39</v>
      </c>
      <c r="D4608">
        <v>8</v>
      </c>
      <c r="E4608" t="s">
        <v>795</v>
      </c>
      <c r="F4608" t="s">
        <v>8334</v>
      </c>
    </row>
    <row r="4609" spans="1:6">
      <c r="A4609" t="s">
        <v>13039</v>
      </c>
      <c r="B4609" t="s">
        <v>5782</v>
      </c>
      <c r="C4609">
        <v>86</v>
      </c>
      <c r="D4609">
        <v>21</v>
      </c>
      <c r="E4609" t="s">
        <v>796</v>
      </c>
      <c r="F4609" t="s">
        <v>8335</v>
      </c>
    </row>
    <row r="4610" spans="1:6">
      <c r="A4610" t="s">
        <v>13040</v>
      </c>
      <c r="B4610" t="s">
        <v>5783</v>
      </c>
      <c r="C4610">
        <v>17</v>
      </c>
      <c r="D4610">
        <v>2</v>
      </c>
      <c r="E4610" t="s">
        <v>796</v>
      </c>
      <c r="F4610" t="s">
        <v>8335</v>
      </c>
    </row>
    <row r="4611" spans="1:6">
      <c r="A4611" t="s">
        <v>13041</v>
      </c>
      <c r="B4611" t="s">
        <v>5784</v>
      </c>
      <c r="C4611">
        <v>12</v>
      </c>
      <c r="D4611">
        <v>0</v>
      </c>
      <c r="E4611" t="s">
        <v>796</v>
      </c>
      <c r="F4611" t="s">
        <v>8335</v>
      </c>
    </row>
    <row r="4612" spans="1:6">
      <c r="A4612" t="s">
        <v>13042</v>
      </c>
      <c r="B4612" t="s">
        <v>5785</v>
      </c>
      <c r="C4612">
        <v>213</v>
      </c>
      <c r="D4612">
        <v>30</v>
      </c>
      <c r="E4612" t="s">
        <v>796</v>
      </c>
      <c r="F4612" t="s">
        <v>8335</v>
      </c>
    </row>
    <row r="4613" spans="1:6">
      <c r="A4613" t="s">
        <v>13043</v>
      </c>
      <c r="B4613" t="s">
        <v>5786</v>
      </c>
      <c r="C4613">
        <v>0</v>
      </c>
      <c r="D4613">
        <v>0</v>
      </c>
      <c r="E4613" t="s">
        <v>796</v>
      </c>
      <c r="F4613" t="s">
        <v>8335</v>
      </c>
    </row>
    <row r="4614" spans="1:6">
      <c r="A4614" t="s">
        <v>13044</v>
      </c>
      <c r="B4614" t="s">
        <v>5787</v>
      </c>
      <c r="C4614">
        <v>25</v>
      </c>
      <c r="D4614">
        <v>0</v>
      </c>
      <c r="E4614" t="s">
        <v>796</v>
      </c>
      <c r="F4614" t="s">
        <v>8335</v>
      </c>
    </row>
    <row r="4615" spans="1:6">
      <c r="A4615" t="s">
        <v>13045</v>
      </c>
      <c r="B4615" t="s">
        <v>5788</v>
      </c>
      <c r="C4615">
        <v>13</v>
      </c>
      <c r="D4615">
        <v>0</v>
      </c>
      <c r="E4615" t="s">
        <v>796</v>
      </c>
      <c r="F4615" t="s">
        <v>8335</v>
      </c>
    </row>
    <row r="4616" spans="1:6">
      <c r="A4616" t="s">
        <v>13046</v>
      </c>
      <c r="B4616" t="s">
        <v>5789</v>
      </c>
      <c r="C4616">
        <v>35</v>
      </c>
      <c r="D4616">
        <v>0</v>
      </c>
      <c r="E4616" t="s">
        <v>796</v>
      </c>
      <c r="F4616" t="s">
        <v>8335</v>
      </c>
    </row>
    <row r="4617" spans="1:6">
      <c r="A4617" t="s">
        <v>13047</v>
      </c>
      <c r="B4617" t="s">
        <v>5790</v>
      </c>
      <c r="C4617">
        <v>146</v>
      </c>
      <c r="D4617">
        <v>13</v>
      </c>
      <c r="E4617" t="s">
        <v>796</v>
      </c>
      <c r="F4617" t="s">
        <v>8335</v>
      </c>
    </row>
    <row r="4618" spans="1:6">
      <c r="A4618" t="s">
        <v>13048</v>
      </c>
      <c r="B4618" t="s">
        <v>5791</v>
      </c>
      <c r="C4618">
        <v>12</v>
      </c>
      <c r="D4618">
        <v>0</v>
      </c>
      <c r="E4618" t="s">
        <v>797</v>
      </c>
      <c r="F4618" t="s">
        <v>8334</v>
      </c>
    </row>
    <row r="4619" spans="1:6">
      <c r="A4619" t="s">
        <v>13049</v>
      </c>
      <c r="B4619" t="s">
        <v>5792</v>
      </c>
      <c r="C4619">
        <v>10</v>
      </c>
      <c r="D4619">
        <v>0</v>
      </c>
      <c r="E4619" t="s">
        <v>798</v>
      </c>
      <c r="F4619" t="s">
        <v>8335</v>
      </c>
    </row>
    <row r="4620" spans="1:6">
      <c r="A4620" t="s">
        <v>13050</v>
      </c>
      <c r="B4620" t="s">
        <v>5793</v>
      </c>
      <c r="C4620">
        <v>150</v>
      </c>
      <c r="D4620">
        <v>12</v>
      </c>
      <c r="E4620" t="s">
        <v>798</v>
      </c>
      <c r="F4620" t="s">
        <v>8335</v>
      </c>
    </row>
    <row r="4621" spans="1:6">
      <c r="A4621" t="s">
        <v>13051</v>
      </c>
      <c r="B4621" t="s">
        <v>5794</v>
      </c>
      <c r="C4621">
        <v>40</v>
      </c>
      <c r="D4621">
        <v>4</v>
      </c>
      <c r="E4621" t="s">
        <v>799</v>
      </c>
      <c r="F4621" t="s">
        <v>8335</v>
      </c>
    </row>
    <row r="4622" spans="1:6">
      <c r="A4622" t="s">
        <v>13052</v>
      </c>
      <c r="B4622" t="s">
        <v>5795</v>
      </c>
      <c r="C4622">
        <v>10</v>
      </c>
      <c r="D4622">
        <v>0</v>
      </c>
      <c r="E4622" t="s">
        <v>800</v>
      </c>
      <c r="F4622" t="s">
        <v>8334</v>
      </c>
    </row>
    <row r="4623" spans="1:6">
      <c r="A4623" t="s">
        <v>13053</v>
      </c>
      <c r="B4623" t="s">
        <v>5796</v>
      </c>
      <c r="C4623">
        <v>19</v>
      </c>
      <c r="D4623">
        <v>1</v>
      </c>
      <c r="E4623" t="s">
        <v>801</v>
      </c>
      <c r="F4623" t="s">
        <v>8334</v>
      </c>
    </row>
    <row r="4624" spans="1:6">
      <c r="A4624" t="s">
        <v>13054</v>
      </c>
      <c r="B4624" t="s">
        <v>5797</v>
      </c>
      <c r="C4624">
        <v>11</v>
      </c>
      <c r="D4624">
        <v>0</v>
      </c>
      <c r="E4624" t="s">
        <v>802</v>
      </c>
      <c r="F4624" t="s">
        <v>8335</v>
      </c>
    </row>
    <row r="4625" spans="1:6">
      <c r="A4625" t="s">
        <v>13055</v>
      </c>
      <c r="B4625" t="s">
        <v>5798</v>
      </c>
      <c r="C4625">
        <v>12</v>
      </c>
      <c r="D4625">
        <v>0</v>
      </c>
      <c r="E4625" t="s">
        <v>802</v>
      </c>
      <c r="F4625" t="s">
        <v>8331</v>
      </c>
    </row>
    <row r="4626" spans="1:6">
      <c r="A4626" t="s">
        <v>13056</v>
      </c>
      <c r="B4626" t="s">
        <v>5799</v>
      </c>
      <c r="C4626">
        <v>120</v>
      </c>
      <c r="D4626">
        <v>0</v>
      </c>
      <c r="E4626" t="s">
        <v>803</v>
      </c>
      <c r="F4626" t="s">
        <v>8335</v>
      </c>
    </row>
    <row r="4627" spans="1:6">
      <c r="A4627" t="s">
        <v>13057</v>
      </c>
      <c r="B4627" t="s">
        <v>5800</v>
      </c>
      <c r="C4627">
        <v>0</v>
      </c>
      <c r="D4627">
        <v>0</v>
      </c>
      <c r="E4627" t="s">
        <v>804</v>
      </c>
      <c r="F4627" t="s">
        <v>8335</v>
      </c>
    </row>
    <row r="4628" spans="1:6">
      <c r="A4628" t="s">
        <v>13058</v>
      </c>
      <c r="B4628" t="s">
        <v>5801</v>
      </c>
      <c r="C4628">
        <v>30</v>
      </c>
      <c r="D4628">
        <v>0</v>
      </c>
      <c r="E4628" t="s">
        <v>804</v>
      </c>
      <c r="F4628" t="s">
        <v>8399</v>
      </c>
    </row>
    <row r="4629" spans="1:6">
      <c r="A4629" t="s">
        <v>13059</v>
      </c>
      <c r="B4629" t="s">
        <v>5802</v>
      </c>
      <c r="C4629">
        <v>248</v>
      </c>
      <c r="D4629">
        <v>0</v>
      </c>
      <c r="E4629" t="s">
        <v>804</v>
      </c>
      <c r="F4629" t="s">
        <v>8399</v>
      </c>
    </row>
    <row r="4630" spans="1:6">
      <c r="A4630" t="s">
        <v>13060</v>
      </c>
      <c r="B4630" t="s">
        <v>5077</v>
      </c>
      <c r="C4630">
        <v>48</v>
      </c>
      <c r="D4630">
        <v>5</v>
      </c>
      <c r="E4630" t="s">
        <v>805</v>
      </c>
      <c r="F4630" t="s">
        <v>8334</v>
      </c>
    </row>
    <row r="4631" spans="1:6">
      <c r="A4631" t="s">
        <v>13061</v>
      </c>
      <c r="B4631" t="s">
        <v>5803</v>
      </c>
      <c r="C4631">
        <v>33</v>
      </c>
      <c r="D4631">
        <v>2</v>
      </c>
      <c r="E4631" t="s">
        <v>806</v>
      </c>
      <c r="F4631" t="s">
        <v>8334</v>
      </c>
    </row>
    <row r="4632" spans="1:6">
      <c r="A4632" t="s">
        <v>13062</v>
      </c>
      <c r="B4632" t="s">
        <v>5804</v>
      </c>
      <c r="C4632">
        <v>81</v>
      </c>
      <c r="D4632">
        <v>10</v>
      </c>
      <c r="E4632" t="s">
        <v>806</v>
      </c>
      <c r="F4632" t="s">
        <v>8334</v>
      </c>
    </row>
    <row r="4633" spans="1:6">
      <c r="A4633" t="s">
        <v>13063</v>
      </c>
      <c r="B4633" t="s">
        <v>5805</v>
      </c>
      <c r="C4633">
        <v>11</v>
      </c>
      <c r="D4633">
        <v>0</v>
      </c>
      <c r="E4633" t="s">
        <v>806</v>
      </c>
      <c r="F4633" t="s">
        <v>8334</v>
      </c>
    </row>
    <row r="4634" spans="1:6">
      <c r="A4634" t="s">
        <v>13064</v>
      </c>
      <c r="B4634" t="s">
        <v>5806</v>
      </c>
      <c r="C4634">
        <v>0</v>
      </c>
      <c r="D4634">
        <v>0</v>
      </c>
      <c r="E4634" t="s">
        <v>806</v>
      </c>
      <c r="F4634" t="s">
        <v>1196</v>
      </c>
    </row>
    <row r="4635" spans="1:6">
      <c r="A4635" t="s">
        <v>13065</v>
      </c>
      <c r="B4635" t="s">
        <v>5807</v>
      </c>
      <c r="C4635">
        <v>125</v>
      </c>
      <c r="D4635">
        <v>19</v>
      </c>
      <c r="E4635" t="s">
        <v>806</v>
      </c>
      <c r="F4635" t="s">
        <v>8334</v>
      </c>
    </row>
    <row r="4636" spans="1:6">
      <c r="A4636" t="s">
        <v>13066</v>
      </c>
      <c r="B4636" t="s">
        <v>5808</v>
      </c>
      <c r="C4636">
        <v>25</v>
      </c>
      <c r="D4636">
        <v>8</v>
      </c>
      <c r="E4636" t="s">
        <v>806</v>
      </c>
      <c r="F4636" t="s">
        <v>8334</v>
      </c>
    </row>
    <row r="4637" spans="1:6">
      <c r="A4637" t="s">
        <v>13067</v>
      </c>
      <c r="B4637" t="s">
        <v>5809</v>
      </c>
      <c r="C4637">
        <v>35</v>
      </c>
      <c r="D4637">
        <v>4</v>
      </c>
      <c r="E4637" t="s">
        <v>806</v>
      </c>
      <c r="F4637" t="s">
        <v>8334</v>
      </c>
    </row>
    <row r="4638" spans="1:6">
      <c r="A4638" t="s">
        <v>13068</v>
      </c>
      <c r="B4638" t="s">
        <v>5810</v>
      </c>
      <c r="C4638">
        <v>120</v>
      </c>
      <c r="D4638">
        <v>0</v>
      </c>
      <c r="E4638" t="s">
        <v>806</v>
      </c>
      <c r="F4638" t="s">
        <v>8334</v>
      </c>
    </row>
    <row r="4639" spans="1:6">
      <c r="A4639" t="s">
        <v>13069</v>
      </c>
      <c r="B4639" t="s">
        <v>5811</v>
      </c>
      <c r="C4639">
        <v>15</v>
      </c>
      <c r="D4639">
        <v>2</v>
      </c>
      <c r="E4639" t="s">
        <v>806</v>
      </c>
      <c r="F4639" t="s">
        <v>8334</v>
      </c>
    </row>
    <row r="4640" spans="1:6">
      <c r="A4640" t="s">
        <v>13070</v>
      </c>
      <c r="B4640" t="s">
        <v>5812</v>
      </c>
      <c r="C4640">
        <v>50</v>
      </c>
      <c r="D4640">
        <v>5</v>
      </c>
      <c r="E4640" t="s">
        <v>806</v>
      </c>
      <c r="F4640" t="s">
        <v>8334</v>
      </c>
    </row>
    <row r="4641" spans="1:6">
      <c r="A4641" t="s">
        <v>13071</v>
      </c>
      <c r="B4641" t="s">
        <v>5813</v>
      </c>
      <c r="C4641">
        <v>13</v>
      </c>
      <c r="D4641">
        <v>2</v>
      </c>
      <c r="E4641" t="s">
        <v>806</v>
      </c>
      <c r="F4641" t="s">
        <v>8334</v>
      </c>
    </row>
    <row r="4642" spans="1:6">
      <c r="A4642" t="s">
        <v>13072</v>
      </c>
      <c r="B4642" t="s">
        <v>5814</v>
      </c>
      <c r="C4642">
        <v>60</v>
      </c>
      <c r="D4642">
        <v>4</v>
      </c>
      <c r="E4642" t="s">
        <v>806</v>
      </c>
      <c r="F4642" t="s">
        <v>8334</v>
      </c>
    </row>
    <row r="4643" spans="1:6">
      <c r="A4643" t="s">
        <v>13073</v>
      </c>
      <c r="B4643" t="s">
        <v>5815</v>
      </c>
      <c r="C4643">
        <v>20</v>
      </c>
      <c r="D4643">
        <v>2</v>
      </c>
      <c r="E4643" t="s">
        <v>806</v>
      </c>
      <c r="F4643" t="s">
        <v>1196</v>
      </c>
    </row>
    <row r="4644" spans="1:6">
      <c r="A4644" t="s">
        <v>13074</v>
      </c>
      <c r="B4644" t="s">
        <v>5816</v>
      </c>
      <c r="C4644">
        <v>13</v>
      </c>
      <c r="D4644">
        <v>3</v>
      </c>
      <c r="E4644" t="s">
        <v>806</v>
      </c>
      <c r="F4644" t="s">
        <v>8332</v>
      </c>
    </row>
    <row r="4645" spans="1:6">
      <c r="A4645" t="s">
        <v>13075</v>
      </c>
      <c r="B4645" t="s">
        <v>5817</v>
      </c>
      <c r="C4645">
        <v>65</v>
      </c>
      <c r="D4645">
        <v>4</v>
      </c>
      <c r="E4645" t="s">
        <v>807</v>
      </c>
      <c r="F4645" t="s">
        <v>8334</v>
      </c>
    </row>
    <row r="4646" spans="1:6">
      <c r="A4646" t="s">
        <v>13076</v>
      </c>
      <c r="B4646" t="s">
        <v>5818</v>
      </c>
      <c r="C4646">
        <v>34</v>
      </c>
      <c r="D4646">
        <v>4</v>
      </c>
      <c r="E4646" t="s">
        <v>808</v>
      </c>
      <c r="F4646" t="s">
        <v>8334</v>
      </c>
    </row>
    <row r="4647" spans="1:6">
      <c r="A4647" t="s">
        <v>13077</v>
      </c>
      <c r="B4647" t="s">
        <v>5819</v>
      </c>
      <c r="C4647">
        <v>2</v>
      </c>
      <c r="D4647">
        <v>0</v>
      </c>
      <c r="E4647" t="s">
        <v>809</v>
      </c>
      <c r="F4647" t="s">
        <v>1196</v>
      </c>
    </row>
    <row r="4648" spans="1:6">
      <c r="A4648" t="s">
        <v>13078</v>
      </c>
      <c r="B4648" t="s">
        <v>5820</v>
      </c>
      <c r="C4648">
        <v>0</v>
      </c>
      <c r="D4648">
        <v>0</v>
      </c>
      <c r="E4648" t="s">
        <v>809</v>
      </c>
      <c r="F4648" t="s">
        <v>8335</v>
      </c>
    </row>
    <row r="4649" spans="1:6">
      <c r="A4649" t="s">
        <v>13079</v>
      </c>
      <c r="B4649" t="s">
        <v>5821</v>
      </c>
      <c r="C4649">
        <v>15</v>
      </c>
      <c r="D4649">
        <v>0</v>
      </c>
      <c r="E4649" t="s">
        <v>810</v>
      </c>
      <c r="F4649" t="s">
        <v>8400</v>
      </c>
    </row>
    <row r="4650" spans="1:6">
      <c r="A4650" t="s">
        <v>13080</v>
      </c>
      <c r="B4650" t="s">
        <v>5822</v>
      </c>
      <c r="C4650">
        <v>53</v>
      </c>
      <c r="D4650">
        <v>7</v>
      </c>
      <c r="E4650" t="s">
        <v>811</v>
      </c>
      <c r="F4650" t="s">
        <v>8335</v>
      </c>
    </row>
    <row r="4651" spans="1:6">
      <c r="A4651" t="s">
        <v>13081</v>
      </c>
      <c r="B4651" t="s">
        <v>5823</v>
      </c>
      <c r="C4651">
        <v>76</v>
      </c>
      <c r="D4651">
        <v>12</v>
      </c>
      <c r="E4651" t="s">
        <v>811</v>
      </c>
      <c r="F4651" t="s">
        <v>8335</v>
      </c>
    </row>
    <row r="4652" spans="1:6">
      <c r="A4652" t="s">
        <v>13082</v>
      </c>
      <c r="B4652" t="s">
        <v>5824</v>
      </c>
      <c r="C4652">
        <v>22</v>
      </c>
      <c r="D4652">
        <v>0</v>
      </c>
      <c r="E4652" t="s">
        <v>812</v>
      </c>
      <c r="F4652" t="s">
        <v>8334</v>
      </c>
    </row>
    <row r="4653" spans="1:6">
      <c r="A4653" t="s">
        <v>13083</v>
      </c>
      <c r="B4653" t="s">
        <v>5825</v>
      </c>
      <c r="C4653">
        <v>20</v>
      </c>
      <c r="D4653">
        <v>0</v>
      </c>
      <c r="E4653" t="s">
        <v>813</v>
      </c>
      <c r="F4653" t="s">
        <v>8335</v>
      </c>
    </row>
    <row r="4654" spans="1:6">
      <c r="A4654" t="s">
        <v>13084</v>
      </c>
      <c r="B4654" t="s">
        <v>5826</v>
      </c>
      <c r="C4654">
        <v>15</v>
      </c>
      <c r="D4654">
        <v>0</v>
      </c>
      <c r="E4654" t="s">
        <v>813</v>
      </c>
      <c r="F4654" t="s">
        <v>8335</v>
      </c>
    </row>
    <row r="4655" spans="1:6">
      <c r="A4655" t="s">
        <v>13085</v>
      </c>
      <c r="B4655" t="s">
        <v>5827</v>
      </c>
      <c r="C4655">
        <v>15</v>
      </c>
      <c r="D4655">
        <v>0</v>
      </c>
      <c r="E4655" t="s">
        <v>813</v>
      </c>
      <c r="F4655" t="s">
        <v>1196</v>
      </c>
    </row>
    <row r="4656" spans="1:6">
      <c r="A4656" t="s">
        <v>13086</v>
      </c>
      <c r="B4656" t="s">
        <v>5828</v>
      </c>
      <c r="C4656">
        <v>24</v>
      </c>
      <c r="D4656">
        <v>0</v>
      </c>
      <c r="E4656" t="s">
        <v>813</v>
      </c>
      <c r="F4656" t="s">
        <v>1196</v>
      </c>
    </row>
    <row r="4657" spans="1:6">
      <c r="A4657" t="s">
        <v>13087</v>
      </c>
      <c r="B4657" t="s">
        <v>5829</v>
      </c>
      <c r="C4657">
        <v>88</v>
      </c>
      <c r="D4657">
        <v>26</v>
      </c>
      <c r="E4657" t="s">
        <v>813</v>
      </c>
      <c r="F4657" t="s">
        <v>8335</v>
      </c>
    </row>
    <row r="4658" spans="1:6">
      <c r="A4658" t="s">
        <v>13088</v>
      </c>
      <c r="B4658" t="s">
        <v>5830</v>
      </c>
      <c r="C4658">
        <v>7</v>
      </c>
      <c r="D4658">
        <v>0</v>
      </c>
      <c r="E4658" t="s">
        <v>813</v>
      </c>
      <c r="F4658" t="s">
        <v>8334</v>
      </c>
    </row>
    <row r="4659" spans="1:6">
      <c r="A4659" t="s">
        <v>13089</v>
      </c>
      <c r="B4659" t="s">
        <v>5831</v>
      </c>
      <c r="C4659">
        <v>15</v>
      </c>
      <c r="D4659">
        <v>0</v>
      </c>
      <c r="E4659" t="s">
        <v>813</v>
      </c>
      <c r="F4659" t="s">
        <v>8335</v>
      </c>
    </row>
    <row r="4660" spans="1:6">
      <c r="A4660" t="s">
        <v>13090</v>
      </c>
      <c r="B4660" t="s">
        <v>5832</v>
      </c>
      <c r="C4660">
        <v>140</v>
      </c>
      <c r="D4660">
        <v>5</v>
      </c>
      <c r="E4660" t="s">
        <v>814</v>
      </c>
      <c r="F4660" t="s">
        <v>8331</v>
      </c>
    </row>
    <row r="4661" spans="1:6">
      <c r="A4661" t="s">
        <v>13091</v>
      </c>
      <c r="B4661" t="s">
        <v>5833</v>
      </c>
      <c r="C4661">
        <v>700</v>
      </c>
      <c r="D4661">
        <v>143</v>
      </c>
      <c r="E4661" t="s">
        <v>815</v>
      </c>
      <c r="F4661" t="s">
        <v>8335</v>
      </c>
    </row>
    <row r="4662" spans="1:6">
      <c r="A4662" t="s">
        <v>13092</v>
      </c>
      <c r="B4662" t="s">
        <v>5834</v>
      </c>
      <c r="C4662">
        <v>0</v>
      </c>
      <c r="D4662">
        <v>0</v>
      </c>
      <c r="E4662" t="s">
        <v>815</v>
      </c>
      <c r="F4662" t="s">
        <v>8335</v>
      </c>
    </row>
    <row r="4663" spans="1:6">
      <c r="A4663" t="s">
        <v>13093</v>
      </c>
      <c r="B4663" t="s">
        <v>5835</v>
      </c>
      <c r="C4663">
        <v>88</v>
      </c>
      <c r="D4663">
        <v>8</v>
      </c>
      <c r="E4663" t="s">
        <v>815</v>
      </c>
      <c r="F4663" t="s">
        <v>8335</v>
      </c>
    </row>
    <row r="4664" spans="1:6">
      <c r="A4664" t="s">
        <v>13094</v>
      </c>
      <c r="B4664" t="s">
        <v>5836</v>
      </c>
      <c r="C4664">
        <v>110</v>
      </c>
      <c r="D4664">
        <v>11</v>
      </c>
      <c r="E4664" t="s">
        <v>815</v>
      </c>
      <c r="F4664" t="s">
        <v>8335</v>
      </c>
    </row>
    <row r="4665" spans="1:6">
      <c r="A4665" t="s">
        <v>13095</v>
      </c>
      <c r="B4665" t="s">
        <v>5837</v>
      </c>
      <c r="C4665">
        <v>0</v>
      </c>
      <c r="D4665">
        <v>0</v>
      </c>
      <c r="E4665" t="s">
        <v>815</v>
      </c>
      <c r="F4665" t="s">
        <v>8335</v>
      </c>
    </row>
    <row r="4666" spans="1:6">
      <c r="A4666" t="s">
        <v>13096</v>
      </c>
      <c r="B4666" t="s">
        <v>5838</v>
      </c>
      <c r="C4666">
        <v>646</v>
      </c>
      <c r="D4666">
        <v>57</v>
      </c>
      <c r="E4666" t="s">
        <v>815</v>
      </c>
      <c r="F4666" t="s">
        <v>8335</v>
      </c>
    </row>
    <row r="4667" spans="1:6">
      <c r="A4667" t="s">
        <v>13097</v>
      </c>
      <c r="B4667" t="s">
        <v>5839</v>
      </c>
      <c r="C4667">
        <v>10</v>
      </c>
      <c r="D4667">
        <v>0</v>
      </c>
      <c r="E4667" t="s">
        <v>815</v>
      </c>
      <c r="F4667" t="s">
        <v>8335</v>
      </c>
    </row>
    <row r="4668" spans="1:6">
      <c r="A4668" t="s">
        <v>13098</v>
      </c>
      <c r="B4668" t="s">
        <v>5840</v>
      </c>
      <c r="C4668">
        <v>0</v>
      </c>
      <c r="D4668">
        <v>0</v>
      </c>
      <c r="E4668" t="s">
        <v>815</v>
      </c>
      <c r="F4668" t="s">
        <v>8335</v>
      </c>
    </row>
    <row r="4669" spans="1:6">
      <c r="A4669" t="s">
        <v>13099</v>
      </c>
      <c r="B4669" t="s">
        <v>5841</v>
      </c>
      <c r="C4669">
        <v>52</v>
      </c>
      <c r="D4669">
        <v>0</v>
      </c>
      <c r="E4669" t="s">
        <v>815</v>
      </c>
      <c r="F4669" t="s">
        <v>8335</v>
      </c>
    </row>
    <row r="4670" spans="1:6">
      <c r="A4670" t="s">
        <v>13100</v>
      </c>
      <c r="B4670" t="s">
        <v>5842</v>
      </c>
      <c r="C4670">
        <v>0</v>
      </c>
      <c r="D4670">
        <v>0</v>
      </c>
      <c r="E4670" t="s">
        <v>815</v>
      </c>
      <c r="F4670" t="s">
        <v>8335</v>
      </c>
    </row>
    <row r="4671" spans="1:6">
      <c r="A4671" t="s">
        <v>13101</v>
      </c>
      <c r="B4671" t="s">
        <v>5843</v>
      </c>
      <c r="C4671">
        <v>0</v>
      </c>
      <c r="D4671">
        <v>0</v>
      </c>
      <c r="E4671" t="s">
        <v>815</v>
      </c>
      <c r="F4671" t="s">
        <v>1196</v>
      </c>
    </row>
    <row r="4672" spans="1:6">
      <c r="A4672" t="s">
        <v>13102</v>
      </c>
      <c r="B4672" t="s">
        <v>5844</v>
      </c>
      <c r="C4672">
        <v>7</v>
      </c>
      <c r="D4672">
        <v>0</v>
      </c>
      <c r="E4672" t="s">
        <v>815</v>
      </c>
      <c r="F4672" t="s">
        <v>8335</v>
      </c>
    </row>
    <row r="4673" spans="1:6">
      <c r="A4673" t="s">
        <v>13103</v>
      </c>
      <c r="B4673" t="s">
        <v>5845</v>
      </c>
      <c r="C4673">
        <v>170</v>
      </c>
      <c r="D4673">
        <v>10</v>
      </c>
      <c r="E4673" t="s">
        <v>815</v>
      </c>
      <c r="F4673" t="s">
        <v>8335</v>
      </c>
    </row>
    <row r="4674" spans="1:6">
      <c r="A4674" t="s">
        <v>13104</v>
      </c>
      <c r="B4674" t="s">
        <v>5846</v>
      </c>
      <c r="C4674">
        <v>124</v>
      </c>
      <c r="D4674">
        <v>15</v>
      </c>
      <c r="E4674" t="s">
        <v>815</v>
      </c>
      <c r="F4674" t="s">
        <v>8335</v>
      </c>
    </row>
    <row r="4675" spans="1:6">
      <c r="A4675" t="s">
        <v>13105</v>
      </c>
      <c r="B4675" t="s">
        <v>5847</v>
      </c>
      <c r="C4675">
        <v>241</v>
      </c>
      <c r="D4675">
        <v>28</v>
      </c>
      <c r="E4675" t="s">
        <v>815</v>
      </c>
      <c r="F4675" t="s">
        <v>8335</v>
      </c>
    </row>
    <row r="4676" spans="1:6">
      <c r="A4676" t="s">
        <v>13106</v>
      </c>
      <c r="B4676" t="s">
        <v>5848</v>
      </c>
      <c r="C4676">
        <v>0</v>
      </c>
      <c r="D4676">
        <v>0</v>
      </c>
      <c r="E4676" t="s">
        <v>815</v>
      </c>
      <c r="F4676" t="s">
        <v>8335</v>
      </c>
    </row>
    <row r="4677" spans="1:6">
      <c r="A4677" t="s">
        <v>13107</v>
      </c>
      <c r="B4677" t="s">
        <v>5849</v>
      </c>
      <c r="C4677">
        <v>0</v>
      </c>
      <c r="D4677">
        <v>0</v>
      </c>
      <c r="E4677" t="s">
        <v>816</v>
      </c>
      <c r="F4677" t="s">
        <v>8335</v>
      </c>
    </row>
    <row r="4678" spans="1:6">
      <c r="A4678" t="s">
        <v>13108</v>
      </c>
      <c r="B4678" t="s">
        <v>5850</v>
      </c>
      <c r="C4678">
        <v>0</v>
      </c>
      <c r="D4678">
        <v>0</v>
      </c>
      <c r="E4678" t="s">
        <v>815</v>
      </c>
      <c r="F4678" t="s">
        <v>8335</v>
      </c>
    </row>
    <row r="4679" spans="1:6">
      <c r="A4679" t="s">
        <v>13109</v>
      </c>
      <c r="B4679" t="s">
        <v>5851</v>
      </c>
      <c r="C4679">
        <v>75</v>
      </c>
      <c r="D4679">
        <v>7</v>
      </c>
      <c r="E4679" t="s">
        <v>815</v>
      </c>
      <c r="F4679" t="s">
        <v>8335</v>
      </c>
    </row>
    <row r="4680" spans="1:6">
      <c r="A4680" t="s">
        <v>13110</v>
      </c>
      <c r="B4680" t="s">
        <v>5852</v>
      </c>
      <c r="C4680">
        <v>2</v>
      </c>
      <c r="D4680">
        <v>0</v>
      </c>
      <c r="E4680" t="s">
        <v>817</v>
      </c>
      <c r="F4680" t="s">
        <v>8334</v>
      </c>
    </row>
    <row r="4681" spans="1:6">
      <c r="A4681" t="s">
        <v>13111</v>
      </c>
      <c r="B4681" t="s">
        <v>5853</v>
      </c>
      <c r="C4681">
        <v>140</v>
      </c>
      <c r="D4681">
        <v>29</v>
      </c>
      <c r="E4681" t="s">
        <v>817</v>
      </c>
      <c r="F4681" t="s">
        <v>8334</v>
      </c>
    </row>
    <row r="4682" spans="1:6">
      <c r="A4682" t="s">
        <v>13112</v>
      </c>
      <c r="B4682" t="s">
        <v>5854</v>
      </c>
      <c r="C4682">
        <v>221</v>
      </c>
      <c r="D4682">
        <v>38</v>
      </c>
      <c r="E4682" t="s">
        <v>817</v>
      </c>
      <c r="F4682" t="s">
        <v>8334</v>
      </c>
    </row>
    <row r="4683" spans="1:6">
      <c r="A4683" t="s">
        <v>13113</v>
      </c>
      <c r="B4683" t="s">
        <v>5855</v>
      </c>
      <c r="C4683">
        <v>3</v>
      </c>
      <c r="D4683">
        <v>0</v>
      </c>
      <c r="E4683" t="s">
        <v>817</v>
      </c>
      <c r="F4683" t="s">
        <v>8334</v>
      </c>
    </row>
    <row r="4684" spans="1:6">
      <c r="A4684" t="s">
        <v>13114</v>
      </c>
      <c r="B4684" t="s">
        <v>5856</v>
      </c>
      <c r="C4684">
        <v>9</v>
      </c>
      <c r="D4684">
        <v>1</v>
      </c>
      <c r="E4684" t="s">
        <v>817</v>
      </c>
      <c r="F4684" t="s">
        <v>8334</v>
      </c>
    </row>
    <row r="4685" spans="1:6">
      <c r="A4685" t="s">
        <v>13115</v>
      </c>
      <c r="B4685" t="s">
        <v>5857</v>
      </c>
      <c r="C4685">
        <v>14</v>
      </c>
      <c r="D4685">
        <v>0</v>
      </c>
      <c r="E4685" t="s">
        <v>817</v>
      </c>
      <c r="F4685" t="s">
        <v>8334</v>
      </c>
    </row>
    <row r="4686" spans="1:6">
      <c r="A4686" t="s">
        <v>13116</v>
      </c>
      <c r="B4686" t="s">
        <v>5858</v>
      </c>
      <c r="C4686">
        <v>210</v>
      </c>
      <c r="D4686">
        <v>24</v>
      </c>
      <c r="E4686" t="s">
        <v>817</v>
      </c>
      <c r="F4686" t="s">
        <v>8334</v>
      </c>
    </row>
    <row r="4687" spans="1:6">
      <c r="A4687" t="s">
        <v>13117</v>
      </c>
      <c r="B4687" t="s">
        <v>5859</v>
      </c>
      <c r="C4687">
        <v>12</v>
      </c>
      <c r="D4687">
        <v>0</v>
      </c>
      <c r="E4687" t="s">
        <v>817</v>
      </c>
      <c r="F4687" t="s">
        <v>8334</v>
      </c>
    </row>
    <row r="4688" spans="1:6">
      <c r="A4688" t="s">
        <v>13118</v>
      </c>
      <c r="B4688" t="s">
        <v>5860</v>
      </c>
      <c r="C4688">
        <v>14</v>
      </c>
      <c r="D4688">
        <v>4</v>
      </c>
      <c r="E4688" t="s">
        <v>817</v>
      </c>
      <c r="F4688" t="s">
        <v>8334</v>
      </c>
    </row>
    <row r="4689" spans="1:6">
      <c r="A4689" t="s">
        <v>13119</v>
      </c>
      <c r="B4689" t="s">
        <v>5861</v>
      </c>
      <c r="C4689">
        <v>10</v>
      </c>
      <c r="D4689">
        <v>2</v>
      </c>
      <c r="E4689" t="s">
        <v>817</v>
      </c>
      <c r="F4689" t="s">
        <v>8334</v>
      </c>
    </row>
    <row r="4690" spans="1:6">
      <c r="A4690" t="s">
        <v>13120</v>
      </c>
      <c r="B4690" t="s">
        <v>5862</v>
      </c>
      <c r="C4690">
        <v>245</v>
      </c>
      <c r="D4690">
        <v>27</v>
      </c>
      <c r="E4690" t="s">
        <v>817</v>
      </c>
      <c r="F4690" t="s">
        <v>8334</v>
      </c>
    </row>
    <row r="4691" spans="1:6">
      <c r="A4691" t="s">
        <v>13121</v>
      </c>
      <c r="B4691" t="s">
        <v>5863</v>
      </c>
      <c r="C4691">
        <v>3</v>
      </c>
      <c r="D4691">
        <v>0</v>
      </c>
      <c r="E4691" t="s">
        <v>817</v>
      </c>
      <c r="F4691" t="s">
        <v>8334</v>
      </c>
    </row>
    <row r="4692" spans="1:6">
      <c r="A4692" t="s">
        <v>13122</v>
      </c>
      <c r="B4692" t="s">
        <v>5864</v>
      </c>
      <c r="C4692">
        <v>20</v>
      </c>
      <c r="D4692">
        <v>2</v>
      </c>
      <c r="E4692" t="s">
        <v>818</v>
      </c>
      <c r="F4692" t="s">
        <v>8334</v>
      </c>
    </row>
    <row r="4693" spans="1:6">
      <c r="A4693" t="s">
        <v>13123</v>
      </c>
      <c r="B4693" t="s">
        <v>5865</v>
      </c>
      <c r="C4693">
        <v>15</v>
      </c>
      <c r="D4693">
        <v>2</v>
      </c>
      <c r="E4693" t="s">
        <v>819</v>
      </c>
      <c r="F4693" t="s">
        <v>1196</v>
      </c>
    </row>
    <row r="4694" spans="1:6">
      <c r="A4694" t="s">
        <v>13124</v>
      </c>
      <c r="B4694" t="s">
        <v>5866</v>
      </c>
      <c r="C4694">
        <v>11</v>
      </c>
      <c r="D4694">
        <v>0</v>
      </c>
      <c r="E4694" t="s">
        <v>820</v>
      </c>
      <c r="F4694" t="s">
        <v>8335</v>
      </c>
    </row>
    <row r="4695" spans="1:6">
      <c r="A4695" t="s">
        <v>13125</v>
      </c>
      <c r="B4695" t="s">
        <v>5867</v>
      </c>
      <c r="C4695">
        <v>15</v>
      </c>
      <c r="D4695">
        <v>0</v>
      </c>
      <c r="E4695" t="s">
        <v>820</v>
      </c>
      <c r="F4695" t="s">
        <v>8335</v>
      </c>
    </row>
    <row r="4696" spans="1:6">
      <c r="A4696" t="s">
        <v>13126</v>
      </c>
      <c r="B4696" t="s">
        <v>5868</v>
      </c>
      <c r="C4696">
        <v>125</v>
      </c>
      <c r="D4696">
        <v>17</v>
      </c>
      <c r="E4696" t="s">
        <v>820</v>
      </c>
      <c r="F4696" t="s">
        <v>8335</v>
      </c>
    </row>
    <row r="4697" spans="1:6">
      <c r="A4697" t="s">
        <v>13127</v>
      </c>
      <c r="B4697" t="s">
        <v>5869</v>
      </c>
      <c r="C4697">
        <v>0</v>
      </c>
      <c r="D4697">
        <v>0</v>
      </c>
      <c r="E4697" t="s">
        <v>820</v>
      </c>
      <c r="F4697" t="s">
        <v>1196</v>
      </c>
    </row>
    <row r="4698" spans="1:6">
      <c r="A4698" t="s">
        <v>13128</v>
      </c>
      <c r="B4698" t="s">
        <v>5870</v>
      </c>
      <c r="C4698">
        <v>6</v>
      </c>
      <c r="D4698">
        <v>0</v>
      </c>
      <c r="E4698" t="s">
        <v>820</v>
      </c>
      <c r="F4698" t="s">
        <v>8335</v>
      </c>
    </row>
    <row r="4699" spans="1:6">
      <c r="A4699" t="s">
        <v>13129</v>
      </c>
      <c r="B4699" t="s">
        <v>5871</v>
      </c>
      <c r="C4699">
        <v>150</v>
      </c>
      <c r="D4699">
        <v>16</v>
      </c>
      <c r="E4699" t="s">
        <v>821</v>
      </c>
      <c r="F4699" t="s">
        <v>8335</v>
      </c>
    </row>
    <row r="4700" spans="1:6">
      <c r="A4700" t="s">
        <v>13130</v>
      </c>
      <c r="B4700" t="s">
        <v>5872</v>
      </c>
      <c r="C4700">
        <v>540</v>
      </c>
      <c r="D4700">
        <v>97</v>
      </c>
      <c r="E4700" t="s">
        <v>821</v>
      </c>
      <c r="F4700" t="s">
        <v>8335</v>
      </c>
    </row>
    <row r="4701" spans="1:6">
      <c r="A4701" t="s">
        <v>13131</v>
      </c>
      <c r="B4701" t="s">
        <v>5873</v>
      </c>
      <c r="C4701">
        <v>67</v>
      </c>
      <c r="D4701">
        <v>6</v>
      </c>
      <c r="E4701" t="s">
        <v>821</v>
      </c>
      <c r="F4701" t="s">
        <v>8335</v>
      </c>
    </row>
    <row r="4702" spans="1:6">
      <c r="A4702" t="s">
        <v>13132</v>
      </c>
      <c r="B4702" t="s">
        <v>5874</v>
      </c>
      <c r="C4702">
        <v>0</v>
      </c>
      <c r="D4702">
        <v>0</v>
      </c>
      <c r="E4702" t="s">
        <v>821</v>
      </c>
      <c r="F4702" t="s">
        <v>8335</v>
      </c>
    </row>
    <row r="4703" spans="1:6">
      <c r="A4703" t="s">
        <v>13133</v>
      </c>
      <c r="B4703" t="s">
        <v>5875</v>
      </c>
      <c r="C4703">
        <v>197</v>
      </c>
      <c r="D4703">
        <v>40</v>
      </c>
      <c r="E4703" t="s">
        <v>821</v>
      </c>
      <c r="F4703" t="s">
        <v>8335</v>
      </c>
    </row>
    <row r="4704" spans="1:6">
      <c r="A4704" t="s">
        <v>13134</v>
      </c>
      <c r="B4704" t="s">
        <v>5876</v>
      </c>
      <c r="C4704">
        <v>360</v>
      </c>
      <c r="D4704">
        <v>64</v>
      </c>
      <c r="E4704" t="s">
        <v>821</v>
      </c>
      <c r="F4704" t="s">
        <v>8335</v>
      </c>
    </row>
    <row r="4705" spans="1:6">
      <c r="A4705" t="s">
        <v>13135</v>
      </c>
      <c r="B4705" t="s">
        <v>5877</v>
      </c>
      <c r="C4705">
        <v>158</v>
      </c>
      <c r="D4705">
        <v>8</v>
      </c>
      <c r="E4705" t="s">
        <v>821</v>
      </c>
      <c r="F4705" t="s">
        <v>8335</v>
      </c>
    </row>
    <row r="4706" spans="1:6">
      <c r="A4706" t="s">
        <v>13136</v>
      </c>
      <c r="B4706" t="s">
        <v>5878</v>
      </c>
      <c r="C4706">
        <v>190</v>
      </c>
      <c r="D4706">
        <v>11</v>
      </c>
      <c r="E4706" t="s">
        <v>821</v>
      </c>
      <c r="F4706" t="s">
        <v>1196</v>
      </c>
    </row>
    <row r="4707" spans="1:6">
      <c r="A4707" t="s">
        <v>13137</v>
      </c>
      <c r="B4707" t="s">
        <v>5879</v>
      </c>
      <c r="C4707">
        <v>360</v>
      </c>
      <c r="D4707">
        <v>0</v>
      </c>
      <c r="E4707" t="s">
        <v>822</v>
      </c>
      <c r="F4707" t="s">
        <v>8335</v>
      </c>
    </row>
    <row r="4708" spans="1:6">
      <c r="A4708" t="s">
        <v>13138</v>
      </c>
      <c r="B4708" t="s">
        <v>5880</v>
      </c>
      <c r="C4708">
        <v>120</v>
      </c>
      <c r="D4708">
        <v>25</v>
      </c>
      <c r="E4708" t="s">
        <v>822</v>
      </c>
      <c r="F4708" t="s">
        <v>8331</v>
      </c>
    </row>
    <row r="4709" spans="1:6">
      <c r="A4709" t="s">
        <v>13139</v>
      </c>
      <c r="B4709" t="s">
        <v>5881</v>
      </c>
      <c r="C4709">
        <v>13</v>
      </c>
      <c r="D4709">
        <v>3</v>
      </c>
      <c r="E4709" t="s">
        <v>822</v>
      </c>
      <c r="F4709" t="s">
        <v>8334</v>
      </c>
    </row>
    <row r="4710" spans="1:6">
      <c r="A4710" t="s">
        <v>13140</v>
      </c>
      <c r="B4710" t="s">
        <v>5882</v>
      </c>
      <c r="C4710">
        <v>80</v>
      </c>
      <c r="D4710">
        <v>12</v>
      </c>
      <c r="E4710" t="s">
        <v>823</v>
      </c>
      <c r="F4710" t="s">
        <v>8332</v>
      </c>
    </row>
    <row r="4711" spans="1:6">
      <c r="A4711" t="s">
        <v>13141</v>
      </c>
      <c r="B4711" t="s">
        <v>5883</v>
      </c>
      <c r="C4711">
        <v>22</v>
      </c>
      <c r="D4711">
        <v>2</v>
      </c>
      <c r="E4711" t="s">
        <v>824</v>
      </c>
      <c r="F4711" t="s">
        <v>8335</v>
      </c>
    </row>
    <row r="4712" spans="1:6">
      <c r="A4712" t="s">
        <v>13142</v>
      </c>
      <c r="B4712" t="s">
        <v>5884</v>
      </c>
      <c r="C4712">
        <v>80</v>
      </c>
      <c r="D4712">
        <v>10</v>
      </c>
      <c r="E4712" t="s">
        <v>824</v>
      </c>
      <c r="F4712" t="s">
        <v>8335</v>
      </c>
    </row>
    <row r="4713" spans="1:6">
      <c r="A4713" t="s">
        <v>13143</v>
      </c>
      <c r="B4713" t="s">
        <v>5885</v>
      </c>
      <c r="C4713">
        <v>40</v>
      </c>
      <c r="D4713">
        <v>7</v>
      </c>
      <c r="E4713" t="s">
        <v>824</v>
      </c>
      <c r="F4713" t="s">
        <v>8335</v>
      </c>
    </row>
    <row r="4714" spans="1:6">
      <c r="A4714" t="s">
        <v>13144</v>
      </c>
      <c r="B4714" t="s">
        <v>5886</v>
      </c>
      <c r="C4714">
        <v>11</v>
      </c>
      <c r="D4714">
        <v>0</v>
      </c>
      <c r="E4714" t="s">
        <v>824</v>
      </c>
      <c r="F4714" t="s">
        <v>8335</v>
      </c>
    </row>
    <row r="4715" spans="1:6">
      <c r="A4715" t="s">
        <v>13145</v>
      </c>
      <c r="B4715" t="s">
        <v>5887</v>
      </c>
      <c r="C4715">
        <v>2</v>
      </c>
      <c r="D4715">
        <v>0</v>
      </c>
      <c r="E4715" t="s">
        <v>824</v>
      </c>
      <c r="F4715" t="s">
        <v>8335</v>
      </c>
    </row>
    <row r="4716" spans="1:6">
      <c r="A4716" t="s">
        <v>13146</v>
      </c>
      <c r="B4716" t="s">
        <v>5888</v>
      </c>
      <c r="C4716">
        <v>0</v>
      </c>
      <c r="D4716">
        <v>0</v>
      </c>
      <c r="E4716" t="s">
        <v>825</v>
      </c>
      <c r="F4716" t="s">
        <v>8334</v>
      </c>
    </row>
    <row r="4717" spans="1:6">
      <c r="A4717" t="s">
        <v>13147</v>
      </c>
      <c r="B4717" t="s">
        <v>5889</v>
      </c>
      <c r="C4717">
        <v>107</v>
      </c>
      <c r="D4717">
        <v>6</v>
      </c>
      <c r="E4717" t="s">
        <v>826</v>
      </c>
      <c r="F4717" t="s">
        <v>8331</v>
      </c>
    </row>
    <row r="4718" spans="1:6">
      <c r="A4718" t="s">
        <v>13148</v>
      </c>
      <c r="B4718" t="s">
        <v>5890</v>
      </c>
      <c r="C4718">
        <v>58</v>
      </c>
      <c r="D4718">
        <v>7</v>
      </c>
      <c r="E4718" t="s">
        <v>826</v>
      </c>
      <c r="F4718" t="s">
        <v>8331</v>
      </c>
    </row>
    <row r="4719" spans="1:6">
      <c r="A4719" t="s">
        <v>13149</v>
      </c>
      <c r="B4719" t="s">
        <v>5891</v>
      </c>
      <c r="C4719">
        <v>208</v>
      </c>
      <c r="D4719">
        <v>20</v>
      </c>
      <c r="E4719" t="s">
        <v>827</v>
      </c>
      <c r="F4719" t="s">
        <v>8335</v>
      </c>
    </row>
    <row r="4720" spans="1:6">
      <c r="A4720" t="s">
        <v>13150</v>
      </c>
      <c r="B4720" t="s">
        <v>5892</v>
      </c>
      <c r="C4720">
        <v>390</v>
      </c>
      <c r="D4720">
        <v>56</v>
      </c>
      <c r="E4720" t="s">
        <v>827</v>
      </c>
      <c r="F4720" t="s">
        <v>8335</v>
      </c>
    </row>
    <row r="4721" spans="1:6">
      <c r="A4721" t="s">
        <v>13151</v>
      </c>
      <c r="B4721" t="s">
        <v>5893</v>
      </c>
      <c r="C4721">
        <v>150</v>
      </c>
      <c r="D4721">
        <v>11</v>
      </c>
      <c r="E4721" t="s">
        <v>827</v>
      </c>
      <c r="F4721" t="s">
        <v>8335</v>
      </c>
    </row>
    <row r="4722" spans="1:6">
      <c r="A4722" t="s">
        <v>13152</v>
      </c>
      <c r="B4722" t="s">
        <v>5894</v>
      </c>
      <c r="C4722">
        <v>102</v>
      </c>
      <c r="D4722">
        <v>13</v>
      </c>
      <c r="E4722" t="s">
        <v>827</v>
      </c>
      <c r="F4722" t="s">
        <v>8335</v>
      </c>
    </row>
    <row r="4723" spans="1:6">
      <c r="A4723" t="s">
        <v>13153</v>
      </c>
      <c r="B4723" t="s">
        <v>5895</v>
      </c>
      <c r="C4723">
        <v>0</v>
      </c>
      <c r="D4723">
        <v>0</v>
      </c>
      <c r="E4723" t="s">
        <v>827</v>
      </c>
      <c r="F4723" t="s">
        <v>8335</v>
      </c>
    </row>
    <row r="4724" spans="1:6">
      <c r="A4724" t="s">
        <v>13154</v>
      </c>
      <c r="B4724" t="s">
        <v>5896</v>
      </c>
      <c r="C4724">
        <v>37</v>
      </c>
      <c r="D4724">
        <v>4</v>
      </c>
      <c r="E4724" t="s">
        <v>827</v>
      </c>
      <c r="F4724" t="s">
        <v>8335</v>
      </c>
    </row>
    <row r="4725" spans="1:6">
      <c r="A4725" t="s">
        <v>13155</v>
      </c>
      <c r="B4725" t="s">
        <v>5897</v>
      </c>
      <c r="C4725">
        <v>100</v>
      </c>
      <c r="D4725">
        <v>10</v>
      </c>
      <c r="E4725" t="s">
        <v>827</v>
      </c>
      <c r="F4725" t="s">
        <v>8335</v>
      </c>
    </row>
    <row r="4726" spans="1:6">
      <c r="A4726" t="s">
        <v>13156</v>
      </c>
      <c r="B4726" t="s">
        <v>5898</v>
      </c>
      <c r="C4726">
        <v>60</v>
      </c>
      <c r="D4726">
        <v>7</v>
      </c>
      <c r="E4726" t="s">
        <v>827</v>
      </c>
      <c r="F4726" t="s">
        <v>8335</v>
      </c>
    </row>
    <row r="4727" spans="1:6">
      <c r="A4727" t="s">
        <v>13157</v>
      </c>
      <c r="B4727" t="s">
        <v>5899</v>
      </c>
      <c r="C4727">
        <v>90</v>
      </c>
      <c r="D4727">
        <v>23</v>
      </c>
      <c r="E4727" t="s">
        <v>827</v>
      </c>
      <c r="F4727" t="s">
        <v>8335</v>
      </c>
    </row>
    <row r="4728" spans="1:6">
      <c r="A4728" t="s">
        <v>13158</v>
      </c>
      <c r="B4728" t="s">
        <v>5900</v>
      </c>
      <c r="C4728">
        <v>12</v>
      </c>
      <c r="D4728">
        <v>0</v>
      </c>
      <c r="E4728" t="s">
        <v>828</v>
      </c>
      <c r="F4728" t="s">
        <v>8335</v>
      </c>
    </row>
    <row r="4729" spans="1:6">
      <c r="A4729" t="s">
        <v>13159</v>
      </c>
      <c r="B4729" t="s">
        <v>5901</v>
      </c>
      <c r="C4729">
        <v>20</v>
      </c>
      <c r="D4729">
        <v>0</v>
      </c>
      <c r="E4729" t="s">
        <v>829</v>
      </c>
      <c r="F4729" t="s">
        <v>8335</v>
      </c>
    </row>
    <row r="4730" spans="1:6">
      <c r="A4730" t="s">
        <v>13160</v>
      </c>
      <c r="B4730" t="s">
        <v>5902</v>
      </c>
      <c r="C4730">
        <v>20</v>
      </c>
      <c r="D4730">
        <v>0</v>
      </c>
      <c r="E4730" t="s">
        <v>829</v>
      </c>
      <c r="F4730" t="s">
        <v>8332</v>
      </c>
    </row>
    <row r="4731" spans="1:6">
      <c r="A4731" t="s">
        <v>13161</v>
      </c>
      <c r="B4731" t="s">
        <v>5903</v>
      </c>
      <c r="C4731">
        <v>12</v>
      </c>
      <c r="D4731">
        <v>0</v>
      </c>
      <c r="E4731" t="s">
        <v>829</v>
      </c>
      <c r="F4731" t="s">
        <v>8335</v>
      </c>
    </row>
    <row r="4732" spans="1:6">
      <c r="A4732" t="s">
        <v>13162</v>
      </c>
      <c r="B4732" t="s">
        <v>5904</v>
      </c>
      <c r="C4732">
        <v>20</v>
      </c>
      <c r="D4732">
        <v>0</v>
      </c>
      <c r="E4732" t="s">
        <v>829</v>
      </c>
      <c r="F4732" t="s">
        <v>8335</v>
      </c>
    </row>
    <row r="4733" spans="1:6">
      <c r="A4733" t="s">
        <v>13163</v>
      </c>
      <c r="B4733" t="s">
        <v>5905</v>
      </c>
      <c r="C4733">
        <v>2</v>
      </c>
      <c r="D4733">
        <v>0</v>
      </c>
      <c r="E4733" t="s">
        <v>829</v>
      </c>
      <c r="F4733" t="s">
        <v>8335</v>
      </c>
    </row>
    <row r="4734" spans="1:6">
      <c r="A4734" t="s">
        <v>13164</v>
      </c>
      <c r="B4734" t="s">
        <v>5906</v>
      </c>
      <c r="C4734">
        <v>14</v>
      </c>
      <c r="D4734">
        <v>0</v>
      </c>
      <c r="E4734" t="s">
        <v>829</v>
      </c>
      <c r="F4734" t="s">
        <v>8335</v>
      </c>
    </row>
    <row r="4735" spans="1:6">
      <c r="A4735" t="s">
        <v>13165</v>
      </c>
      <c r="B4735" t="s">
        <v>5907</v>
      </c>
      <c r="C4735">
        <v>13</v>
      </c>
      <c r="D4735">
        <v>0</v>
      </c>
      <c r="E4735" t="s">
        <v>829</v>
      </c>
      <c r="F4735" t="s">
        <v>8335</v>
      </c>
    </row>
    <row r="4736" spans="1:6">
      <c r="A4736" t="s">
        <v>13166</v>
      </c>
      <c r="B4736" t="s">
        <v>5908</v>
      </c>
      <c r="C4736">
        <v>19</v>
      </c>
      <c r="D4736">
        <v>1</v>
      </c>
      <c r="E4736" t="s">
        <v>830</v>
      </c>
      <c r="F4736" t="s">
        <v>8334</v>
      </c>
    </row>
    <row r="4737" spans="1:6">
      <c r="A4737" t="s">
        <v>13167</v>
      </c>
      <c r="B4737" t="s">
        <v>5909</v>
      </c>
      <c r="C4737">
        <v>20</v>
      </c>
      <c r="D4737">
        <v>0</v>
      </c>
      <c r="E4737" t="s">
        <v>831</v>
      </c>
      <c r="F4737" t="s">
        <v>8334</v>
      </c>
    </row>
    <row r="4738" spans="1:6">
      <c r="A4738" t="s">
        <v>13168</v>
      </c>
      <c r="B4738" t="s">
        <v>5910</v>
      </c>
      <c r="C4738">
        <v>0</v>
      </c>
      <c r="D4738">
        <v>0</v>
      </c>
      <c r="E4738" t="s">
        <v>832</v>
      </c>
      <c r="F4738" t="s">
        <v>8335</v>
      </c>
    </row>
    <row r="4739" spans="1:6">
      <c r="A4739" t="s">
        <v>13169</v>
      </c>
      <c r="B4739" t="s">
        <v>5911</v>
      </c>
      <c r="C4739">
        <v>10</v>
      </c>
      <c r="D4739">
        <v>0</v>
      </c>
      <c r="E4739" t="s">
        <v>832</v>
      </c>
      <c r="F4739" t="s">
        <v>8335</v>
      </c>
    </row>
    <row r="4740" spans="1:6">
      <c r="A4740" t="s">
        <v>13170</v>
      </c>
      <c r="B4740" t="s">
        <v>5912</v>
      </c>
      <c r="C4740">
        <v>0</v>
      </c>
      <c r="D4740">
        <v>0</v>
      </c>
      <c r="E4740" t="s">
        <v>832</v>
      </c>
      <c r="F4740" t="s">
        <v>8335</v>
      </c>
    </row>
    <row r="4741" spans="1:6">
      <c r="A4741" t="s">
        <v>13171</v>
      </c>
      <c r="B4741" t="s">
        <v>5913</v>
      </c>
      <c r="C4741">
        <v>15</v>
      </c>
      <c r="D4741">
        <v>0</v>
      </c>
      <c r="E4741" t="s">
        <v>832</v>
      </c>
      <c r="F4741" t="s">
        <v>8335</v>
      </c>
    </row>
    <row r="4742" spans="1:6">
      <c r="A4742" t="s">
        <v>13172</v>
      </c>
      <c r="B4742" t="s">
        <v>5914</v>
      </c>
      <c r="C4742">
        <v>22</v>
      </c>
      <c r="D4742">
        <v>0</v>
      </c>
      <c r="E4742" t="s">
        <v>832</v>
      </c>
      <c r="F4742" t="s">
        <v>8335</v>
      </c>
    </row>
    <row r="4743" spans="1:6">
      <c r="A4743" t="s">
        <v>13173</v>
      </c>
      <c r="B4743" t="s">
        <v>5915</v>
      </c>
      <c r="C4743">
        <v>15</v>
      </c>
      <c r="D4743">
        <v>0</v>
      </c>
      <c r="E4743" t="s">
        <v>832</v>
      </c>
      <c r="F4743" t="s">
        <v>8335</v>
      </c>
    </row>
    <row r="4744" spans="1:6">
      <c r="A4744" t="s">
        <v>13174</v>
      </c>
      <c r="B4744" t="s">
        <v>5916</v>
      </c>
      <c r="C4744">
        <v>40</v>
      </c>
      <c r="D4744">
        <v>0</v>
      </c>
      <c r="E4744" t="s">
        <v>832</v>
      </c>
      <c r="F4744" t="s">
        <v>8335</v>
      </c>
    </row>
    <row r="4745" spans="1:6">
      <c r="A4745" t="s">
        <v>13175</v>
      </c>
      <c r="B4745" t="s">
        <v>5917</v>
      </c>
      <c r="C4745">
        <v>24</v>
      </c>
      <c r="D4745">
        <v>0</v>
      </c>
      <c r="E4745" t="s">
        <v>832</v>
      </c>
      <c r="F4745" t="s">
        <v>8335</v>
      </c>
    </row>
    <row r="4746" spans="1:6">
      <c r="A4746" t="s">
        <v>13176</v>
      </c>
      <c r="B4746" t="s">
        <v>5918</v>
      </c>
      <c r="C4746">
        <v>42</v>
      </c>
      <c r="D4746">
        <v>7</v>
      </c>
      <c r="E4746" t="s">
        <v>832</v>
      </c>
      <c r="F4746" t="s">
        <v>8335</v>
      </c>
    </row>
    <row r="4747" spans="1:6">
      <c r="A4747" t="s">
        <v>13177</v>
      </c>
      <c r="B4747" t="s">
        <v>5919</v>
      </c>
      <c r="C4747">
        <v>21</v>
      </c>
      <c r="D4747">
        <v>0</v>
      </c>
      <c r="E4747" t="s">
        <v>832</v>
      </c>
      <c r="F4747" t="s">
        <v>8335</v>
      </c>
    </row>
    <row r="4748" spans="1:6">
      <c r="A4748" t="s">
        <v>13178</v>
      </c>
      <c r="B4748" t="s">
        <v>5920</v>
      </c>
      <c r="C4748">
        <v>18</v>
      </c>
      <c r="D4748">
        <v>0</v>
      </c>
      <c r="E4748" t="s">
        <v>832</v>
      </c>
      <c r="F4748" t="s">
        <v>8335</v>
      </c>
    </row>
    <row r="4749" spans="1:6">
      <c r="A4749" t="s">
        <v>13179</v>
      </c>
      <c r="B4749" t="s">
        <v>5921</v>
      </c>
      <c r="C4749">
        <v>50</v>
      </c>
      <c r="D4749">
        <v>0</v>
      </c>
      <c r="E4749" t="s">
        <v>832</v>
      </c>
      <c r="F4749" t="s">
        <v>8335</v>
      </c>
    </row>
    <row r="4750" spans="1:6">
      <c r="A4750" t="s">
        <v>13180</v>
      </c>
      <c r="B4750" t="s">
        <v>5922</v>
      </c>
      <c r="C4750">
        <v>33</v>
      </c>
      <c r="D4750">
        <v>0</v>
      </c>
      <c r="E4750" t="s">
        <v>832</v>
      </c>
      <c r="F4750" t="s">
        <v>8335</v>
      </c>
    </row>
    <row r="4751" spans="1:6">
      <c r="A4751" t="s">
        <v>13181</v>
      </c>
      <c r="B4751" t="s">
        <v>5923</v>
      </c>
      <c r="C4751">
        <v>28</v>
      </c>
      <c r="D4751">
        <v>0</v>
      </c>
      <c r="E4751" t="s">
        <v>832</v>
      </c>
      <c r="F4751" t="s">
        <v>8335</v>
      </c>
    </row>
    <row r="4752" spans="1:6">
      <c r="A4752" t="s">
        <v>13182</v>
      </c>
      <c r="B4752" t="s">
        <v>5924</v>
      </c>
      <c r="C4752">
        <v>32</v>
      </c>
      <c r="D4752">
        <v>0</v>
      </c>
      <c r="E4752" t="s">
        <v>832</v>
      </c>
      <c r="F4752" t="s">
        <v>8335</v>
      </c>
    </row>
    <row r="4753" spans="1:6">
      <c r="A4753" t="s">
        <v>13183</v>
      </c>
      <c r="B4753" t="s">
        <v>5925</v>
      </c>
      <c r="C4753">
        <v>30</v>
      </c>
      <c r="D4753">
        <v>0</v>
      </c>
      <c r="E4753" t="s">
        <v>832</v>
      </c>
      <c r="F4753" t="s">
        <v>8335</v>
      </c>
    </row>
    <row r="4754" spans="1:6">
      <c r="A4754" t="s">
        <v>13184</v>
      </c>
      <c r="B4754" t="s">
        <v>5926</v>
      </c>
      <c r="C4754">
        <v>25</v>
      </c>
      <c r="D4754">
        <v>0</v>
      </c>
      <c r="E4754" t="s">
        <v>832</v>
      </c>
      <c r="F4754" t="s">
        <v>8335</v>
      </c>
    </row>
    <row r="4755" spans="1:6">
      <c r="A4755" t="s">
        <v>13185</v>
      </c>
      <c r="B4755" t="s">
        <v>5927</v>
      </c>
      <c r="C4755">
        <v>25</v>
      </c>
      <c r="D4755">
        <v>0</v>
      </c>
      <c r="E4755" t="s">
        <v>832</v>
      </c>
      <c r="F4755" t="s">
        <v>8335</v>
      </c>
    </row>
    <row r="4756" spans="1:6">
      <c r="A4756" t="s">
        <v>13186</v>
      </c>
      <c r="B4756" t="s">
        <v>5928</v>
      </c>
      <c r="C4756">
        <v>0</v>
      </c>
      <c r="D4756">
        <v>0</v>
      </c>
      <c r="E4756" t="s">
        <v>832</v>
      </c>
      <c r="F4756" t="s">
        <v>8335</v>
      </c>
    </row>
    <row r="4757" spans="1:6">
      <c r="A4757" t="s">
        <v>13187</v>
      </c>
      <c r="B4757" t="s">
        <v>5929</v>
      </c>
      <c r="C4757">
        <v>73</v>
      </c>
      <c r="D4757">
        <v>0</v>
      </c>
      <c r="E4757" t="s">
        <v>832</v>
      </c>
      <c r="F4757" t="s">
        <v>8335</v>
      </c>
    </row>
    <row r="4758" spans="1:6">
      <c r="A4758" t="s">
        <v>13188</v>
      </c>
      <c r="B4758" t="s">
        <v>5930</v>
      </c>
      <c r="C4758">
        <v>40</v>
      </c>
      <c r="D4758">
        <v>0</v>
      </c>
      <c r="E4758" t="s">
        <v>832</v>
      </c>
      <c r="F4758" t="s">
        <v>8335</v>
      </c>
    </row>
    <row r="4759" spans="1:6">
      <c r="A4759" t="s">
        <v>13189</v>
      </c>
      <c r="B4759" t="s">
        <v>5931</v>
      </c>
      <c r="C4759">
        <v>0</v>
      </c>
      <c r="D4759">
        <v>0</v>
      </c>
      <c r="E4759" t="s">
        <v>832</v>
      </c>
      <c r="F4759" t="s">
        <v>8335</v>
      </c>
    </row>
    <row r="4760" spans="1:6">
      <c r="A4760" t="s">
        <v>13190</v>
      </c>
      <c r="B4760" t="s">
        <v>5932</v>
      </c>
      <c r="C4760">
        <v>0</v>
      </c>
      <c r="D4760">
        <v>0</v>
      </c>
      <c r="E4760" t="s">
        <v>832</v>
      </c>
      <c r="F4760" t="s">
        <v>8335</v>
      </c>
    </row>
    <row r="4761" spans="1:6">
      <c r="A4761" t="s">
        <v>13191</v>
      </c>
      <c r="B4761" t="s">
        <v>5933</v>
      </c>
      <c r="C4761">
        <v>26</v>
      </c>
      <c r="D4761">
        <v>0</v>
      </c>
      <c r="E4761" t="s">
        <v>832</v>
      </c>
      <c r="F4761" t="s">
        <v>8335</v>
      </c>
    </row>
    <row r="4762" spans="1:6">
      <c r="A4762" t="s">
        <v>13192</v>
      </c>
      <c r="B4762" t="s">
        <v>5934</v>
      </c>
      <c r="C4762">
        <v>0</v>
      </c>
      <c r="D4762">
        <v>0</v>
      </c>
      <c r="E4762" t="s">
        <v>832</v>
      </c>
      <c r="F4762" t="s">
        <v>8335</v>
      </c>
    </row>
    <row r="4763" spans="1:6">
      <c r="A4763" t="s">
        <v>13193</v>
      </c>
      <c r="B4763" t="s">
        <v>5935</v>
      </c>
      <c r="C4763">
        <v>1</v>
      </c>
      <c r="D4763">
        <v>0</v>
      </c>
      <c r="E4763" t="s">
        <v>833</v>
      </c>
      <c r="F4763" t="s">
        <v>8335</v>
      </c>
    </row>
    <row r="4764" spans="1:6">
      <c r="A4764" t="s">
        <v>13194</v>
      </c>
      <c r="B4764" t="s">
        <v>5936</v>
      </c>
      <c r="C4764">
        <v>0</v>
      </c>
      <c r="D4764">
        <v>0</v>
      </c>
      <c r="E4764" t="s">
        <v>834</v>
      </c>
      <c r="F4764" t="s">
        <v>8335</v>
      </c>
    </row>
    <row r="4765" spans="1:6">
      <c r="A4765" t="s">
        <v>13195</v>
      </c>
      <c r="B4765" t="s">
        <v>5937</v>
      </c>
      <c r="C4765">
        <v>2</v>
      </c>
      <c r="D4765">
        <v>0</v>
      </c>
      <c r="E4765" t="s">
        <v>834</v>
      </c>
      <c r="F4765" t="s">
        <v>8335</v>
      </c>
    </row>
    <row r="4766" spans="1:6">
      <c r="A4766" t="s">
        <v>13196</v>
      </c>
      <c r="B4766" t="s">
        <v>5938</v>
      </c>
      <c r="C4766">
        <v>15</v>
      </c>
      <c r="D4766">
        <v>3</v>
      </c>
      <c r="E4766" t="s">
        <v>835</v>
      </c>
      <c r="F4766" t="s">
        <v>8335</v>
      </c>
    </row>
    <row r="4767" spans="1:6">
      <c r="A4767" t="s">
        <v>13197</v>
      </c>
      <c r="B4767" t="s">
        <v>5939</v>
      </c>
      <c r="C4767">
        <v>250</v>
      </c>
      <c r="D4767">
        <v>65</v>
      </c>
      <c r="E4767" t="s">
        <v>836</v>
      </c>
      <c r="F4767" t="s">
        <v>8335</v>
      </c>
    </row>
    <row r="4768" spans="1:6">
      <c r="A4768" t="s">
        <v>13198</v>
      </c>
      <c r="B4768" t="s">
        <v>5940</v>
      </c>
      <c r="C4768">
        <v>40</v>
      </c>
      <c r="D4768">
        <v>0</v>
      </c>
      <c r="E4768" t="s">
        <v>836</v>
      </c>
      <c r="F4768" t="s">
        <v>8335</v>
      </c>
    </row>
    <row r="4769" spans="1:6">
      <c r="A4769" t="s">
        <v>13199</v>
      </c>
      <c r="B4769" t="s">
        <v>5941</v>
      </c>
      <c r="C4769">
        <v>0</v>
      </c>
      <c r="D4769">
        <v>0</v>
      </c>
      <c r="E4769" t="s">
        <v>836</v>
      </c>
      <c r="F4769" t="s">
        <v>1196</v>
      </c>
    </row>
    <row r="4770" spans="1:6">
      <c r="A4770" t="s">
        <v>13200</v>
      </c>
      <c r="B4770" t="s">
        <v>5942</v>
      </c>
      <c r="C4770">
        <v>117</v>
      </c>
      <c r="D4770">
        <v>9</v>
      </c>
      <c r="E4770" t="s">
        <v>836</v>
      </c>
      <c r="F4770" t="s">
        <v>8335</v>
      </c>
    </row>
    <row r="4771" spans="1:6">
      <c r="A4771" t="s">
        <v>13201</v>
      </c>
      <c r="B4771" t="s">
        <v>5943</v>
      </c>
      <c r="C4771">
        <v>5</v>
      </c>
      <c r="D4771">
        <v>0</v>
      </c>
      <c r="E4771" t="s">
        <v>837</v>
      </c>
      <c r="F4771" t="s">
        <v>8334</v>
      </c>
    </row>
    <row r="4772" spans="1:6">
      <c r="A4772" t="s">
        <v>13202</v>
      </c>
      <c r="B4772" t="s">
        <v>5944</v>
      </c>
      <c r="C4772">
        <v>14</v>
      </c>
      <c r="D4772">
        <v>2</v>
      </c>
      <c r="E4772" t="s">
        <v>837</v>
      </c>
      <c r="F4772" t="s">
        <v>8334</v>
      </c>
    </row>
    <row r="4773" spans="1:6">
      <c r="A4773" t="s">
        <v>13203</v>
      </c>
      <c r="B4773" t="s">
        <v>5945</v>
      </c>
      <c r="C4773">
        <v>64</v>
      </c>
      <c r="D4773">
        <v>5</v>
      </c>
      <c r="E4773" t="s">
        <v>837</v>
      </c>
      <c r="F4773" t="s">
        <v>8334</v>
      </c>
    </row>
    <row r="4774" spans="1:6">
      <c r="A4774" t="s">
        <v>13204</v>
      </c>
      <c r="B4774" t="s">
        <v>5946</v>
      </c>
      <c r="C4774">
        <v>30</v>
      </c>
      <c r="D4774">
        <v>5</v>
      </c>
      <c r="E4774" t="s">
        <v>837</v>
      </c>
      <c r="F4774" t="s">
        <v>8334</v>
      </c>
    </row>
    <row r="4775" spans="1:6">
      <c r="A4775" t="s">
        <v>13205</v>
      </c>
      <c r="B4775" t="s">
        <v>5947</v>
      </c>
      <c r="C4775">
        <v>66</v>
      </c>
      <c r="D4775">
        <v>0</v>
      </c>
      <c r="E4775" t="s">
        <v>837</v>
      </c>
      <c r="F4775" t="s">
        <v>8334</v>
      </c>
    </row>
    <row r="4776" spans="1:6">
      <c r="A4776" t="s">
        <v>13206</v>
      </c>
      <c r="B4776" t="s">
        <v>5948</v>
      </c>
      <c r="C4776">
        <v>0</v>
      </c>
      <c r="D4776">
        <v>0</v>
      </c>
      <c r="E4776" t="s">
        <v>837</v>
      </c>
      <c r="F4776" t="s">
        <v>1196</v>
      </c>
    </row>
    <row r="4777" spans="1:6">
      <c r="A4777" t="s">
        <v>13207</v>
      </c>
      <c r="B4777" t="s">
        <v>5949</v>
      </c>
      <c r="C4777">
        <v>58</v>
      </c>
      <c r="D4777">
        <v>5</v>
      </c>
      <c r="E4777" t="s">
        <v>837</v>
      </c>
      <c r="F4777" t="s">
        <v>8334</v>
      </c>
    </row>
    <row r="4778" spans="1:6">
      <c r="A4778" t="s">
        <v>13208</v>
      </c>
      <c r="B4778" t="s">
        <v>5950</v>
      </c>
      <c r="C4778">
        <v>8</v>
      </c>
      <c r="D4778">
        <v>0</v>
      </c>
      <c r="E4778" t="s">
        <v>837</v>
      </c>
      <c r="F4778" t="s">
        <v>8334</v>
      </c>
    </row>
    <row r="4779" spans="1:6">
      <c r="A4779" t="s">
        <v>13209</v>
      </c>
      <c r="B4779" t="s">
        <v>5951</v>
      </c>
      <c r="C4779">
        <v>130</v>
      </c>
      <c r="D4779">
        <v>13</v>
      </c>
      <c r="E4779" t="s">
        <v>838</v>
      </c>
      <c r="F4779" t="s">
        <v>8334</v>
      </c>
    </row>
    <row r="4780" spans="1:6">
      <c r="A4780" t="s">
        <v>13210</v>
      </c>
      <c r="B4780" t="s">
        <v>5952</v>
      </c>
      <c r="C4780">
        <v>7</v>
      </c>
      <c r="D4780">
        <v>0</v>
      </c>
      <c r="E4780" t="s">
        <v>838</v>
      </c>
      <c r="F4780" t="s">
        <v>8331</v>
      </c>
    </row>
    <row r="4781" spans="1:6">
      <c r="A4781" t="s">
        <v>13211</v>
      </c>
      <c r="B4781" t="s">
        <v>5953</v>
      </c>
      <c r="C4781">
        <v>120</v>
      </c>
      <c r="D4781">
        <v>9</v>
      </c>
      <c r="E4781" t="s">
        <v>838</v>
      </c>
      <c r="F4781" t="s">
        <v>8334</v>
      </c>
    </row>
    <row r="4782" spans="1:6">
      <c r="A4782" t="s">
        <v>13212</v>
      </c>
      <c r="B4782" t="s">
        <v>5954</v>
      </c>
      <c r="C4782">
        <v>210</v>
      </c>
      <c r="D4782">
        <v>15</v>
      </c>
      <c r="E4782" t="s">
        <v>838</v>
      </c>
      <c r="F4782" t="s">
        <v>8334</v>
      </c>
    </row>
    <row r="4783" spans="1:6">
      <c r="A4783" t="s">
        <v>13213</v>
      </c>
      <c r="B4783" t="s">
        <v>5955</v>
      </c>
      <c r="C4783">
        <v>77</v>
      </c>
      <c r="D4783">
        <v>12</v>
      </c>
      <c r="E4783" t="s">
        <v>838</v>
      </c>
      <c r="F4783" t="s">
        <v>8334</v>
      </c>
    </row>
    <row r="4784" spans="1:6">
      <c r="A4784" t="s">
        <v>13214</v>
      </c>
      <c r="B4784" t="s">
        <v>5956</v>
      </c>
      <c r="C4784">
        <v>125</v>
      </c>
      <c r="D4784">
        <v>16</v>
      </c>
      <c r="E4784" t="s">
        <v>838</v>
      </c>
      <c r="F4784" t="s">
        <v>8334</v>
      </c>
    </row>
    <row r="4785" spans="1:6">
      <c r="A4785" t="s">
        <v>13215</v>
      </c>
      <c r="B4785" t="s">
        <v>5957</v>
      </c>
      <c r="C4785">
        <v>195</v>
      </c>
      <c r="D4785">
        <v>14</v>
      </c>
      <c r="E4785" t="s">
        <v>838</v>
      </c>
      <c r="F4785" t="s">
        <v>8334</v>
      </c>
    </row>
    <row r="4786" spans="1:6">
      <c r="A4786" t="s">
        <v>13216</v>
      </c>
      <c r="B4786" t="s">
        <v>5958</v>
      </c>
      <c r="C4786">
        <v>120</v>
      </c>
      <c r="D4786">
        <v>12</v>
      </c>
      <c r="E4786" t="s">
        <v>838</v>
      </c>
      <c r="F4786" t="s">
        <v>8334</v>
      </c>
    </row>
    <row r="4787" spans="1:6">
      <c r="A4787" t="s">
        <v>13217</v>
      </c>
      <c r="B4787" t="s">
        <v>5959</v>
      </c>
      <c r="C4787">
        <v>151</v>
      </c>
      <c r="D4787">
        <v>21</v>
      </c>
      <c r="E4787" t="s">
        <v>838</v>
      </c>
      <c r="F4787" t="s">
        <v>8334</v>
      </c>
    </row>
    <row r="4788" spans="1:6">
      <c r="A4788" t="s">
        <v>13218</v>
      </c>
      <c r="B4788" t="s">
        <v>5960</v>
      </c>
      <c r="C4788">
        <v>85</v>
      </c>
      <c r="D4788">
        <v>0</v>
      </c>
      <c r="E4788" t="s">
        <v>838</v>
      </c>
      <c r="F4788" t="s">
        <v>8334</v>
      </c>
    </row>
    <row r="4789" spans="1:6">
      <c r="A4789" t="s">
        <v>13219</v>
      </c>
      <c r="B4789" t="s">
        <v>5960</v>
      </c>
      <c r="C4789">
        <v>257</v>
      </c>
      <c r="D4789">
        <v>11</v>
      </c>
      <c r="E4789" t="s">
        <v>838</v>
      </c>
      <c r="F4789" t="s">
        <v>8334</v>
      </c>
    </row>
    <row r="4790" spans="1:6">
      <c r="A4790" t="s">
        <v>13220</v>
      </c>
      <c r="B4790" t="s">
        <v>5961</v>
      </c>
      <c r="C4790">
        <v>100</v>
      </c>
      <c r="D4790">
        <v>7</v>
      </c>
      <c r="E4790" t="s">
        <v>838</v>
      </c>
      <c r="F4790" t="s">
        <v>8334</v>
      </c>
    </row>
    <row r="4791" spans="1:6">
      <c r="A4791" t="s">
        <v>13221</v>
      </c>
      <c r="B4791" t="s">
        <v>5962</v>
      </c>
      <c r="C4791">
        <v>242</v>
      </c>
      <c r="D4791">
        <v>27</v>
      </c>
      <c r="E4791" t="s">
        <v>839</v>
      </c>
      <c r="F4791" t="s">
        <v>8331</v>
      </c>
    </row>
    <row r="4792" spans="1:6">
      <c r="A4792" t="s">
        <v>13222</v>
      </c>
      <c r="B4792" t="s">
        <v>5963</v>
      </c>
      <c r="C4792">
        <v>270</v>
      </c>
      <c r="D4792">
        <v>27</v>
      </c>
      <c r="E4792" t="s">
        <v>839</v>
      </c>
      <c r="F4792" t="s">
        <v>8331</v>
      </c>
    </row>
    <row r="4793" spans="1:6">
      <c r="A4793" t="s">
        <v>13223</v>
      </c>
      <c r="B4793" t="s">
        <v>5964</v>
      </c>
      <c r="C4793">
        <v>76</v>
      </c>
      <c r="D4793">
        <v>8</v>
      </c>
      <c r="E4793" t="s">
        <v>839</v>
      </c>
      <c r="F4793" t="s">
        <v>8331</v>
      </c>
    </row>
    <row r="4794" spans="1:6">
      <c r="A4794" t="s">
        <v>13224</v>
      </c>
      <c r="B4794" t="s">
        <v>5965</v>
      </c>
      <c r="C4794">
        <v>20</v>
      </c>
      <c r="D4794">
        <v>2</v>
      </c>
      <c r="E4794" t="s">
        <v>839</v>
      </c>
      <c r="F4794" t="s">
        <v>8335</v>
      </c>
    </row>
    <row r="4795" spans="1:6">
      <c r="A4795" t="s">
        <v>13225</v>
      </c>
      <c r="B4795" t="s">
        <v>5966</v>
      </c>
      <c r="C4795">
        <v>35</v>
      </c>
      <c r="D4795">
        <v>4</v>
      </c>
      <c r="E4795" t="s">
        <v>839</v>
      </c>
      <c r="F4795" t="s">
        <v>8331</v>
      </c>
    </row>
    <row r="4796" spans="1:6">
      <c r="A4796" t="s">
        <v>13226</v>
      </c>
      <c r="B4796" t="s">
        <v>5967</v>
      </c>
      <c r="C4796">
        <v>100</v>
      </c>
      <c r="D4796">
        <v>12</v>
      </c>
      <c r="E4796" t="s">
        <v>839</v>
      </c>
      <c r="F4796" t="s">
        <v>8331</v>
      </c>
    </row>
    <row r="4797" spans="1:6">
      <c r="A4797" t="s">
        <v>13227</v>
      </c>
      <c r="B4797" t="s">
        <v>5968</v>
      </c>
      <c r="C4797">
        <v>100</v>
      </c>
      <c r="D4797">
        <v>11</v>
      </c>
      <c r="E4797" t="s">
        <v>839</v>
      </c>
      <c r="F4797" t="s">
        <v>8334</v>
      </c>
    </row>
    <row r="4798" spans="1:6">
      <c r="A4798" t="s">
        <v>13228</v>
      </c>
      <c r="B4798" t="s">
        <v>5969</v>
      </c>
      <c r="C4798">
        <v>77</v>
      </c>
      <c r="D4798">
        <v>16</v>
      </c>
      <c r="E4798" t="s">
        <v>839</v>
      </c>
      <c r="F4798" t="s">
        <v>8331</v>
      </c>
    </row>
    <row r="4799" spans="1:6">
      <c r="A4799" t="s">
        <v>13229</v>
      </c>
      <c r="B4799" t="s">
        <v>5970</v>
      </c>
      <c r="C4799">
        <v>170</v>
      </c>
      <c r="D4799">
        <v>16</v>
      </c>
      <c r="E4799" t="s">
        <v>839</v>
      </c>
      <c r="F4799" t="s">
        <v>8334</v>
      </c>
    </row>
    <row r="4800" spans="1:6">
      <c r="A4800" t="s">
        <v>13230</v>
      </c>
      <c r="B4800" t="s">
        <v>5971</v>
      </c>
      <c r="C4800">
        <v>42</v>
      </c>
      <c r="D4800">
        <v>4</v>
      </c>
      <c r="E4800" t="s">
        <v>839</v>
      </c>
      <c r="F4800" t="s">
        <v>8331</v>
      </c>
    </row>
    <row r="4801" spans="1:6">
      <c r="A4801" t="s">
        <v>13231</v>
      </c>
      <c r="B4801" t="s">
        <v>5972</v>
      </c>
      <c r="C4801">
        <v>70</v>
      </c>
      <c r="D4801">
        <v>20</v>
      </c>
      <c r="E4801" t="s">
        <v>839</v>
      </c>
      <c r="F4801" t="s">
        <v>8331</v>
      </c>
    </row>
    <row r="4802" spans="1:6">
      <c r="A4802" t="s">
        <v>13232</v>
      </c>
      <c r="B4802" t="s">
        <v>5973</v>
      </c>
      <c r="C4802">
        <v>158</v>
      </c>
      <c r="D4802">
        <v>14</v>
      </c>
      <c r="E4802" t="s">
        <v>839</v>
      </c>
      <c r="F4802" t="s">
        <v>8331</v>
      </c>
    </row>
    <row r="4803" spans="1:6">
      <c r="A4803" t="s">
        <v>13233</v>
      </c>
      <c r="B4803" t="s">
        <v>5974</v>
      </c>
      <c r="C4803">
        <v>100</v>
      </c>
      <c r="D4803">
        <v>6</v>
      </c>
      <c r="E4803" t="s">
        <v>839</v>
      </c>
      <c r="F4803" t="s">
        <v>8331</v>
      </c>
    </row>
    <row r="4804" spans="1:6">
      <c r="A4804" t="s">
        <v>13234</v>
      </c>
      <c r="B4804" t="s">
        <v>5975</v>
      </c>
      <c r="C4804">
        <v>95</v>
      </c>
      <c r="D4804">
        <v>5</v>
      </c>
      <c r="E4804" t="s">
        <v>839</v>
      </c>
      <c r="F4804" t="s">
        <v>8331</v>
      </c>
    </row>
    <row r="4805" spans="1:6">
      <c r="A4805" t="s">
        <v>13235</v>
      </c>
      <c r="B4805" t="s">
        <v>5976</v>
      </c>
      <c r="C4805">
        <v>100</v>
      </c>
      <c r="D4805">
        <v>13</v>
      </c>
      <c r="E4805" t="s">
        <v>839</v>
      </c>
      <c r="F4805" t="s">
        <v>8331</v>
      </c>
    </row>
    <row r="4806" spans="1:6">
      <c r="A4806" t="s">
        <v>13236</v>
      </c>
      <c r="B4806" t="s">
        <v>5977</v>
      </c>
      <c r="C4806">
        <v>48</v>
      </c>
      <c r="D4806">
        <v>5</v>
      </c>
      <c r="E4806" t="s">
        <v>839</v>
      </c>
      <c r="F4806" t="s">
        <v>8331</v>
      </c>
    </row>
    <row r="4807" spans="1:6">
      <c r="A4807" t="s">
        <v>13237</v>
      </c>
      <c r="B4807" t="s">
        <v>5978</v>
      </c>
      <c r="C4807">
        <v>70</v>
      </c>
      <c r="D4807">
        <v>12</v>
      </c>
      <c r="E4807" t="s">
        <v>839</v>
      </c>
      <c r="F4807" t="s">
        <v>8331</v>
      </c>
    </row>
    <row r="4808" spans="1:6">
      <c r="A4808" t="s">
        <v>13238</v>
      </c>
      <c r="B4808" t="s">
        <v>5979</v>
      </c>
      <c r="C4808">
        <v>14</v>
      </c>
      <c r="D4808">
        <v>4</v>
      </c>
      <c r="E4808" t="s">
        <v>839</v>
      </c>
      <c r="F4808" t="s">
        <v>8335</v>
      </c>
    </row>
    <row r="4809" spans="1:6">
      <c r="A4809" t="s">
        <v>13239</v>
      </c>
      <c r="B4809" t="s">
        <v>5980</v>
      </c>
      <c r="C4809">
        <v>50</v>
      </c>
      <c r="D4809">
        <v>4</v>
      </c>
      <c r="E4809" t="s">
        <v>839</v>
      </c>
      <c r="F4809" t="s">
        <v>8331</v>
      </c>
    </row>
    <row r="4810" spans="1:6">
      <c r="A4810" t="s">
        <v>13240</v>
      </c>
      <c r="B4810" t="s">
        <v>5981</v>
      </c>
      <c r="C4810">
        <v>130</v>
      </c>
      <c r="D4810">
        <v>21</v>
      </c>
      <c r="E4810" t="s">
        <v>839</v>
      </c>
      <c r="F4810" t="s">
        <v>8331</v>
      </c>
    </row>
    <row r="4811" spans="1:6">
      <c r="A4811" t="s">
        <v>13241</v>
      </c>
      <c r="B4811" t="s">
        <v>5982</v>
      </c>
      <c r="C4811">
        <v>30</v>
      </c>
      <c r="D4811">
        <v>4</v>
      </c>
      <c r="E4811" t="s">
        <v>839</v>
      </c>
      <c r="F4811" t="s">
        <v>8331</v>
      </c>
    </row>
    <row r="4812" spans="1:6">
      <c r="A4812" t="s">
        <v>13242</v>
      </c>
      <c r="B4812" t="s">
        <v>5983</v>
      </c>
      <c r="C4812">
        <v>150</v>
      </c>
      <c r="D4812">
        <v>10</v>
      </c>
      <c r="E4812" t="s">
        <v>839</v>
      </c>
      <c r="F4812" t="s">
        <v>8331</v>
      </c>
    </row>
    <row r="4813" spans="1:6">
      <c r="A4813" t="s">
        <v>13243</v>
      </c>
      <c r="B4813" t="s">
        <v>5984</v>
      </c>
      <c r="C4813">
        <v>97</v>
      </c>
      <c r="D4813">
        <v>12</v>
      </c>
      <c r="E4813" t="s">
        <v>839</v>
      </c>
      <c r="F4813" t="s">
        <v>8331</v>
      </c>
    </row>
    <row r="4814" spans="1:6">
      <c r="A4814" t="s">
        <v>13244</v>
      </c>
      <c r="B4814" t="s">
        <v>5985</v>
      </c>
      <c r="C4814">
        <v>132</v>
      </c>
      <c r="D4814">
        <v>9</v>
      </c>
      <c r="E4814" t="s">
        <v>839</v>
      </c>
      <c r="F4814" t="s">
        <v>8331</v>
      </c>
    </row>
    <row r="4815" spans="1:6">
      <c r="A4815" t="s">
        <v>13245</v>
      </c>
      <c r="B4815" t="s">
        <v>5986</v>
      </c>
      <c r="C4815">
        <v>75</v>
      </c>
      <c r="D4815">
        <v>9</v>
      </c>
      <c r="E4815" t="s">
        <v>839</v>
      </c>
      <c r="F4815" t="s">
        <v>8331</v>
      </c>
    </row>
    <row r="4816" spans="1:6">
      <c r="A4816" t="s">
        <v>13246</v>
      </c>
      <c r="B4816" t="s">
        <v>5987</v>
      </c>
      <c r="C4816">
        <v>63</v>
      </c>
      <c r="D4816">
        <v>8</v>
      </c>
      <c r="E4816" t="s">
        <v>839</v>
      </c>
      <c r="F4816" t="s">
        <v>8331</v>
      </c>
    </row>
    <row r="4817" spans="1:6">
      <c r="A4817" t="s">
        <v>13247</v>
      </c>
      <c r="B4817" t="s">
        <v>5988</v>
      </c>
      <c r="C4817">
        <v>180</v>
      </c>
      <c r="D4817">
        <v>24</v>
      </c>
      <c r="E4817" t="s">
        <v>839</v>
      </c>
      <c r="F4817" t="s">
        <v>8331</v>
      </c>
    </row>
    <row r="4818" spans="1:6">
      <c r="A4818" t="s">
        <v>13248</v>
      </c>
      <c r="B4818" t="s">
        <v>5989</v>
      </c>
      <c r="C4818">
        <v>150</v>
      </c>
      <c r="D4818">
        <v>10</v>
      </c>
      <c r="E4818" t="s">
        <v>839</v>
      </c>
      <c r="F4818" t="s">
        <v>8331</v>
      </c>
    </row>
    <row r="4819" spans="1:6">
      <c r="A4819" t="s">
        <v>13249</v>
      </c>
      <c r="B4819" t="s">
        <v>5990</v>
      </c>
      <c r="C4819">
        <v>90</v>
      </c>
      <c r="D4819">
        <v>9</v>
      </c>
      <c r="E4819" t="s">
        <v>839</v>
      </c>
      <c r="F4819" t="s">
        <v>8331</v>
      </c>
    </row>
    <row r="4820" spans="1:6">
      <c r="A4820" t="s">
        <v>13250</v>
      </c>
      <c r="B4820" t="s">
        <v>5991</v>
      </c>
      <c r="C4820">
        <v>260</v>
      </c>
      <c r="D4820">
        <v>20</v>
      </c>
      <c r="E4820" t="s">
        <v>839</v>
      </c>
      <c r="F4820" t="s">
        <v>8335</v>
      </c>
    </row>
    <row r="4821" spans="1:6">
      <c r="A4821" t="s">
        <v>13251</v>
      </c>
      <c r="B4821" t="s">
        <v>5992</v>
      </c>
      <c r="C4821">
        <v>60</v>
      </c>
      <c r="D4821">
        <v>10</v>
      </c>
      <c r="E4821" t="s">
        <v>839</v>
      </c>
      <c r="F4821" t="s">
        <v>8335</v>
      </c>
    </row>
    <row r="4822" spans="1:6">
      <c r="A4822" t="s">
        <v>13252</v>
      </c>
      <c r="B4822" t="s">
        <v>5993</v>
      </c>
      <c r="C4822">
        <v>40</v>
      </c>
      <c r="D4822">
        <v>11</v>
      </c>
      <c r="E4822" t="s">
        <v>839</v>
      </c>
      <c r="F4822" t="s">
        <v>8331</v>
      </c>
    </row>
    <row r="4823" spans="1:6">
      <c r="A4823" t="s">
        <v>13253</v>
      </c>
      <c r="B4823" t="s">
        <v>5994</v>
      </c>
      <c r="C4823">
        <v>200</v>
      </c>
      <c r="D4823">
        <v>27</v>
      </c>
      <c r="E4823" t="s">
        <v>839</v>
      </c>
      <c r="F4823" t="s">
        <v>8331</v>
      </c>
    </row>
    <row r="4824" spans="1:6">
      <c r="A4824" t="s">
        <v>13254</v>
      </c>
      <c r="B4824" t="s">
        <v>5995</v>
      </c>
      <c r="C4824">
        <v>200</v>
      </c>
      <c r="D4824">
        <v>26</v>
      </c>
      <c r="E4824" t="s">
        <v>839</v>
      </c>
      <c r="F4824" t="s">
        <v>8331</v>
      </c>
    </row>
    <row r="4825" spans="1:6">
      <c r="A4825" t="s">
        <v>13255</v>
      </c>
      <c r="B4825" t="s">
        <v>5996</v>
      </c>
      <c r="C4825">
        <v>100</v>
      </c>
      <c r="D4825">
        <v>11</v>
      </c>
      <c r="E4825" t="s">
        <v>839</v>
      </c>
      <c r="F4825" t="s">
        <v>8335</v>
      </c>
    </row>
    <row r="4826" spans="1:6">
      <c r="A4826" t="s">
        <v>13256</v>
      </c>
      <c r="B4826" t="s">
        <v>5997</v>
      </c>
      <c r="C4826">
        <v>170</v>
      </c>
      <c r="D4826">
        <v>19</v>
      </c>
      <c r="E4826" t="s">
        <v>839</v>
      </c>
      <c r="F4826" t="s">
        <v>8335</v>
      </c>
    </row>
    <row r="4827" spans="1:6">
      <c r="A4827" t="s">
        <v>13257</v>
      </c>
      <c r="B4827" t="s">
        <v>5998</v>
      </c>
      <c r="C4827">
        <v>249</v>
      </c>
      <c r="D4827">
        <v>51</v>
      </c>
      <c r="E4827" t="s">
        <v>839</v>
      </c>
      <c r="F4827" t="s">
        <v>8331</v>
      </c>
    </row>
    <row r="4828" spans="1:6">
      <c r="A4828" t="s">
        <v>13258</v>
      </c>
      <c r="B4828" t="s">
        <v>5999</v>
      </c>
      <c r="C4828">
        <v>60</v>
      </c>
      <c r="D4828">
        <v>8</v>
      </c>
      <c r="E4828" t="s">
        <v>839</v>
      </c>
      <c r="F4828" t="s">
        <v>8335</v>
      </c>
    </row>
    <row r="4829" spans="1:6">
      <c r="A4829" t="s">
        <v>13259</v>
      </c>
      <c r="B4829" t="s">
        <v>6000</v>
      </c>
      <c r="C4829">
        <v>135</v>
      </c>
      <c r="D4829">
        <v>24</v>
      </c>
      <c r="E4829" t="s">
        <v>839</v>
      </c>
      <c r="F4829" t="s">
        <v>8335</v>
      </c>
    </row>
    <row r="4830" spans="1:6">
      <c r="A4830" t="s">
        <v>13260</v>
      </c>
      <c r="B4830" t="s">
        <v>6001</v>
      </c>
      <c r="C4830">
        <v>88</v>
      </c>
      <c r="D4830">
        <v>12</v>
      </c>
      <c r="E4830" t="s">
        <v>839</v>
      </c>
      <c r="F4830" t="s">
        <v>8331</v>
      </c>
    </row>
    <row r="4831" spans="1:6">
      <c r="A4831" t="s">
        <v>13261</v>
      </c>
      <c r="B4831" t="s">
        <v>6002</v>
      </c>
      <c r="C4831">
        <v>323</v>
      </c>
      <c r="D4831">
        <v>45</v>
      </c>
      <c r="E4831" t="s">
        <v>839</v>
      </c>
      <c r="F4831" t="s">
        <v>8331</v>
      </c>
    </row>
    <row r="4832" spans="1:6">
      <c r="A4832" t="s">
        <v>13262</v>
      </c>
      <c r="B4832" t="s">
        <v>6003</v>
      </c>
      <c r="C4832">
        <v>90</v>
      </c>
      <c r="D4832">
        <v>11</v>
      </c>
      <c r="E4832" t="s">
        <v>839</v>
      </c>
      <c r="F4832" t="s">
        <v>8331</v>
      </c>
    </row>
    <row r="4833" spans="1:6">
      <c r="A4833" t="s">
        <v>13263</v>
      </c>
      <c r="B4833" t="s">
        <v>6004</v>
      </c>
      <c r="C4833">
        <v>45</v>
      </c>
      <c r="D4833">
        <v>5</v>
      </c>
      <c r="E4833" t="s">
        <v>840</v>
      </c>
      <c r="F4833" t="s">
        <v>8335</v>
      </c>
    </row>
    <row r="4834" spans="1:6">
      <c r="A4834" t="s">
        <v>13264</v>
      </c>
      <c r="B4834" t="s">
        <v>6005</v>
      </c>
      <c r="C4834">
        <v>160</v>
      </c>
      <c r="D4834">
        <v>29</v>
      </c>
      <c r="E4834" t="s">
        <v>840</v>
      </c>
      <c r="F4834" t="s">
        <v>8335</v>
      </c>
    </row>
    <row r="4835" spans="1:6">
      <c r="A4835" t="s">
        <v>13265</v>
      </c>
      <c r="B4835" t="s">
        <v>6006</v>
      </c>
      <c r="C4835">
        <v>45</v>
      </c>
      <c r="D4835">
        <v>4</v>
      </c>
      <c r="E4835" t="s">
        <v>841</v>
      </c>
      <c r="F4835" t="s">
        <v>8332</v>
      </c>
    </row>
    <row r="4836" spans="1:6">
      <c r="A4836" t="s">
        <v>13266</v>
      </c>
      <c r="B4836" t="s">
        <v>6007</v>
      </c>
      <c r="C4836">
        <v>292</v>
      </c>
      <c r="D4836">
        <v>22</v>
      </c>
      <c r="E4836" t="s">
        <v>841</v>
      </c>
      <c r="F4836" t="s">
        <v>8332</v>
      </c>
    </row>
    <row r="4837" spans="1:6">
      <c r="A4837" t="s">
        <v>13267</v>
      </c>
      <c r="B4837" t="s">
        <v>6008</v>
      </c>
      <c r="C4837">
        <v>15</v>
      </c>
      <c r="D4837">
        <v>2</v>
      </c>
      <c r="E4837" t="s">
        <v>841</v>
      </c>
      <c r="F4837" t="s">
        <v>8332</v>
      </c>
    </row>
    <row r="4838" spans="1:6">
      <c r="A4838" t="s">
        <v>13268</v>
      </c>
      <c r="B4838" t="s">
        <v>6009</v>
      </c>
      <c r="C4838">
        <v>9</v>
      </c>
      <c r="D4838">
        <v>0</v>
      </c>
      <c r="E4838" t="s">
        <v>841</v>
      </c>
      <c r="F4838" t="s">
        <v>8332</v>
      </c>
    </row>
    <row r="4839" spans="1:6">
      <c r="A4839" t="s">
        <v>13269</v>
      </c>
      <c r="B4839" t="s">
        <v>6010</v>
      </c>
      <c r="C4839">
        <v>72</v>
      </c>
      <c r="D4839">
        <v>16</v>
      </c>
      <c r="E4839" t="s">
        <v>841</v>
      </c>
      <c r="F4839" t="s">
        <v>8335</v>
      </c>
    </row>
    <row r="4840" spans="1:6">
      <c r="A4840" t="s">
        <v>13270</v>
      </c>
      <c r="B4840" t="s">
        <v>6011</v>
      </c>
      <c r="C4840">
        <v>40</v>
      </c>
      <c r="D4840">
        <v>4</v>
      </c>
      <c r="E4840" t="s">
        <v>841</v>
      </c>
      <c r="F4840" t="s">
        <v>8332</v>
      </c>
    </row>
    <row r="4841" spans="1:6">
      <c r="A4841" t="s">
        <v>13271</v>
      </c>
      <c r="B4841" t="s">
        <v>6012</v>
      </c>
      <c r="C4841">
        <v>15</v>
      </c>
      <c r="D4841">
        <v>4</v>
      </c>
      <c r="E4841" t="s">
        <v>841</v>
      </c>
      <c r="F4841" t="s">
        <v>8332</v>
      </c>
    </row>
    <row r="4842" spans="1:6">
      <c r="A4842" t="s">
        <v>13272</v>
      </c>
      <c r="B4842" t="s">
        <v>6013</v>
      </c>
      <c r="C4842">
        <v>26</v>
      </c>
      <c r="D4842">
        <v>2</v>
      </c>
      <c r="E4842" t="s">
        <v>841</v>
      </c>
      <c r="F4842" t="s">
        <v>8335</v>
      </c>
    </row>
    <row r="4843" spans="1:6">
      <c r="A4843" t="s">
        <v>13273</v>
      </c>
      <c r="B4843" t="s">
        <v>6014</v>
      </c>
      <c r="C4843">
        <v>106</v>
      </c>
      <c r="D4843">
        <v>9</v>
      </c>
      <c r="E4843" t="s">
        <v>841</v>
      </c>
      <c r="F4843" t="s">
        <v>8334</v>
      </c>
    </row>
    <row r="4844" spans="1:6">
      <c r="A4844" t="s">
        <v>13274</v>
      </c>
      <c r="B4844" t="s">
        <v>6015</v>
      </c>
      <c r="C4844">
        <v>16</v>
      </c>
      <c r="D4844">
        <v>0</v>
      </c>
      <c r="E4844" t="s">
        <v>841</v>
      </c>
      <c r="F4844" t="s">
        <v>8332</v>
      </c>
    </row>
    <row r="4845" spans="1:6">
      <c r="A4845" t="s">
        <v>13275</v>
      </c>
      <c r="B4845" t="s">
        <v>6016</v>
      </c>
      <c r="C4845">
        <v>66</v>
      </c>
      <c r="D4845">
        <v>8</v>
      </c>
      <c r="E4845" t="s">
        <v>841</v>
      </c>
      <c r="F4845" t="s">
        <v>8335</v>
      </c>
    </row>
    <row r="4846" spans="1:6">
      <c r="A4846" t="s">
        <v>13276</v>
      </c>
      <c r="B4846" t="s">
        <v>6017</v>
      </c>
      <c r="C4846">
        <v>30</v>
      </c>
      <c r="D4846">
        <v>0</v>
      </c>
      <c r="E4846" t="s">
        <v>842</v>
      </c>
      <c r="F4846" t="s">
        <v>8335</v>
      </c>
    </row>
    <row r="4847" spans="1:6">
      <c r="A4847" t="s">
        <v>13277</v>
      </c>
      <c r="B4847" t="s">
        <v>6018</v>
      </c>
      <c r="C4847">
        <v>30</v>
      </c>
      <c r="D4847">
        <v>0</v>
      </c>
      <c r="E4847" t="s">
        <v>842</v>
      </c>
      <c r="F4847" t="s">
        <v>8335</v>
      </c>
    </row>
    <row r="4848" spans="1:6">
      <c r="A4848" t="s">
        <v>13278</v>
      </c>
      <c r="B4848" t="s">
        <v>6019</v>
      </c>
      <c r="C4848">
        <v>15</v>
      </c>
      <c r="D4848">
        <v>0</v>
      </c>
      <c r="E4848" t="s">
        <v>842</v>
      </c>
      <c r="F4848" t="s">
        <v>1196</v>
      </c>
    </row>
    <row r="4849" spans="1:6">
      <c r="A4849" t="s">
        <v>13279</v>
      </c>
      <c r="B4849" t="s">
        <v>6020</v>
      </c>
      <c r="C4849">
        <v>20</v>
      </c>
      <c r="D4849">
        <v>0</v>
      </c>
      <c r="E4849" t="s">
        <v>842</v>
      </c>
      <c r="F4849" t="s">
        <v>8335</v>
      </c>
    </row>
    <row r="4850" spans="1:6">
      <c r="A4850" t="s">
        <v>13280</v>
      </c>
      <c r="B4850" t="s">
        <v>6021</v>
      </c>
      <c r="C4850">
        <v>53</v>
      </c>
      <c r="D4850">
        <v>0</v>
      </c>
      <c r="E4850" t="s">
        <v>842</v>
      </c>
      <c r="F4850" t="s">
        <v>8335</v>
      </c>
    </row>
    <row r="4851" spans="1:6">
      <c r="A4851" t="s">
        <v>13281</v>
      </c>
      <c r="B4851" t="s">
        <v>6022</v>
      </c>
      <c r="C4851">
        <v>24</v>
      </c>
      <c r="D4851">
        <v>0</v>
      </c>
      <c r="E4851" t="s">
        <v>842</v>
      </c>
      <c r="F4851" t="s">
        <v>8335</v>
      </c>
    </row>
    <row r="4852" spans="1:6">
      <c r="A4852" t="s">
        <v>13282</v>
      </c>
      <c r="B4852" t="s">
        <v>6023</v>
      </c>
      <c r="C4852">
        <v>120</v>
      </c>
      <c r="D4852">
        <v>0</v>
      </c>
      <c r="E4852" t="s">
        <v>842</v>
      </c>
      <c r="F4852" t="s">
        <v>8335</v>
      </c>
    </row>
    <row r="4853" spans="1:6">
      <c r="A4853" t="s">
        <v>13283</v>
      </c>
      <c r="B4853" t="s">
        <v>6024</v>
      </c>
      <c r="C4853">
        <v>24</v>
      </c>
      <c r="D4853">
        <v>0</v>
      </c>
      <c r="E4853" t="s">
        <v>842</v>
      </c>
      <c r="F4853" t="s">
        <v>8335</v>
      </c>
    </row>
    <row r="4854" spans="1:6">
      <c r="A4854" t="s">
        <v>13284</v>
      </c>
      <c r="B4854" t="s">
        <v>6025</v>
      </c>
      <c r="C4854">
        <v>30</v>
      </c>
      <c r="D4854">
        <v>0</v>
      </c>
      <c r="E4854" t="s">
        <v>842</v>
      </c>
      <c r="F4854" t="s">
        <v>8335</v>
      </c>
    </row>
    <row r="4855" spans="1:6">
      <c r="A4855" t="s">
        <v>13285</v>
      </c>
      <c r="B4855" t="s">
        <v>6026</v>
      </c>
      <c r="C4855">
        <v>48</v>
      </c>
      <c r="D4855">
        <v>0</v>
      </c>
      <c r="E4855" t="s">
        <v>842</v>
      </c>
      <c r="F4855" t="s">
        <v>1196</v>
      </c>
    </row>
    <row r="4856" spans="1:6">
      <c r="A4856" t="s">
        <v>13286</v>
      </c>
      <c r="B4856" t="s">
        <v>6027</v>
      </c>
      <c r="C4856">
        <v>44</v>
      </c>
      <c r="D4856">
        <v>0</v>
      </c>
      <c r="E4856" t="s">
        <v>842</v>
      </c>
      <c r="F4856" t="s">
        <v>8335</v>
      </c>
    </row>
    <row r="4857" spans="1:6">
      <c r="A4857" t="s">
        <v>13287</v>
      </c>
      <c r="B4857" t="s">
        <v>6028</v>
      </c>
      <c r="C4857">
        <v>89</v>
      </c>
      <c r="D4857">
        <v>0</v>
      </c>
      <c r="E4857" t="s">
        <v>842</v>
      </c>
      <c r="F4857" t="s">
        <v>8335</v>
      </c>
    </row>
    <row r="4858" spans="1:6">
      <c r="A4858" t="s">
        <v>13288</v>
      </c>
      <c r="B4858" t="s">
        <v>6029</v>
      </c>
      <c r="C4858">
        <v>40</v>
      </c>
      <c r="D4858">
        <v>0</v>
      </c>
      <c r="E4858" t="s">
        <v>842</v>
      </c>
      <c r="F4858" t="s">
        <v>8335</v>
      </c>
    </row>
    <row r="4859" spans="1:6">
      <c r="A4859" t="s">
        <v>13289</v>
      </c>
      <c r="B4859" t="s">
        <v>6030</v>
      </c>
      <c r="C4859">
        <v>16</v>
      </c>
      <c r="D4859">
        <v>0</v>
      </c>
      <c r="E4859" t="s">
        <v>842</v>
      </c>
      <c r="F4859" t="s">
        <v>8335</v>
      </c>
    </row>
    <row r="4860" spans="1:6">
      <c r="A4860" t="s">
        <v>13290</v>
      </c>
      <c r="B4860" t="s">
        <v>6031</v>
      </c>
      <c r="C4860">
        <v>29</v>
      </c>
      <c r="D4860">
        <v>0</v>
      </c>
      <c r="E4860" t="s">
        <v>842</v>
      </c>
      <c r="F4860" t="s">
        <v>8335</v>
      </c>
    </row>
    <row r="4861" spans="1:6">
      <c r="A4861" t="s">
        <v>13291</v>
      </c>
      <c r="B4861" t="s">
        <v>6032</v>
      </c>
      <c r="C4861">
        <v>31</v>
      </c>
      <c r="D4861">
        <v>0</v>
      </c>
      <c r="E4861" t="s">
        <v>842</v>
      </c>
      <c r="F4861" t="s">
        <v>8335</v>
      </c>
    </row>
    <row r="4862" spans="1:6">
      <c r="A4862" t="s">
        <v>13292</v>
      </c>
      <c r="B4862" t="s">
        <v>6033</v>
      </c>
      <c r="C4862">
        <v>33</v>
      </c>
      <c r="D4862">
        <v>0</v>
      </c>
      <c r="E4862" t="s">
        <v>842</v>
      </c>
      <c r="F4862" t="s">
        <v>8335</v>
      </c>
    </row>
    <row r="4863" spans="1:6">
      <c r="A4863" t="s">
        <v>13293</v>
      </c>
      <c r="B4863" t="s">
        <v>6034</v>
      </c>
      <c r="C4863">
        <v>23</v>
      </c>
      <c r="D4863">
        <v>0</v>
      </c>
      <c r="E4863" t="s">
        <v>842</v>
      </c>
      <c r="F4863" t="s">
        <v>8335</v>
      </c>
    </row>
    <row r="4864" spans="1:6">
      <c r="A4864" t="s">
        <v>13294</v>
      </c>
      <c r="B4864" t="s">
        <v>6035</v>
      </c>
      <c r="C4864">
        <v>83</v>
      </c>
      <c r="D4864">
        <v>7</v>
      </c>
      <c r="E4864" t="s">
        <v>843</v>
      </c>
      <c r="F4864" t="s">
        <v>8335</v>
      </c>
    </row>
    <row r="4865" spans="1:6">
      <c r="A4865" t="s">
        <v>13295</v>
      </c>
      <c r="B4865" t="s">
        <v>6036</v>
      </c>
      <c r="C4865">
        <v>33</v>
      </c>
      <c r="D4865">
        <v>2</v>
      </c>
      <c r="E4865" t="s">
        <v>843</v>
      </c>
      <c r="F4865" t="s">
        <v>8335</v>
      </c>
    </row>
    <row r="4866" spans="1:6">
      <c r="A4866" t="s">
        <v>13296</v>
      </c>
      <c r="B4866" t="s">
        <v>6037</v>
      </c>
      <c r="C4866">
        <v>0</v>
      </c>
      <c r="D4866">
        <v>0</v>
      </c>
      <c r="E4866" t="s">
        <v>843</v>
      </c>
      <c r="F4866" t="s">
        <v>1196</v>
      </c>
    </row>
    <row r="4867" spans="1:6">
      <c r="A4867" t="s">
        <v>13297</v>
      </c>
      <c r="B4867" t="s">
        <v>6038</v>
      </c>
      <c r="C4867">
        <v>150</v>
      </c>
      <c r="D4867">
        <v>14</v>
      </c>
      <c r="E4867" t="s">
        <v>843</v>
      </c>
      <c r="F4867" t="s">
        <v>8335</v>
      </c>
    </row>
    <row r="4868" spans="1:6">
      <c r="A4868" t="s">
        <v>13298</v>
      </c>
      <c r="B4868" t="s">
        <v>6039</v>
      </c>
      <c r="C4868">
        <v>154</v>
      </c>
      <c r="D4868">
        <v>14</v>
      </c>
      <c r="E4868" t="s">
        <v>843</v>
      </c>
      <c r="F4868" t="s">
        <v>8335</v>
      </c>
    </row>
    <row r="4869" spans="1:6">
      <c r="A4869" t="s">
        <v>13299</v>
      </c>
      <c r="B4869" t="s">
        <v>6040</v>
      </c>
      <c r="C4869">
        <v>46</v>
      </c>
      <c r="D4869">
        <v>5</v>
      </c>
      <c r="E4869" t="s">
        <v>843</v>
      </c>
      <c r="F4869" t="s">
        <v>8335</v>
      </c>
    </row>
    <row r="4870" spans="1:6">
      <c r="A4870" t="s">
        <v>13300</v>
      </c>
      <c r="B4870" t="s">
        <v>6041</v>
      </c>
      <c r="C4870">
        <v>150</v>
      </c>
      <c r="D4870">
        <v>9</v>
      </c>
      <c r="E4870" t="s">
        <v>843</v>
      </c>
      <c r="F4870" t="s">
        <v>8335</v>
      </c>
    </row>
    <row r="4871" spans="1:6">
      <c r="A4871" t="s">
        <v>13301</v>
      </c>
      <c r="B4871" t="s">
        <v>6042</v>
      </c>
      <c r="C4871">
        <v>0</v>
      </c>
      <c r="D4871">
        <v>0</v>
      </c>
      <c r="E4871" t="s">
        <v>843</v>
      </c>
      <c r="F4871" t="s">
        <v>8335</v>
      </c>
    </row>
    <row r="4872" spans="1:6">
      <c r="A4872" t="s">
        <v>13302</v>
      </c>
      <c r="B4872" t="s">
        <v>6043</v>
      </c>
      <c r="C4872">
        <v>24</v>
      </c>
      <c r="D4872">
        <v>2</v>
      </c>
      <c r="E4872" t="s">
        <v>843</v>
      </c>
      <c r="F4872" t="s">
        <v>8335</v>
      </c>
    </row>
    <row r="4873" spans="1:6">
      <c r="A4873" t="s">
        <v>13303</v>
      </c>
      <c r="B4873" t="s">
        <v>6044</v>
      </c>
      <c r="C4873">
        <v>209</v>
      </c>
      <c r="D4873">
        <v>16</v>
      </c>
      <c r="E4873" t="s">
        <v>843</v>
      </c>
      <c r="F4873" t="s">
        <v>8335</v>
      </c>
    </row>
    <row r="4874" spans="1:6">
      <c r="A4874" t="s">
        <v>13304</v>
      </c>
      <c r="B4874" t="s">
        <v>6045</v>
      </c>
      <c r="C4874">
        <v>62</v>
      </c>
      <c r="D4874">
        <v>5</v>
      </c>
      <c r="E4874" t="s">
        <v>843</v>
      </c>
      <c r="F4874" t="s">
        <v>8335</v>
      </c>
    </row>
    <row r="4875" spans="1:6">
      <c r="A4875" t="s">
        <v>13305</v>
      </c>
      <c r="B4875" t="s">
        <v>6046</v>
      </c>
      <c r="C4875">
        <v>21</v>
      </c>
      <c r="D4875">
        <v>3</v>
      </c>
      <c r="E4875" t="s">
        <v>843</v>
      </c>
      <c r="F4875" t="s">
        <v>8335</v>
      </c>
    </row>
    <row r="4876" spans="1:6">
      <c r="A4876" t="s">
        <v>13306</v>
      </c>
      <c r="B4876" t="s">
        <v>6047</v>
      </c>
      <c r="C4876">
        <v>93</v>
      </c>
      <c r="D4876">
        <v>12</v>
      </c>
      <c r="E4876" t="s">
        <v>843</v>
      </c>
      <c r="F4876" t="s">
        <v>8335</v>
      </c>
    </row>
    <row r="4877" spans="1:6">
      <c r="A4877" t="s">
        <v>13307</v>
      </c>
      <c r="B4877" t="s">
        <v>6048</v>
      </c>
      <c r="C4877">
        <v>193</v>
      </c>
      <c r="D4877">
        <v>18</v>
      </c>
      <c r="E4877" t="s">
        <v>843</v>
      </c>
      <c r="F4877" t="s">
        <v>8335</v>
      </c>
    </row>
    <row r="4878" spans="1:6">
      <c r="A4878" t="s">
        <v>13308</v>
      </c>
      <c r="B4878" t="s">
        <v>6049</v>
      </c>
      <c r="C4878">
        <v>4</v>
      </c>
      <c r="D4878">
        <v>0</v>
      </c>
      <c r="E4878" t="s">
        <v>844</v>
      </c>
      <c r="F4878" t="s">
        <v>8335</v>
      </c>
    </row>
    <row r="4879" spans="1:6">
      <c r="A4879" t="s">
        <v>13309</v>
      </c>
      <c r="B4879" t="s">
        <v>6050</v>
      </c>
      <c r="C4879">
        <v>61</v>
      </c>
      <c r="D4879">
        <v>6</v>
      </c>
      <c r="E4879" t="s">
        <v>844</v>
      </c>
      <c r="F4879" t="s">
        <v>8335</v>
      </c>
    </row>
    <row r="4880" spans="1:6">
      <c r="A4880" t="s">
        <v>13310</v>
      </c>
      <c r="B4880" t="s">
        <v>6051</v>
      </c>
      <c r="C4880">
        <v>430</v>
      </c>
      <c r="D4880">
        <v>116</v>
      </c>
      <c r="E4880" t="s">
        <v>844</v>
      </c>
      <c r="F4880" t="s">
        <v>8335</v>
      </c>
    </row>
    <row r="4881" spans="1:6">
      <c r="A4881" t="s">
        <v>13311</v>
      </c>
      <c r="B4881" t="s">
        <v>6052</v>
      </c>
      <c r="C4881">
        <v>42</v>
      </c>
      <c r="D4881">
        <v>0</v>
      </c>
      <c r="E4881" t="s">
        <v>844</v>
      </c>
      <c r="F4881" t="s">
        <v>8335</v>
      </c>
    </row>
    <row r="4882" spans="1:6">
      <c r="A4882" t="s">
        <v>13312</v>
      </c>
      <c r="B4882" t="s">
        <v>6053</v>
      </c>
      <c r="C4882">
        <v>140</v>
      </c>
      <c r="D4882">
        <v>48</v>
      </c>
      <c r="E4882" t="s">
        <v>844</v>
      </c>
      <c r="F4882" t="s">
        <v>8335</v>
      </c>
    </row>
    <row r="4883" spans="1:6">
      <c r="A4883" t="s">
        <v>13313</v>
      </c>
      <c r="B4883" t="s">
        <v>6054</v>
      </c>
      <c r="C4883">
        <v>19</v>
      </c>
      <c r="D4883">
        <v>0</v>
      </c>
      <c r="E4883" t="s">
        <v>844</v>
      </c>
      <c r="F4883" t="s">
        <v>8335</v>
      </c>
    </row>
    <row r="4884" spans="1:6">
      <c r="A4884" t="s">
        <v>13314</v>
      </c>
      <c r="B4884" t="s">
        <v>6055</v>
      </c>
      <c r="C4884">
        <v>14</v>
      </c>
      <c r="D4884">
        <v>0</v>
      </c>
      <c r="E4884" t="s">
        <v>844</v>
      </c>
      <c r="F4884" t="s">
        <v>8335</v>
      </c>
    </row>
    <row r="4885" spans="1:6">
      <c r="A4885" t="s">
        <v>13315</v>
      </c>
      <c r="B4885" t="s">
        <v>6056</v>
      </c>
      <c r="C4885">
        <v>25</v>
      </c>
      <c r="D4885">
        <v>3</v>
      </c>
      <c r="E4885" t="s">
        <v>844</v>
      </c>
      <c r="F4885" t="s">
        <v>8335</v>
      </c>
    </row>
    <row r="4886" spans="1:6">
      <c r="A4886" t="s">
        <v>13316</v>
      </c>
      <c r="B4886" t="s">
        <v>6057</v>
      </c>
      <c r="C4886">
        <v>190</v>
      </c>
      <c r="D4886">
        <v>30</v>
      </c>
      <c r="E4886" t="s">
        <v>844</v>
      </c>
      <c r="F4886" t="s">
        <v>8335</v>
      </c>
    </row>
    <row r="4887" spans="1:6">
      <c r="A4887" t="s">
        <v>13317</v>
      </c>
      <c r="B4887" t="s">
        <v>6058</v>
      </c>
      <c r="C4887">
        <v>80</v>
      </c>
      <c r="D4887">
        <v>0</v>
      </c>
      <c r="E4887" t="s">
        <v>844</v>
      </c>
      <c r="F4887" t="s">
        <v>8335</v>
      </c>
    </row>
    <row r="4888" spans="1:6">
      <c r="A4888" t="s">
        <v>13318</v>
      </c>
      <c r="B4888" t="s">
        <v>6059</v>
      </c>
      <c r="C4888">
        <v>15</v>
      </c>
      <c r="D4888">
        <v>0</v>
      </c>
      <c r="E4888" t="s">
        <v>844</v>
      </c>
      <c r="F4888" t="s">
        <v>8334</v>
      </c>
    </row>
    <row r="4889" spans="1:6">
      <c r="A4889" t="s">
        <v>13319</v>
      </c>
      <c r="B4889" t="s">
        <v>6060</v>
      </c>
      <c r="C4889">
        <v>3</v>
      </c>
      <c r="D4889">
        <v>0</v>
      </c>
      <c r="E4889" t="s">
        <v>844</v>
      </c>
      <c r="F4889" t="s">
        <v>8335</v>
      </c>
    </row>
    <row r="4890" spans="1:6">
      <c r="A4890" t="s">
        <v>13320</v>
      </c>
      <c r="B4890" t="s">
        <v>6061</v>
      </c>
      <c r="C4890">
        <v>15</v>
      </c>
      <c r="D4890">
        <v>0</v>
      </c>
      <c r="E4890" t="s">
        <v>844</v>
      </c>
      <c r="F4890" t="s">
        <v>8335</v>
      </c>
    </row>
    <row r="4891" spans="1:6">
      <c r="A4891" t="s">
        <v>13321</v>
      </c>
      <c r="B4891" t="s">
        <v>6062</v>
      </c>
      <c r="C4891">
        <v>17</v>
      </c>
      <c r="D4891">
        <v>0</v>
      </c>
      <c r="E4891" t="s">
        <v>844</v>
      </c>
      <c r="F4891" t="s">
        <v>8335</v>
      </c>
    </row>
    <row r="4892" spans="1:6">
      <c r="A4892" t="s">
        <v>13322</v>
      </c>
      <c r="B4892" t="s">
        <v>6063</v>
      </c>
      <c r="C4892">
        <v>4</v>
      </c>
      <c r="D4892">
        <v>0</v>
      </c>
      <c r="E4892" t="s">
        <v>844</v>
      </c>
      <c r="F4892" t="s">
        <v>8335</v>
      </c>
    </row>
    <row r="4893" spans="1:6">
      <c r="A4893" t="s">
        <v>13323</v>
      </c>
      <c r="B4893" t="s">
        <v>6064</v>
      </c>
      <c r="C4893">
        <v>200</v>
      </c>
      <c r="D4893">
        <v>15</v>
      </c>
      <c r="E4893" t="s">
        <v>844</v>
      </c>
      <c r="F4893" t="s">
        <v>8335</v>
      </c>
    </row>
    <row r="4894" spans="1:6">
      <c r="A4894" t="s">
        <v>13324</v>
      </c>
      <c r="B4894" t="s">
        <v>6065</v>
      </c>
      <c r="C4894">
        <v>10</v>
      </c>
      <c r="D4894">
        <v>0</v>
      </c>
      <c r="E4894" t="s">
        <v>844</v>
      </c>
      <c r="F4894" t="s">
        <v>8335</v>
      </c>
    </row>
    <row r="4895" spans="1:6">
      <c r="A4895" t="s">
        <v>13325</v>
      </c>
      <c r="B4895" t="s">
        <v>6066</v>
      </c>
      <c r="C4895">
        <v>155</v>
      </c>
      <c r="D4895">
        <v>10</v>
      </c>
      <c r="E4895" t="s">
        <v>844</v>
      </c>
      <c r="F4895" t="s">
        <v>8335</v>
      </c>
    </row>
    <row r="4896" spans="1:6">
      <c r="A4896" t="s">
        <v>13326</v>
      </c>
      <c r="B4896" t="s">
        <v>6067</v>
      </c>
      <c r="C4896">
        <v>191</v>
      </c>
      <c r="D4896">
        <v>16</v>
      </c>
      <c r="E4896" t="s">
        <v>844</v>
      </c>
      <c r="F4896" t="s">
        <v>8335</v>
      </c>
    </row>
    <row r="4897" spans="1:6">
      <c r="A4897" t="s">
        <v>13327</v>
      </c>
      <c r="B4897" t="s">
        <v>6068</v>
      </c>
      <c r="C4897">
        <v>36</v>
      </c>
      <c r="D4897">
        <v>4</v>
      </c>
      <c r="E4897" t="s">
        <v>844</v>
      </c>
      <c r="F4897" t="s">
        <v>8335</v>
      </c>
    </row>
    <row r="4898" spans="1:6">
      <c r="A4898" t="s">
        <v>13328</v>
      </c>
      <c r="B4898" t="s">
        <v>6069</v>
      </c>
      <c r="C4898">
        <v>14</v>
      </c>
      <c r="D4898">
        <v>0</v>
      </c>
      <c r="E4898" t="s">
        <v>844</v>
      </c>
      <c r="F4898" t="s">
        <v>8335</v>
      </c>
    </row>
    <row r="4899" spans="1:6">
      <c r="A4899" t="s">
        <v>13329</v>
      </c>
      <c r="B4899" t="s">
        <v>6070</v>
      </c>
      <c r="C4899">
        <v>20</v>
      </c>
      <c r="D4899">
        <v>2</v>
      </c>
      <c r="E4899" t="s">
        <v>844</v>
      </c>
      <c r="F4899" t="s">
        <v>8335</v>
      </c>
    </row>
    <row r="4900" spans="1:6">
      <c r="A4900" t="s">
        <v>13330</v>
      </c>
      <c r="B4900" t="s">
        <v>6071</v>
      </c>
      <c r="C4900">
        <v>382</v>
      </c>
      <c r="D4900">
        <v>56</v>
      </c>
      <c r="E4900" t="s">
        <v>844</v>
      </c>
      <c r="F4900" t="s">
        <v>8335</v>
      </c>
    </row>
    <row r="4901" spans="1:6">
      <c r="A4901" t="s">
        <v>13331</v>
      </c>
      <c r="B4901" t="s">
        <v>6072</v>
      </c>
      <c r="C4901">
        <v>88</v>
      </c>
      <c r="D4901">
        <v>0</v>
      </c>
      <c r="E4901" t="s">
        <v>844</v>
      </c>
      <c r="F4901" t="s">
        <v>8335</v>
      </c>
    </row>
    <row r="4902" spans="1:6">
      <c r="A4902" t="s">
        <v>13332</v>
      </c>
      <c r="B4902" t="s">
        <v>6073</v>
      </c>
      <c r="C4902">
        <v>280</v>
      </c>
      <c r="D4902">
        <v>29</v>
      </c>
      <c r="E4902" t="s">
        <v>844</v>
      </c>
      <c r="F4902" t="s">
        <v>8335</v>
      </c>
    </row>
    <row r="4903" spans="1:6">
      <c r="A4903" t="s">
        <v>13333</v>
      </c>
      <c r="B4903" t="s">
        <v>6074</v>
      </c>
      <c r="C4903">
        <v>70</v>
      </c>
      <c r="D4903">
        <v>12</v>
      </c>
      <c r="E4903" t="s">
        <v>844</v>
      </c>
      <c r="F4903" t="s">
        <v>8335</v>
      </c>
    </row>
    <row r="4904" spans="1:6">
      <c r="A4904" t="s">
        <v>13334</v>
      </c>
      <c r="B4904" t="s">
        <v>6075</v>
      </c>
      <c r="C4904">
        <v>200</v>
      </c>
      <c r="D4904">
        <v>21</v>
      </c>
      <c r="E4904" t="s">
        <v>844</v>
      </c>
      <c r="F4904" t="s">
        <v>8335</v>
      </c>
    </row>
    <row r="4905" spans="1:6">
      <c r="A4905" t="s">
        <v>13335</v>
      </c>
      <c r="B4905" t="s">
        <v>6076</v>
      </c>
      <c r="C4905">
        <v>150</v>
      </c>
      <c r="D4905">
        <v>17</v>
      </c>
      <c r="E4905" t="s">
        <v>844</v>
      </c>
      <c r="F4905" t="s">
        <v>8335</v>
      </c>
    </row>
    <row r="4906" spans="1:6">
      <c r="A4906" t="s">
        <v>13336</v>
      </c>
      <c r="B4906" t="s">
        <v>6077</v>
      </c>
      <c r="C4906">
        <v>5</v>
      </c>
      <c r="D4906">
        <v>0</v>
      </c>
      <c r="E4906" t="s">
        <v>844</v>
      </c>
      <c r="F4906" t="s">
        <v>8335</v>
      </c>
    </row>
    <row r="4907" spans="1:6">
      <c r="A4907" t="s">
        <v>13337</v>
      </c>
      <c r="B4907" t="s">
        <v>6078</v>
      </c>
      <c r="C4907">
        <v>90</v>
      </c>
      <c r="D4907">
        <v>6</v>
      </c>
      <c r="E4907" t="s">
        <v>844</v>
      </c>
      <c r="F4907" t="s">
        <v>8335</v>
      </c>
    </row>
    <row r="4908" spans="1:6">
      <c r="A4908" t="s">
        <v>13338</v>
      </c>
      <c r="B4908" t="s">
        <v>6079</v>
      </c>
      <c r="C4908">
        <v>17</v>
      </c>
      <c r="D4908">
        <v>3</v>
      </c>
      <c r="E4908" t="s">
        <v>844</v>
      </c>
      <c r="F4908" t="s">
        <v>8335</v>
      </c>
    </row>
    <row r="4909" spans="1:6">
      <c r="A4909" t="s">
        <v>13339</v>
      </c>
      <c r="B4909" t="s">
        <v>6080</v>
      </c>
      <c r="C4909">
        <v>192</v>
      </c>
      <c r="D4909">
        <v>16</v>
      </c>
      <c r="E4909" t="s">
        <v>844</v>
      </c>
      <c r="F4909" t="s">
        <v>8335</v>
      </c>
    </row>
    <row r="4910" spans="1:6">
      <c r="A4910" t="s">
        <v>13340</v>
      </c>
      <c r="B4910" t="s">
        <v>6081</v>
      </c>
      <c r="C4910">
        <v>72</v>
      </c>
      <c r="D4910">
        <v>11</v>
      </c>
      <c r="E4910" t="s">
        <v>844</v>
      </c>
      <c r="F4910" t="s">
        <v>8335</v>
      </c>
    </row>
    <row r="4911" spans="1:6">
      <c r="A4911" t="s">
        <v>13341</v>
      </c>
      <c r="B4911" t="s">
        <v>6082</v>
      </c>
      <c r="C4911">
        <v>9</v>
      </c>
      <c r="D4911">
        <v>0</v>
      </c>
      <c r="E4911" t="s">
        <v>844</v>
      </c>
      <c r="F4911" t="s">
        <v>8335</v>
      </c>
    </row>
    <row r="4912" spans="1:6">
      <c r="A4912" t="s">
        <v>13342</v>
      </c>
      <c r="B4912" t="s">
        <v>6083</v>
      </c>
      <c r="C4912">
        <v>380</v>
      </c>
      <c r="D4912">
        <v>51</v>
      </c>
      <c r="E4912" t="s">
        <v>844</v>
      </c>
      <c r="F4912" t="s">
        <v>8335</v>
      </c>
    </row>
    <row r="4913" spans="1:6">
      <c r="A4913" t="s">
        <v>13343</v>
      </c>
      <c r="B4913" t="s">
        <v>6084</v>
      </c>
      <c r="C4913">
        <v>260</v>
      </c>
      <c r="D4913">
        <v>58</v>
      </c>
      <c r="E4913" t="s">
        <v>844</v>
      </c>
      <c r="F4913" t="s">
        <v>8335</v>
      </c>
    </row>
    <row r="4914" spans="1:6">
      <c r="A4914" t="s">
        <v>13344</v>
      </c>
      <c r="B4914" t="s">
        <v>6085</v>
      </c>
      <c r="C4914">
        <v>190</v>
      </c>
      <c r="D4914">
        <v>25</v>
      </c>
      <c r="E4914" t="s">
        <v>844</v>
      </c>
      <c r="F4914" t="s">
        <v>8335</v>
      </c>
    </row>
    <row r="4915" spans="1:6">
      <c r="A4915" t="s">
        <v>13345</v>
      </c>
      <c r="B4915" t="s">
        <v>6086</v>
      </c>
      <c r="C4915">
        <v>225</v>
      </c>
      <c r="D4915">
        <v>23</v>
      </c>
      <c r="E4915" t="s">
        <v>844</v>
      </c>
      <c r="F4915" t="s">
        <v>8335</v>
      </c>
    </row>
    <row r="4916" spans="1:6">
      <c r="A4916" t="s">
        <v>13346</v>
      </c>
      <c r="B4916" t="s">
        <v>6087</v>
      </c>
      <c r="C4916">
        <v>40</v>
      </c>
      <c r="D4916">
        <v>4</v>
      </c>
      <c r="E4916" t="s">
        <v>844</v>
      </c>
      <c r="F4916" t="s">
        <v>8335</v>
      </c>
    </row>
    <row r="4917" spans="1:6">
      <c r="A4917" t="s">
        <v>13347</v>
      </c>
      <c r="B4917" t="s">
        <v>6088</v>
      </c>
      <c r="C4917">
        <v>0</v>
      </c>
      <c r="D4917">
        <v>0</v>
      </c>
      <c r="E4917" t="s">
        <v>844</v>
      </c>
      <c r="F4917" t="s">
        <v>8335</v>
      </c>
    </row>
    <row r="4918" spans="1:6">
      <c r="A4918" t="s">
        <v>13348</v>
      </c>
      <c r="B4918" t="s">
        <v>6089</v>
      </c>
      <c r="C4918">
        <v>50</v>
      </c>
      <c r="D4918">
        <v>7</v>
      </c>
      <c r="E4918" t="s">
        <v>844</v>
      </c>
      <c r="F4918" t="s">
        <v>8335</v>
      </c>
    </row>
    <row r="4919" spans="1:6">
      <c r="A4919" t="s">
        <v>13349</v>
      </c>
      <c r="B4919" t="s">
        <v>6090</v>
      </c>
      <c r="C4919">
        <v>125</v>
      </c>
      <c r="D4919">
        <v>35</v>
      </c>
      <c r="E4919" t="s">
        <v>844</v>
      </c>
      <c r="F4919" t="s">
        <v>8335</v>
      </c>
    </row>
    <row r="4920" spans="1:6">
      <c r="A4920" t="s">
        <v>13350</v>
      </c>
      <c r="B4920" t="s">
        <v>6090</v>
      </c>
      <c r="C4920">
        <v>75</v>
      </c>
      <c r="D4920">
        <v>10</v>
      </c>
      <c r="E4920" t="s">
        <v>844</v>
      </c>
      <c r="F4920" t="s">
        <v>8335</v>
      </c>
    </row>
    <row r="4921" spans="1:6">
      <c r="A4921" t="s">
        <v>13351</v>
      </c>
      <c r="B4921" t="s">
        <v>6091</v>
      </c>
      <c r="C4921">
        <v>102</v>
      </c>
      <c r="D4921">
        <v>8</v>
      </c>
      <c r="E4921" t="s">
        <v>844</v>
      </c>
      <c r="F4921" t="s">
        <v>8335</v>
      </c>
    </row>
    <row r="4922" spans="1:6">
      <c r="A4922" t="s">
        <v>13352</v>
      </c>
      <c r="B4922" t="s">
        <v>6092</v>
      </c>
      <c r="C4922">
        <v>70</v>
      </c>
      <c r="D4922">
        <v>0</v>
      </c>
      <c r="E4922" t="s">
        <v>844</v>
      </c>
      <c r="F4922" t="s">
        <v>1196</v>
      </c>
    </row>
    <row r="4923" spans="1:6">
      <c r="A4923" t="s">
        <v>13353</v>
      </c>
      <c r="B4923" t="s">
        <v>6093</v>
      </c>
      <c r="C4923">
        <v>10</v>
      </c>
      <c r="D4923">
        <v>0</v>
      </c>
      <c r="E4923" t="s">
        <v>844</v>
      </c>
      <c r="F4923" t="s">
        <v>8335</v>
      </c>
    </row>
    <row r="4924" spans="1:6">
      <c r="A4924" t="s">
        <v>13354</v>
      </c>
      <c r="B4924" t="s">
        <v>6094</v>
      </c>
      <c r="C4924">
        <v>4</v>
      </c>
      <c r="D4924">
        <v>0</v>
      </c>
      <c r="E4924" t="s">
        <v>844</v>
      </c>
      <c r="F4924" t="s">
        <v>8335</v>
      </c>
    </row>
    <row r="4925" spans="1:6">
      <c r="A4925" t="s">
        <v>13355</v>
      </c>
      <c r="B4925" t="s">
        <v>6095</v>
      </c>
      <c r="C4925">
        <v>21</v>
      </c>
      <c r="D4925">
        <v>5</v>
      </c>
      <c r="E4925" t="s">
        <v>845</v>
      </c>
      <c r="F4925" t="s">
        <v>8334</v>
      </c>
    </row>
    <row r="4926" spans="1:6">
      <c r="A4926" t="s">
        <v>13356</v>
      </c>
      <c r="B4926" t="s">
        <v>6096</v>
      </c>
      <c r="C4926">
        <v>6</v>
      </c>
      <c r="D4926">
        <v>0</v>
      </c>
      <c r="E4926" t="s">
        <v>846</v>
      </c>
      <c r="F4926" t="s">
        <v>8332</v>
      </c>
    </row>
    <row r="4927" spans="1:6">
      <c r="A4927" t="s">
        <v>13357</v>
      </c>
      <c r="B4927" t="s">
        <v>6097</v>
      </c>
      <c r="C4927">
        <v>15</v>
      </c>
      <c r="D4927">
        <v>4</v>
      </c>
      <c r="E4927" t="s">
        <v>847</v>
      </c>
      <c r="F4927" t="s">
        <v>8331</v>
      </c>
    </row>
    <row r="4928" spans="1:6">
      <c r="A4928" t="s">
        <v>13358</v>
      </c>
      <c r="B4928" t="s">
        <v>6098</v>
      </c>
      <c r="C4928">
        <v>85</v>
      </c>
      <c r="D4928">
        <v>17</v>
      </c>
      <c r="E4928" t="s">
        <v>847</v>
      </c>
      <c r="F4928" t="s">
        <v>8331</v>
      </c>
    </row>
    <row r="4929" spans="1:6">
      <c r="A4929" t="s">
        <v>13359</v>
      </c>
      <c r="B4929" t="s">
        <v>6099</v>
      </c>
      <c r="C4929">
        <v>11</v>
      </c>
      <c r="D4929">
        <v>0</v>
      </c>
      <c r="E4929" t="s">
        <v>847</v>
      </c>
      <c r="F4929" t="s">
        <v>8331</v>
      </c>
    </row>
    <row r="4930" spans="1:6">
      <c r="A4930" t="s">
        <v>13360</v>
      </c>
      <c r="B4930" t="s">
        <v>6100</v>
      </c>
      <c r="C4930">
        <v>15</v>
      </c>
      <c r="D4930">
        <v>0</v>
      </c>
      <c r="E4930" t="s">
        <v>847</v>
      </c>
      <c r="F4930" t="s">
        <v>8331</v>
      </c>
    </row>
    <row r="4931" spans="1:6">
      <c r="A4931" t="s">
        <v>13361</v>
      </c>
      <c r="B4931" t="s">
        <v>6101</v>
      </c>
      <c r="C4931">
        <v>8</v>
      </c>
      <c r="D4931">
        <v>0</v>
      </c>
      <c r="E4931" t="s">
        <v>847</v>
      </c>
      <c r="F4931" t="s">
        <v>8331</v>
      </c>
    </row>
    <row r="4932" spans="1:6">
      <c r="A4932" t="s">
        <v>13362</v>
      </c>
      <c r="B4932" t="s">
        <v>6102</v>
      </c>
      <c r="C4932">
        <v>66</v>
      </c>
      <c r="D4932">
        <v>9</v>
      </c>
      <c r="E4932" t="s">
        <v>847</v>
      </c>
      <c r="F4932" t="s">
        <v>8331</v>
      </c>
    </row>
    <row r="4933" spans="1:6">
      <c r="A4933" t="s">
        <v>13363</v>
      </c>
      <c r="B4933" t="s">
        <v>6103</v>
      </c>
      <c r="C4933">
        <v>17</v>
      </c>
      <c r="D4933">
        <v>2</v>
      </c>
      <c r="E4933" t="s">
        <v>847</v>
      </c>
      <c r="F4933" t="s">
        <v>8335</v>
      </c>
    </row>
    <row r="4934" spans="1:6">
      <c r="A4934" t="s">
        <v>13364</v>
      </c>
      <c r="B4934" t="s">
        <v>6104</v>
      </c>
      <c r="C4934">
        <v>25</v>
      </c>
      <c r="D4934">
        <v>3</v>
      </c>
      <c r="E4934" t="s">
        <v>847</v>
      </c>
      <c r="F4934" t="s">
        <v>8331</v>
      </c>
    </row>
    <row r="4935" spans="1:6">
      <c r="A4935" t="s">
        <v>13365</v>
      </c>
      <c r="B4935" t="s">
        <v>6105</v>
      </c>
      <c r="C4935">
        <v>10</v>
      </c>
      <c r="D4935">
        <v>0</v>
      </c>
      <c r="E4935" t="s">
        <v>847</v>
      </c>
      <c r="F4935" t="s">
        <v>8331</v>
      </c>
    </row>
    <row r="4936" spans="1:6">
      <c r="A4936" t="s">
        <v>13366</v>
      </c>
      <c r="B4936" t="s">
        <v>6106</v>
      </c>
      <c r="C4936">
        <v>10</v>
      </c>
      <c r="D4936">
        <v>0</v>
      </c>
      <c r="E4936" t="s">
        <v>847</v>
      </c>
      <c r="F4936" t="s">
        <v>8331</v>
      </c>
    </row>
    <row r="4937" spans="1:6">
      <c r="A4937" t="s">
        <v>13367</v>
      </c>
      <c r="B4937" t="s">
        <v>6107</v>
      </c>
      <c r="C4937">
        <v>40</v>
      </c>
      <c r="D4937">
        <v>4</v>
      </c>
      <c r="E4937" t="s">
        <v>847</v>
      </c>
      <c r="F4937" t="s">
        <v>8331</v>
      </c>
    </row>
    <row r="4938" spans="1:6">
      <c r="A4938" t="s">
        <v>13368</v>
      </c>
      <c r="B4938" t="s">
        <v>6108</v>
      </c>
      <c r="C4938">
        <v>18</v>
      </c>
      <c r="D4938">
        <v>2</v>
      </c>
      <c r="E4938" t="s">
        <v>847</v>
      </c>
      <c r="F4938" t="s">
        <v>8331</v>
      </c>
    </row>
    <row r="4939" spans="1:6">
      <c r="A4939" t="s">
        <v>13369</v>
      </c>
      <c r="B4939" t="s">
        <v>6109</v>
      </c>
      <c r="C4939">
        <v>15</v>
      </c>
      <c r="D4939">
        <v>0</v>
      </c>
      <c r="E4939" t="s">
        <v>847</v>
      </c>
      <c r="F4939" t="s">
        <v>8331</v>
      </c>
    </row>
    <row r="4940" spans="1:6">
      <c r="A4940" t="s">
        <v>13370</v>
      </c>
      <c r="B4940" t="s">
        <v>6110</v>
      </c>
      <c r="C4940">
        <v>10</v>
      </c>
      <c r="D4940">
        <v>0</v>
      </c>
      <c r="E4940" t="s">
        <v>847</v>
      </c>
      <c r="F4940" t="s">
        <v>8331</v>
      </c>
    </row>
    <row r="4941" spans="1:6">
      <c r="A4941" t="s">
        <v>13371</v>
      </c>
      <c r="B4941" t="s">
        <v>6111</v>
      </c>
      <c r="C4941">
        <v>29</v>
      </c>
      <c r="D4941">
        <v>3</v>
      </c>
      <c r="E4941" t="s">
        <v>847</v>
      </c>
      <c r="F4941" t="s">
        <v>8331</v>
      </c>
    </row>
    <row r="4942" spans="1:6">
      <c r="A4942" t="s">
        <v>13372</v>
      </c>
      <c r="B4942" t="s">
        <v>6112</v>
      </c>
      <c r="C4942">
        <v>7</v>
      </c>
      <c r="D4942">
        <v>0</v>
      </c>
      <c r="E4942" t="s">
        <v>847</v>
      </c>
      <c r="F4942" t="s">
        <v>8331</v>
      </c>
    </row>
    <row r="4943" spans="1:6">
      <c r="A4943" t="s">
        <v>13373</v>
      </c>
      <c r="B4943" t="s">
        <v>6113</v>
      </c>
      <c r="C4943">
        <v>30</v>
      </c>
      <c r="D4943">
        <v>0</v>
      </c>
      <c r="E4943" t="s">
        <v>847</v>
      </c>
      <c r="F4943" t="s">
        <v>8331</v>
      </c>
    </row>
    <row r="4944" spans="1:6">
      <c r="A4944" t="s">
        <v>13374</v>
      </c>
      <c r="B4944" t="s">
        <v>6114</v>
      </c>
      <c r="C4944">
        <v>22</v>
      </c>
      <c r="D4944">
        <v>0</v>
      </c>
      <c r="E4944" t="s">
        <v>847</v>
      </c>
      <c r="F4944" t="s">
        <v>8331</v>
      </c>
    </row>
    <row r="4945" spans="1:6">
      <c r="A4945" t="s">
        <v>13375</v>
      </c>
      <c r="B4945" t="s">
        <v>6115</v>
      </c>
      <c r="C4945">
        <v>11</v>
      </c>
      <c r="D4945">
        <v>2</v>
      </c>
      <c r="E4945" t="s">
        <v>847</v>
      </c>
      <c r="F4945" t="s">
        <v>8331</v>
      </c>
    </row>
    <row r="4946" spans="1:6">
      <c r="A4946" t="s">
        <v>13376</v>
      </c>
      <c r="B4946" t="s">
        <v>6116</v>
      </c>
      <c r="C4946">
        <v>25</v>
      </c>
      <c r="D4946">
        <v>0</v>
      </c>
      <c r="E4946" t="s">
        <v>847</v>
      </c>
      <c r="F4946" t="s">
        <v>8331</v>
      </c>
    </row>
    <row r="4947" spans="1:6">
      <c r="A4947" t="s">
        <v>13377</v>
      </c>
      <c r="B4947" t="s">
        <v>6117</v>
      </c>
      <c r="C4947">
        <v>40</v>
      </c>
      <c r="D4947">
        <v>5</v>
      </c>
      <c r="E4947" t="s">
        <v>847</v>
      </c>
      <c r="F4947" t="s">
        <v>8331</v>
      </c>
    </row>
    <row r="4948" spans="1:6">
      <c r="A4948" t="s">
        <v>13378</v>
      </c>
      <c r="B4948" t="s">
        <v>6118</v>
      </c>
      <c r="C4948">
        <v>32</v>
      </c>
      <c r="D4948">
        <v>3</v>
      </c>
      <c r="E4948" t="s">
        <v>847</v>
      </c>
      <c r="F4948" t="s">
        <v>8331</v>
      </c>
    </row>
    <row r="4949" spans="1:6">
      <c r="A4949" t="s">
        <v>13379</v>
      </c>
      <c r="B4949" t="s">
        <v>6119</v>
      </c>
      <c r="C4949">
        <v>5</v>
      </c>
      <c r="D4949">
        <v>1</v>
      </c>
      <c r="E4949" t="s">
        <v>847</v>
      </c>
      <c r="F4949" t="s">
        <v>8331</v>
      </c>
    </row>
    <row r="4950" spans="1:6">
      <c r="A4950" t="s">
        <v>13380</v>
      </c>
      <c r="B4950" t="s">
        <v>6120</v>
      </c>
      <c r="C4950">
        <v>42</v>
      </c>
      <c r="D4950">
        <v>6</v>
      </c>
      <c r="E4950" t="s">
        <v>847</v>
      </c>
      <c r="F4950" t="s">
        <v>8331</v>
      </c>
    </row>
    <row r="4951" spans="1:6">
      <c r="A4951" t="s">
        <v>13381</v>
      </c>
      <c r="B4951" t="s">
        <v>6121</v>
      </c>
      <c r="C4951">
        <v>21</v>
      </c>
      <c r="D4951">
        <v>6</v>
      </c>
      <c r="E4951" t="s">
        <v>847</v>
      </c>
      <c r="F4951" t="s">
        <v>8331</v>
      </c>
    </row>
    <row r="4952" spans="1:6">
      <c r="A4952" t="s">
        <v>13382</v>
      </c>
      <c r="B4952" t="s">
        <v>6122</v>
      </c>
      <c r="C4952">
        <v>3</v>
      </c>
      <c r="D4952">
        <v>0</v>
      </c>
      <c r="E4952" t="s">
        <v>847</v>
      </c>
      <c r="F4952" t="s">
        <v>8331</v>
      </c>
    </row>
    <row r="4953" spans="1:6">
      <c r="A4953" t="s">
        <v>13383</v>
      </c>
      <c r="B4953" t="s">
        <v>6123</v>
      </c>
      <c r="C4953">
        <v>18</v>
      </c>
      <c r="D4953">
        <v>3</v>
      </c>
      <c r="E4953" t="s">
        <v>847</v>
      </c>
      <c r="F4953" t="s">
        <v>8331</v>
      </c>
    </row>
    <row r="4954" spans="1:6">
      <c r="A4954" t="s">
        <v>13384</v>
      </c>
      <c r="B4954" t="s">
        <v>6124</v>
      </c>
      <c r="C4954">
        <v>49</v>
      </c>
      <c r="D4954">
        <v>6</v>
      </c>
      <c r="E4954" t="s">
        <v>847</v>
      </c>
      <c r="F4954" t="s">
        <v>8401</v>
      </c>
    </row>
    <row r="4955" spans="1:6">
      <c r="A4955" t="s">
        <v>13385</v>
      </c>
      <c r="B4955" t="s">
        <v>6125</v>
      </c>
      <c r="C4955">
        <v>52</v>
      </c>
      <c r="D4955">
        <v>6</v>
      </c>
      <c r="E4955" t="s">
        <v>847</v>
      </c>
      <c r="F4955" t="s">
        <v>8331</v>
      </c>
    </row>
    <row r="4956" spans="1:6">
      <c r="A4956" t="s">
        <v>13386</v>
      </c>
      <c r="B4956" t="s">
        <v>6126</v>
      </c>
      <c r="C4956">
        <v>9</v>
      </c>
      <c r="D4956">
        <v>0</v>
      </c>
      <c r="E4956" t="s">
        <v>847</v>
      </c>
      <c r="F4956" t="s">
        <v>8331</v>
      </c>
    </row>
    <row r="4957" spans="1:6">
      <c r="A4957" t="s">
        <v>13387</v>
      </c>
      <c r="B4957" t="s">
        <v>6127</v>
      </c>
      <c r="C4957">
        <v>13</v>
      </c>
      <c r="D4957">
        <v>2</v>
      </c>
      <c r="E4957" t="s">
        <v>847</v>
      </c>
      <c r="F4957" t="s">
        <v>8331</v>
      </c>
    </row>
    <row r="4958" spans="1:6">
      <c r="A4958" t="s">
        <v>13388</v>
      </c>
      <c r="B4958" t="s">
        <v>6128</v>
      </c>
      <c r="C4958">
        <v>25</v>
      </c>
      <c r="D4958">
        <v>2</v>
      </c>
      <c r="E4958" t="s">
        <v>847</v>
      </c>
      <c r="F4958" t="s">
        <v>8331</v>
      </c>
    </row>
    <row r="4959" spans="1:6">
      <c r="A4959" t="s">
        <v>13389</v>
      </c>
      <c r="B4959" t="s">
        <v>6129</v>
      </c>
      <c r="C4959">
        <v>9</v>
      </c>
      <c r="D4959">
        <v>0</v>
      </c>
      <c r="E4959" t="s">
        <v>847</v>
      </c>
      <c r="F4959" t="s">
        <v>8350</v>
      </c>
    </row>
    <row r="4960" spans="1:6">
      <c r="A4960" t="s">
        <v>13390</v>
      </c>
      <c r="B4960" t="s">
        <v>6130</v>
      </c>
      <c r="C4960">
        <v>12</v>
      </c>
      <c r="D4960">
        <v>3</v>
      </c>
      <c r="E4960" t="s">
        <v>847</v>
      </c>
      <c r="F4960" t="s">
        <v>8331</v>
      </c>
    </row>
    <row r="4961" spans="1:6">
      <c r="A4961" t="s">
        <v>13391</v>
      </c>
      <c r="B4961" t="s">
        <v>6131</v>
      </c>
      <c r="C4961">
        <v>40</v>
      </c>
      <c r="D4961">
        <v>5</v>
      </c>
      <c r="E4961" t="s">
        <v>847</v>
      </c>
      <c r="F4961" t="s">
        <v>8331</v>
      </c>
    </row>
    <row r="4962" spans="1:6">
      <c r="A4962" t="s">
        <v>13392</v>
      </c>
      <c r="B4962" t="s">
        <v>6132</v>
      </c>
      <c r="C4962">
        <v>25</v>
      </c>
      <c r="D4962">
        <v>2</v>
      </c>
      <c r="E4962" t="s">
        <v>847</v>
      </c>
      <c r="F4962" t="s">
        <v>8331</v>
      </c>
    </row>
    <row r="4963" spans="1:6">
      <c r="A4963" t="s">
        <v>13393</v>
      </c>
      <c r="B4963" t="s">
        <v>6133</v>
      </c>
      <c r="C4963">
        <v>71</v>
      </c>
      <c r="D4963">
        <v>7</v>
      </c>
      <c r="E4963" t="s">
        <v>847</v>
      </c>
      <c r="F4963" t="s">
        <v>8331</v>
      </c>
    </row>
    <row r="4964" spans="1:6">
      <c r="A4964" t="s">
        <v>13394</v>
      </c>
      <c r="B4964" t="s">
        <v>6134</v>
      </c>
      <c r="C4964">
        <v>120</v>
      </c>
      <c r="D4964">
        <v>5</v>
      </c>
      <c r="E4964" t="s">
        <v>847</v>
      </c>
      <c r="F4964" t="s">
        <v>8331</v>
      </c>
    </row>
    <row r="4965" spans="1:6">
      <c r="A4965" t="s">
        <v>13395</v>
      </c>
      <c r="B4965" t="s">
        <v>6135</v>
      </c>
      <c r="C4965">
        <v>12</v>
      </c>
      <c r="D4965">
        <v>2</v>
      </c>
      <c r="E4965" t="s">
        <v>847</v>
      </c>
      <c r="F4965" t="s">
        <v>8334</v>
      </c>
    </row>
    <row r="4966" spans="1:6">
      <c r="A4966" t="s">
        <v>13396</v>
      </c>
      <c r="B4966" t="s">
        <v>6136</v>
      </c>
      <c r="C4966">
        <v>56</v>
      </c>
      <c r="D4966">
        <v>8</v>
      </c>
      <c r="E4966" t="s">
        <v>847</v>
      </c>
      <c r="F4966" t="s">
        <v>8331</v>
      </c>
    </row>
    <row r="4967" spans="1:6">
      <c r="A4967" t="s">
        <v>13397</v>
      </c>
      <c r="B4967" t="s">
        <v>6137</v>
      </c>
      <c r="C4967">
        <v>12</v>
      </c>
      <c r="D4967">
        <v>1</v>
      </c>
      <c r="E4967" t="s">
        <v>847</v>
      </c>
      <c r="F4967" t="s">
        <v>8334</v>
      </c>
    </row>
    <row r="4968" spans="1:6">
      <c r="A4968" t="s">
        <v>13398</v>
      </c>
      <c r="B4968" t="s">
        <v>6138</v>
      </c>
      <c r="C4968">
        <v>25</v>
      </c>
      <c r="D4968">
        <v>0</v>
      </c>
      <c r="E4968" t="s">
        <v>847</v>
      </c>
      <c r="F4968" t="s">
        <v>8331</v>
      </c>
    </row>
    <row r="4969" spans="1:6">
      <c r="A4969" t="s">
        <v>13399</v>
      </c>
      <c r="B4969" t="s">
        <v>6139</v>
      </c>
      <c r="C4969">
        <v>35</v>
      </c>
      <c r="D4969">
        <v>0</v>
      </c>
      <c r="E4969" t="s">
        <v>847</v>
      </c>
      <c r="F4969" t="s">
        <v>8331</v>
      </c>
    </row>
    <row r="4970" spans="1:6">
      <c r="A4970" t="s">
        <v>13400</v>
      </c>
      <c r="B4970" t="s">
        <v>6140</v>
      </c>
      <c r="C4970">
        <v>12</v>
      </c>
      <c r="D4970">
        <v>0</v>
      </c>
      <c r="E4970" t="s">
        <v>847</v>
      </c>
      <c r="F4970" t="s">
        <v>8331</v>
      </c>
    </row>
    <row r="4971" spans="1:6">
      <c r="A4971" t="s">
        <v>13401</v>
      </c>
      <c r="B4971" t="s">
        <v>6141</v>
      </c>
      <c r="C4971">
        <v>20</v>
      </c>
      <c r="D4971">
        <v>0</v>
      </c>
      <c r="E4971" t="s">
        <v>847</v>
      </c>
      <c r="F4971" t="s">
        <v>8331</v>
      </c>
    </row>
    <row r="4972" spans="1:6">
      <c r="A4972" t="s">
        <v>13402</v>
      </c>
      <c r="B4972" t="s">
        <v>6142</v>
      </c>
      <c r="C4972">
        <v>45</v>
      </c>
      <c r="D4972">
        <v>4</v>
      </c>
      <c r="E4972" t="s">
        <v>847</v>
      </c>
      <c r="F4972" t="s">
        <v>8331</v>
      </c>
    </row>
    <row r="4973" spans="1:6">
      <c r="A4973" t="s">
        <v>13403</v>
      </c>
      <c r="B4973" t="s">
        <v>6143</v>
      </c>
      <c r="C4973">
        <v>13</v>
      </c>
      <c r="D4973">
        <v>0</v>
      </c>
      <c r="E4973" t="s">
        <v>847</v>
      </c>
      <c r="F4973" t="s">
        <v>8331</v>
      </c>
    </row>
    <row r="4974" spans="1:6">
      <c r="A4974" t="s">
        <v>13404</v>
      </c>
      <c r="B4974" t="s">
        <v>6144</v>
      </c>
      <c r="C4974">
        <v>18</v>
      </c>
      <c r="D4974">
        <v>2</v>
      </c>
      <c r="E4974" t="s">
        <v>847</v>
      </c>
      <c r="F4974" t="s">
        <v>8331</v>
      </c>
    </row>
    <row r="4975" spans="1:6">
      <c r="A4975" t="s">
        <v>13405</v>
      </c>
      <c r="B4975" t="s">
        <v>6145</v>
      </c>
      <c r="C4975">
        <v>20</v>
      </c>
      <c r="D4975">
        <v>0</v>
      </c>
      <c r="E4975" t="s">
        <v>847</v>
      </c>
      <c r="F4975" t="s">
        <v>8331</v>
      </c>
    </row>
    <row r="4976" spans="1:6">
      <c r="A4976" t="s">
        <v>13406</v>
      </c>
      <c r="B4976" t="s">
        <v>6146</v>
      </c>
      <c r="C4976">
        <v>41</v>
      </c>
      <c r="D4976">
        <v>6</v>
      </c>
      <c r="E4976" t="s">
        <v>847</v>
      </c>
      <c r="F4976" t="s">
        <v>8331</v>
      </c>
    </row>
    <row r="4977" spans="1:6">
      <c r="A4977" t="s">
        <v>13407</v>
      </c>
      <c r="B4977" t="s">
        <v>6147</v>
      </c>
      <c r="C4977">
        <v>15</v>
      </c>
      <c r="D4977">
        <v>0</v>
      </c>
      <c r="E4977" t="s">
        <v>847</v>
      </c>
      <c r="F4977" t="s">
        <v>8331</v>
      </c>
    </row>
    <row r="4978" spans="1:6">
      <c r="A4978" t="s">
        <v>13408</v>
      </c>
      <c r="B4978" t="s">
        <v>6148</v>
      </c>
      <c r="C4978">
        <v>10</v>
      </c>
      <c r="D4978">
        <v>1</v>
      </c>
      <c r="E4978" t="s">
        <v>847</v>
      </c>
      <c r="F4978" t="s">
        <v>8331</v>
      </c>
    </row>
    <row r="4979" spans="1:6">
      <c r="A4979" t="s">
        <v>13409</v>
      </c>
      <c r="B4979" t="s">
        <v>6149</v>
      </c>
      <c r="C4979">
        <v>2</v>
      </c>
      <c r="D4979">
        <v>0</v>
      </c>
      <c r="E4979" t="s">
        <v>847</v>
      </c>
      <c r="F4979" t="s">
        <v>8335</v>
      </c>
    </row>
    <row r="4980" spans="1:6">
      <c r="A4980" t="s">
        <v>13410</v>
      </c>
      <c r="B4980" t="s">
        <v>6150</v>
      </c>
      <c r="C4980">
        <v>12</v>
      </c>
      <c r="D4980">
        <v>2</v>
      </c>
      <c r="E4980" t="s">
        <v>847</v>
      </c>
      <c r="F4980" t="s">
        <v>8331</v>
      </c>
    </row>
    <row r="4981" spans="1:6">
      <c r="A4981" t="s">
        <v>13411</v>
      </c>
      <c r="B4981" t="s">
        <v>6151</v>
      </c>
      <c r="C4981">
        <v>60</v>
      </c>
      <c r="D4981">
        <v>6</v>
      </c>
      <c r="E4981" t="s">
        <v>847</v>
      </c>
      <c r="F4981" t="s">
        <v>8331</v>
      </c>
    </row>
    <row r="4982" spans="1:6">
      <c r="A4982" t="s">
        <v>13412</v>
      </c>
      <c r="B4982" t="s">
        <v>6152</v>
      </c>
      <c r="C4982">
        <v>10</v>
      </c>
      <c r="D4982">
        <v>0</v>
      </c>
      <c r="E4982" t="s">
        <v>847</v>
      </c>
      <c r="F4982" t="s">
        <v>8331</v>
      </c>
    </row>
    <row r="4983" spans="1:6">
      <c r="A4983" t="s">
        <v>13413</v>
      </c>
      <c r="B4983" t="s">
        <v>6153</v>
      </c>
      <c r="C4983">
        <v>15</v>
      </c>
      <c r="D4983">
        <v>4</v>
      </c>
      <c r="E4983" t="s">
        <v>847</v>
      </c>
      <c r="F4983" t="s">
        <v>8331</v>
      </c>
    </row>
    <row r="4984" spans="1:6">
      <c r="A4984" t="s">
        <v>13414</v>
      </c>
      <c r="B4984" t="s">
        <v>6154</v>
      </c>
      <c r="C4984">
        <v>50</v>
      </c>
      <c r="D4984">
        <v>5</v>
      </c>
      <c r="E4984" t="s">
        <v>847</v>
      </c>
      <c r="F4984" t="s">
        <v>8331</v>
      </c>
    </row>
    <row r="4985" spans="1:6">
      <c r="A4985" t="s">
        <v>13415</v>
      </c>
      <c r="B4985" t="s">
        <v>6155</v>
      </c>
      <c r="C4985">
        <v>31</v>
      </c>
      <c r="D4985">
        <v>2</v>
      </c>
      <c r="E4985" t="s">
        <v>847</v>
      </c>
      <c r="F4985" t="s">
        <v>8331</v>
      </c>
    </row>
    <row r="4986" spans="1:6">
      <c r="A4986" t="s">
        <v>13416</v>
      </c>
      <c r="B4986" t="s">
        <v>6156</v>
      </c>
      <c r="C4986">
        <v>1</v>
      </c>
      <c r="D4986">
        <v>0</v>
      </c>
      <c r="E4986" t="s">
        <v>847</v>
      </c>
      <c r="F4986" t="s">
        <v>8331</v>
      </c>
    </row>
    <row r="4987" spans="1:6">
      <c r="A4987" t="s">
        <v>13417</v>
      </c>
      <c r="B4987" t="s">
        <v>6157</v>
      </c>
      <c r="C4987">
        <v>100</v>
      </c>
      <c r="D4987">
        <v>14</v>
      </c>
      <c r="E4987" t="s">
        <v>847</v>
      </c>
      <c r="F4987" t="s">
        <v>8331</v>
      </c>
    </row>
    <row r="4988" spans="1:6">
      <c r="A4988" t="s">
        <v>13418</v>
      </c>
      <c r="B4988" t="s">
        <v>6158</v>
      </c>
      <c r="C4988">
        <v>73</v>
      </c>
      <c r="D4988">
        <v>4</v>
      </c>
      <c r="E4988" t="s">
        <v>847</v>
      </c>
      <c r="F4988" t="s">
        <v>8331</v>
      </c>
    </row>
    <row r="4989" spans="1:6">
      <c r="A4989" t="s">
        <v>13419</v>
      </c>
      <c r="B4989" t="s">
        <v>6159</v>
      </c>
      <c r="C4989">
        <v>8</v>
      </c>
      <c r="D4989">
        <v>0</v>
      </c>
      <c r="E4989" t="s">
        <v>847</v>
      </c>
      <c r="F4989" t="s">
        <v>8331</v>
      </c>
    </row>
    <row r="4990" spans="1:6">
      <c r="A4990" t="s">
        <v>13420</v>
      </c>
      <c r="B4990" t="s">
        <v>6160</v>
      </c>
      <c r="C4990">
        <v>46</v>
      </c>
      <c r="D4990">
        <v>8</v>
      </c>
      <c r="E4990" t="s">
        <v>847</v>
      </c>
      <c r="F4990" t="s">
        <v>8331</v>
      </c>
    </row>
    <row r="4991" spans="1:6">
      <c r="A4991" t="s">
        <v>13421</v>
      </c>
      <c r="B4991" t="s">
        <v>6161</v>
      </c>
      <c r="C4991">
        <v>10</v>
      </c>
      <c r="D4991">
        <v>0</v>
      </c>
      <c r="E4991" t="s">
        <v>847</v>
      </c>
      <c r="F4991" t="s">
        <v>8331</v>
      </c>
    </row>
    <row r="4992" spans="1:6">
      <c r="A4992" t="s">
        <v>13422</v>
      </c>
      <c r="B4992" t="s">
        <v>6162</v>
      </c>
      <c r="C4992">
        <v>35</v>
      </c>
      <c r="D4992">
        <v>0</v>
      </c>
      <c r="E4992" t="s">
        <v>847</v>
      </c>
      <c r="F4992" t="s">
        <v>8331</v>
      </c>
    </row>
    <row r="4993" spans="1:6">
      <c r="A4993" t="s">
        <v>13423</v>
      </c>
      <c r="B4993" t="s">
        <v>6163</v>
      </c>
      <c r="C4993">
        <v>13</v>
      </c>
      <c r="D4993">
        <v>0</v>
      </c>
      <c r="E4993" t="s">
        <v>847</v>
      </c>
      <c r="F4993" t="s">
        <v>8331</v>
      </c>
    </row>
    <row r="4994" spans="1:6">
      <c r="A4994" t="s">
        <v>13424</v>
      </c>
      <c r="B4994" t="s">
        <v>6164</v>
      </c>
      <c r="C4994">
        <v>15</v>
      </c>
      <c r="D4994">
        <v>0</v>
      </c>
      <c r="E4994" t="s">
        <v>847</v>
      </c>
      <c r="F4994" t="s">
        <v>8331</v>
      </c>
    </row>
    <row r="4995" spans="1:6">
      <c r="A4995" t="s">
        <v>13425</v>
      </c>
      <c r="B4995" t="s">
        <v>6165</v>
      </c>
      <c r="C4995">
        <v>100</v>
      </c>
      <c r="D4995">
        <v>15</v>
      </c>
      <c r="E4995" t="s">
        <v>847</v>
      </c>
      <c r="F4995" t="s">
        <v>8331</v>
      </c>
    </row>
    <row r="4996" spans="1:6">
      <c r="A4996" t="s">
        <v>13426</v>
      </c>
      <c r="B4996" t="s">
        <v>6166</v>
      </c>
      <c r="C4996">
        <v>70</v>
      </c>
      <c r="D4996">
        <v>13</v>
      </c>
      <c r="E4996" t="s">
        <v>847</v>
      </c>
      <c r="F4996" t="s">
        <v>8331</v>
      </c>
    </row>
    <row r="4997" spans="1:6">
      <c r="A4997" t="s">
        <v>13427</v>
      </c>
      <c r="B4997" t="s">
        <v>6167</v>
      </c>
      <c r="C4997">
        <v>18</v>
      </c>
      <c r="D4997">
        <v>3</v>
      </c>
      <c r="E4997" t="s">
        <v>847</v>
      </c>
      <c r="F4997" t="s">
        <v>8331</v>
      </c>
    </row>
    <row r="4998" spans="1:6">
      <c r="A4998" t="s">
        <v>13428</v>
      </c>
      <c r="B4998" t="s">
        <v>6168</v>
      </c>
      <c r="C4998">
        <v>36</v>
      </c>
      <c r="D4998">
        <v>5</v>
      </c>
      <c r="E4998" t="s">
        <v>847</v>
      </c>
      <c r="F4998" t="s">
        <v>8331</v>
      </c>
    </row>
    <row r="4999" spans="1:6">
      <c r="A4999" t="s">
        <v>13429</v>
      </c>
      <c r="B4999" t="s">
        <v>6169</v>
      </c>
      <c r="C4999">
        <v>15</v>
      </c>
      <c r="D4999">
        <v>0</v>
      </c>
      <c r="E4999" t="s">
        <v>847</v>
      </c>
      <c r="F4999" t="s">
        <v>8331</v>
      </c>
    </row>
    <row r="5000" spans="1:6">
      <c r="A5000" t="s">
        <v>13430</v>
      </c>
      <c r="B5000" t="s">
        <v>6170</v>
      </c>
      <c r="C5000">
        <v>100</v>
      </c>
      <c r="D5000">
        <v>19</v>
      </c>
      <c r="E5000" t="s">
        <v>847</v>
      </c>
      <c r="F5000" t="s">
        <v>8331</v>
      </c>
    </row>
    <row r="5001" spans="1:6">
      <c r="A5001" t="s">
        <v>13431</v>
      </c>
      <c r="B5001" t="s">
        <v>6171</v>
      </c>
      <c r="C5001">
        <v>73</v>
      </c>
      <c r="D5001">
        <v>3</v>
      </c>
      <c r="E5001" t="s">
        <v>847</v>
      </c>
      <c r="F5001" t="s">
        <v>8331</v>
      </c>
    </row>
    <row r="5002" spans="1:6">
      <c r="A5002" t="s">
        <v>13432</v>
      </c>
      <c r="B5002" t="s">
        <v>6172</v>
      </c>
      <c r="C5002">
        <v>10</v>
      </c>
      <c r="D5002">
        <v>0</v>
      </c>
      <c r="E5002" t="s">
        <v>847</v>
      </c>
      <c r="F5002" t="s">
        <v>1196</v>
      </c>
    </row>
    <row r="5003" spans="1:6">
      <c r="A5003" t="s">
        <v>13433</v>
      </c>
      <c r="B5003" t="s">
        <v>6173</v>
      </c>
      <c r="C5003">
        <v>10</v>
      </c>
      <c r="D5003">
        <v>2</v>
      </c>
      <c r="E5003" t="s">
        <v>847</v>
      </c>
      <c r="F5003" t="s">
        <v>8331</v>
      </c>
    </row>
    <row r="5004" spans="1:6">
      <c r="A5004" t="s">
        <v>13434</v>
      </c>
      <c r="B5004" t="s">
        <v>6174</v>
      </c>
      <c r="C5004">
        <v>40</v>
      </c>
      <c r="D5004">
        <v>0</v>
      </c>
      <c r="E5004" t="s">
        <v>847</v>
      </c>
      <c r="F5004" t="s">
        <v>8331</v>
      </c>
    </row>
    <row r="5005" spans="1:6">
      <c r="A5005" t="s">
        <v>13435</v>
      </c>
      <c r="B5005" t="s">
        <v>6175</v>
      </c>
      <c r="C5005">
        <v>8</v>
      </c>
      <c r="D5005">
        <v>0</v>
      </c>
      <c r="E5005" t="s">
        <v>847</v>
      </c>
      <c r="F5005" t="s">
        <v>8331</v>
      </c>
    </row>
    <row r="5006" spans="1:6">
      <c r="A5006" t="s">
        <v>13436</v>
      </c>
      <c r="B5006" t="s">
        <v>6176</v>
      </c>
      <c r="C5006">
        <v>39</v>
      </c>
      <c r="D5006">
        <v>0</v>
      </c>
      <c r="E5006" t="s">
        <v>847</v>
      </c>
      <c r="F5006" t="s">
        <v>8331</v>
      </c>
    </row>
    <row r="5007" spans="1:6">
      <c r="A5007" t="s">
        <v>13437</v>
      </c>
      <c r="B5007" t="s">
        <v>6177</v>
      </c>
      <c r="C5007">
        <v>161</v>
      </c>
      <c r="D5007">
        <v>19</v>
      </c>
      <c r="E5007" t="s">
        <v>847</v>
      </c>
      <c r="F5007" t="s">
        <v>8331</v>
      </c>
    </row>
    <row r="5008" spans="1:6">
      <c r="A5008" t="s">
        <v>13438</v>
      </c>
      <c r="B5008" t="s">
        <v>6178</v>
      </c>
      <c r="C5008">
        <v>22</v>
      </c>
      <c r="D5008">
        <v>5</v>
      </c>
      <c r="E5008" t="s">
        <v>847</v>
      </c>
      <c r="F5008" t="s">
        <v>8331</v>
      </c>
    </row>
    <row r="5009" spans="1:6">
      <c r="A5009" t="s">
        <v>13439</v>
      </c>
      <c r="B5009" t="s">
        <v>6179</v>
      </c>
      <c r="C5009">
        <v>15</v>
      </c>
      <c r="D5009">
        <v>2</v>
      </c>
      <c r="E5009" t="s">
        <v>847</v>
      </c>
      <c r="F5009" t="s">
        <v>8331</v>
      </c>
    </row>
    <row r="5010" spans="1:6">
      <c r="A5010" t="s">
        <v>13440</v>
      </c>
      <c r="B5010" t="s">
        <v>6180</v>
      </c>
      <c r="C5010">
        <v>25</v>
      </c>
      <c r="D5010">
        <v>0</v>
      </c>
      <c r="E5010" t="s">
        <v>847</v>
      </c>
      <c r="F5010" t="s">
        <v>8331</v>
      </c>
    </row>
    <row r="5011" spans="1:6">
      <c r="A5011" t="s">
        <v>13441</v>
      </c>
      <c r="B5011" t="s">
        <v>6181</v>
      </c>
      <c r="C5011">
        <v>38</v>
      </c>
      <c r="D5011">
        <v>0</v>
      </c>
      <c r="E5011" t="s">
        <v>847</v>
      </c>
      <c r="F5011" t="s">
        <v>8331</v>
      </c>
    </row>
    <row r="5012" spans="1:6">
      <c r="A5012" t="s">
        <v>13442</v>
      </c>
      <c r="B5012" t="s">
        <v>6182</v>
      </c>
      <c r="C5012">
        <v>42</v>
      </c>
      <c r="D5012">
        <v>7</v>
      </c>
      <c r="E5012" t="s">
        <v>847</v>
      </c>
      <c r="F5012" t="s">
        <v>8331</v>
      </c>
    </row>
    <row r="5013" spans="1:6">
      <c r="A5013" t="s">
        <v>13443</v>
      </c>
      <c r="B5013" t="s">
        <v>6183</v>
      </c>
      <c r="C5013">
        <v>19</v>
      </c>
      <c r="D5013">
        <v>5</v>
      </c>
      <c r="E5013" t="s">
        <v>847</v>
      </c>
      <c r="F5013" t="s">
        <v>8331</v>
      </c>
    </row>
    <row r="5014" spans="1:6">
      <c r="A5014" t="s">
        <v>13444</v>
      </c>
      <c r="B5014" t="s">
        <v>6184</v>
      </c>
      <c r="C5014">
        <v>29</v>
      </c>
      <c r="D5014">
        <v>4</v>
      </c>
      <c r="E5014" t="s">
        <v>847</v>
      </c>
      <c r="F5014" t="s">
        <v>8331</v>
      </c>
    </row>
    <row r="5015" spans="1:6">
      <c r="A5015" t="s">
        <v>13445</v>
      </c>
      <c r="B5015" t="s">
        <v>6185</v>
      </c>
      <c r="C5015">
        <v>35</v>
      </c>
      <c r="D5015">
        <v>5</v>
      </c>
      <c r="E5015" t="s">
        <v>847</v>
      </c>
      <c r="F5015" t="s">
        <v>8331</v>
      </c>
    </row>
    <row r="5016" spans="1:6">
      <c r="A5016" t="s">
        <v>13446</v>
      </c>
      <c r="B5016" t="s">
        <v>6186</v>
      </c>
      <c r="C5016">
        <v>15</v>
      </c>
      <c r="D5016">
        <v>2</v>
      </c>
      <c r="E5016" t="s">
        <v>847</v>
      </c>
      <c r="F5016" t="s">
        <v>8331</v>
      </c>
    </row>
    <row r="5017" spans="1:6">
      <c r="A5017" t="s">
        <v>13447</v>
      </c>
      <c r="B5017" t="s">
        <v>6187</v>
      </c>
      <c r="C5017">
        <v>68</v>
      </c>
      <c r="D5017">
        <v>7</v>
      </c>
      <c r="E5017" t="s">
        <v>847</v>
      </c>
      <c r="F5017" t="s">
        <v>8331</v>
      </c>
    </row>
    <row r="5018" spans="1:6">
      <c r="A5018" t="s">
        <v>13448</v>
      </c>
      <c r="B5018" t="s">
        <v>6188</v>
      </c>
      <c r="C5018">
        <v>3</v>
      </c>
      <c r="D5018">
        <v>0</v>
      </c>
      <c r="E5018" t="s">
        <v>847</v>
      </c>
      <c r="F5018" t="s">
        <v>8331</v>
      </c>
    </row>
    <row r="5019" spans="1:6">
      <c r="A5019" t="s">
        <v>13449</v>
      </c>
      <c r="B5019" t="s">
        <v>6189</v>
      </c>
      <c r="C5019">
        <v>50</v>
      </c>
      <c r="D5019">
        <v>9</v>
      </c>
      <c r="E5019" t="s">
        <v>847</v>
      </c>
      <c r="F5019" t="s">
        <v>8331</v>
      </c>
    </row>
    <row r="5020" spans="1:6">
      <c r="A5020" t="s">
        <v>13450</v>
      </c>
      <c r="B5020" t="s">
        <v>6190</v>
      </c>
      <c r="C5020">
        <v>53</v>
      </c>
      <c r="D5020">
        <v>6</v>
      </c>
      <c r="E5020" t="s">
        <v>847</v>
      </c>
      <c r="F5020" t="s">
        <v>8331</v>
      </c>
    </row>
    <row r="5021" spans="1:6">
      <c r="A5021" t="s">
        <v>13451</v>
      </c>
      <c r="B5021" t="s">
        <v>6191</v>
      </c>
      <c r="C5021">
        <v>22</v>
      </c>
      <c r="D5021">
        <v>4</v>
      </c>
      <c r="E5021" t="s">
        <v>847</v>
      </c>
      <c r="F5021" t="s">
        <v>8331</v>
      </c>
    </row>
    <row r="5022" spans="1:6">
      <c r="A5022" t="s">
        <v>13452</v>
      </c>
      <c r="B5022" t="s">
        <v>6192</v>
      </c>
      <c r="C5022">
        <v>80</v>
      </c>
      <c r="D5022">
        <v>8</v>
      </c>
      <c r="E5022" t="s">
        <v>847</v>
      </c>
      <c r="F5022" t="s">
        <v>8334</v>
      </c>
    </row>
    <row r="5023" spans="1:6">
      <c r="A5023" t="s">
        <v>13453</v>
      </c>
      <c r="B5023" t="s">
        <v>6193</v>
      </c>
      <c r="C5023">
        <v>30</v>
      </c>
      <c r="D5023">
        <v>5</v>
      </c>
      <c r="E5023" t="s">
        <v>847</v>
      </c>
      <c r="F5023" t="s">
        <v>8331</v>
      </c>
    </row>
    <row r="5024" spans="1:6">
      <c r="A5024" t="s">
        <v>13454</v>
      </c>
      <c r="B5024" t="s">
        <v>6194</v>
      </c>
      <c r="C5024">
        <v>157</v>
      </c>
      <c r="D5024">
        <v>0</v>
      </c>
      <c r="E5024" t="s">
        <v>847</v>
      </c>
      <c r="F5024" t="s">
        <v>8331</v>
      </c>
    </row>
    <row r="5025" spans="1:6">
      <c r="A5025" t="s">
        <v>13455</v>
      </c>
      <c r="B5025" t="s">
        <v>6195</v>
      </c>
      <c r="C5025">
        <v>55</v>
      </c>
      <c r="D5025">
        <v>5</v>
      </c>
      <c r="E5025" t="s">
        <v>847</v>
      </c>
      <c r="F5025" t="s">
        <v>8331</v>
      </c>
    </row>
    <row r="5026" spans="1:6">
      <c r="A5026" t="s">
        <v>13456</v>
      </c>
      <c r="B5026" t="s">
        <v>6196</v>
      </c>
      <c r="C5026">
        <v>15</v>
      </c>
      <c r="D5026">
        <v>0</v>
      </c>
      <c r="E5026" t="s">
        <v>847</v>
      </c>
      <c r="F5026" t="s">
        <v>8331</v>
      </c>
    </row>
    <row r="5027" spans="1:6">
      <c r="A5027" t="s">
        <v>13457</v>
      </c>
      <c r="B5027" t="s">
        <v>6197</v>
      </c>
      <c r="C5027">
        <v>10</v>
      </c>
      <c r="D5027">
        <v>0</v>
      </c>
      <c r="E5027" t="s">
        <v>847</v>
      </c>
      <c r="F5027" t="s">
        <v>8331</v>
      </c>
    </row>
    <row r="5028" spans="1:6">
      <c r="A5028" t="s">
        <v>13458</v>
      </c>
      <c r="B5028" t="s">
        <v>6198</v>
      </c>
      <c r="C5028">
        <v>20</v>
      </c>
      <c r="D5028">
        <v>0</v>
      </c>
      <c r="E5028" t="s">
        <v>847</v>
      </c>
      <c r="F5028" t="s">
        <v>8331</v>
      </c>
    </row>
    <row r="5029" spans="1:6">
      <c r="A5029" t="s">
        <v>13459</v>
      </c>
      <c r="B5029" t="s">
        <v>6199</v>
      </c>
      <c r="C5029">
        <v>62</v>
      </c>
      <c r="D5029">
        <v>3</v>
      </c>
      <c r="E5029" t="s">
        <v>847</v>
      </c>
      <c r="F5029" t="s">
        <v>8331</v>
      </c>
    </row>
    <row r="5030" spans="1:6">
      <c r="A5030" t="s">
        <v>13460</v>
      </c>
      <c r="B5030" t="s">
        <v>6200</v>
      </c>
      <c r="C5030">
        <v>15</v>
      </c>
      <c r="D5030">
        <v>0</v>
      </c>
      <c r="E5030" t="s">
        <v>847</v>
      </c>
      <c r="F5030" t="s">
        <v>8331</v>
      </c>
    </row>
    <row r="5031" spans="1:6">
      <c r="A5031" t="s">
        <v>13461</v>
      </c>
      <c r="B5031" t="s">
        <v>6201</v>
      </c>
      <c r="C5031">
        <v>10</v>
      </c>
      <c r="D5031">
        <v>0</v>
      </c>
      <c r="E5031" t="s">
        <v>847</v>
      </c>
      <c r="F5031" t="s">
        <v>8331</v>
      </c>
    </row>
    <row r="5032" spans="1:6">
      <c r="A5032" t="s">
        <v>13462</v>
      </c>
      <c r="B5032" t="s">
        <v>6202</v>
      </c>
      <c r="C5032">
        <v>5</v>
      </c>
      <c r="D5032">
        <v>0</v>
      </c>
      <c r="E5032" t="s">
        <v>847</v>
      </c>
      <c r="F5032" t="s">
        <v>8331</v>
      </c>
    </row>
    <row r="5033" spans="1:6">
      <c r="A5033" t="s">
        <v>13463</v>
      </c>
      <c r="B5033" t="s">
        <v>6203</v>
      </c>
      <c r="C5033">
        <v>13</v>
      </c>
      <c r="D5033">
        <v>2</v>
      </c>
      <c r="E5033" t="s">
        <v>847</v>
      </c>
      <c r="F5033" t="s">
        <v>8331</v>
      </c>
    </row>
    <row r="5034" spans="1:6">
      <c r="A5034" t="s">
        <v>13464</v>
      </c>
      <c r="B5034" t="s">
        <v>6204</v>
      </c>
      <c r="C5034">
        <v>14</v>
      </c>
      <c r="D5034">
        <v>0</v>
      </c>
      <c r="E5034" t="s">
        <v>847</v>
      </c>
      <c r="F5034" t="s">
        <v>8332</v>
      </c>
    </row>
    <row r="5035" spans="1:6">
      <c r="A5035" t="s">
        <v>13465</v>
      </c>
      <c r="B5035" t="s">
        <v>6205</v>
      </c>
      <c r="C5035">
        <v>25</v>
      </c>
      <c r="D5035">
        <v>4</v>
      </c>
      <c r="E5035" t="s">
        <v>847</v>
      </c>
      <c r="F5035" t="s">
        <v>8331</v>
      </c>
    </row>
    <row r="5036" spans="1:6">
      <c r="A5036" t="s">
        <v>13466</v>
      </c>
      <c r="B5036" t="s">
        <v>6206</v>
      </c>
      <c r="C5036">
        <v>41</v>
      </c>
      <c r="D5036">
        <v>6</v>
      </c>
      <c r="E5036" t="s">
        <v>847</v>
      </c>
      <c r="F5036" t="s">
        <v>8331</v>
      </c>
    </row>
    <row r="5037" spans="1:6">
      <c r="A5037" t="s">
        <v>13467</v>
      </c>
      <c r="B5037" t="s">
        <v>6207</v>
      </c>
      <c r="C5037">
        <v>6</v>
      </c>
      <c r="D5037">
        <v>0</v>
      </c>
      <c r="E5037" t="s">
        <v>847</v>
      </c>
      <c r="F5037" t="s">
        <v>8331</v>
      </c>
    </row>
    <row r="5038" spans="1:6">
      <c r="A5038" t="s">
        <v>13468</v>
      </c>
      <c r="B5038" t="s">
        <v>6208</v>
      </c>
      <c r="C5038">
        <v>10</v>
      </c>
      <c r="D5038">
        <v>0</v>
      </c>
      <c r="E5038" t="s">
        <v>847</v>
      </c>
      <c r="F5038" t="s">
        <v>8331</v>
      </c>
    </row>
    <row r="5039" spans="1:6">
      <c r="A5039" t="s">
        <v>13469</v>
      </c>
      <c r="B5039" t="s">
        <v>6209</v>
      </c>
      <c r="C5039">
        <v>1</v>
      </c>
      <c r="D5039">
        <v>0</v>
      </c>
      <c r="E5039" t="s">
        <v>847</v>
      </c>
      <c r="F5039" t="s">
        <v>8331</v>
      </c>
    </row>
    <row r="5040" spans="1:6">
      <c r="A5040" t="s">
        <v>13470</v>
      </c>
      <c r="B5040" t="s">
        <v>6210</v>
      </c>
      <c r="C5040">
        <v>15</v>
      </c>
      <c r="D5040">
        <v>2</v>
      </c>
      <c r="E5040" t="s">
        <v>847</v>
      </c>
      <c r="F5040" t="s">
        <v>8331</v>
      </c>
    </row>
    <row r="5041" spans="1:6">
      <c r="A5041" t="s">
        <v>13471</v>
      </c>
      <c r="B5041" t="s">
        <v>6211</v>
      </c>
      <c r="C5041">
        <v>5</v>
      </c>
      <c r="D5041">
        <v>0</v>
      </c>
      <c r="E5041" t="s">
        <v>847</v>
      </c>
      <c r="F5041" t="s">
        <v>8331</v>
      </c>
    </row>
    <row r="5042" spans="1:6">
      <c r="A5042" t="s">
        <v>13472</v>
      </c>
      <c r="B5042" t="s">
        <v>6212</v>
      </c>
      <c r="C5042">
        <v>17</v>
      </c>
      <c r="D5042">
        <v>1</v>
      </c>
      <c r="E5042" t="s">
        <v>847</v>
      </c>
      <c r="F5042" t="s">
        <v>8331</v>
      </c>
    </row>
    <row r="5043" spans="1:6">
      <c r="A5043" t="s">
        <v>13473</v>
      </c>
      <c r="B5043" t="s">
        <v>6213</v>
      </c>
      <c r="C5043">
        <v>14</v>
      </c>
      <c r="D5043">
        <v>2</v>
      </c>
      <c r="E5043" t="s">
        <v>847</v>
      </c>
      <c r="F5043" t="s">
        <v>8331</v>
      </c>
    </row>
    <row r="5044" spans="1:6">
      <c r="A5044" t="s">
        <v>13474</v>
      </c>
      <c r="B5044" t="s">
        <v>6214</v>
      </c>
      <c r="C5044">
        <v>60</v>
      </c>
      <c r="D5044">
        <v>6</v>
      </c>
      <c r="E5044" t="s">
        <v>847</v>
      </c>
      <c r="F5044" t="s">
        <v>8331</v>
      </c>
    </row>
    <row r="5045" spans="1:6">
      <c r="A5045" t="s">
        <v>13475</v>
      </c>
      <c r="B5045" t="s">
        <v>6215</v>
      </c>
      <c r="C5045">
        <v>20</v>
      </c>
      <c r="D5045">
        <v>4</v>
      </c>
      <c r="E5045" t="s">
        <v>847</v>
      </c>
      <c r="F5045" t="s">
        <v>8331</v>
      </c>
    </row>
    <row r="5046" spans="1:6">
      <c r="A5046" t="s">
        <v>13476</v>
      </c>
      <c r="B5046" t="s">
        <v>6216</v>
      </c>
      <c r="C5046">
        <v>150</v>
      </c>
      <c r="D5046">
        <v>12</v>
      </c>
      <c r="E5046" t="s">
        <v>847</v>
      </c>
      <c r="F5046" t="s">
        <v>8331</v>
      </c>
    </row>
    <row r="5047" spans="1:6">
      <c r="A5047" t="s">
        <v>13477</v>
      </c>
      <c r="B5047" t="s">
        <v>6217</v>
      </c>
      <c r="C5047">
        <v>91</v>
      </c>
      <c r="D5047">
        <v>10</v>
      </c>
      <c r="E5047" t="s">
        <v>847</v>
      </c>
      <c r="F5047" t="s">
        <v>8402</v>
      </c>
    </row>
    <row r="5048" spans="1:6">
      <c r="A5048" t="s">
        <v>13478</v>
      </c>
      <c r="B5048" t="s">
        <v>6218</v>
      </c>
      <c r="C5048">
        <v>22</v>
      </c>
      <c r="D5048">
        <v>2</v>
      </c>
      <c r="E5048" t="s">
        <v>847</v>
      </c>
      <c r="F5048" t="s">
        <v>8331</v>
      </c>
    </row>
    <row r="5049" spans="1:6">
      <c r="A5049" t="s">
        <v>13479</v>
      </c>
      <c r="B5049" t="s">
        <v>6219</v>
      </c>
      <c r="C5049">
        <v>25</v>
      </c>
      <c r="D5049">
        <v>3</v>
      </c>
      <c r="E5049" t="s">
        <v>847</v>
      </c>
      <c r="F5049" t="s">
        <v>8331</v>
      </c>
    </row>
    <row r="5050" spans="1:6">
      <c r="A5050" t="s">
        <v>13480</v>
      </c>
      <c r="B5050" t="s">
        <v>6220</v>
      </c>
      <c r="C5050">
        <v>14</v>
      </c>
      <c r="D5050">
        <v>0</v>
      </c>
      <c r="E5050" t="s">
        <v>847</v>
      </c>
      <c r="F5050" t="s">
        <v>8331</v>
      </c>
    </row>
    <row r="5051" spans="1:6">
      <c r="A5051" t="s">
        <v>13481</v>
      </c>
      <c r="B5051" t="s">
        <v>6221</v>
      </c>
      <c r="C5051">
        <v>73</v>
      </c>
      <c r="D5051">
        <v>5</v>
      </c>
      <c r="E5051" t="s">
        <v>847</v>
      </c>
      <c r="F5051" t="s">
        <v>8334</v>
      </c>
    </row>
    <row r="5052" spans="1:6">
      <c r="A5052" t="s">
        <v>13482</v>
      </c>
      <c r="B5052" t="s">
        <v>6222</v>
      </c>
      <c r="C5052">
        <v>100</v>
      </c>
      <c r="D5052">
        <v>10</v>
      </c>
      <c r="E5052" t="s">
        <v>847</v>
      </c>
      <c r="F5052" t="s">
        <v>8331</v>
      </c>
    </row>
    <row r="5053" spans="1:6">
      <c r="A5053" t="s">
        <v>13483</v>
      </c>
      <c r="B5053" t="s">
        <v>6223</v>
      </c>
      <c r="C5053">
        <v>10</v>
      </c>
      <c r="D5053">
        <v>0</v>
      </c>
      <c r="E5053" t="s">
        <v>847</v>
      </c>
      <c r="F5053" t="s">
        <v>8331</v>
      </c>
    </row>
    <row r="5054" spans="1:6">
      <c r="A5054" t="s">
        <v>13484</v>
      </c>
      <c r="B5054" t="s">
        <v>6224</v>
      </c>
      <c r="C5054">
        <v>29</v>
      </c>
      <c r="D5054">
        <v>3</v>
      </c>
      <c r="E5054" t="s">
        <v>847</v>
      </c>
      <c r="F5054" t="s">
        <v>8331</v>
      </c>
    </row>
    <row r="5055" spans="1:6">
      <c r="A5055" t="s">
        <v>13485</v>
      </c>
      <c r="B5055" t="s">
        <v>6225</v>
      </c>
      <c r="C5055">
        <v>3</v>
      </c>
      <c r="D5055">
        <v>0</v>
      </c>
      <c r="E5055" t="s">
        <v>847</v>
      </c>
      <c r="F5055" t="s">
        <v>8331</v>
      </c>
    </row>
    <row r="5056" spans="1:6">
      <c r="A5056" t="s">
        <v>13486</v>
      </c>
      <c r="B5056" t="s">
        <v>6226</v>
      </c>
      <c r="C5056">
        <v>27</v>
      </c>
      <c r="D5056">
        <v>0</v>
      </c>
      <c r="E5056" t="s">
        <v>847</v>
      </c>
      <c r="F5056" t="s">
        <v>8331</v>
      </c>
    </row>
    <row r="5057" spans="1:6">
      <c r="A5057" t="s">
        <v>13487</v>
      </c>
      <c r="B5057" t="s">
        <v>6227</v>
      </c>
      <c r="C5057">
        <v>100</v>
      </c>
      <c r="D5057">
        <v>12</v>
      </c>
      <c r="E5057" t="s">
        <v>847</v>
      </c>
      <c r="F5057" t="s">
        <v>8331</v>
      </c>
    </row>
    <row r="5058" spans="1:6">
      <c r="A5058" t="s">
        <v>13488</v>
      </c>
      <c r="B5058" t="s">
        <v>6227</v>
      </c>
      <c r="C5058">
        <v>0</v>
      </c>
      <c r="D5058">
        <v>0</v>
      </c>
      <c r="E5058" t="s">
        <v>847</v>
      </c>
      <c r="F5058" t="s">
        <v>8331</v>
      </c>
    </row>
    <row r="5059" spans="1:6">
      <c r="A5059" t="s">
        <v>13489</v>
      </c>
      <c r="B5059" t="s">
        <v>6228</v>
      </c>
      <c r="C5059">
        <v>50</v>
      </c>
      <c r="D5059">
        <v>0</v>
      </c>
      <c r="E5059" t="s">
        <v>847</v>
      </c>
      <c r="F5059" t="s">
        <v>8331</v>
      </c>
    </row>
    <row r="5060" spans="1:6">
      <c r="A5060" t="s">
        <v>13490</v>
      </c>
      <c r="B5060" t="s">
        <v>6229</v>
      </c>
      <c r="C5060">
        <v>15</v>
      </c>
      <c r="D5060">
        <v>0</v>
      </c>
      <c r="E5060" t="s">
        <v>847</v>
      </c>
      <c r="F5060" t="s">
        <v>8331</v>
      </c>
    </row>
    <row r="5061" spans="1:6">
      <c r="A5061" t="s">
        <v>13491</v>
      </c>
      <c r="B5061" t="s">
        <v>6230</v>
      </c>
      <c r="C5061">
        <v>50</v>
      </c>
      <c r="D5061">
        <v>8</v>
      </c>
      <c r="E5061" t="s">
        <v>847</v>
      </c>
      <c r="F5061" t="s">
        <v>8331</v>
      </c>
    </row>
    <row r="5062" spans="1:6">
      <c r="A5062" t="s">
        <v>13492</v>
      </c>
      <c r="B5062" t="s">
        <v>6231</v>
      </c>
      <c r="C5062">
        <v>14</v>
      </c>
      <c r="D5062">
        <v>2</v>
      </c>
      <c r="E5062" t="s">
        <v>847</v>
      </c>
      <c r="F5062" t="s">
        <v>8331</v>
      </c>
    </row>
    <row r="5063" spans="1:6">
      <c r="A5063" t="s">
        <v>13493</v>
      </c>
      <c r="B5063" t="s">
        <v>6232</v>
      </c>
      <c r="C5063">
        <v>14</v>
      </c>
      <c r="D5063">
        <v>1</v>
      </c>
      <c r="E5063" t="s">
        <v>847</v>
      </c>
      <c r="F5063" t="s">
        <v>8331</v>
      </c>
    </row>
    <row r="5064" spans="1:6">
      <c r="A5064" t="s">
        <v>13494</v>
      </c>
      <c r="B5064" t="s">
        <v>6233</v>
      </c>
      <c r="C5064">
        <v>6</v>
      </c>
      <c r="D5064">
        <v>0</v>
      </c>
      <c r="E5064" t="s">
        <v>847</v>
      </c>
      <c r="F5064" t="s">
        <v>8331</v>
      </c>
    </row>
    <row r="5065" spans="1:6">
      <c r="A5065" t="s">
        <v>13495</v>
      </c>
      <c r="B5065" t="s">
        <v>6234</v>
      </c>
      <c r="C5065">
        <v>58</v>
      </c>
      <c r="D5065">
        <v>6</v>
      </c>
      <c r="E5065" t="s">
        <v>847</v>
      </c>
      <c r="F5065" t="s">
        <v>8331</v>
      </c>
    </row>
    <row r="5066" spans="1:6">
      <c r="A5066" t="s">
        <v>13496</v>
      </c>
      <c r="B5066" t="s">
        <v>6235</v>
      </c>
      <c r="C5066">
        <v>7</v>
      </c>
      <c r="D5066">
        <v>0</v>
      </c>
      <c r="E5066" t="s">
        <v>848</v>
      </c>
      <c r="F5066" t="s">
        <v>8335</v>
      </c>
    </row>
    <row r="5067" spans="1:6">
      <c r="A5067" t="s">
        <v>13497</v>
      </c>
      <c r="B5067" t="s">
        <v>6236</v>
      </c>
      <c r="C5067">
        <v>60</v>
      </c>
      <c r="D5067">
        <v>10</v>
      </c>
      <c r="E5067" t="s">
        <v>849</v>
      </c>
      <c r="F5067" t="s">
        <v>8331</v>
      </c>
    </row>
    <row r="5068" spans="1:6">
      <c r="A5068" t="s">
        <v>13498</v>
      </c>
      <c r="B5068" t="s">
        <v>6237</v>
      </c>
      <c r="C5068">
        <v>68</v>
      </c>
      <c r="D5068">
        <v>19</v>
      </c>
      <c r="E5068" t="s">
        <v>849</v>
      </c>
      <c r="F5068" t="s">
        <v>8331</v>
      </c>
    </row>
    <row r="5069" spans="1:6">
      <c r="A5069" t="s">
        <v>13499</v>
      </c>
      <c r="B5069" t="s">
        <v>6238</v>
      </c>
      <c r="C5069">
        <v>104</v>
      </c>
      <c r="D5069">
        <v>11</v>
      </c>
      <c r="E5069" t="s">
        <v>849</v>
      </c>
      <c r="F5069" t="s">
        <v>8331</v>
      </c>
    </row>
    <row r="5070" spans="1:6">
      <c r="A5070" t="s">
        <v>13500</v>
      </c>
      <c r="B5070" t="s">
        <v>6239</v>
      </c>
      <c r="C5070">
        <v>45</v>
      </c>
      <c r="D5070">
        <v>4</v>
      </c>
      <c r="E5070" t="s">
        <v>849</v>
      </c>
      <c r="F5070" t="s">
        <v>8331</v>
      </c>
    </row>
    <row r="5071" spans="1:6">
      <c r="A5071" t="s">
        <v>13501</v>
      </c>
      <c r="B5071" t="s">
        <v>6240</v>
      </c>
      <c r="C5071">
        <v>90</v>
      </c>
      <c r="D5071">
        <v>11</v>
      </c>
      <c r="E5071" t="s">
        <v>849</v>
      </c>
      <c r="F5071" t="s">
        <v>8331</v>
      </c>
    </row>
    <row r="5072" spans="1:6">
      <c r="A5072" t="s">
        <v>13502</v>
      </c>
      <c r="B5072" t="s">
        <v>6241</v>
      </c>
      <c r="C5072">
        <v>44</v>
      </c>
      <c r="D5072">
        <v>0</v>
      </c>
      <c r="E5072" t="s">
        <v>849</v>
      </c>
      <c r="F5072" t="s">
        <v>8331</v>
      </c>
    </row>
    <row r="5073" spans="1:6">
      <c r="A5073" t="s">
        <v>13503</v>
      </c>
      <c r="B5073" t="s">
        <v>6242</v>
      </c>
      <c r="C5073">
        <v>198</v>
      </c>
      <c r="D5073">
        <v>26</v>
      </c>
      <c r="E5073" t="s">
        <v>849</v>
      </c>
      <c r="F5073" t="s">
        <v>8331</v>
      </c>
    </row>
    <row r="5074" spans="1:6">
      <c r="A5074" t="s">
        <v>13504</v>
      </c>
      <c r="B5074" t="s">
        <v>6243</v>
      </c>
      <c r="C5074">
        <v>60</v>
      </c>
      <c r="D5074">
        <v>5</v>
      </c>
      <c r="E5074" t="s">
        <v>849</v>
      </c>
      <c r="F5074" t="s">
        <v>8331</v>
      </c>
    </row>
    <row r="5075" spans="1:6">
      <c r="A5075" t="s">
        <v>13505</v>
      </c>
      <c r="B5075" t="s">
        <v>6244</v>
      </c>
      <c r="C5075">
        <v>95</v>
      </c>
      <c r="D5075">
        <v>12</v>
      </c>
      <c r="E5075" t="s">
        <v>849</v>
      </c>
      <c r="F5075" t="s">
        <v>8331</v>
      </c>
    </row>
    <row r="5076" spans="1:6">
      <c r="A5076" t="s">
        <v>13506</v>
      </c>
      <c r="B5076" t="s">
        <v>6245</v>
      </c>
      <c r="C5076">
        <v>45</v>
      </c>
      <c r="D5076">
        <v>0</v>
      </c>
      <c r="E5076" t="s">
        <v>849</v>
      </c>
      <c r="F5076" t="s">
        <v>8335</v>
      </c>
    </row>
    <row r="5077" spans="1:6">
      <c r="A5077" t="s">
        <v>13507</v>
      </c>
      <c r="B5077" t="s">
        <v>6246</v>
      </c>
      <c r="C5077">
        <v>110</v>
      </c>
      <c r="D5077">
        <v>9</v>
      </c>
      <c r="E5077" t="s">
        <v>849</v>
      </c>
      <c r="F5077" t="s">
        <v>8331</v>
      </c>
    </row>
    <row r="5078" spans="1:6">
      <c r="A5078" t="s">
        <v>13508</v>
      </c>
      <c r="B5078" t="s">
        <v>6247</v>
      </c>
      <c r="C5078">
        <v>92</v>
      </c>
      <c r="D5078">
        <v>6</v>
      </c>
      <c r="E5078" t="s">
        <v>849</v>
      </c>
      <c r="F5078" t="s">
        <v>8331</v>
      </c>
    </row>
    <row r="5079" spans="1:6">
      <c r="A5079" t="s">
        <v>13509</v>
      </c>
      <c r="B5079" t="s">
        <v>6248</v>
      </c>
      <c r="C5079">
        <v>60</v>
      </c>
      <c r="D5079">
        <v>8</v>
      </c>
      <c r="E5079" t="s">
        <v>849</v>
      </c>
      <c r="F5079" t="s">
        <v>8331</v>
      </c>
    </row>
    <row r="5080" spans="1:6">
      <c r="A5080" t="s">
        <v>13510</v>
      </c>
      <c r="B5080" t="s">
        <v>6249</v>
      </c>
      <c r="C5080">
        <v>10</v>
      </c>
      <c r="D5080">
        <v>0</v>
      </c>
      <c r="E5080" t="s">
        <v>850</v>
      </c>
      <c r="F5080" t="s">
        <v>8334</v>
      </c>
    </row>
    <row r="5081" spans="1:6">
      <c r="A5081" t="s">
        <v>13511</v>
      </c>
      <c r="B5081" t="s">
        <v>6250</v>
      </c>
      <c r="C5081">
        <v>2</v>
      </c>
      <c r="D5081">
        <v>0</v>
      </c>
      <c r="E5081" t="s">
        <v>850</v>
      </c>
      <c r="F5081" t="s">
        <v>8334</v>
      </c>
    </row>
    <row r="5082" spans="1:6">
      <c r="A5082" t="s">
        <v>13512</v>
      </c>
      <c r="B5082" t="s">
        <v>6251</v>
      </c>
      <c r="C5082">
        <v>11</v>
      </c>
      <c r="D5082">
        <v>0</v>
      </c>
      <c r="E5082" t="s">
        <v>850</v>
      </c>
      <c r="F5082" t="s">
        <v>8334</v>
      </c>
    </row>
    <row r="5083" spans="1:6">
      <c r="A5083" t="s">
        <v>13513</v>
      </c>
      <c r="B5083" t="s">
        <v>6252</v>
      </c>
      <c r="C5083">
        <v>10</v>
      </c>
      <c r="D5083">
        <v>1</v>
      </c>
      <c r="E5083" t="s">
        <v>850</v>
      </c>
      <c r="F5083" t="s">
        <v>8334</v>
      </c>
    </row>
    <row r="5084" spans="1:6">
      <c r="A5084" t="s">
        <v>13514</v>
      </c>
      <c r="B5084" t="s">
        <v>6253</v>
      </c>
      <c r="C5084">
        <v>30</v>
      </c>
      <c r="D5084">
        <v>3</v>
      </c>
      <c r="E5084" t="s">
        <v>850</v>
      </c>
      <c r="F5084" t="s">
        <v>8334</v>
      </c>
    </row>
    <row r="5085" spans="1:6">
      <c r="A5085" t="s">
        <v>13515</v>
      </c>
      <c r="B5085" t="s">
        <v>6254</v>
      </c>
      <c r="C5085">
        <v>3</v>
      </c>
      <c r="D5085">
        <v>0</v>
      </c>
      <c r="E5085" t="s">
        <v>850</v>
      </c>
      <c r="F5085" t="s">
        <v>8334</v>
      </c>
    </row>
    <row r="5086" spans="1:6">
      <c r="A5086" t="s">
        <v>13516</v>
      </c>
      <c r="B5086" t="s">
        <v>6255</v>
      </c>
      <c r="C5086">
        <v>2</v>
      </c>
      <c r="D5086">
        <v>0</v>
      </c>
      <c r="E5086" t="s">
        <v>850</v>
      </c>
      <c r="F5086" t="s">
        <v>8334</v>
      </c>
    </row>
    <row r="5087" spans="1:6">
      <c r="A5087" t="s">
        <v>13517</v>
      </c>
      <c r="B5087" t="s">
        <v>6256</v>
      </c>
      <c r="C5087">
        <v>1</v>
      </c>
      <c r="D5087">
        <v>0</v>
      </c>
      <c r="E5087" t="s">
        <v>850</v>
      </c>
      <c r="F5087" t="s">
        <v>8334</v>
      </c>
    </row>
    <row r="5088" spans="1:6">
      <c r="A5088" t="s">
        <v>13518</v>
      </c>
      <c r="B5088" t="s">
        <v>6257</v>
      </c>
      <c r="C5088">
        <v>10</v>
      </c>
      <c r="D5088">
        <v>0</v>
      </c>
      <c r="E5088" t="s">
        <v>851</v>
      </c>
      <c r="F5088" t="s">
        <v>8334</v>
      </c>
    </row>
    <row r="5089" spans="1:6">
      <c r="A5089" t="s">
        <v>13519</v>
      </c>
      <c r="B5089" t="s">
        <v>6258</v>
      </c>
      <c r="C5089">
        <v>2</v>
      </c>
      <c r="D5089">
        <v>0</v>
      </c>
      <c r="E5089" t="s">
        <v>852</v>
      </c>
      <c r="F5089" t="s">
        <v>1196</v>
      </c>
    </row>
    <row r="5090" spans="1:6">
      <c r="A5090" t="s">
        <v>13520</v>
      </c>
      <c r="B5090" t="s">
        <v>6259</v>
      </c>
      <c r="C5090">
        <v>110</v>
      </c>
      <c r="D5090">
        <v>20</v>
      </c>
      <c r="E5090" t="s">
        <v>852</v>
      </c>
      <c r="F5090" t="s">
        <v>8335</v>
      </c>
    </row>
    <row r="5091" spans="1:6">
      <c r="A5091" t="s">
        <v>13521</v>
      </c>
      <c r="B5091" t="s">
        <v>6260</v>
      </c>
      <c r="C5091">
        <v>35</v>
      </c>
      <c r="D5091">
        <v>5</v>
      </c>
      <c r="E5091" t="s">
        <v>853</v>
      </c>
      <c r="F5091" t="s">
        <v>8335</v>
      </c>
    </row>
    <row r="5092" spans="1:6">
      <c r="A5092" t="s">
        <v>13522</v>
      </c>
      <c r="B5092" t="s">
        <v>6261</v>
      </c>
      <c r="C5092">
        <v>188</v>
      </c>
      <c r="D5092">
        <v>35</v>
      </c>
      <c r="E5092" t="s">
        <v>854</v>
      </c>
      <c r="F5092" t="s">
        <v>8335</v>
      </c>
    </row>
    <row r="5093" spans="1:6">
      <c r="A5093" t="s">
        <v>13523</v>
      </c>
      <c r="B5093" t="s">
        <v>6262</v>
      </c>
      <c r="C5093">
        <v>0</v>
      </c>
      <c r="D5093">
        <v>0</v>
      </c>
      <c r="E5093" t="s">
        <v>855</v>
      </c>
      <c r="F5093" t="s">
        <v>8403</v>
      </c>
    </row>
    <row r="5094" spans="1:6">
      <c r="A5094" t="s">
        <v>13524</v>
      </c>
      <c r="B5094" t="s">
        <v>6263</v>
      </c>
      <c r="C5094">
        <v>42</v>
      </c>
      <c r="D5094">
        <v>0</v>
      </c>
      <c r="E5094" t="s">
        <v>855</v>
      </c>
      <c r="F5094" t="s">
        <v>8403</v>
      </c>
    </row>
    <row r="5095" spans="1:6">
      <c r="A5095" t="s">
        <v>13525</v>
      </c>
      <c r="B5095" t="s">
        <v>6264</v>
      </c>
      <c r="C5095">
        <v>0</v>
      </c>
      <c r="D5095">
        <v>0</v>
      </c>
      <c r="E5095" t="s">
        <v>855</v>
      </c>
      <c r="F5095" t="s">
        <v>8403</v>
      </c>
    </row>
    <row r="5096" spans="1:6">
      <c r="A5096" t="s">
        <v>13526</v>
      </c>
      <c r="B5096" t="s">
        <v>6265</v>
      </c>
      <c r="C5096">
        <v>30</v>
      </c>
      <c r="D5096">
        <v>16</v>
      </c>
      <c r="E5096" t="s">
        <v>855</v>
      </c>
      <c r="F5096" t="s">
        <v>8403</v>
      </c>
    </row>
    <row r="5097" spans="1:6">
      <c r="A5097" t="s">
        <v>13527</v>
      </c>
      <c r="B5097" t="s">
        <v>6266</v>
      </c>
      <c r="C5097">
        <v>20</v>
      </c>
      <c r="D5097">
        <v>2</v>
      </c>
      <c r="E5097" t="s">
        <v>856</v>
      </c>
      <c r="F5097" t="s">
        <v>8335</v>
      </c>
    </row>
    <row r="5098" spans="1:6">
      <c r="A5098" t="s">
        <v>13528</v>
      </c>
      <c r="B5098" t="s">
        <v>6267</v>
      </c>
      <c r="C5098">
        <v>6</v>
      </c>
      <c r="D5098">
        <v>0</v>
      </c>
      <c r="E5098" t="s">
        <v>856</v>
      </c>
      <c r="F5098" t="s">
        <v>8335</v>
      </c>
    </row>
    <row r="5099" spans="1:6">
      <c r="A5099" t="s">
        <v>13529</v>
      </c>
      <c r="B5099" t="s">
        <v>6268</v>
      </c>
      <c r="C5099">
        <v>14</v>
      </c>
      <c r="D5099">
        <v>1</v>
      </c>
      <c r="E5099" t="s">
        <v>857</v>
      </c>
      <c r="F5099" t="s">
        <v>8334</v>
      </c>
    </row>
    <row r="5100" spans="1:6">
      <c r="A5100" t="s">
        <v>13530</v>
      </c>
      <c r="B5100" t="s">
        <v>6269</v>
      </c>
      <c r="C5100">
        <v>344</v>
      </c>
      <c r="D5100">
        <v>28</v>
      </c>
      <c r="E5100" t="s">
        <v>858</v>
      </c>
      <c r="F5100" t="s">
        <v>8334</v>
      </c>
    </row>
    <row r="5101" spans="1:6">
      <c r="A5101" t="s">
        <v>13531</v>
      </c>
      <c r="B5101" t="s">
        <v>6270</v>
      </c>
      <c r="C5101">
        <v>145</v>
      </c>
      <c r="D5101">
        <v>19</v>
      </c>
      <c r="E5101" t="s">
        <v>859</v>
      </c>
      <c r="F5101" t="s">
        <v>8334</v>
      </c>
    </row>
    <row r="5102" spans="1:6">
      <c r="A5102" t="s">
        <v>13532</v>
      </c>
      <c r="B5102" t="s">
        <v>6271</v>
      </c>
      <c r="C5102">
        <v>65</v>
      </c>
      <c r="D5102">
        <v>0</v>
      </c>
      <c r="E5102" t="s">
        <v>859</v>
      </c>
      <c r="F5102" t="s">
        <v>1196</v>
      </c>
    </row>
    <row r="5103" spans="1:6">
      <c r="A5103" t="s">
        <v>13533</v>
      </c>
      <c r="B5103" t="s">
        <v>6272</v>
      </c>
      <c r="C5103">
        <v>10</v>
      </c>
      <c r="D5103">
        <v>0</v>
      </c>
      <c r="E5103" t="s">
        <v>860</v>
      </c>
      <c r="F5103" t="s">
        <v>1196</v>
      </c>
    </row>
    <row r="5104" spans="1:6">
      <c r="A5104" t="s">
        <v>13534</v>
      </c>
      <c r="B5104" t="s">
        <v>6273</v>
      </c>
      <c r="C5104">
        <v>79</v>
      </c>
      <c r="D5104">
        <v>0</v>
      </c>
      <c r="E5104" t="s">
        <v>861</v>
      </c>
      <c r="F5104" t="s">
        <v>8334</v>
      </c>
    </row>
    <row r="5105" spans="1:6">
      <c r="A5105" t="s">
        <v>13535</v>
      </c>
      <c r="B5105" t="s">
        <v>6274</v>
      </c>
      <c r="C5105">
        <v>120</v>
      </c>
      <c r="D5105">
        <v>6</v>
      </c>
      <c r="E5105" t="s">
        <v>861</v>
      </c>
      <c r="F5105" t="s">
        <v>8334</v>
      </c>
    </row>
    <row r="5106" spans="1:6">
      <c r="A5106" t="s">
        <v>13536</v>
      </c>
      <c r="B5106" t="s">
        <v>6275</v>
      </c>
      <c r="C5106">
        <v>40</v>
      </c>
      <c r="D5106">
        <v>10</v>
      </c>
      <c r="E5106" t="s">
        <v>862</v>
      </c>
      <c r="F5106" t="s">
        <v>8334</v>
      </c>
    </row>
    <row r="5107" spans="1:6">
      <c r="A5107" t="s">
        <v>13537</v>
      </c>
      <c r="B5107" t="s">
        <v>6276</v>
      </c>
      <c r="C5107">
        <v>30</v>
      </c>
      <c r="D5107">
        <v>3</v>
      </c>
      <c r="E5107" t="s">
        <v>862</v>
      </c>
      <c r="F5107" t="s">
        <v>8334</v>
      </c>
    </row>
    <row r="5108" spans="1:6">
      <c r="A5108" t="s">
        <v>13538</v>
      </c>
      <c r="B5108" t="s">
        <v>6277</v>
      </c>
      <c r="C5108">
        <v>41</v>
      </c>
      <c r="D5108">
        <v>3</v>
      </c>
      <c r="E5108" t="s">
        <v>862</v>
      </c>
      <c r="F5108" t="s">
        <v>1196</v>
      </c>
    </row>
    <row r="5109" spans="1:6">
      <c r="A5109" t="s">
        <v>13539</v>
      </c>
      <c r="B5109" t="s">
        <v>6278</v>
      </c>
      <c r="C5109">
        <v>25</v>
      </c>
      <c r="D5109">
        <v>3</v>
      </c>
      <c r="E5109" t="s">
        <v>862</v>
      </c>
      <c r="F5109" t="s">
        <v>8334</v>
      </c>
    </row>
    <row r="5110" spans="1:6">
      <c r="A5110" t="s">
        <v>13540</v>
      </c>
      <c r="B5110" t="s">
        <v>6279</v>
      </c>
      <c r="C5110">
        <v>13</v>
      </c>
      <c r="D5110">
        <v>3</v>
      </c>
      <c r="E5110" t="s">
        <v>863</v>
      </c>
      <c r="F5110" t="s">
        <v>8331</v>
      </c>
    </row>
    <row r="5111" spans="1:6">
      <c r="A5111" t="s">
        <v>13541</v>
      </c>
      <c r="B5111" t="s">
        <v>6280</v>
      </c>
      <c r="C5111">
        <v>8</v>
      </c>
      <c r="D5111">
        <v>2</v>
      </c>
      <c r="E5111" t="s">
        <v>864</v>
      </c>
      <c r="F5111" t="s">
        <v>8335</v>
      </c>
    </row>
    <row r="5112" spans="1:6">
      <c r="A5112" t="s">
        <v>13542</v>
      </c>
      <c r="B5112" t="s">
        <v>6281</v>
      </c>
      <c r="C5112">
        <v>89</v>
      </c>
      <c r="D5112">
        <v>13</v>
      </c>
      <c r="E5112" t="s">
        <v>865</v>
      </c>
      <c r="F5112" t="s">
        <v>8335</v>
      </c>
    </row>
    <row r="5113" spans="1:6">
      <c r="A5113" t="s">
        <v>13543</v>
      </c>
      <c r="B5113" t="s">
        <v>6282</v>
      </c>
      <c r="C5113">
        <v>76</v>
      </c>
      <c r="D5113">
        <v>4</v>
      </c>
      <c r="E5113" t="s">
        <v>866</v>
      </c>
      <c r="F5113" t="s">
        <v>8334</v>
      </c>
    </row>
    <row r="5114" spans="1:6">
      <c r="A5114" t="s">
        <v>13544</v>
      </c>
      <c r="B5114" t="s">
        <v>6283</v>
      </c>
      <c r="C5114">
        <v>37</v>
      </c>
      <c r="D5114">
        <v>2</v>
      </c>
      <c r="E5114" t="s">
        <v>866</v>
      </c>
      <c r="F5114" t="s">
        <v>8334</v>
      </c>
    </row>
    <row r="5115" spans="1:6">
      <c r="A5115" t="s">
        <v>13545</v>
      </c>
      <c r="B5115" t="s">
        <v>6284</v>
      </c>
      <c r="C5115">
        <v>0</v>
      </c>
      <c r="D5115">
        <v>0</v>
      </c>
      <c r="E5115" t="s">
        <v>866</v>
      </c>
      <c r="F5115" t="s">
        <v>8334</v>
      </c>
    </row>
    <row r="5116" spans="1:6">
      <c r="A5116" t="s">
        <v>13546</v>
      </c>
      <c r="B5116" t="s">
        <v>6285</v>
      </c>
      <c r="C5116">
        <v>73</v>
      </c>
      <c r="D5116">
        <v>0</v>
      </c>
      <c r="E5116" t="s">
        <v>866</v>
      </c>
      <c r="F5116" t="s">
        <v>8334</v>
      </c>
    </row>
    <row r="5117" spans="1:6">
      <c r="A5117" t="s">
        <v>13547</v>
      </c>
      <c r="B5117" t="s">
        <v>6286</v>
      </c>
      <c r="C5117">
        <v>70</v>
      </c>
      <c r="D5117">
        <v>5</v>
      </c>
      <c r="E5117" t="s">
        <v>866</v>
      </c>
      <c r="F5117" t="s">
        <v>8334</v>
      </c>
    </row>
    <row r="5118" spans="1:6">
      <c r="A5118" t="s">
        <v>13548</v>
      </c>
      <c r="B5118" t="s">
        <v>6287</v>
      </c>
      <c r="C5118">
        <v>15</v>
      </c>
      <c r="D5118">
        <v>0</v>
      </c>
      <c r="E5118" t="s">
        <v>867</v>
      </c>
      <c r="F5118" t="s">
        <v>8335</v>
      </c>
    </row>
    <row r="5119" spans="1:6">
      <c r="A5119" t="s">
        <v>13549</v>
      </c>
      <c r="B5119" t="s">
        <v>6288</v>
      </c>
      <c r="C5119">
        <v>100</v>
      </c>
      <c r="D5119">
        <v>10</v>
      </c>
      <c r="E5119" t="s">
        <v>868</v>
      </c>
      <c r="F5119" t="s">
        <v>8335</v>
      </c>
    </row>
    <row r="5120" spans="1:6">
      <c r="A5120" t="s">
        <v>13550</v>
      </c>
      <c r="B5120" t="s">
        <v>6289</v>
      </c>
      <c r="C5120">
        <v>4</v>
      </c>
      <c r="D5120">
        <v>0</v>
      </c>
      <c r="E5120" t="s">
        <v>869</v>
      </c>
      <c r="F5120" t="s">
        <v>8335</v>
      </c>
    </row>
    <row r="5121" spans="1:6">
      <c r="A5121" t="s">
        <v>13551</v>
      </c>
      <c r="B5121" t="s">
        <v>6290</v>
      </c>
      <c r="C5121">
        <v>10</v>
      </c>
      <c r="D5121">
        <v>0</v>
      </c>
      <c r="E5121" t="s">
        <v>869</v>
      </c>
      <c r="F5121" t="s">
        <v>8335</v>
      </c>
    </row>
    <row r="5122" spans="1:6">
      <c r="A5122" t="s">
        <v>13552</v>
      </c>
      <c r="B5122" t="s">
        <v>6291</v>
      </c>
      <c r="C5122">
        <v>15</v>
      </c>
      <c r="D5122">
        <v>0</v>
      </c>
      <c r="E5122" t="s">
        <v>869</v>
      </c>
      <c r="F5122" t="s">
        <v>8335</v>
      </c>
    </row>
    <row r="5123" spans="1:6">
      <c r="A5123" t="s">
        <v>13553</v>
      </c>
      <c r="B5123" t="s">
        <v>6292</v>
      </c>
      <c r="C5123">
        <v>4</v>
      </c>
      <c r="D5123">
        <v>0</v>
      </c>
      <c r="E5123" t="s">
        <v>869</v>
      </c>
      <c r="F5123" t="s">
        <v>8335</v>
      </c>
    </row>
    <row r="5124" spans="1:6">
      <c r="A5124" t="s">
        <v>13554</v>
      </c>
      <c r="B5124" t="s">
        <v>6293</v>
      </c>
      <c r="C5124">
        <v>4</v>
      </c>
      <c r="D5124">
        <v>0</v>
      </c>
      <c r="E5124" t="s">
        <v>869</v>
      </c>
      <c r="F5124" t="s">
        <v>8335</v>
      </c>
    </row>
    <row r="5125" spans="1:6">
      <c r="A5125" t="s">
        <v>13555</v>
      </c>
      <c r="B5125" t="s">
        <v>6294</v>
      </c>
      <c r="C5125">
        <v>5</v>
      </c>
      <c r="D5125">
        <v>0</v>
      </c>
      <c r="E5125" t="s">
        <v>869</v>
      </c>
      <c r="F5125" t="s">
        <v>8335</v>
      </c>
    </row>
    <row r="5126" spans="1:6">
      <c r="A5126" t="s">
        <v>13556</v>
      </c>
      <c r="B5126" t="s">
        <v>6295</v>
      </c>
      <c r="C5126">
        <v>13</v>
      </c>
      <c r="D5126">
        <v>0</v>
      </c>
      <c r="E5126" t="s">
        <v>869</v>
      </c>
      <c r="F5126" t="s">
        <v>8335</v>
      </c>
    </row>
    <row r="5127" spans="1:6">
      <c r="A5127" t="s">
        <v>13557</v>
      </c>
      <c r="B5127" t="s">
        <v>6296</v>
      </c>
      <c r="C5127">
        <v>6</v>
      </c>
      <c r="D5127">
        <v>0</v>
      </c>
      <c r="E5127" t="s">
        <v>869</v>
      </c>
      <c r="F5127" t="s">
        <v>8335</v>
      </c>
    </row>
    <row r="5128" spans="1:6">
      <c r="A5128" t="s">
        <v>13558</v>
      </c>
      <c r="B5128" t="s">
        <v>6297</v>
      </c>
      <c r="C5128">
        <v>5</v>
      </c>
      <c r="D5128">
        <v>0</v>
      </c>
      <c r="E5128" t="s">
        <v>869</v>
      </c>
      <c r="F5128" t="s">
        <v>8335</v>
      </c>
    </row>
    <row r="5129" spans="1:6">
      <c r="A5129" t="s">
        <v>13559</v>
      </c>
      <c r="B5129" t="s">
        <v>6298</v>
      </c>
      <c r="C5129">
        <v>6</v>
      </c>
      <c r="D5129">
        <v>0</v>
      </c>
      <c r="E5129" t="s">
        <v>869</v>
      </c>
      <c r="F5129" t="s">
        <v>8335</v>
      </c>
    </row>
    <row r="5130" spans="1:6">
      <c r="A5130" t="s">
        <v>13560</v>
      </c>
      <c r="B5130" t="s">
        <v>6299</v>
      </c>
      <c r="C5130">
        <v>7</v>
      </c>
      <c r="D5130">
        <v>0</v>
      </c>
      <c r="E5130" t="s">
        <v>870</v>
      </c>
      <c r="F5130" t="s">
        <v>8334</v>
      </c>
    </row>
    <row r="5131" spans="1:6">
      <c r="A5131" t="s">
        <v>13561</v>
      </c>
      <c r="B5131" t="s">
        <v>6300</v>
      </c>
      <c r="C5131">
        <v>10</v>
      </c>
      <c r="D5131">
        <v>0</v>
      </c>
      <c r="E5131" t="s">
        <v>870</v>
      </c>
      <c r="F5131" t="s">
        <v>8334</v>
      </c>
    </row>
    <row r="5132" spans="1:6">
      <c r="A5132" t="s">
        <v>13562</v>
      </c>
      <c r="B5132" t="s">
        <v>6301</v>
      </c>
      <c r="C5132">
        <v>8</v>
      </c>
      <c r="D5132">
        <v>0</v>
      </c>
      <c r="E5132" t="s">
        <v>870</v>
      </c>
      <c r="F5132" t="s">
        <v>8334</v>
      </c>
    </row>
    <row r="5133" spans="1:6">
      <c r="A5133" t="s">
        <v>13563</v>
      </c>
      <c r="B5133" t="s">
        <v>6302</v>
      </c>
      <c r="C5133">
        <v>18</v>
      </c>
      <c r="D5133">
        <v>0</v>
      </c>
      <c r="E5133" t="s">
        <v>870</v>
      </c>
      <c r="F5133" t="s">
        <v>8334</v>
      </c>
    </row>
    <row r="5134" spans="1:6">
      <c r="A5134" t="s">
        <v>13564</v>
      </c>
      <c r="B5134" t="s">
        <v>6303</v>
      </c>
      <c r="C5134">
        <v>101</v>
      </c>
      <c r="D5134">
        <v>16</v>
      </c>
      <c r="E5134" t="s">
        <v>870</v>
      </c>
      <c r="F5134" t="s">
        <v>8334</v>
      </c>
    </row>
    <row r="5135" spans="1:6">
      <c r="A5135" t="s">
        <v>13565</v>
      </c>
      <c r="B5135" t="s">
        <v>6304</v>
      </c>
      <c r="C5135">
        <v>11</v>
      </c>
      <c r="D5135">
        <v>0</v>
      </c>
      <c r="E5135" t="s">
        <v>870</v>
      </c>
      <c r="F5135" t="s">
        <v>8334</v>
      </c>
    </row>
    <row r="5136" spans="1:6">
      <c r="A5136" t="s">
        <v>13566</v>
      </c>
      <c r="B5136" t="s">
        <v>6305</v>
      </c>
      <c r="C5136">
        <v>47</v>
      </c>
      <c r="D5136">
        <v>0</v>
      </c>
      <c r="E5136" t="s">
        <v>870</v>
      </c>
      <c r="F5136" t="s">
        <v>8334</v>
      </c>
    </row>
    <row r="5137" spans="1:6">
      <c r="A5137" t="s">
        <v>13567</v>
      </c>
      <c r="B5137" t="s">
        <v>6306</v>
      </c>
      <c r="C5137">
        <v>150</v>
      </c>
      <c r="D5137">
        <v>16</v>
      </c>
      <c r="E5137" t="s">
        <v>871</v>
      </c>
      <c r="F5137" t="s">
        <v>8334</v>
      </c>
    </row>
    <row r="5138" spans="1:6">
      <c r="A5138" t="s">
        <v>13568</v>
      </c>
      <c r="B5138" t="s">
        <v>6307</v>
      </c>
      <c r="C5138">
        <v>71</v>
      </c>
      <c r="D5138">
        <v>6</v>
      </c>
      <c r="E5138" t="s">
        <v>871</v>
      </c>
      <c r="F5138" t="s">
        <v>8335</v>
      </c>
    </row>
    <row r="5139" spans="1:6">
      <c r="A5139" t="s">
        <v>13569</v>
      </c>
      <c r="B5139" t="s">
        <v>6308</v>
      </c>
      <c r="C5139">
        <v>10</v>
      </c>
      <c r="D5139">
        <v>0</v>
      </c>
      <c r="E5139" t="s">
        <v>872</v>
      </c>
      <c r="F5139" t="s">
        <v>1196</v>
      </c>
    </row>
    <row r="5140" spans="1:6">
      <c r="A5140" t="s">
        <v>13570</v>
      </c>
      <c r="B5140" t="s">
        <v>6309</v>
      </c>
      <c r="C5140">
        <v>69</v>
      </c>
      <c r="D5140">
        <v>10</v>
      </c>
      <c r="E5140" t="s">
        <v>873</v>
      </c>
      <c r="F5140" t="s">
        <v>8331</v>
      </c>
    </row>
    <row r="5141" spans="1:6">
      <c r="A5141" t="s">
        <v>13571</v>
      </c>
      <c r="B5141" t="s">
        <v>6310</v>
      </c>
      <c r="C5141">
        <v>100</v>
      </c>
      <c r="D5141">
        <v>11</v>
      </c>
      <c r="E5141" t="s">
        <v>874</v>
      </c>
      <c r="F5141" t="s">
        <v>8335</v>
      </c>
    </row>
    <row r="5142" spans="1:6">
      <c r="A5142" t="s">
        <v>13572</v>
      </c>
      <c r="B5142" t="s">
        <v>6311</v>
      </c>
      <c r="C5142">
        <v>0</v>
      </c>
      <c r="D5142">
        <v>0</v>
      </c>
      <c r="E5142" t="s">
        <v>875</v>
      </c>
      <c r="F5142" t="s">
        <v>8331</v>
      </c>
    </row>
    <row r="5143" spans="1:6">
      <c r="A5143" t="s">
        <v>13573</v>
      </c>
      <c r="B5143" t="s">
        <v>6312</v>
      </c>
      <c r="C5143">
        <v>0</v>
      </c>
      <c r="D5143">
        <v>0</v>
      </c>
      <c r="E5143" t="s">
        <v>875</v>
      </c>
      <c r="F5143" t="s">
        <v>8331</v>
      </c>
    </row>
    <row r="5144" spans="1:6">
      <c r="A5144" t="s">
        <v>13574</v>
      </c>
      <c r="B5144" t="s">
        <v>6313</v>
      </c>
      <c r="C5144">
        <v>351</v>
      </c>
      <c r="D5144">
        <v>36</v>
      </c>
      <c r="E5144" t="s">
        <v>875</v>
      </c>
      <c r="F5144" t="s">
        <v>8381</v>
      </c>
    </row>
    <row r="5145" spans="1:6">
      <c r="A5145" t="s">
        <v>13575</v>
      </c>
      <c r="B5145" t="s">
        <v>6314</v>
      </c>
      <c r="C5145">
        <v>425</v>
      </c>
      <c r="D5145">
        <v>173</v>
      </c>
      <c r="E5145" t="s">
        <v>875</v>
      </c>
      <c r="F5145" t="s">
        <v>8381</v>
      </c>
    </row>
    <row r="5146" spans="1:6">
      <c r="A5146" t="s">
        <v>13576</v>
      </c>
      <c r="B5146" t="s">
        <v>6315</v>
      </c>
      <c r="C5146">
        <v>311</v>
      </c>
      <c r="D5146">
        <v>24</v>
      </c>
      <c r="E5146" t="s">
        <v>875</v>
      </c>
      <c r="F5146" t="s">
        <v>8381</v>
      </c>
    </row>
    <row r="5147" spans="1:6">
      <c r="A5147" t="s">
        <v>13577</v>
      </c>
      <c r="B5147" t="s">
        <v>6316</v>
      </c>
      <c r="C5147">
        <v>200</v>
      </c>
      <c r="D5147">
        <v>20</v>
      </c>
      <c r="E5147" t="s">
        <v>875</v>
      </c>
      <c r="F5147" t="s">
        <v>8381</v>
      </c>
    </row>
    <row r="5148" spans="1:6">
      <c r="A5148" t="s">
        <v>13578</v>
      </c>
      <c r="B5148" t="s">
        <v>6317</v>
      </c>
      <c r="C5148">
        <v>246</v>
      </c>
      <c r="D5148">
        <v>36</v>
      </c>
      <c r="E5148" t="s">
        <v>875</v>
      </c>
      <c r="F5148" t="s">
        <v>8381</v>
      </c>
    </row>
    <row r="5149" spans="1:6">
      <c r="A5149" t="s">
        <v>13579</v>
      </c>
      <c r="B5149" t="s">
        <v>6318</v>
      </c>
      <c r="C5149">
        <v>520</v>
      </c>
      <c r="D5149">
        <v>50</v>
      </c>
      <c r="E5149" t="s">
        <v>875</v>
      </c>
      <c r="F5149" t="s">
        <v>8331</v>
      </c>
    </row>
    <row r="5150" spans="1:6">
      <c r="A5150" t="s">
        <v>13580</v>
      </c>
      <c r="B5150" t="s">
        <v>6319</v>
      </c>
      <c r="C5150">
        <v>162</v>
      </c>
      <c r="D5150">
        <v>20</v>
      </c>
      <c r="E5150" t="s">
        <v>875</v>
      </c>
      <c r="F5150" t="s">
        <v>8331</v>
      </c>
    </row>
    <row r="5151" spans="1:6">
      <c r="A5151" t="s">
        <v>13581</v>
      </c>
      <c r="B5151" t="s">
        <v>6320</v>
      </c>
      <c r="C5151">
        <v>175</v>
      </c>
      <c r="D5151">
        <v>18</v>
      </c>
      <c r="E5151" t="s">
        <v>875</v>
      </c>
      <c r="F5151" t="s">
        <v>8331</v>
      </c>
    </row>
    <row r="5152" spans="1:6">
      <c r="A5152" t="s">
        <v>13582</v>
      </c>
      <c r="B5152" t="s">
        <v>6321</v>
      </c>
      <c r="C5152">
        <v>241</v>
      </c>
      <c r="D5152">
        <v>15</v>
      </c>
      <c r="E5152" t="s">
        <v>875</v>
      </c>
      <c r="F5152" t="s">
        <v>8331</v>
      </c>
    </row>
    <row r="5153" spans="1:6">
      <c r="A5153" t="s">
        <v>13583</v>
      </c>
      <c r="B5153" t="s">
        <v>6322</v>
      </c>
      <c r="C5153">
        <v>550</v>
      </c>
      <c r="D5153">
        <v>134</v>
      </c>
      <c r="E5153" t="s">
        <v>875</v>
      </c>
      <c r="F5153" t="s">
        <v>8381</v>
      </c>
    </row>
    <row r="5154" spans="1:6">
      <c r="A5154" t="s">
        <v>13584</v>
      </c>
      <c r="B5154" t="s">
        <v>6323</v>
      </c>
      <c r="C5154">
        <v>80</v>
      </c>
      <c r="D5154">
        <v>8</v>
      </c>
      <c r="E5154" t="s">
        <v>876</v>
      </c>
      <c r="F5154" t="s">
        <v>8334</v>
      </c>
    </row>
    <row r="5155" spans="1:6">
      <c r="A5155" t="s">
        <v>13585</v>
      </c>
      <c r="B5155" t="s">
        <v>6324</v>
      </c>
      <c r="C5155">
        <v>10</v>
      </c>
      <c r="D5155">
        <v>0</v>
      </c>
      <c r="E5155" t="s">
        <v>877</v>
      </c>
      <c r="F5155" t="s">
        <v>1196</v>
      </c>
    </row>
    <row r="5156" spans="1:6">
      <c r="A5156" t="s">
        <v>13586</v>
      </c>
      <c r="B5156" t="s">
        <v>6325</v>
      </c>
      <c r="C5156">
        <v>250</v>
      </c>
      <c r="D5156">
        <v>32</v>
      </c>
      <c r="E5156" t="s">
        <v>877</v>
      </c>
      <c r="F5156" t="s">
        <v>8335</v>
      </c>
    </row>
    <row r="5157" spans="1:6">
      <c r="A5157" t="s">
        <v>13587</v>
      </c>
      <c r="B5157" t="s">
        <v>6326</v>
      </c>
      <c r="C5157">
        <v>0</v>
      </c>
      <c r="D5157">
        <v>0</v>
      </c>
      <c r="E5157" t="s">
        <v>877</v>
      </c>
      <c r="F5157" t="s">
        <v>1196</v>
      </c>
    </row>
    <row r="5158" spans="1:6">
      <c r="A5158" t="s">
        <v>13588</v>
      </c>
      <c r="B5158" t="s">
        <v>6327</v>
      </c>
      <c r="C5158">
        <v>12</v>
      </c>
      <c r="D5158">
        <v>0</v>
      </c>
      <c r="E5158" t="s">
        <v>878</v>
      </c>
      <c r="F5158" t="s">
        <v>8335</v>
      </c>
    </row>
    <row r="5159" spans="1:6">
      <c r="A5159" t="s">
        <v>13589</v>
      </c>
      <c r="B5159" t="s">
        <v>6328</v>
      </c>
      <c r="C5159">
        <v>10</v>
      </c>
      <c r="D5159">
        <v>0</v>
      </c>
      <c r="E5159" t="s">
        <v>878</v>
      </c>
      <c r="F5159" t="s">
        <v>8335</v>
      </c>
    </row>
    <row r="5160" spans="1:6">
      <c r="A5160" t="s">
        <v>13590</v>
      </c>
      <c r="B5160" t="s">
        <v>6329</v>
      </c>
      <c r="C5160">
        <v>25</v>
      </c>
      <c r="D5160">
        <v>3</v>
      </c>
      <c r="E5160" t="s">
        <v>878</v>
      </c>
      <c r="F5160" t="s">
        <v>8335</v>
      </c>
    </row>
    <row r="5161" spans="1:6">
      <c r="A5161" t="s">
        <v>13591</v>
      </c>
      <c r="B5161" t="s">
        <v>6330</v>
      </c>
      <c r="C5161">
        <v>281</v>
      </c>
      <c r="D5161">
        <v>38</v>
      </c>
      <c r="E5161" t="s">
        <v>879</v>
      </c>
      <c r="F5161" t="s">
        <v>8335</v>
      </c>
    </row>
    <row r="5162" spans="1:6">
      <c r="A5162" t="s">
        <v>13592</v>
      </c>
      <c r="B5162" t="s">
        <v>6331</v>
      </c>
      <c r="C5162">
        <v>73</v>
      </c>
      <c r="D5162">
        <v>8</v>
      </c>
      <c r="E5162" t="s">
        <v>880</v>
      </c>
      <c r="F5162" t="s">
        <v>8335</v>
      </c>
    </row>
    <row r="5163" spans="1:6">
      <c r="A5163" t="s">
        <v>13593</v>
      </c>
      <c r="B5163" t="s">
        <v>6332</v>
      </c>
      <c r="C5163">
        <v>135</v>
      </c>
      <c r="D5163">
        <v>17</v>
      </c>
      <c r="E5163" t="s">
        <v>881</v>
      </c>
      <c r="F5163" t="s">
        <v>8334</v>
      </c>
    </row>
    <row r="5164" spans="1:6">
      <c r="A5164" t="s">
        <v>13594</v>
      </c>
      <c r="B5164" t="s">
        <v>6333</v>
      </c>
      <c r="C5164">
        <v>11</v>
      </c>
      <c r="D5164">
        <v>0</v>
      </c>
      <c r="E5164" t="s">
        <v>881</v>
      </c>
      <c r="F5164" t="s">
        <v>1196</v>
      </c>
    </row>
    <row r="5165" spans="1:6">
      <c r="A5165" t="s">
        <v>13595</v>
      </c>
      <c r="B5165" t="s">
        <v>6334</v>
      </c>
      <c r="C5165">
        <v>0</v>
      </c>
      <c r="D5165">
        <v>0</v>
      </c>
      <c r="E5165" t="s">
        <v>882</v>
      </c>
      <c r="F5165" t="s">
        <v>1196</v>
      </c>
    </row>
    <row r="5166" spans="1:6">
      <c r="A5166" t="s">
        <v>13596</v>
      </c>
      <c r="B5166" t="s">
        <v>6335</v>
      </c>
      <c r="C5166">
        <v>190</v>
      </c>
      <c r="D5166">
        <v>17</v>
      </c>
      <c r="E5166" t="s">
        <v>882</v>
      </c>
      <c r="F5166" t="s">
        <v>8334</v>
      </c>
    </row>
    <row r="5167" spans="1:6">
      <c r="A5167" t="s">
        <v>13597</v>
      </c>
      <c r="B5167" t="s">
        <v>6336</v>
      </c>
      <c r="C5167">
        <v>18</v>
      </c>
      <c r="D5167">
        <v>0</v>
      </c>
      <c r="E5167" t="s">
        <v>882</v>
      </c>
      <c r="F5167" t="s">
        <v>8334</v>
      </c>
    </row>
    <row r="5168" spans="1:6">
      <c r="A5168" t="s">
        <v>13598</v>
      </c>
      <c r="B5168" t="s">
        <v>6337</v>
      </c>
      <c r="C5168">
        <v>60</v>
      </c>
      <c r="D5168">
        <v>0</v>
      </c>
      <c r="E5168" t="s">
        <v>882</v>
      </c>
      <c r="F5168" t="s">
        <v>8334</v>
      </c>
    </row>
    <row r="5169" spans="1:6">
      <c r="A5169" t="s">
        <v>13599</v>
      </c>
      <c r="B5169" t="s">
        <v>6338</v>
      </c>
      <c r="C5169">
        <v>5</v>
      </c>
      <c r="D5169">
        <v>0</v>
      </c>
      <c r="E5169" t="s">
        <v>882</v>
      </c>
      <c r="F5169" t="s">
        <v>8334</v>
      </c>
    </row>
    <row r="5170" spans="1:6">
      <c r="A5170" t="s">
        <v>13600</v>
      </c>
      <c r="B5170" t="s">
        <v>6339</v>
      </c>
      <c r="C5170">
        <v>53</v>
      </c>
      <c r="D5170">
        <v>3</v>
      </c>
      <c r="E5170" t="s">
        <v>883</v>
      </c>
      <c r="F5170" t="s">
        <v>8331</v>
      </c>
    </row>
    <row r="5171" spans="1:6">
      <c r="A5171" t="s">
        <v>13601</v>
      </c>
      <c r="B5171" t="s">
        <v>6340</v>
      </c>
      <c r="C5171">
        <v>1</v>
      </c>
      <c r="D5171">
        <v>0</v>
      </c>
      <c r="E5171" t="s">
        <v>884</v>
      </c>
      <c r="F5171" t="s">
        <v>8331</v>
      </c>
    </row>
    <row r="5172" spans="1:6">
      <c r="A5172" t="s">
        <v>13602</v>
      </c>
      <c r="B5172" t="s">
        <v>6341</v>
      </c>
      <c r="C5172">
        <v>233</v>
      </c>
      <c r="D5172">
        <v>22</v>
      </c>
      <c r="E5172" t="s">
        <v>884</v>
      </c>
      <c r="F5172" t="s">
        <v>8334</v>
      </c>
    </row>
    <row r="5173" spans="1:6">
      <c r="A5173" t="s">
        <v>13603</v>
      </c>
      <c r="B5173" t="s">
        <v>6342</v>
      </c>
      <c r="C5173">
        <v>461</v>
      </c>
      <c r="D5173">
        <v>49</v>
      </c>
      <c r="E5173" t="s">
        <v>885</v>
      </c>
      <c r="F5173" t="s">
        <v>8334</v>
      </c>
    </row>
    <row r="5174" spans="1:6">
      <c r="A5174" t="s">
        <v>13604</v>
      </c>
      <c r="B5174" t="s">
        <v>6343</v>
      </c>
      <c r="C5174">
        <v>116</v>
      </c>
      <c r="D5174">
        <v>0</v>
      </c>
      <c r="E5174" t="s">
        <v>885</v>
      </c>
      <c r="F5174" t="s">
        <v>8334</v>
      </c>
    </row>
    <row r="5175" spans="1:6">
      <c r="A5175" t="s">
        <v>13605</v>
      </c>
      <c r="B5175" t="s">
        <v>6344</v>
      </c>
      <c r="C5175">
        <v>55</v>
      </c>
      <c r="D5175">
        <v>4</v>
      </c>
      <c r="E5175" t="s">
        <v>886</v>
      </c>
      <c r="F5175" t="s">
        <v>8334</v>
      </c>
    </row>
    <row r="5176" spans="1:6">
      <c r="A5176" t="s">
        <v>13606</v>
      </c>
      <c r="B5176" t="s">
        <v>6345</v>
      </c>
      <c r="C5176">
        <v>10</v>
      </c>
      <c r="D5176">
        <v>0</v>
      </c>
      <c r="E5176" t="s">
        <v>886</v>
      </c>
      <c r="F5176" t="s">
        <v>8334</v>
      </c>
    </row>
    <row r="5177" spans="1:6">
      <c r="A5177" t="s">
        <v>13607</v>
      </c>
      <c r="B5177" t="s">
        <v>6346</v>
      </c>
      <c r="C5177">
        <v>3</v>
      </c>
      <c r="D5177">
        <v>0</v>
      </c>
      <c r="E5177" t="s">
        <v>887</v>
      </c>
      <c r="F5177" t="s">
        <v>8335</v>
      </c>
    </row>
    <row r="5178" spans="1:6">
      <c r="A5178" t="s">
        <v>13608</v>
      </c>
      <c r="B5178" t="s">
        <v>6347</v>
      </c>
      <c r="C5178">
        <v>145</v>
      </c>
      <c r="D5178">
        <v>14</v>
      </c>
      <c r="E5178" t="s">
        <v>888</v>
      </c>
      <c r="F5178" t="s">
        <v>8334</v>
      </c>
    </row>
    <row r="5179" spans="1:6">
      <c r="A5179" t="s">
        <v>13609</v>
      </c>
      <c r="B5179" t="s">
        <v>6348</v>
      </c>
      <c r="C5179">
        <v>0</v>
      </c>
      <c r="D5179">
        <v>0</v>
      </c>
      <c r="E5179" t="s">
        <v>888</v>
      </c>
      <c r="F5179" t="s">
        <v>8334</v>
      </c>
    </row>
    <row r="5180" spans="1:6">
      <c r="A5180" t="s">
        <v>13610</v>
      </c>
      <c r="B5180" t="s">
        <v>6349</v>
      </c>
      <c r="C5180">
        <v>0</v>
      </c>
      <c r="D5180">
        <v>0</v>
      </c>
      <c r="E5180" t="s">
        <v>889</v>
      </c>
      <c r="F5180" t="s">
        <v>8335</v>
      </c>
    </row>
    <row r="5181" spans="1:6">
      <c r="A5181" t="s">
        <v>13611</v>
      </c>
      <c r="B5181" t="s">
        <v>6350</v>
      </c>
      <c r="C5181">
        <v>0</v>
      </c>
      <c r="D5181">
        <v>0</v>
      </c>
      <c r="E5181" t="s">
        <v>890</v>
      </c>
      <c r="F5181" t="s">
        <v>1196</v>
      </c>
    </row>
    <row r="5182" spans="1:6">
      <c r="A5182" t="s">
        <v>13612</v>
      </c>
      <c r="B5182" t="s">
        <v>6351</v>
      </c>
      <c r="C5182">
        <v>40</v>
      </c>
      <c r="D5182">
        <v>7</v>
      </c>
      <c r="E5182" t="s">
        <v>890</v>
      </c>
      <c r="F5182" t="s">
        <v>8335</v>
      </c>
    </row>
    <row r="5183" spans="1:6">
      <c r="A5183" t="s">
        <v>13613</v>
      </c>
      <c r="B5183" t="s">
        <v>6352</v>
      </c>
      <c r="C5183">
        <v>85</v>
      </c>
      <c r="D5183">
        <v>8</v>
      </c>
      <c r="E5183" t="s">
        <v>890</v>
      </c>
      <c r="F5183" t="s">
        <v>8335</v>
      </c>
    </row>
    <row r="5184" spans="1:6">
      <c r="A5184" t="s">
        <v>13614</v>
      </c>
      <c r="B5184" t="s">
        <v>6353</v>
      </c>
      <c r="C5184">
        <v>4</v>
      </c>
      <c r="D5184">
        <v>0</v>
      </c>
      <c r="E5184" t="s">
        <v>890</v>
      </c>
      <c r="F5184" t="s">
        <v>8331</v>
      </c>
    </row>
    <row r="5185" spans="1:6">
      <c r="A5185" t="s">
        <v>13615</v>
      </c>
      <c r="B5185" t="s">
        <v>6354</v>
      </c>
      <c r="C5185">
        <v>17</v>
      </c>
      <c r="D5185">
        <v>0</v>
      </c>
      <c r="E5185" t="s">
        <v>890</v>
      </c>
      <c r="F5185" t="s">
        <v>8335</v>
      </c>
    </row>
    <row r="5186" spans="1:6">
      <c r="A5186" t="s">
        <v>13616</v>
      </c>
      <c r="B5186" t="s">
        <v>6355</v>
      </c>
      <c r="C5186">
        <v>7</v>
      </c>
      <c r="D5186">
        <v>0</v>
      </c>
      <c r="E5186" t="s">
        <v>890</v>
      </c>
      <c r="F5186" t="s">
        <v>8335</v>
      </c>
    </row>
    <row r="5187" spans="1:6">
      <c r="A5187" t="s">
        <v>13617</v>
      </c>
      <c r="B5187" t="s">
        <v>6356</v>
      </c>
      <c r="C5187">
        <v>6</v>
      </c>
      <c r="D5187">
        <v>0</v>
      </c>
      <c r="E5187" t="s">
        <v>890</v>
      </c>
      <c r="F5187" t="s">
        <v>8331</v>
      </c>
    </row>
    <row r="5188" spans="1:6">
      <c r="A5188" t="s">
        <v>13618</v>
      </c>
      <c r="B5188" t="s">
        <v>6357</v>
      </c>
      <c r="C5188">
        <v>3</v>
      </c>
      <c r="D5188">
        <v>0</v>
      </c>
      <c r="E5188" t="s">
        <v>890</v>
      </c>
      <c r="F5188" t="s">
        <v>8331</v>
      </c>
    </row>
    <row r="5189" spans="1:6">
      <c r="A5189" t="s">
        <v>13619</v>
      </c>
      <c r="B5189" t="s">
        <v>6358</v>
      </c>
      <c r="C5189">
        <v>82</v>
      </c>
      <c r="D5189">
        <v>10</v>
      </c>
      <c r="E5189" t="s">
        <v>890</v>
      </c>
      <c r="F5189" t="s">
        <v>8331</v>
      </c>
    </row>
    <row r="5190" spans="1:6">
      <c r="A5190" t="s">
        <v>13620</v>
      </c>
      <c r="B5190" t="s">
        <v>6359</v>
      </c>
      <c r="C5190">
        <v>57</v>
      </c>
      <c r="D5190">
        <v>0</v>
      </c>
      <c r="E5190" t="s">
        <v>890</v>
      </c>
      <c r="F5190" t="s">
        <v>8335</v>
      </c>
    </row>
    <row r="5191" spans="1:6">
      <c r="A5191" t="s">
        <v>13621</v>
      </c>
      <c r="B5191" t="s">
        <v>6360</v>
      </c>
      <c r="C5191">
        <v>55</v>
      </c>
      <c r="D5191">
        <v>5</v>
      </c>
      <c r="E5191" t="s">
        <v>890</v>
      </c>
      <c r="F5191" t="s">
        <v>8335</v>
      </c>
    </row>
    <row r="5192" spans="1:6">
      <c r="A5192" t="s">
        <v>13622</v>
      </c>
      <c r="B5192" t="s">
        <v>6361</v>
      </c>
      <c r="C5192">
        <v>15</v>
      </c>
      <c r="D5192">
        <v>0</v>
      </c>
      <c r="E5192" t="s">
        <v>890</v>
      </c>
      <c r="F5192" t="s">
        <v>8331</v>
      </c>
    </row>
    <row r="5193" spans="1:6">
      <c r="A5193" t="s">
        <v>13623</v>
      </c>
      <c r="B5193" t="s">
        <v>6362</v>
      </c>
      <c r="C5193">
        <v>7</v>
      </c>
      <c r="D5193">
        <v>0</v>
      </c>
      <c r="E5193" t="s">
        <v>890</v>
      </c>
      <c r="F5193" t="s">
        <v>1196</v>
      </c>
    </row>
    <row r="5194" spans="1:6">
      <c r="A5194" t="s">
        <v>13624</v>
      </c>
      <c r="B5194" t="s">
        <v>6363</v>
      </c>
      <c r="C5194">
        <v>13</v>
      </c>
      <c r="D5194">
        <v>0</v>
      </c>
      <c r="E5194" t="s">
        <v>891</v>
      </c>
      <c r="F5194" t="s">
        <v>8335</v>
      </c>
    </row>
    <row r="5195" spans="1:6">
      <c r="A5195" t="s">
        <v>13625</v>
      </c>
      <c r="B5195" t="s">
        <v>6364</v>
      </c>
      <c r="C5195">
        <v>55</v>
      </c>
      <c r="D5195">
        <v>4</v>
      </c>
      <c r="E5195" t="s">
        <v>892</v>
      </c>
      <c r="F5195" t="s">
        <v>8334</v>
      </c>
    </row>
    <row r="5196" spans="1:6">
      <c r="A5196" t="s">
        <v>13626</v>
      </c>
      <c r="B5196" t="s">
        <v>6365</v>
      </c>
      <c r="C5196">
        <v>400</v>
      </c>
      <c r="D5196">
        <v>73</v>
      </c>
      <c r="E5196" t="s">
        <v>892</v>
      </c>
      <c r="F5196" t="s">
        <v>8334</v>
      </c>
    </row>
    <row r="5197" spans="1:6">
      <c r="A5197" t="s">
        <v>13627</v>
      </c>
      <c r="B5197" t="s">
        <v>6366</v>
      </c>
      <c r="C5197">
        <v>72</v>
      </c>
      <c r="D5197">
        <v>11</v>
      </c>
      <c r="E5197" t="s">
        <v>892</v>
      </c>
      <c r="F5197" t="s">
        <v>8334</v>
      </c>
    </row>
    <row r="5198" spans="1:6">
      <c r="A5198" t="s">
        <v>13628</v>
      </c>
      <c r="B5198" t="s">
        <v>6367</v>
      </c>
      <c r="C5198">
        <v>108</v>
      </c>
      <c r="D5198">
        <v>0</v>
      </c>
      <c r="E5198" t="s">
        <v>892</v>
      </c>
      <c r="F5198" t="s">
        <v>8334</v>
      </c>
    </row>
    <row r="5199" spans="1:6">
      <c r="A5199" t="s">
        <v>13629</v>
      </c>
      <c r="B5199" t="s">
        <v>6368</v>
      </c>
      <c r="C5199">
        <v>21</v>
      </c>
      <c r="D5199">
        <v>3</v>
      </c>
      <c r="E5199" t="s">
        <v>892</v>
      </c>
      <c r="F5199" t="s">
        <v>8334</v>
      </c>
    </row>
    <row r="5200" spans="1:6">
      <c r="A5200" t="s">
        <v>13630</v>
      </c>
      <c r="B5200" t="s">
        <v>6369</v>
      </c>
      <c r="C5200">
        <v>40</v>
      </c>
      <c r="D5200">
        <v>9</v>
      </c>
      <c r="E5200" t="s">
        <v>892</v>
      </c>
      <c r="F5200" t="s">
        <v>8334</v>
      </c>
    </row>
    <row r="5201" spans="1:6">
      <c r="A5201" t="s">
        <v>13631</v>
      </c>
      <c r="B5201" t="s">
        <v>6370</v>
      </c>
      <c r="C5201">
        <v>100</v>
      </c>
      <c r="D5201">
        <v>12</v>
      </c>
      <c r="E5201" t="s">
        <v>892</v>
      </c>
      <c r="F5201" t="s">
        <v>8335</v>
      </c>
    </row>
    <row r="5202" spans="1:6">
      <c r="A5202" t="s">
        <v>13632</v>
      </c>
      <c r="B5202" t="s">
        <v>6371</v>
      </c>
      <c r="C5202">
        <v>56</v>
      </c>
      <c r="D5202">
        <v>8</v>
      </c>
      <c r="E5202" t="s">
        <v>893</v>
      </c>
      <c r="F5202" t="s">
        <v>8331</v>
      </c>
    </row>
    <row r="5203" spans="1:6">
      <c r="A5203" t="s">
        <v>13633</v>
      </c>
      <c r="B5203" t="s">
        <v>6372</v>
      </c>
      <c r="C5203">
        <v>71</v>
      </c>
      <c r="D5203">
        <v>7</v>
      </c>
      <c r="E5203" t="s">
        <v>894</v>
      </c>
      <c r="F5203" t="s">
        <v>8335</v>
      </c>
    </row>
    <row r="5204" spans="1:6">
      <c r="A5204" t="s">
        <v>13634</v>
      </c>
      <c r="B5204" t="s">
        <v>6373</v>
      </c>
      <c r="C5204">
        <v>109</v>
      </c>
      <c r="D5204">
        <v>36</v>
      </c>
      <c r="E5204" t="s">
        <v>895</v>
      </c>
      <c r="F5204" t="s">
        <v>8335</v>
      </c>
    </row>
    <row r="5205" spans="1:6">
      <c r="A5205" t="s">
        <v>13635</v>
      </c>
      <c r="B5205" t="s">
        <v>6374</v>
      </c>
      <c r="C5205">
        <v>18</v>
      </c>
      <c r="D5205">
        <v>0</v>
      </c>
      <c r="E5205" t="s">
        <v>896</v>
      </c>
      <c r="F5205" t="s">
        <v>1196</v>
      </c>
    </row>
    <row r="5206" spans="1:6">
      <c r="A5206" t="s">
        <v>13636</v>
      </c>
      <c r="B5206" t="s">
        <v>6375</v>
      </c>
      <c r="C5206">
        <v>29</v>
      </c>
      <c r="D5206">
        <v>0</v>
      </c>
      <c r="E5206" t="s">
        <v>896</v>
      </c>
      <c r="F5206" t="s">
        <v>1196</v>
      </c>
    </row>
    <row r="5207" spans="1:6">
      <c r="A5207" t="s">
        <v>13637</v>
      </c>
      <c r="B5207" t="s">
        <v>6376</v>
      </c>
      <c r="C5207">
        <v>12</v>
      </c>
      <c r="D5207">
        <v>0</v>
      </c>
      <c r="E5207" t="s">
        <v>897</v>
      </c>
      <c r="F5207" t="s">
        <v>8335</v>
      </c>
    </row>
    <row r="5208" spans="1:6">
      <c r="A5208" t="s">
        <v>13638</v>
      </c>
      <c r="B5208" t="s">
        <v>6377</v>
      </c>
      <c r="C5208">
        <v>6</v>
      </c>
      <c r="D5208">
        <v>0</v>
      </c>
      <c r="E5208" t="s">
        <v>897</v>
      </c>
      <c r="F5208" t="s">
        <v>8335</v>
      </c>
    </row>
    <row r="5209" spans="1:6">
      <c r="A5209" t="s">
        <v>13639</v>
      </c>
      <c r="B5209" t="s">
        <v>6378</v>
      </c>
      <c r="C5209">
        <v>7</v>
      </c>
      <c r="D5209">
        <v>0</v>
      </c>
      <c r="E5209" t="s">
        <v>897</v>
      </c>
      <c r="F5209" t="s">
        <v>1196</v>
      </c>
    </row>
    <row r="5210" spans="1:6">
      <c r="A5210" t="s">
        <v>13640</v>
      </c>
      <c r="B5210" t="s">
        <v>6379</v>
      </c>
      <c r="C5210">
        <v>169</v>
      </c>
      <c r="D5210">
        <v>8</v>
      </c>
      <c r="E5210" t="s">
        <v>898</v>
      </c>
      <c r="F5210" t="s">
        <v>8335</v>
      </c>
    </row>
    <row r="5211" spans="1:6">
      <c r="A5211" t="s">
        <v>13641</v>
      </c>
      <c r="B5211" t="s">
        <v>6380</v>
      </c>
      <c r="C5211">
        <v>38</v>
      </c>
      <c r="D5211">
        <v>6</v>
      </c>
      <c r="E5211" t="s">
        <v>899</v>
      </c>
      <c r="F5211" t="s">
        <v>8332</v>
      </c>
    </row>
    <row r="5212" spans="1:6">
      <c r="A5212" t="s">
        <v>13642</v>
      </c>
      <c r="B5212" t="s">
        <v>6381</v>
      </c>
      <c r="C5212">
        <v>13</v>
      </c>
      <c r="D5212">
        <v>2</v>
      </c>
      <c r="E5212" t="s">
        <v>899</v>
      </c>
      <c r="F5212" t="s">
        <v>8332</v>
      </c>
    </row>
    <row r="5213" spans="1:6">
      <c r="A5213" t="s">
        <v>13643</v>
      </c>
      <c r="B5213" t="s">
        <v>6382</v>
      </c>
      <c r="C5213">
        <v>11</v>
      </c>
      <c r="D5213">
        <v>2</v>
      </c>
      <c r="E5213" t="s">
        <v>899</v>
      </c>
      <c r="F5213" t="s">
        <v>8332</v>
      </c>
    </row>
    <row r="5214" spans="1:6">
      <c r="A5214" t="s">
        <v>13644</v>
      </c>
      <c r="B5214" t="s">
        <v>6383</v>
      </c>
      <c r="C5214">
        <v>15</v>
      </c>
      <c r="D5214">
        <v>2</v>
      </c>
      <c r="E5214" t="s">
        <v>899</v>
      </c>
      <c r="F5214" t="s">
        <v>8332</v>
      </c>
    </row>
    <row r="5215" spans="1:6">
      <c r="A5215" t="s">
        <v>13645</v>
      </c>
      <c r="B5215" t="s">
        <v>6384</v>
      </c>
      <c r="C5215">
        <v>175</v>
      </c>
      <c r="D5215">
        <v>11</v>
      </c>
      <c r="E5215" t="s">
        <v>900</v>
      </c>
      <c r="F5215" t="s">
        <v>8334</v>
      </c>
    </row>
    <row r="5216" spans="1:6">
      <c r="A5216" t="s">
        <v>13646</v>
      </c>
      <c r="B5216" t="s">
        <v>6385</v>
      </c>
      <c r="C5216">
        <v>27</v>
      </c>
      <c r="D5216">
        <v>6</v>
      </c>
      <c r="E5216" t="s">
        <v>901</v>
      </c>
      <c r="F5216" t="s">
        <v>8334</v>
      </c>
    </row>
    <row r="5217" spans="1:6">
      <c r="A5217" t="s">
        <v>13647</v>
      </c>
      <c r="B5217" t="s">
        <v>6386</v>
      </c>
      <c r="C5217">
        <v>142</v>
      </c>
      <c r="D5217">
        <v>23</v>
      </c>
      <c r="E5217" t="s">
        <v>902</v>
      </c>
      <c r="F5217" t="s">
        <v>8335</v>
      </c>
    </row>
    <row r="5218" spans="1:6">
      <c r="A5218" t="s">
        <v>13648</v>
      </c>
      <c r="B5218" t="s">
        <v>6387</v>
      </c>
      <c r="C5218">
        <v>6</v>
      </c>
      <c r="D5218">
        <v>0</v>
      </c>
      <c r="E5218" t="s">
        <v>903</v>
      </c>
      <c r="F5218" t="s">
        <v>8332</v>
      </c>
    </row>
    <row r="5219" spans="1:6">
      <c r="A5219" t="s">
        <v>13649</v>
      </c>
      <c r="B5219" t="s">
        <v>6388</v>
      </c>
      <c r="C5219">
        <v>124</v>
      </c>
      <c r="D5219">
        <v>7</v>
      </c>
      <c r="E5219" t="s">
        <v>904</v>
      </c>
      <c r="F5219" t="s">
        <v>8335</v>
      </c>
    </row>
    <row r="5220" spans="1:6">
      <c r="A5220" t="s">
        <v>13650</v>
      </c>
      <c r="B5220" t="s">
        <v>6389</v>
      </c>
      <c r="C5220">
        <v>8</v>
      </c>
      <c r="D5220">
        <v>0</v>
      </c>
      <c r="E5220" t="s">
        <v>905</v>
      </c>
      <c r="F5220" t="s">
        <v>8335</v>
      </c>
    </row>
    <row r="5221" spans="1:6">
      <c r="A5221" t="s">
        <v>13651</v>
      </c>
      <c r="B5221" t="s">
        <v>6390</v>
      </c>
      <c r="C5221">
        <v>2</v>
      </c>
      <c r="D5221">
        <v>0</v>
      </c>
      <c r="E5221" t="s">
        <v>905</v>
      </c>
      <c r="F5221" t="s">
        <v>1196</v>
      </c>
    </row>
    <row r="5222" spans="1:6">
      <c r="A5222" t="s">
        <v>13652</v>
      </c>
      <c r="B5222" t="s">
        <v>6391</v>
      </c>
      <c r="C5222">
        <v>2</v>
      </c>
      <c r="D5222">
        <v>0</v>
      </c>
      <c r="E5222" t="s">
        <v>905</v>
      </c>
      <c r="F5222" t="s">
        <v>1196</v>
      </c>
    </row>
    <row r="5223" spans="1:6">
      <c r="A5223" t="s">
        <v>13653</v>
      </c>
      <c r="B5223" t="s">
        <v>6392</v>
      </c>
      <c r="C5223">
        <v>4</v>
      </c>
      <c r="D5223">
        <v>0</v>
      </c>
      <c r="E5223" t="s">
        <v>905</v>
      </c>
      <c r="F5223" t="s">
        <v>8335</v>
      </c>
    </row>
    <row r="5224" spans="1:6">
      <c r="A5224" t="s">
        <v>13654</v>
      </c>
      <c r="B5224" t="s">
        <v>6393</v>
      </c>
      <c r="C5224">
        <v>11</v>
      </c>
      <c r="D5224">
        <v>0</v>
      </c>
      <c r="E5224" t="s">
        <v>905</v>
      </c>
      <c r="F5224" t="s">
        <v>8335</v>
      </c>
    </row>
    <row r="5225" spans="1:6">
      <c r="A5225" t="s">
        <v>13655</v>
      </c>
      <c r="B5225" t="s">
        <v>6394</v>
      </c>
      <c r="C5225">
        <v>3</v>
      </c>
      <c r="D5225">
        <v>0</v>
      </c>
      <c r="E5225" t="s">
        <v>905</v>
      </c>
      <c r="F5225" t="s">
        <v>8335</v>
      </c>
    </row>
    <row r="5226" spans="1:6">
      <c r="A5226" t="s">
        <v>13656</v>
      </c>
      <c r="B5226" t="s">
        <v>6395</v>
      </c>
      <c r="C5226">
        <v>3</v>
      </c>
      <c r="D5226">
        <v>0</v>
      </c>
      <c r="E5226" t="s">
        <v>905</v>
      </c>
      <c r="F5226" t="s">
        <v>8335</v>
      </c>
    </row>
    <row r="5227" spans="1:6">
      <c r="A5227" t="s">
        <v>13657</v>
      </c>
      <c r="B5227" t="s">
        <v>6396</v>
      </c>
      <c r="C5227">
        <v>1</v>
      </c>
      <c r="D5227">
        <v>0</v>
      </c>
      <c r="E5227" t="s">
        <v>905</v>
      </c>
      <c r="F5227" t="s">
        <v>8335</v>
      </c>
    </row>
    <row r="5228" spans="1:6">
      <c r="A5228" t="s">
        <v>13658</v>
      </c>
      <c r="B5228" t="s">
        <v>6397</v>
      </c>
      <c r="C5228">
        <v>35</v>
      </c>
      <c r="D5228">
        <v>0</v>
      </c>
      <c r="E5228" t="s">
        <v>905</v>
      </c>
      <c r="F5228" t="s">
        <v>8335</v>
      </c>
    </row>
    <row r="5229" spans="1:6">
      <c r="A5229" t="s">
        <v>13659</v>
      </c>
      <c r="B5229" t="s">
        <v>6398</v>
      </c>
      <c r="C5229">
        <v>4</v>
      </c>
      <c r="D5229">
        <v>0</v>
      </c>
      <c r="E5229" t="s">
        <v>905</v>
      </c>
      <c r="F5229" t="s">
        <v>8335</v>
      </c>
    </row>
    <row r="5230" spans="1:6">
      <c r="A5230" t="s">
        <v>13660</v>
      </c>
      <c r="B5230" t="s">
        <v>6399</v>
      </c>
      <c r="C5230">
        <v>53</v>
      </c>
      <c r="D5230">
        <v>6</v>
      </c>
      <c r="E5230" t="s">
        <v>905</v>
      </c>
      <c r="F5230" t="s">
        <v>8335</v>
      </c>
    </row>
    <row r="5231" spans="1:6">
      <c r="A5231" t="s">
        <v>13661</v>
      </c>
      <c r="B5231" t="s">
        <v>6400</v>
      </c>
      <c r="C5231">
        <v>1</v>
      </c>
      <c r="D5231">
        <v>0</v>
      </c>
      <c r="E5231" t="s">
        <v>905</v>
      </c>
      <c r="F5231" t="s">
        <v>8335</v>
      </c>
    </row>
    <row r="5232" spans="1:6">
      <c r="A5232" t="s">
        <v>13662</v>
      </c>
      <c r="B5232" t="s">
        <v>6401</v>
      </c>
      <c r="C5232">
        <v>4</v>
      </c>
      <c r="D5232">
        <v>0</v>
      </c>
      <c r="E5232" t="s">
        <v>905</v>
      </c>
      <c r="F5232" t="s">
        <v>8335</v>
      </c>
    </row>
    <row r="5233" spans="1:6">
      <c r="A5233" t="s">
        <v>13663</v>
      </c>
      <c r="B5233" t="s">
        <v>6402</v>
      </c>
      <c r="C5233">
        <v>3</v>
      </c>
      <c r="D5233">
        <v>0</v>
      </c>
      <c r="E5233" t="s">
        <v>905</v>
      </c>
      <c r="F5233" t="s">
        <v>8335</v>
      </c>
    </row>
    <row r="5234" spans="1:6">
      <c r="A5234" t="s">
        <v>13664</v>
      </c>
      <c r="B5234" t="s">
        <v>6403</v>
      </c>
      <c r="C5234">
        <v>45</v>
      </c>
      <c r="D5234">
        <v>8</v>
      </c>
      <c r="E5234" t="s">
        <v>905</v>
      </c>
      <c r="F5234" t="s">
        <v>8335</v>
      </c>
    </row>
    <row r="5235" spans="1:6">
      <c r="A5235" t="s">
        <v>13665</v>
      </c>
      <c r="B5235" t="s">
        <v>6404</v>
      </c>
      <c r="C5235">
        <v>57</v>
      </c>
      <c r="D5235">
        <v>4</v>
      </c>
      <c r="E5235" t="s">
        <v>905</v>
      </c>
      <c r="F5235" t="s">
        <v>8335</v>
      </c>
    </row>
    <row r="5236" spans="1:6">
      <c r="A5236" t="s">
        <v>13666</v>
      </c>
      <c r="B5236" t="s">
        <v>6405</v>
      </c>
      <c r="C5236">
        <v>4</v>
      </c>
      <c r="D5236">
        <v>0</v>
      </c>
      <c r="E5236" t="s">
        <v>905</v>
      </c>
      <c r="F5236" t="s">
        <v>8335</v>
      </c>
    </row>
    <row r="5237" spans="1:6">
      <c r="A5237" t="s">
        <v>13667</v>
      </c>
      <c r="B5237" t="s">
        <v>6406</v>
      </c>
      <c r="C5237">
        <v>0</v>
      </c>
      <c r="D5237">
        <v>0</v>
      </c>
      <c r="E5237" t="s">
        <v>905</v>
      </c>
      <c r="F5237" t="s">
        <v>8335</v>
      </c>
    </row>
    <row r="5238" spans="1:6">
      <c r="A5238" t="s">
        <v>13668</v>
      </c>
      <c r="B5238" t="s">
        <v>6407</v>
      </c>
      <c r="C5238">
        <v>2</v>
      </c>
      <c r="D5238">
        <v>0</v>
      </c>
      <c r="E5238" t="s">
        <v>905</v>
      </c>
      <c r="F5238" t="s">
        <v>8335</v>
      </c>
    </row>
    <row r="5239" spans="1:6">
      <c r="A5239" t="s">
        <v>13669</v>
      </c>
      <c r="B5239" t="s">
        <v>6408</v>
      </c>
      <c r="C5239">
        <v>10</v>
      </c>
      <c r="D5239">
        <v>0</v>
      </c>
      <c r="E5239" t="s">
        <v>905</v>
      </c>
      <c r="F5239" t="s">
        <v>8335</v>
      </c>
    </row>
    <row r="5240" spans="1:6">
      <c r="A5240" t="s">
        <v>13670</v>
      </c>
      <c r="B5240" t="s">
        <v>6409</v>
      </c>
      <c r="C5240">
        <v>7</v>
      </c>
      <c r="D5240">
        <v>0</v>
      </c>
      <c r="E5240" t="s">
        <v>905</v>
      </c>
      <c r="F5240" t="s">
        <v>1196</v>
      </c>
    </row>
    <row r="5241" spans="1:6">
      <c r="A5241" t="s">
        <v>13671</v>
      </c>
      <c r="B5241" t="s">
        <v>6410</v>
      </c>
      <c r="C5241">
        <v>5</v>
      </c>
      <c r="D5241">
        <v>0</v>
      </c>
      <c r="E5241" t="s">
        <v>905</v>
      </c>
      <c r="F5241" t="s">
        <v>8335</v>
      </c>
    </row>
    <row r="5242" spans="1:6">
      <c r="A5242" t="s">
        <v>13672</v>
      </c>
      <c r="B5242" t="s">
        <v>6411</v>
      </c>
      <c r="C5242">
        <v>15</v>
      </c>
      <c r="D5242">
        <v>0</v>
      </c>
      <c r="E5242" t="s">
        <v>905</v>
      </c>
      <c r="F5242" t="s">
        <v>8335</v>
      </c>
    </row>
    <row r="5243" spans="1:6">
      <c r="A5243" t="s">
        <v>13673</v>
      </c>
      <c r="B5243" t="s">
        <v>6412</v>
      </c>
      <c r="C5243">
        <v>14</v>
      </c>
      <c r="D5243">
        <v>0</v>
      </c>
      <c r="E5243" t="s">
        <v>905</v>
      </c>
      <c r="F5243" t="s">
        <v>8377</v>
      </c>
    </row>
    <row r="5244" spans="1:6">
      <c r="A5244" t="s">
        <v>13674</v>
      </c>
      <c r="B5244" t="s">
        <v>6413</v>
      </c>
      <c r="C5244">
        <v>4</v>
      </c>
      <c r="D5244">
        <v>0</v>
      </c>
      <c r="E5244" t="s">
        <v>905</v>
      </c>
      <c r="F5244" t="s">
        <v>8335</v>
      </c>
    </row>
    <row r="5245" spans="1:6">
      <c r="A5245" t="s">
        <v>13675</v>
      </c>
      <c r="B5245" t="s">
        <v>6414</v>
      </c>
      <c r="C5245">
        <v>13</v>
      </c>
      <c r="D5245">
        <v>0</v>
      </c>
      <c r="E5245" t="s">
        <v>905</v>
      </c>
      <c r="F5245" t="s">
        <v>8335</v>
      </c>
    </row>
    <row r="5246" spans="1:6">
      <c r="A5246" t="s">
        <v>13676</v>
      </c>
      <c r="B5246" t="s">
        <v>6415</v>
      </c>
      <c r="C5246">
        <v>2</v>
      </c>
      <c r="D5246">
        <v>0</v>
      </c>
      <c r="E5246" t="s">
        <v>905</v>
      </c>
      <c r="F5246" t="s">
        <v>8335</v>
      </c>
    </row>
    <row r="5247" spans="1:6">
      <c r="A5247" t="s">
        <v>13677</v>
      </c>
      <c r="B5247" t="s">
        <v>6416</v>
      </c>
      <c r="C5247">
        <v>1</v>
      </c>
      <c r="D5247">
        <v>0</v>
      </c>
      <c r="E5247" t="s">
        <v>905</v>
      </c>
      <c r="F5247" t="s">
        <v>8335</v>
      </c>
    </row>
    <row r="5248" spans="1:6">
      <c r="A5248" t="s">
        <v>13678</v>
      </c>
      <c r="B5248" t="s">
        <v>6417</v>
      </c>
      <c r="C5248">
        <v>4</v>
      </c>
      <c r="D5248">
        <v>0</v>
      </c>
      <c r="E5248" t="s">
        <v>905</v>
      </c>
      <c r="F5248" t="s">
        <v>8335</v>
      </c>
    </row>
    <row r="5249" spans="1:6">
      <c r="A5249" t="s">
        <v>13679</v>
      </c>
      <c r="B5249" t="s">
        <v>6418</v>
      </c>
      <c r="C5249">
        <v>15</v>
      </c>
      <c r="D5249">
        <v>0</v>
      </c>
      <c r="E5249" t="s">
        <v>905</v>
      </c>
      <c r="F5249" t="s">
        <v>8335</v>
      </c>
    </row>
    <row r="5250" spans="1:6">
      <c r="A5250" t="s">
        <v>13680</v>
      </c>
      <c r="B5250" t="s">
        <v>6419</v>
      </c>
      <c r="C5250">
        <v>3</v>
      </c>
      <c r="D5250">
        <v>0</v>
      </c>
      <c r="E5250" t="s">
        <v>905</v>
      </c>
      <c r="F5250" t="s">
        <v>8335</v>
      </c>
    </row>
    <row r="5251" spans="1:6">
      <c r="A5251" t="s">
        <v>13681</v>
      </c>
      <c r="B5251" t="s">
        <v>6420</v>
      </c>
      <c r="C5251">
        <v>6</v>
      </c>
      <c r="D5251">
        <v>0</v>
      </c>
      <c r="E5251" t="s">
        <v>905</v>
      </c>
      <c r="F5251" t="s">
        <v>8335</v>
      </c>
    </row>
    <row r="5252" spans="1:6">
      <c r="A5252" t="s">
        <v>13682</v>
      </c>
      <c r="B5252" t="s">
        <v>6421</v>
      </c>
      <c r="C5252">
        <v>3</v>
      </c>
      <c r="D5252">
        <v>0</v>
      </c>
      <c r="E5252" t="s">
        <v>905</v>
      </c>
      <c r="F5252" t="s">
        <v>8335</v>
      </c>
    </row>
    <row r="5253" spans="1:6">
      <c r="A5253" t="s">
        <v>13683</v>
      </c>
      <c r="B5253" t="s">
        <v>6422</v>
      </c>
      <c r="C5253">
        <v>10</v>
      </c>
      <c r="D5253">
        <v>1</v>
      </c>
      <c r="E5253" t="s">
        <v>906</v>
      </c>
      <c r="F5253" t="s">
        <v>8334</v>
      </c>
    </row>
    <row r="5254" spans="1:6">
      <c r="A5254" t="s">
        <v>13684</v>
      </c>
      <c r="B5254" t="s">
        <v>6423</v>
      </c>
      <c r="C5254">
        <v>90</v>
      </c>
      <c r="D5254">
        <v>9</v>
      </c>
      <c r="E5254" t="s">
        <v>907</v>
      </c>
      <c r="F5254" t="s">
        <v>8335</v>
      </c>
    </row>
    <row r="5255" spans="1:6">
      <c r="A5255" t="s">
        <v>13685</v>
      </c>
      <c r="B5255" t="s">
        <v>6424</v>
      </c>
      <c r="C5255">
        <v>96</v>
      </c>
      <c r="D5255">
        <v>8</v>
      </c>
      <c r="E5255" t="s">
        <v>908</v>
      </c>
      <c r="F5255" t="s">
        <v>8334</v>
      </c>
    </row>
    <row r="5256" spans="1:6">
      <c r="A5256" t="s">
        <v>13686</v>
      </c>
      <c r="B5256" t="s">
        <v>6425</v>
      </c>
      <c r="C5256">
        <v>15</v>
      </c>
      <c r="D5256">
        <v>0</v>
      </c>
      <c r="E5256" t="s">
        <v>909</v>
      </c>
      <c r="F5256" t="s">
        <v>8332</v>
      </c>
    </row>
    <row r="5257" spans="1:6">
      <c r="A5257" t="s">
        <v>13687</v>
      </c>
      <c r="B5257" t="s">
        <v>6426</v>
      </c>
      <c r="C5257">
        <v>125</v>
      </c>
      <c r="D5257">
        <v>0</v>
      </c>
      <c r="E5257" t="s">
        <v>910</v>
      </c>
      <c r="F5257" t="s">
        <v>8331</v>
      </c>
    </row>
    <row r="5258" spans="1:6">
      <c r="A5258" t="s">
        <v>13688</v>
      </c>
      <c r="B5258" t="s">
        <v>6427</v>
      </c>
      <c r="C5258">
        <v>10</v>
      </c>
      <c r="D5258">
        <v>0</v>
      </c>
      <c r="E5258" t="s">
        <v>911</v>
      </c>
      <c r="F5258" t="s">
        <v>8335</v>
      </c>
    </row>
    <row r="5259" spans="1:6">
      <c r="A5259" t="s">
        <v>13689</v>
      </c>
      <c r="B5259" t="s">
        <v>6428</v>
      </c>
      <c r="C5259">
        <v>0</v>
      </c>
      <c r="D5259">
        <v>0</v>
      </c>
      <c r="E5259" t="s">
        <v>912</v>
      </c>
      <c r="F5259" t="s">
        <v>8331</v>
      </c>
    </row>
    <row r="5260" spans="1:6">
      <c r="A5260" t="s">
        <v>13690</v>
      </c>
      <c r="B5260" t="s">
        <v>6429</v>
      </c>
      <c r="C5260">
        <v>0</v>
      </c>
      <c r="D5260">
        <v>0</v>
      </c>
      <c r="E5260" t="s">
        <v>912</v>
      </c>
      <c r="F5260" t="s">
        <v>8331</v>
      </c>
    </row>
    <row r="5261" spans="1:6">
      <c r="A5261" t="s">
        <v>13691</v>
      </c>
      <c r="B5261" t="s">
        <v>6430</v>
      </c>
      <c r="C5261">
        <v>130</v>
      </c>
      <c r="D5261">
        <v>41</v>
      </c>
      <c r="E5261" t="s">
        <v>912</v>
      </c>
      <c r="F5261" t="s">
        <v>8331</v>
      </c>
    </row>
    <row r="5262" spans="1:6">
      <c r="A5262" t="s">
        <v>13692</v>
      </c>
      <c r="B5262" t="s">
        <v>6431</v>
      </c>
      <c r="C5262">
        <v>125</v>
      </c>
      <c r="D5262">
        <v>9</v>
      </c>
      <c r="E5262" t="s">
        <v>912</v>
      </c>
      <c r="F5262" t="s">
        <v>8331</v>
      </c>
    </row>
    <row r="5263" spans="1:6">
      <c r="A5263" t="s">
        <v>13693</v>
      </c>
      <c r="B5263" t="s">
        <v>6432</v>
      </c>
      <c r="C5263">
        <v>260</v>
      </c>
      <c r="D5263">
        <v>57</v>
      </c>
      <c r="E5263" t="s">
        <v>912</v>
      </c>
      <c r="F5263" t="s">
        <v>8331</v>
      </c>
    </row>
    <row r="5264" spans="1:6">
      <c r="A5264" t="s">
        <v>13694</v>
      </c>
      <c r="B5264" t="s">
        <v>6433</v>
      </c>
      <c r="C5264">
        <v>515</v>
      </c>
      <c r="D5264">
        <v>75</v>
      </c>
      <c r="E5264" t="s">
        <v>912</v>
      </c>
      <c r="F5264" t="s">
        <v>8331</v>
      </c>
    </row>
    <row r="5265" spans="1:6">
      <c r="A5265" t="s">
        <v>13695</v>
      </c>
      <c r="B5265" t="s">
        <v>6434</v>
      </c>
      <c r="C5265">
        <v>130</v>
      </c>
      <c r="D5265">
        <v>0</v>
      </c>
      <c r="E5265" t="s">
        <v>912</v>
      </c>
      <c r="F5265" t="s">
        <v>8331</v>
      </c>
    </row>
    <row r="5266" spans="1:6">
      <c r="A5266" t="s">
        <v>13696</v>
      </c>
      <c r="B5266" t="s">
        <v>6435</v>
      </c>
      <c r="C5266">
        <v>0</v>
      </c>
      <c r="D5266">
        <v>0</v>
      </c>
      <c r="E5266" t="s">
        <v>913</v>
      </c>
      <c r="F5266" t="s">
        <v>8335</v>
      </c>
    </row>
    <row r="5267" spans="1:6">
      <c r="A5267" t="s">
        <v>13697</v>
      </c>
      <c r="B5267" t="s">
        <v>6436</v>
      </c>
      <c r="C5267">
        <v>0</v>
      </c>
      <c r="D5267">
        <v>0</v>
      </c>
      <c r="E5267" t="s">
        <v>913</v>
      </c>
      <c r="F5267" t="s">
        <v>1196</v>
      </c>
    </row>
    <row r="5268" spans="1:6">
      <c r="A5268" t="s">
        <v>13698</v>
      </c>
      <c r="B5268" t="s">
        <v>6437</v>
      </c>
      <c r="C5268">
        <v>30</v>
      </c>
      <c r="D5268">
        <v>0</v>
      </c>
      <c r="E5268" t="s">
        <v>914</v>
      </c>
      <c r="F5268" t="s">
        <v>8335</v>
      </c>
    </row>
    <row r="5269" spans="1:6">
      <c r="A5269" t="s">
        <v>13699</v>
      </c>
      <c r="B5269" t="s">
        <v>6438</v>
      </c>
      <c r="C5269">
        <v>0</v>
      </c>
      <c r="D5269">
        <v>0</v>
      </c>
      <c r="E5269" t="s">
        <v>914</v>
      </c>
      <c r="F5269" t="s">
        <v>8335</v>
      </c>
    </row>
    <row r="5270" spans="1:6">
      <c r="A5270" t="s">
        <v>13700</v>
      </c>
      <c r="B5270" t="s">
        <v>6439</v>
      </c>
      <c r="C5270">
        <v>44</v>
      </c>
      <c r="D5270">
        <v>0</v>
      </c>
      <c r="E5270" t="s">
        <v>914</v>
      </c>
      <c r="F5270" t="s">
        <v>8335</v>
      </c>
    </row>
    <row r="5271" spans="1:6">
      <c r="A5271" t="s">
        <v>13701</v>
      </c>
      <c r="B5271" t="s">
        <v>6440</v>
      </c>
      <c r="C5271">
        <v>0</v>
      </c>
      <c r="D5271">
        <v>0</v>
      </c>
      <c r="E5271" t="s">
        <v>914</v>
      </c>
      <c r="F5271" t="s">
        <v>8335</v>
      </c>
    </row>
    <row r="5272" spans="1:6">
      <c r="A5272" t="s">
        <v>13702</v>
      </c>
      <c r="B5272" t="s">
        <v>6441</v>
      </c>
      <c r="C5272">
        <v>0</v>
      </c>
      <c r="D5272">
        <v>0</v>
      </c>
      <c r="E5272" t="s">
        <v>914</v>
      </c>
      <c r="F5272" t="s">
        <v>8335</v>
      </c>
    </row>
    <row r="5273" spans="1:6">
      <c r="A5273" t="s">
        <v>13703</v>
      </c>
      <c r="B5273" t="s">
        <v>6442</v>
      </c>
      <c r="C5273">
        <v>0</v>
      </c>
      <c r="D5273">
        <v>0</v>
      </c>
      <c r="E5273" t="s">
        <v>914</v>
      </c>
      <c r="F5273" t="s">
        <v>8335</v>
      </c>
    </row>
    <row r="5274" spans="1:6">
      <c r="A5274" t="s">
        <v>13704</v>
      </c>
      <c r="B5274" t="s">
        <v>6443</v>
      </c>
      <c r="C5274">
        <v>72</v>
      </c>
      <c r="D5274">
        <v>0</v>
      </c>
      <c r="E5274" t="s">
        <v>914</v>
      </c>
      <c r="F5274" t="s">
        <v>8335</v>
      </c>
    </row>
    <row r="5275" spans="1:6">
      <c r="A5275" t="s">
        <v>13705</v>
      </c>
      <c r="B5275" t="s">
        <v>6444</v>
      </c>
      <c r="C5275">
        <v>143</v>
      </c>
      <c r="D5275">
        <v>0</v>
      </c>
      <c r="E5275" t="s">
        <v>914</v>
      </c>
      <c r="F5275" t="s">
        <v>8335</v>
      </c>
    </row>
    <row r="5276" spans="1:6">
      <c r="A5276" t="s">
        <v>13706</v>
      </c>
      <c r="B5276" t="s">
        <v>6445</v>
      </c>
      <c r="C5276">
        <v>22</v>
      </c>
      <c r="D5276">
        <v>0</v>
      </c>
      <c r="E5276" t="s">
        <v>914</v>
      </c>
      <c r="F5276" t="s">
        <v>8335</v>
      </c>
    </row>
    <row r="5277" spans="1:6">
      <c r="A5277" t="s">
        <v>13707</v>
      </c>
      <c r="B5277" t="s">
        <v>6446</v>
      </c>
      <c r="C5277">
        <v>20</v>
      </c>
      <c r="D5277">
        <v>0</v>
      </c>
      <c r="E5277" t="s">
        <v>914</v>
      </c>
      <c r="F5277" t="s">
        <v>8335</v>
      </c>
    </row>
    <row r="5278" spans="1:6">
      <c r="A5278" t="s">
        <v>13708</v>
      </c>
      <c r="B5278" t="s">
        <v>6447</v>
      </c>
      <c r="C5278">
        <v>76</v>
      </c>
      <c r="D5278">
        <v>0</v>
      </c>
      <c r="E5278" t="s">
        <v>914</v>
      </c>
      <c r="F5278" t="s">
        <v>8335</v>
      </c>
    </row>
    <row r="5279" spans="1:6">
      <c r="A5279" t="s">
        <v>13709</v>
      </c>
      <c r="B5279" t="s">
        <v>6448</v>
      </c>
      <c r="C5279">
        <v>35</v>
      </c>
      <c r="D5279">
        <v>0</v>
      </c>
      <c r="E5279" t="s">
        <v>914</v>
      </c>
      <c r="F5279" t="s">
        <v>8335</v>
      </c>
    </row>
    <row r="5280" spans="1:6">
      <c r="A5280" t="s">
        <v>13710</v>
      </c>
      <c r="B5280" t="s">
        <v>6449</v>
      </c>
      <c r="C5280">
        <v>28</v>
      </c>
      <c r="D5280">
        <v>0</v>
      </c>
      <c r="E5280" t="s">
        <v>914</v>
      </c>
      <c r="F5280" t="s">
        <v>8335</v>
      </c>
    </row>
    <row r="5281" spans="1:6">
      <c r="A5281" t="s">
        <v>13711</v>
      </c>
      <c r="B5281" t="s">
        <v>6450</v>
      </c>
      <c r="C5281">
        <v>33</v>
      </c>
      <c r="D5281">
        <v>0</v>
      </c>
      <c r="E5281" t="s">
        <v>914</v>
      </c>
      <c r="F5281" t="s">
        <v>8335</v>
      </c>
    </row>
    <row r="5282" spans="1:6">
      <c r="A5282" t="s">
        <v>13712</v>
      </c>
      <c r="B5282" t="s">
        <v>6451</v>
      </c>
      <c r="C5282">
        <v>26</v>
      </c>
      <c r="D5282">
        <v>0</v>
      </c>
      <c r="E5282" t="s">
        <v>914</v>
      </c>
      <c r="F5282" t="s">
        <v>8335</v>
      </c>
    </row>
    <row r="5283" spans="1:6">
      <c r="A5283" t="s">
        <v>13713</v>
      </c>
      <c r="B5283" t="s">
        <v>6452</v>
      </c>
      <c r="C5283">
        <v>50</v>
      </c>
      <c r="D5283">
        <v>0</v>
      </c>
      <c r="E5283" t="s">
        <v>914</v>
      </c>
      <c r="F5283" t="s">
        <v>8335</v>
      </c>
    </row>
    <row r="5284" spans="1:6">
      <c r="A5284" t="s">
        <v>13714</v>
      </c>
      <c r="B5284" t="s">
        <v>6453</v>
      </c>
      <c r="C5284">
        <v>32</v>
      </c>
      <c r="D5284">
        <v>0</v>
      </c>
      <c r="E5284" t="s">
        <v>914</v>
      </c>
      <c r="F5284" t="s">
        <v>8335</v>
      </c>
    </row>
    <row r="5285" spans="1:6">
      <c r="A5285" t="s">
        <v>13715</v>
      </c>
      <c r="B5285" t="s">
        <v>6454</v>
      </c>
      <c r="C5285">
        <v>61</v>
      </c>
      <c r="D5285">
        <v>0</v>
      </c>
      <c r="E5285" t="s">
        <v>914</v>
      </c>
      <c r="F5285" t="s">
        <v>8335</v>
      </c>
    </row>
    <row r="5286" spans="1:6">
      <c r="A5286" t="s">
        <v>13716</v>
      </c>
      <c r="B5286" t="s">
        <v>6455</v>
      </c>
      <c r="C5286">
        <v>25</v>
      </c>
      <c r="D5286">
        <v>0</v>
      </c>
      <c r="E5286" t="s">
        <v>914</v>
      </c>
      <c r="F5286" t="s">
        <v>8335</v>
      </c>
    </row>
    <row r="5287" spans="1:6">
      <c r="A5287" t="s">
        <v>13717</v>
      </c>
      <c r="B5287" t="s">
        <v>6456</v>
      </c>
      <c r="C5287">
        <v>28</v>
      </c>
      <c r="D5287">
        <v>0</v>
      </c>
      <c r="E5287" t="s">
        <v>914</v>
      </c>
      <c r="F5287" t="s">
        <v>8335</v>
      </c>
    </row>
    <row r="5288" spans="1:6">
      <c r="A5288" t="s">
        <v>13718</v>
      </c>
      <c r="B5288" t="s">
        <v>6457</v>
      </c>
      <c r="C5288">
        <v>33</v>
      </c>
      <c r="D5288">
        <v>0</v>
      </c>
      <c r="E5288" t="s">
        <v>914</v>
      </c>
      <c r="F5288" t="s">
        <v>8335</v>
      </c>
    </row>
    <row r="5289" spans="1:6">
      <c r="A5289" t="s">
        <v>13719</v>
      </c>
      <c r="B5289" t="s">
        <v>6458</v>
      </c>
      <c r="C5289">
        <v>19</v>
      </c>
      <c r="D5289">
        <v>0</v>
      </c>
      <c r="E5289" t="s">
        <v>914</v>
      </c>
      <c r="F5289" t="s">
        <v>8335</v>
      </c>
    </row>
    <row r="5290" spans="1:6">
      <c r="A5290" t="s">
        <v>13720</v>
      </c>
      <c r="B5290" t="s">
        <v>6459</v>
      </c>
      <c r="C5290">
        <v>40</v>
      </c>
      <c r="D5290">
        <v>0</v>
      </c>
      <c r="E5290" t="s">
        <v>914</v>
      </c>
      <c r="F5290" t="s">
        <v>8335</v>
      </c>
    </row>
    <row r="5291" spans="1:6">
      <c r="A5291" t="s">
        <v>13721</v>
      </c>
      <c r="B5291" t="s">
        <v>6460</v>
      </c>
      <c r="C5291">
        <v>0</v>
      </c>
      <c r="D5291">
        <v>0</v>
      </c>
      <c r="E5291" t="s">
        <v>914</v>
      </c>
      <c r="F5291" t="s">
        <v>1196</v>
      </c>
    </row>
    <row r="5292" spans="1:6">
      <c r="A5292" t="s">
        <v>13722</v>
      </c>
      <c r="B5292" t="s">
        <v>6461</v>
      </c>
      <c r="C5292">
        <v>0</v>
      </c>
      <c r="D5292">
        <v>0</v>
      </c>
      <c r="E5292" t="s">
        <v>914</v>
      </c>
      <c r="F5292" t="s">
        <v>8335</v>
      </c>
    </row>
    <row r="5293" spans="1:6">
      <c r="A5293" t="s">
        <v>13723</v>
      </c>
      <c r="B5293" t="s">
        <v>6462</v>
      </c>
      <c r="C5293">
        <v>42</v>
      </c>
      <c r="D5293">
        <v>0</v>
      </c>
      <c r="E5293" t="s">
        <v>914</v>
      </c>
      <c r="F5293" t="s">
        <v>8335</v>
      </c>
    </row>
    <row r="5294" spans="1:6">
      <c r="A5294" t="s">
        <v>13724</v>
      </c>
      <c r="B5294" t="s">
        <v>6463</v>
      </c>
      <c r="C5294">
        <v>55</v>
      </c>
      <c r="D5294">
        <v>0</v>
      </c>
      <c r="E5294" t="s">
        <v>914</v>
      </c>
      <c r="F5294" t="s">
        <v>8335</v>
      </c>
    </row>
    <row r="5295" spans="1:6">
      <c r="A5295" t="s">
        <v>13725</v>
      </c>
      <c r="B5295" t="s">
        <v>6464</v>
      </c>
      <c r="C5295">
        <v>0</v>
      </c>
      <c r="D5295">
        <v>0</v>
      </c>
      <c r="E5295" t="s">
        <v>914</v>
      </c>
      <c r="F5295" t="s">
        <v>8335</v>
      </c>
    </row>
    <row r="5296" spans="1:6">
      <c r="A5296" t="s">
        <v>13726</v>
      </c>
      <c r="B5296" t="s">
        <v>6465</v>
      </c>
      <c r="C5296">
        <v>46</v>
      </c>
      <c r="D5296">
        <v>0</v>
      </c>
      <c r="E5296" t="s">
        <v>914</v>
      </c>
      <c r="F5296" t="s">
        <v>8335</v>
      </c>
    </row>
    <row r="5297" spans="1:6">
      <c r="A5297" t="s">
        <v>13727</v>
      </c>
      <c r="B5297" t="s">
        <v>6466</v>
      </c>
      <c r="C5297">
        <v>35</v>
      </c>
      <c r="D5297">
        <v>0</v>
      </c>
      <c r="E5297" t="s">
        <v>914</v>
      </c>
      <c r="F5297" t="s">
        <v>8335</v>
      </c>
    </row>
    <row r="5298" spans="1:6">
      <c r="A5298" t="s">
        <v>13728</v>
      </c>
      <c r="B5298" t="s">
        <v>6467</v>
      </c>
      <c r="C5298">
        <v>25</v>
      </c>
      <c r="D5298">
        <v>0</v>
      </c>
      <c r="E5298" t="s">
        <v>914</v>
      </c>
      <c r="F5298" t="s">
        <v>8335</v>
      </c>
    </row>
    <row r="5299" spans="1:6">
      <c r="A5299" t="s">
        <v>13729</v>
      </c>
      <c r="B5299" t="s">
        <v>6468</v>
      </c>
      <c r="C5299">
        <v>65</v>
      </c>
      <c r="D5299">
        <v>0</v>
      </c>
      <c r="E5299" t="s">
        <v>914</v>
      </c>
      <c r="F5299" t="s">
        <v>8335</v>
      </c>
    </row>
    <row r="5300" spans="1:6">
      <c r="A5300" t="s">
        <v>13730</v>
      </c>
      <c r="B5300" t="s">
        <v>6469</v>
      </c>
      <c r="C5300">
        <v>21</v>
      </c>
      <c r="D5300">
        <v>0</v>
      </c>
      <c r="E5300" t="s">
        <v>914</v>
      </c>
      <c r="F5300" t="s">
        <v>8335</v>
      </c>
    </row>
    <row r="5301" spans="1:6">
      <c r="A5301" t="s">
        <v>13731</v>
      </c>
      <c r="B5301" t="s">
        <v>6470</v>
      </c>
      <c r="C5301">
        <v>24</v>
      </c>
      <c r="D5301">
        <v>0</v>
      </c>
      <c r="E5301" t="s">
        <v>914</v>
      </c>
      <c r="F5301" t="s">
        <v>1196</v>
      </c>
    </row>
    <row r="5302" spans="1:6">
      <c r="A5302" t="s">
        <v>13732</v>
      </c>
      <c r="B5302" t="s">
        <v>6471</v>
      </c>
      <c r="C5302">
        <v>28</v>
      </c>
      <c r="D5302">
        <v>0</v>
      </c>
      <c r="E5302" t="s">
        <v>914</v>
      </c>
      <c r="F5302" t="s">
        <v>8335</v>
      </c>
    </row>
    <row r="5303" spans="1:6">
      <c r="A5303" t="s">
        <v>13733</v>
      </c>
      <c r="B5303" t="s">
        <v>6472</v>
      </c>
      <c r="C5303">
        <v>19</v>
      </c>
      <c r="D5303">
        <v>0</v>
      </c>
      <c r="E5303" t="s">
        <v>914</v>
      </c>
      <c r="F5303" t="s">
        <v>8335</v>
      </c>
    </row>
    <row r="5304" spans="1:6">
      <c r="A5304" t="s">
        <v>13734</v>
      </c>
      <c r="B5304" t="s">
        <v>6473</v>
      </c>
      <c r="C5304">
        <v>27</v>
      </c>
      <c r="D5304">
        <v>0</v>
      </c>
      <c r="E5304" t="s">
        <v>914</v>
      </c>
      <c r="F5304" t="s">
        <v>8335</v>
      </c>
    </row>
    <row r="5305" spans="1:6">
      <c r="A5305" t="s">
        <v>13735</v>
      </c>
      <c r="B5305" t="s">
        <v>6474</v>
      </c>
      <c r="C5305">
        <v>25</v>
      </c>
      <c r="D5305">
        <v>0</v>
      </c>
      <c r="E5305" t="s">
        <v>914</v>
      </c>
      <c r="F5305" t="s">
        <v>8335</v>
      </c>
    </row>
    <row r="5306" spans="1:6">
      <c r="A5306" t="s">
        <v>13736</v>
      </c>
      <c r="B5306" t="s">
        <v>6475</v>
      </c>
      <c r="C5306">
        <v>21</v>
      </c>
      <c r="D5306">
        <v>0</v>
      </c>
      <c r="E5306" t="s">
        <v>914</v>
      </c>
      <c r="F5306" t="s">
        <v>8335</v>
      </c>
    </row>
    <row r="5307" spans="1:6">
      <c r="A5307" t="s">
        <v>13737</v>
      </c>
      <c r="B5307" t="s">
        <v>6476</v>
      </c>
      <c r="C5307">
        <v>20</v>
      </c>
      <c r="D5307">
        <v>0</v>
      </c>
      <c r="E5307" t="s">
        <v>914</v>
      </c>
      <c r="F5307" t="s">
        <v>8335</v>
      </c>
    </row>
    <row r="5308" spans="1:6">
      <c r="A5308" t="s">
        <v>13738</v>
      </c>
      <c r="B5308" t="s">
        <v>6477</v>
      </c>
      <c r="C5308">
        <v>47</v>
      </c>
      <c r="D5308">
        <v>0</v>
      </c>
      <c r="E5308" t="s">
        <v>914</v>
      </c>
      <c r="F5308" t="s">
        <v>8335</v>
      </c>
    </row>
    <row r="5309" spans="1:6">
      <c r="A5309" t="s">
        <v>13739</v>
      </c>
      <c r="B5309" t="s">
        <v>6478</v>
      </c>
      <c r="C5309">
        <v>22</v>
      </c>
      <c r="D5309">
        <v>0</v>
      </c>
      <c r="E5309" t="s">
        <v>914</v>
      </c>
      <c r="F5309" t="s">
        <v>8335</v>
      </c>
    </row>
    <row r="5310" spans="1:6">
      <c r="A5310" t="s">
        <v>13740</v>
      </c>
      <c r="B5310" t="s">
        <v>6479</v>
      </c>
      <c r="C5310">
        <v>96</v>
      </c>
      <c r="D5310">
        <v>0</v>
      </c>
      <c r="E5310" t="s">
        <v>914</v>
      </c>
      <c r="F5310" t="s">
        <v>8335</v>
      </c>
    </row>
    <row r="5311" spans="1:6">
      <c r="A5311" t="s">
        <v>13741</v>
      </c>
      <c r="B5311" t="s">
        <v>6480</v>
      </c>
      <c r="C5311">
        <v>23</v>
      </c>
      <c r="D5311">
        <v>0</v>
      </c>
      <c r="E5311" t="s">
        <v>914</v>
      </c>
      <c r="F5311" t="s">
        <v>8335</v>
      </c>
    </row>
    <row r="5312" spans="1:6">
      <c r="A5312" t="s">
        <v>13742</v>
      </c>
      <c r="B5312" t="s">
        <v>6481</v>
      </c>
      <c r="C5312">
        <v>60</v>
      </c>
      <c r="D5312">
        <v>0</v>
      </c>
      <c r="E5312" t="s">
        <v>914</v>
      </c>
      <c r="F5312" t="s">
        <v>8335</v>
      </c>
    </row>
    <row r="5313" spans="1:6">
      <c r="A5313" t="s">
        <v>13743</v>
      </c>
      <c r="B5313" t="s">
        <v>6482</v>
      </c>
      <c r="C5313">
        <v>32</v>
      </c>
      <c r="D5313">
        <v>0</v>
      </c>
      <c r="E5313" t="s">
        <v>914</v>
      </c>
      <c r="F5313" t="s">
        <v>8335</v>
      </c>
    </row>
    <row r="5314" spans="1:6">
      <c r="A5314" t="s">
        <v>13744</v>
      </c>
      <c r="B5314" t="s">
        <v>6483</v>
      </c>
      <c r="C5314">
        <v>20</v>
      </c>
      <c r="D5314">
        <v>0</v>
      </c>
      <c r="E5314" t="s">
        <v>914</v>
      </c>
      <c r="F5314" t="s">
        <v>8335</v>
      </c>
    </row>
    <row r="5315" spans="1:6">
      <c r="A5315" t="s">
        <v>13745</v>
      </c>
      <c r="B5315" t="s">
        <v>6484</v>
      </c>
      <c r="C5315">
        <v>25</v>
      </c>
      <c r="D5315">
        <v>0</v>
      </c>
      <c r="E5315" t="s">
        <v>914</v>
      </c>
      <c r="F5315" t="s">
        <v>8335</v>
      </c>
    </row>
    <row r="5316" spans="1:6">
      <c r="A5316" t="s">
        <v>13746</v>
      </c>
      <c r="B5316" t="s">
        <v>6485</v>
      </c>
      <c r="C5316">
        <v>18</v>
      </c>
      <c r="D5316">
        <v>0</v>
      </c>
      <c r="E5316" t="s">
        <v>914</v>
      </c>
      <c r="F5316" t="s">
        <v>8335</v>
      </c>
    </row>
    <row r="5317" spans="1:6">
      <c r="A5317" t="s">
        <v>13747</v>
      </c>
      <c r="B5317" t="s">
        <v>6486</v>
      </c>
      <c r="C5317">
        <v>38</v>
      </c>
      <c r="D5317">
        <v>0</v>
      </c>
      <c r="E5317" t="s">
        <v>914</v>
      </c>
      <c r="F5317" t="s">
        <v>8335</v>
      </c>
    </row>
    <row r="5318" spans="1:6">
      <c r="A5318" t="s">
        <v>13748</v>
      </c>
      <c r="B5318" t="s">
        <v>6487</v>
      </c>
      <c r="C5318">
        <v>25</v>
      </c>
      <c r="D5318">
        <v>0</v>
      </c>
      <c r="E5318" t="s">
        <v>914</v>
      </c>
      <c r="F5318" t="s">
        <v>8335</v>
      </c>
    </row>
    <row r="5319" spans="1:6">
      <c r="A5319" t="s">
        <v>13749</v>
      </c>
      <c r="B5319" t="s">
        <v>6488</v>
      </c>
      <c r="C5319">
        <v>30</v>
      </c>
      <c r="D5319">
        <v>0</v>
      </c>
      <c r="E5319" t="s">
        <v>914</v>
      </c>
      <c r="F5319" t="s">
        <v>8335</v>
      </c>
    </row>
    <row r="5320" spans="1:6">
      <c r="A5320" t="s">
        <v>13750</v>
      </c>
      <c r="B5320" t="s">
        <v>6489</v>
      </c>
      <c r="C5320">
        <v>45</v>
      </c>
      <c r="D5320">
        <v>0</v>
      </c>
      <c r="E5320" t="s">
        <v>914</v>
      </c>
      <c r="F5320" t="s">
        <v>8335</v>
      </c>
    </row>
    <row r="5321" spans="1:6">
      <c r="A5321" t="s">
        <v>13751</v>
      </c>
      <c r="B5321" t="s">
        <v>6490</v>
      </c>
      <c r="C5321">
        <v>24</v>
      </c>
      <c r="D5321">
        <v>0</v>
      </c>
      <c r="E5321" t="s">
        <v>914</v>
      </c>
      <c r="F5321" t="s">
        <v>8335</v>
      </c>
    </row>
    <row r="5322" spans="1:6">
      <c r="A5322" t="s">
        <v>13752</v>
      </c>
      <c r="B5322" t="s">
        <v>6491</v>
      </c>
      <c r="C5322">
        <v>30</v>
      </c>
      <c r="D5322">
        <v>0</v>
      </c>
      <c r="E5322" t="s">
        <v>914</v>
      </c>
      <c r="F5322" t="s">
        <v>8335</v>
      </c>
    </row>
    <row r="5323" spans="1:6">
      <c r="A5323" t="s">
        <v>13753</v>
      </c>
      <c r="B5323" t="s">
        <v>6492</v>
      </c>
      <c r="C5323">
        <v>30</v>
      </c>
      <c r="D5323">
        <v>0</v>
      </c>
      <c r="E5323" t="s">
        <v>914</v>
      </c>
      <c r="F5323" t="s">
        <v>8335</v>
      </c>
    </row>
    <row r="5324" spans="1:6">
      <c r="A5324" t="s">
        <v>13754</v>
      </c>
      <c r="B5324" t="s">
        <v>6493</v>
      </c>
      <c r="C5324">
        <v>18</v>
      </c>
      <c r="D5324">
        <v>0</v>
      </c>
      <c r="E5324" t="s">
        <v>914</v>
      </c>
      <c r="F5324" t="s">
        <v>8335</v>
      </c>
    </row>
    <row r="5325" spans="1:6">
      <c r="A5325" t="s">
        <v>13755</v>
      </c>
      <c r="B5325" t="s">
        <v>6494</v>
      </c>
      <c r="C5325">
        <v>18</v>
      </c>
      <c r="D5325">
        <v>0</v>
      </c>
      <c r="E5325" t="s">
        <v>914</v>
      </c>
      <c r="F5325" t="s">
        <v>8335</v>
      </c>
    </row>
    <row r="5326" spans="1:6">
      <c r="A5326" t="s">
        <v>13756</v>
      </c>
      <c r="B5326" t="s">
        <v>6495</v>
      </c>
      <c r="C5326">
        <v>23</v>
      </c>
      <c r="D5326">
        <v>0</v>
      </c>
      <c r="E5326" t="s">
        <v>914</v>
      </c>
      <c r="F5326" t="s">
        <v>8335</v>
      </c>
    </row>
    <row r="5327" spans="1:6">
      <c r="A5327" t="s">
        <v>13757</v>
      </c>
      <c r="B5327" t="s">
        <v>6496</v>
      </c>
      <c r="C5327">
        <v>27</v>
      </c>
      <c r="D5327">
        <v>0</v>
      </c>
      <c r="E5327" t="s">
        <v>914</v>
      </c>
      <c r="F5327" t="s">
        <v>8335</v>
      </c>
    </row>
    <row r="5328" spans="1:6">
      <c r="A5328" t="s">
        <v>13758</v>
      </c>
      <c r="B5328" t="s">
        <v>6497</v>
      </c>
      <c r="C5328">
        <v>34</v>
      </c>
      <c r="D5328">
        <v>0</v>
      </c>
      <c r="E5328" t="s">
        <v>914</v>
      </c>
      <c r="F5328" t="s">
        <v>8335</v>
      </c>
    </row>
    <row r="5329" spans="1:6">
      <c r="A5329" t="s">
        <v>13759</v>
      </c>
      <c r="B5329" t="s">
        <v>6498</v>
      </c>
      <c r="C5329">
        <v>48</v>
      </c>
      <c r="D5329">
        <v>0</v>
      </c>
      <c r="E5329" t="s">
        <v>914</v>
      </c>
      <c r="F5329" t="s">
        <v>8335</v>
      </c>
    </row>
    <row r="5330" spans="1:6">
      <c r="A5330" t="s">
        <v>13760</v>
      </c>
      <c r="B5330" t="s">
        <v>6499</v>
      </c>
      <c r="C5330">
        <v>30</v>
      </c>
      <c r="D5330">
        <v>0</v>
      </c>
      <c r="E5330" t="s">
        <v>914</v>
      </c>
      <c r="F5330" t="s">
        <v>8335</v>
      </c>
    </row>
    <row r="5331" spans="1:6">
      <c r="A5331" t="s">
        <v>13761</v>
      </c>
      <c r="B5331" t="s">
        <v>6500</v>
      </c>
      <c r="C5331">
        <v>35</v>
      </c>
      <c r="D5331">
        <v>0</v>
      </c>
      <c r="E5331" t="s">
        <v>914</v>
      </c>
      <c r="F5331" t="s">
        <v>8335</v>
      </c>
    </row>
    <row r="5332" spans="1:6">
      <c r="A5332" t="s">
        <v>13762</v>
      </c>
      <c r="B5332" t="s">
        <v>6501</v>
      </c>
      <c r="C5332">
        <v>27</v>
      </c>
      <c r="D5332">
        <v>0</v>
      </c>
      <c r="E5332" t="s">
        <v>914</v>
      </c>
      <c r="F5332" t="s">
        <v>8335</v>
      </c>
    </row>
    <row r="5333" spans="1:6">
      <c r="A5333" t="s">
        <v>13763</v>
      </c>
      <c r="B5333" t="s">
        <v>6502</v>
      </c>
      <c r="C5333">
        <v>29</v>
      </c>
      <c r="D5333">
        <v>0</v>
      </c>
      <c r="E5333" t="s">
        <v>914</v>
      </c>
      <c r="F5333" t="s">
        <v>8335</v>
      </c>
    </row>
    <row r="5334" spans="1:6">
      <c r="A5334" t="s">
        <v>13764</v>
      </c>
      <c r="B5334" t="s">
        <v>6503</v>
      </c>
      <c r="C5334">
        <v>34</v>
      </c>
      <c r="D5334">
        <v>0</v>
      </c>
      <c r="E5334" t="s">
        <v>914</v>
      </c>
      <c r="F5334" t="s">
        <v>8335</v>
      </c>
    </row>
    <row r="5335" spans="1:6">
      <c r="A5335" t="s">
        <v>13765</v>
      </c>
      <c r="B5335" t="s">
        <v>6504</v>
      </c>
      <c r="C5335">
        <v>17</v>
      </c>
      <c r="D5335">
        <v>0</v>
      </c>
      <c r="E5335" t="s">
        <v>914</v>
      </c>
      <c r="F5335" t="s">
        <v>8335</v>
      </c>
    </row>
    <row r="5336" spans="1:6">
      <c r="A5336" t="s">
        <v>13766</v>
      </c>
      <c r="B5336" t="s">
        <v>6505</v>
      </c>
      <c r="C5336">
        <v>32</v>
      </c>
      <c r="D5336">
        <v>0</v>
      </c>
      <c r="E5336" t="s">
        <v>914</v>
      </c>
      <c r="F5336" t="s">
        <v>8335</v>
      </c>
    </row>
    <row r="5337" spans="1:6">
      <c r="A5337" t="s">
        <v>13767</v>
      </c>
      <c r="B5337" t="s">
        <v>6506</v>
      </c>
      <c r="C5337">
        <v>36</v>
      </c>
      <c r="D5337">
        <v>0</v>
      </c>
      <c r="E5337" t="s">
        <v>914</v>
      </c>
      <c r="F5337" t="s">
        <v>8335</v>
      </c>
    </row>
    <row r="5338" spans="1:6">
      <c r="A5338" t="s">
        <v>13768</v>
      </c>
      <c r="B5338" t="s">
        <v>6507</v>
      </c>
      <c r="C5338">
        <v>45</v>
      </c>
      <c r="D5338">
        <v>0</v>
      </c>
      <c r="E5338" t="s">
        <v>914</v>
      </c>
      <c r="F5338" t="s">
        <v>8335</v>
      </c>
    </row>
    <row r="5339" spans="1:6">
      <c r="A5339" t="s">
        <v>13769</v>
      </c>
      <c r="B5339" t="s">
        <v>6508</v>
      </c>
      <c r="C5339">
        <v>30</v>
      </c>
      <c r="D5339">
        <v>0</v>
      </c>
      <c r="E5339" t="s">
        <v>914</v>
      </c>
      <c r="F5339" t="s">
        <v>8335</v>
      </c>
    </row>
    <row r="5340" spans="1:6">
      <c r="A5340" t="s">
        <v>13770</v>
      </c>
      <c r="B5340" t="s">
        <v>6509</v>
      </c>
      <c r="C5340">
        <v>37</v>
      </c>
      <c r="D5340">
        <v>0</v>
      </c>
      <c r="E5340" t="s">
        <v>914</v>
      </c>
      <c r="F5340" t="s">
        <v>8335</v>
      </c>
    </row>
    <row r="5341" spans="1:6">
      <c r="A5341" t="s">
        <v>13771</v>
      </c>
      <c r="B5341" t="s">
        <v>6510</v>
      </c>
      <c r="C5341">
        <v>40</v>
      </c>
      <c r="D5341">
        <v>0</v>
      </c>
      <c r="E5341" t="s">
        <v>914</v>
      </c>
      <c r="F5341" t="s">
        <v>8335</v>
      </c>
    </row>
    <row r="5342" spans="1:6">
      <c r="A5342" t="s">
        <v>13772</v>
      </c>
      <c r="B5342" t="s">
        <v>6511</v>
      </c>
      <c r="C5342">
        <v>24</v>
      </c>
      <c r="D5342">
        <v>0</v>
      </c>
      <c r="E5342" t="s">
        <v>914</v>
      </c>
      <c r="F5342" t="s">
        <v>8335</v>
      </c>
    </row>
    <row r="5343" spans="1:6">
      <c r="A5343" t="s">
        <v>13773</v>
      </c>
      <c r="B5343" t="s">
        <v>6512</v>
      </c>
      <c r="C5343">
        <v>30</v>
      </c>
      <c r="D5343">
        <v>0</v>
      </c>
      <c r="E5343" t="s">
        <v>914</v>
      </c>
      <c r="F5343" t="s">
        <v>8335</v>
      </c>
    </row>
    <row r="5344" spans="1:6">
      <c r="A5344" t="s">
        <v>13774</v>
      </c>
      <c r="B5344" t="s">
        <v>6513</v>
      </c>
      <c r="C5344">
        <v>25</v>
      </c>
      <c r="D5344">
        <v>0</v>
      </c>
      <c r="E5344" t="s">
        <v>914</v>
      </c>
      <c r="F5344" t="s">
        <v>8335</v>
      </c>
    </row>
    <row r="5345" spans="1:6">
      <c r="A5345" t="s">
        <v>13775</v>
      </c>
      <c r="B5345" t="s">
        <v>6514</v>
      </c>
      <c r="C5345">
        <v>66</v>
      </c>
      <c r="D5345">
        <v>0</v>
      </c>
      <c r="E5345" t="s">
        <v>914</v>
      </c>
      <c r="F5345" t="s">
        <v>8335</v>
      </c>
    </row>
    <row r="5346" spans="1:6">
      <c r="A5346" t="s">
        <v>13776</v>
      </c>
      <c r="B5346" t="s">
        <v>6515</v>
      </c>
      <c r="C5346">
        <v>27</v>
      </c>
      <c r="D5346">
        <v>0</v>
      </c>
      <c r="E5346" t="s">
        <v>914</v>
      </c>
      <c r="F5346" t="s">
        <v>8335</v>
      </c>
    </row>
    <row r="5347" spans="1:6">
      <c r="A5347" t="s">
        <v>13777</v>
      </c>
      <c r="B5347" t="s">
        <v>6516</v>
      </c>
      <c r="C5347">
        <v>40</v>
      </c>
      <c r="D5347">
        <v>0</v>
      </c>
      <c r="E5347" t="s">
        <v>914</v>
      </c>
      <c r="F5347" t="s">
        <v>8335</v>
      </c>
    </row>
    <row r="5348" spans="1:6">
      <c r="A5348" t="s">
        <v>13778</v>
      </c>
      <c r="B5348" t="s">
        <v>6517</v>
      </c>
      <c r="C5348">
        <v>22</v>
      </c>
      <c r="D5348">
        <v>0</v>
      </c>
      <c r="E5348" t="s">
        <v>914</v>
      </c>
      <c r="F5348" t="s">
        <v>8335</v>
      </c>
    </row>
    <row r="5349" spans="1:6">
      <c r="A5349" t="s">
        <v>13779</v>
      </c>
      <c r="B5349" t="s">
        <v>6518</v>
      </c>
      <c r="C5349">
        <v>16</v>
      </c>
      <c r="D5349">
        <v>0</v>
      </c>
      <c r="E5349" t="s">
        <v>914</v>
      </c>
      <c r="F5349" t="s">
        <v>8335</v>
      </c>
    </row>
    <row r="5350" spans="1:6">
      <c r="A5350" t="s">
        <v>13780</v>
      </c>
      <c r="B5350" t="s">
        <v>6519</v>
      </c>
      <c r="C5350">
        <v>27</v>
      </c>
      <c r="D5350">
        <v>0</v>
      </c>
      <c r="E5350" t="s">
        <v>914</v>
      </c>
      <c r="F5350" t="s">
        <v>8335</v>
      </c>
    </row>
    <row r="5351" spans="1:6">
      <c r="A5351" t="s">
        <v>13781</v>
      </c>
      <c r="B5351" t="s">
        <v>6520</v>
      </c>
      <c r="C5351">
        <v>34</v>
      </c>
      <c r="D5351">
        <v>0</v>
      </c>
      <c r="E5351" t="s">
        <v>914</v>
      </c>
      <c r="F5351" t="s">
        <v>8335</v>
      </c>
    </row>
    <row r="5352" spans="1:6">
      <c r="A5352" t="s">
        <v>13782</v>
      </c>
      <c r="B5352" t="s">
        <v>6521</v>
      </c>
      <c r="C5352">
        <v>57</v>
      </c>
      <c r="D5352">
        <v>0</v>
      </c>
      <c r="E5352" t="s">
        <v>914</v>
      </c>
      <c r="F5352" t="s">
        <v>8335</v>
      </c>
    </row>
    <row r="5353" spans="1:6">
      <c r="A5353" t="s">
        <v>13783</v>
      </c>
      <c r="B5353" t="s">
        <v>6522</v>
      </c>
      <c r="C5353">
        <v>42</v>
      </c>
      <c r="D5353">
        <v>0</v>
      </c>
      <c r="E5353" t="s">
        <v>914</v>
      </c>
      <c r="F5353" t="s">
        <v>8335</v>
      </c>
    </row>
    <row r="5354" spans="1:6">
      <c r="A5354" t="s">
        <v>13784</v>
      </c>
      <c r="B5354" t="s">
        <v>6523</v>
      </c>
      <c r="C5354">
        <v>33</v>
      </c>
      <c r="D5354">
        <v>0</v>
      </c>
      <c r="E5354" t="s">
        <v>914</v>
      </c>
      <c r="F5354" t="s">
        <v>8335</v>
      </c>
    </row>
    <row r="5355" spans="1:6">
      <c r="A5355" t="s">
        <v>13785</v>
      </c>
      <c r="B5355" t="s">
        <v>6524</v>
      </c>
      <c r="C5355">
        <v>40</v>
      </c>
      <c r="D5355">
        <v>0</v>
      </c>
      <c r="E5355" t="s">
        <v>914</v>
      </c>
      <c r="F5355" t="s">
        <v>8335</v>
      </c>
    </row>
    <row r="5356" spans="1:6">
      <c r="A5356" t="s">
        <v>13786</v>
      </c>
      <c r="B5356" t="s">
        <v>6525</v>
      </c>
      <c r="C5356">
        <v>42</v>
      </c>
      <c r="D5356">
        <v>0</v>
      </c>
      <c r="E5356" t="s">
        <v>914</v>
      </c>
      <c r="F5356" t="s">
        <v>8335</v>
      </c>
    </row>
    <row r="5357" spans="1:6">
      <c r="A5357" t="s">
        <v>13787</v>
      </c>
      <c r="B5357" t="s">
        <v>6526</v>
      </c>
      <c r="C5357">
        <v>27</v>
      </c>
      <c r="D5357">
        <v>0</v>
      </c>
      <c r="E5357" t="s">
        <v>914</v>
      </c>
      <c r="F5357" t="s">
        <v>8335</v>
      </c>
    </row>
    <row r="5358" spans="1:6">
      <c r="A5358" t="s">
        <v>13788</v>
      </c>
      <c r="B5358" t="s">
        <v>6527</v>
      </c>
      <c r="C5358">
        <v>35</v>
      </c>
      <c r="D5358">
        <v>0</v>
      </c>
      <c r="E5358" t="s">
        <v>914</v>
      </c>
      <c r="F5358" t="s">
        <v>8335</v>
      </c>
    </row>
    <row r="5359" spans="1:6">
      <c r="A5359" t="s">
        <v>13789</v>
      </c>
      <c r="B5359" t="s">
        <v>6528</v>
      </c>
      <c r="C5359">
        <v>39</v>
      </c>
      <c r="D5359">
        <v>0</v>
      </c>
      <c r="E5359" t="s">
        <v>914</v>
      </c>
      <c r="F5359" t="s">
        <v>8335</v>
      </c>
    </row>
    <row r="5360" spans="1:6">
      <c r="A5360" t="s">
        <v>13790</v>
      </c>
      <c r="B5360" t="s">
        <v>6529</v>
      </c>
      <c r="C5360">
        <v>23</v>
      </c>
      <c r="D5360">
        <v>0</v>
      </c>
      <c r="E5360" t="s">
        <v>914</v>
      </c>
      <c r="F5360" t="s">
        <v>8335</v>
      </c>
    </row>
    <row r="5361" spans="1:6">
      <c r="A5361" t="s">
        <v>13791</v>
      </c>
      <c r="B5361" t="s">
        <v>6530</v>
      </c>
      <c r="C5361">
        <v>25</v>
      </c>
      <c r="D5361">
        <v>0</v>
      </c>
      <c r="E5361" t="s">
        <v>914</v>
      </c>
      <c r="F5361" t="s">
        <v>8335</v>
      </c>
    </row>
    <row r="5362" spans="1:6">
      <c r="A5362" t="s">
        <v>13792</v>
      </c>
      <c r="B5362" t="s">
        <v>6531</v>
      </c>
      <c r="C5362">
        <v>30</v>
      </c>
      <c r="D5362">
        <v>0</v>
      </c>
      <c r="E5362" t="s">
        <v>914</v>
      </c>
      <c r="F5362" t="s">
        <v>8335</v>
      </c>
    </row>
    <row r="5363" spans="1:6">
      <c r="A5363" t="s">
        <v>13793</v>
      </c>
      <c r="B5363" t="s">
        <v>6532</v>
      </c>
      <c r="C5363">
        <v>25</v>
      </c>
      <c r="D5363">
        <v>0</v>
      </c>
      <c r="E5363" t="s">
        <v>914</v>
      </c>
      <c r="F5363" t="s">
        <v>8335</v>
      </c>
    </row>
    <row r="5364" spans="1:6">
      <c r="A5364" t="s">
        <v>13794</v>
      </c>
      <c r="B5364" t="s">
        <v>6533</v>
      </c>
      <c r="C5364">
        <v>30</v>
      </c>
      <c r="D5364">
        <v>0</v>
      </c>
      <c r="E5364" t="s">
        <v>914</v>
      </c>
      <c r="F5364" t="s">
        <v>8335</v>
      </c>
    </row>
    <row r="5365" spans="1:6">
      <c r="A5365" t="s">
        <v>13795</v>
      </c>
      <c r="B5365" t="s">
        <v>6534</v>
      </c>
      <c r="C5365">
        <v>28</v>
      </c>
      <c r="D5365">
        <v>0</v>
      </c>
      <c r="E5365" t="s">
        <v>914</v>
      </c>
      <c r="F5365" t="s">
        <v>8335</v>
      </c>
    </row>
    <row r="5366" spans="1:6">
      <c r="A5366" t="s">
        <v>13796</v>
      </c>
      <c r="B5366" t="s">
        <v>6535</v>
      </c>
      <c r="C5366">
        <v>30</v>
      </c>
      <c r="D5366">
        <v>0</v>
      </c>
      <c r="E5366" t="s">
        <v>914</v>
      </c>
      <c r="F5366" t="s">
        <v>8335</v>
      </c>
    </row>
    <row r="5367" spans="1:6">
      <c r="A5367" t="s">
        <v>13797</v>
      </c>
      <c r="B5367" t="s">
        <v>6536</v>
      </c>
      <c r="C5367">
        <v>19</v>
      </c>
      <c r="D5367">
        <v>0</v>
      </c>
      <c r="E5367" t="s">
        <v>914</v>
      </c>
      <c r="F5367" t="s">
        <v>8335</v>
      </c>
    </row>
    <row r="5368" spans="1:6">
      <c r="A5368" t="s">
        <v>13798</v>
      </c>
      <c r="B5368" t="s">
        <v>6537</v>
      </c>
      <c r="C5368">
        <v>45</v>
      </c>
      <c r="D5368">
        <v>0</v>
      </c>
      <c r="E5368" t="s">
        <v>914</v>
      </c>
      <c r="F5368" t="s">
        <v>8335</v>
      </c>
    </row>
    <row r="5369" spans="1:6">
      <c r="A5369" t="s">
        <v>13799</v>
      </c>
      <c r="B5369" t="s">
        <v>6538</v>
      </c>
      <c r="C5369">
        <v>18</v>
      </c>
      <c r="D5369">
        <v>0</v>
      </c>
      <c r="E5369" t="s">
        <v>914</v>
      </c>
      <c r="F5369" t="s">
        <v>8335</v>
      </c>
    </row>
    <row r="5370" spans="1:6">
      <c r="A5370" t="s">
        <v>13800</v>
      </c>
      <c r="B5370" t="s">
        <v>6539</v>
      </c>
      <c r="C5370">
        <v>44</v>
      </c>
      <c r="D5370">
        <v>0</v>
      </c>
      <c r="E5370" t="s">
        <v>914</v>
      </c>
      <c r="F5370" t="s">
        <v>8335</v>
      </c>
    </row>
    <row r="5371" spans="1:6">
      <c r="A5371" t="s">
        <v>13801</v>
      </c>
      <c r="B5371" t="s">
        <v>6540</v>
      </c>
      <c r="C5371">
        <v>27</v>
      </c>
      <c r="D5371">
        <v>0</v>
      </c>
      <c r="E5371" t="s">
        <v>914</v>
      </c>
      <c r="F5371" t="s">
        <v>8335</v>
      </c>
    </row>
    <row r="5372" spans="1:6">
      <c r="A5372" t="s">
        <v>13802</v>
      </c>
      <c r="B5372" t="s">
        <v>6541</v>
      </c>
      <c r="C5372">
        <v>33</v>
      </c>
      <c r="D5372">
        <v>0</v>
      </c>
      <c r="E5372" t="s">
        <v>914</v>
      </c>
      <c r="F5372" t="s">
        <v>8335</v>
      </c>
    </row>
    <row r="5373" spans="1:6">
      <c r="A5373" t="s">
        <v>13803</v>
      </c>
      <c r="B5373" t="s">
        <v>6542</v>
      </c>
      <c r="C5373">
        <v>32</v>
      </c>
      <c r="D5373">
        <v>0</v>
      </c>
      <c r="E5373" t="s">
        <v>914</v>
      </c>
      <c r="F5373" t="s">
        <v>8335</v>
      </c>
    </row>
    <row r="5374" spans="1:6">
      <c r="A5374" t="s">
        <v>13804</v>
      </c>
      <c r="B5374" t="s">
        <v>6543</v>
      </c>
      <c r="C5374">
        <v>43</v>
      </c>
      <c r="D5374">
        <v>0</v>
      </c>
      <c r="E5374" t="s">
        <v>914</v>
      </c>
      <c r="F5374" t="s">
        <v>8335</v>
      </c>
    </row>
    <row r="5375" spans="1:6">
      <c r="A5375" t="s">
        <v>13805</v>
      </c>
      <c r="B5375" t="s">
        <v>6544</v>
      </c>
      <c r="C5375">
        <v>25</v>
      </c>
      <c r="D5375">
        <v>0</v>
      </c>
      <c r="E5375" t="s">
        <v>914</v>
      </c>
      <c r="F5375" t="s">
        <v>8335</v>
      </c>
    </row>
    <row r="5376" spans="1:6">
      <c r="A5376" t="s">
        <v>13806</v>
      </c>
      <c r="B5376" t="s">
        <v>6545</v>
      </c>
      <c r="C5376">
        <v>16</v>
      </c>
      <c r="D5376">
        <v>0</v>
      </c>
      <c r="E5376" t="s">
        <v>914</v>
      </c>
      <c r="F5376" t="s">
        <v>8335</v>
      </c>
    </row>
    <row r="5377" spans="1:6">
      <c r="A5377" t="s">
        <v>13807</v>
      </c>
      <c r="B5377" t="s">
        <v>6546</v>
      </c>
      <c r="C5377">
        <v>25</v>
      </c>
      <c r="D5377">
        <v>0</v>
      </c>
      <c r="E5377" t="s">
        <v>914</v>
      </c>
      <c r="F5377" t="s">
        <v>8335</v>
      </c>
    </row>
    <row r="5378" spans="1:6">
      <c r="A5378" t="s">
        <v>13808</v>
      </c>
      <c r="B5378" t="s">
        <v>6547</v>
      </c>
      <c r="C5378">
        <v>30</v>
      </c>
      <c r="D5378">
        <v>0</v>
      </c>
      <c r="E5378" t="s">
        <v>914</v>
      </c>
      <c r="F5378" t="s">
        <v>8335</v>
      </c>
    </row>
    <row r="5379" spans="1:6">
      <c r="A5379" t="s">
        <v>13809</v>
      </c>
      <c r="B5379" t="s">
        <v>6548</v>
      </c>
      <c r="C5379">
        <v>0</v>
      </c>
      <c r="D5379">
        <v>0</v>
      </c>
      <c r="E5379" t="s">
        <v>914</v>
      </c>
      <c r="F5379" t="s">
        <v>8335</v>
      </c>
    </row>
    <row r="5380" spans="1:6">
      <c r="A5380" t="s">
        <v>13810</v>
      </c>
      <c r="B5380" t="s">
        <v>6549</v>
      </c>
      <c r="C5380">
        <v>0</v>
      </c>
      <c r="D5380">
        <v>0</v>
      </c>
      <c r="E5380" t="s">
        <v>914</v>
      </c>
      <c r="F5380" t="s">
        <v>8335</v>
      </c>
    </row>
    <row r="5381" spans="1:6">
      <c r="A5381" t="s">
        <v>13811</v>
      </c>
      <c r="B5381" t="s">
        <v>6550</v>
      </c>
      <c r="C5381">
        <v>60</v>
      </c>
      <c r="D5381">
        <v>0</v>
      </c>
      <c r="E5381" t="s">
        <v>914</v>
      </c>
      <c r="F5381" t="s">
        <v>8335</v>
      </c>
    </row>
    <row r="5382" spans="1:6">
      <c r="A5382" t="s">
        <v>13812</v>
      </c>
      <c r="B5382" t="s">
        <v>6551</v>
      </c>
      <c r="C5382">
        <v>10</v>
      </c>
      <c r="D5382">
        <v>0</v>
      </c>
      <c r="E5382" t="s">
        <v>915</v>
      </c>
      <c r="F5382" t="s">
        <v>1196</v>
      </c>
    </row>
    <row r="5383" spans="1:6">
      <c r="A5383" t="s">
        <v>13813</v>
      </c>
      <c r="B5383" t="s">
        <v>6552</v>
      </c>
      <c r="C5383">
        <v>96</v>
      </c>
      <c r="D5383">
        <v>12</v>
      </c>
      <c r="E5383" t="s">
        <v>916</v>
      </c>
      <c r="F5383" t="s">
        <v>8335</v>
      </c>
    </row>
    <row r="5384" spans="1:6">
      <c r="A5384" t="s">
        <v>13814</v>
      </c>
      <c r="B5384" t="s">
        <v>6553</v>
      </c>
      <c r="C5384">
        <v>21</v>
      </c>
      <c r="D5384">
        <v>0</v>
      </c>
      <c r="E5384" t="s">
        <v>916</v>
      </c>
      <c r="F5384" t="s">
        <v>8335</v>
      </c>
    </row>
    <row r="5385" spans="1:6">
      <c r="A5385" t="s">
        <v>13815</v>
      </c>
      <c r="B5385" t="s">
        <v>6554</v>
      </c>
      <c r="C5385">
        <v>89</v>
      </c>
      <c r="D5385">
        <v>7</v>
      </c>
      <c r="E5385" t="s">
        <v>916</v>
      </c>
      <c r="F5385" t="s">
        <v>8335</v>
      </c>
    </row>
    <row r="5386" spans="1:6">
      <c r="A5386" t="s">
        <v>13816</v>
      </c>
      <c r="B5386" t="s">
        <v>6555</v>
      </c>
      <c r="C5386">
        <v>12</v>
      </c>
      <c r="D5386">
        <v>0</v>
      </c>
      <c r="E5386" t="s">
        <v>916</v>
      </c>
      <c r="F5386" t="s">
        <v>8335</v>
      </c>
    </row>
    <row r="5387" spans="1:6">
      <c r="A5387" t="s">
        <v>13817</v>
      </c>
      <c r="B5387" t="s">
        <v>6556</v>
      </c>
      <c r="C5387">
        <v>162</v>
      </c>
      <c r="D5387">
        <v>18</v>
      </c>
      <c r="E5387" t="s">
        <v>916</v>
      </c>
      <c r="F5387" t="s">
        <v>8335</v>
      </c>
    </row>
    <row r="5388" spans="1:6">
      <c r="A5388" t="s">
        <v>13818</v>
      </c>
      <c r="B5388" t="s">
        <v>6557</v>
      </c>
      <c r="C5388">
        <v>68</v>
      </c>
      <c r="D5388">
        <v>4</v>
      </c>
      <c r="E5388" t="s">
        <v>916</v>
      </c>
      <c r="F5388" t="s">
        <v>8335</v>
      </c>
    </row>
    <row r="5389" spans="1:6">
      <c r="A5389" t="s">
        <v>13819</v>
      </c>
      <c r="B5389" t="s">
        <v>6558</v>
      </c>
      <c r="C5389">
        <v>0</v>
      </c>
      <c r="D5389">
        <v>0</v>
      </c>
      <c r="E5389" t="s">
        <v>916</v>
      </c>
      <c r="F5389" t="s">
        <v>8335</v>
      </c>
    </row>
    <row r="5390" spans="1:6">
      <c r="A5390" t="s">
        <v>13820</v>
      </c>
      <c r="B5390" t="s">
        <v>6559</v>
      </c>
      <c r="C5390">
        <v>0</v>
      </c>
      <c r="D5390">
        <v>0</v>
      </c>
      <c r="E5390" t="s">
        <v>916</v>
      </c>
      <c r="F5390" t="s">
        <v>8335</v>
      </c>
    </row>
    <row r="5391" spans="1:6">
      <c r="A5391" t="s">
        <v>13821</v>
      </c>
      <c r="B5391" t="s">
        <v>6560</v>
      </c>
      <c r="C5391">
        <v>170</v>
      </c>
      <c r="D5391">
        <v>13</v>
      </c>
      <c r="E5391" t="s">
        <v>916</v>
      </c>
      <c r="F5391" t="s">
        <v>8335</v>
      </c>
    </row>
    <row r="5392" spans="1:6">
      <c r="A5392" t="s">
        <v>13822</v>
      </c>
      <c r="B5392" t="s">
        <v>6561</v>
      </c>
      <c r="C5392">
        <v>511</v>
      </c>
      <c r="D5392">
        <v>58</v>
      </c>
      <c r="E5392" t="s">
        <v>916</v>
      </c>
      <c r="F5392" t="s">
        <v>8335</v>
      </c>
    </row>
    <row r="5393" spans="1:6">
      <c r="A5393" t="s">
        <v>13823</v>
      </c>
      <c r="B5393" t="s">
        <v>6562</v>
      </c>
      <c r="C5393">
        <v>126</v>
      </c>
      <c r="D5393">
        <v>6</v>
      </c>
      <c r="E5393" t="s">
        <v>916</v>
      </c>
      <c r="F5393" t="s">
        <v>8335</v>
      </c>
    </row>
    <row r="5394" spans="1:6">
      <c r="A5394" t="s">
        <v>13824</v>
      </c>
      <c r="B5394" t="s">
        <v>6563</v>
      </c>
      <c r="C5394">
        <v>105</v>
      </c>
      <c r="D5394">
        <v>8</v>
      </c>
      <c r="E5394" t="s">
        <v>916</v>
      </c>
      <c r="F5394" t="s">
        <v>8335</v>
      </c>
    </row>
    <row r="5395" spans="1:6">
      <c r="A5395" t="s">
        <v>13825</v>
      </c>
      <c r="B5395" t="s">
        <v>6564</v>
      </c>
      <c r="C5395">
        <v>143</v>
      </c>
      <c r="D5395">
        <v>20</v>
      </c>
      <c r="E5395" t="s">
        <v>916</v>
      </c>
      <c r="F5395" t="s">
        <v>8335</v>
      </c>
    </row>
    <row r="5396" spans="1:6">
      <c r="A5396" t="s">
        <v>13826</v>
      </c>
      <c r="B5396" t="s">
        <v>6565</v>
      </c>
      <c r="C5396">
        <v>215</v>
      </c>
      <c r="D5396">
        <v>32</v>
      </c>
      <c r="E5396" t="s">
        <v>916</v>
      </c>
      <c r="F5396" t="s">
        <v>8335</v>
      </c>
    </row>
    <row r="5397" spans="1:6">
      <c r="A5397" t="s">
        <v>13827</v>
      </c>
      <c r="B5397" t="s">
        <v>6566</v>
      </c>
      <c r="C5397">
        <v>95</v>
      </c>
      <c r="D5397">
        <v>11</v>
      </c>
      <c r="E5397" t="s">
        <v>916</v>
      </c>
      <c r="F5397" t="s">
        <v>8335</v>
      </c>
    </row>
    <row r="5398" spans="1:6">
      <c r="A5398" t="s">
        <v>13828</v>
      </c>
      <c r="B5398" t="s">
        <v>6567</v>
      </c>
      <c r="C5398">
        <v>9</v>
      </c>
      <c r="D5398">
        <v>0</v>
      </c>
      <c r="E5398" t="s">
        <v>917</v>
      </c>
      <c r="F5398" t="s">
        <v>1196</v>
      </c>
    </row>
    <row r="5399" spans="1:6">
      <c r="A5399" t="s">
        <v>13829</v>
      </c>
      <c r="B5399" t="s">
        <v>6568</v>
      </c>
      <c r="C5399">
        <v>183</v>
      </c>
      <c r="D5399">
        <v>15</v>
      </c>
      <c r="E5399" t="s">
        <v>918</v>
      </c>
      <c r="F5399" t="s">
        <v>8335</v>
      </c>
    </row>
    <row r="5400" spans="1:6">
      <c r="A5400" t="s">
        <v>13830</v>
      </c>
      <c r="B5400" t="s">
        <v>6568</v>
      </c>
      <c r="C5400">
        <v>0</v>
      </c>
      <c r="D5400">
        <v>0</v>
      </c>
      <c r="E5400" t="s">
        <v>918</v>
      </c>
      <c r="F5400" t="s">
        <v>1196</v>
      </c>
    </row>
    <row r="5401" spans="1:6">
      <c r="A5401" t="s">
        <v>13831</v>
      </c>
      <c r="B5401" t="s">
        <v>6569</v>
      </c>
      <c r="C5401">
        <v>149</v>
      </c>
      <c r="D5401">
        <v>0</v>
      </c>
      <c r="E5401" t="s">
        <v>919</v>
      </c>
      <c r="F5401" t="s">
        <v>8335</v>
      </c>
    </row>
    <row r="5402" spans="1:6">
      <c r="A5402" t="s">
        <v>13832</v>
      </c>
      <c r="B5402" t="s">
        <v>6570</v>
      </c>
      <c r="C5402">
        <v>11</v>
      </c>
      <c r="D5402">
        <v>0</v>
      </c>
      <c r="E5402" t="s">
        <v>920</v>
      </c>
      <c r="F5402" t="s">
        <v>8335</v>
      </c>
    </row>
    <row r="5403" spans="1:6">
      <c r="A5403" t="s">
        <v>13833</v>
      </c>
      <c r="B5403" t="s">
        <v>6571</v>
      </c>
      <c r="C5403">
        <v>11</v>
      </c>
      <c r="D5403">
        <v>0</v>
      </c>
      <c r="E5403" t="s">
        <v>921</v>
      </c>
      <c r="F5403" t="s">
        <v>8332</v>
      </c>
    </row>
    <row r="5404" spans="1:6">
      <c r="A5404" t="s">
        <v>13834</v>
      </c>
      <c r="B5404" t="s">
        <v>6572</v>
      </c>
      <c r="C5404">
        <v>17</v>
      </c>
      <c r="D5404">
        <v>0</v>
      </c>
      <c r="E5404" t="s">
        <v>921</v>
      </c>
      <c r="F5404" t="s">
        <v>8335</v>
      </c>
    </row>
    <row r="5405" spans="1:6">
      <c r="A5405" t="s">
        <v>13835</v>
      </c>
      <c r="B5405" t="s">
        <v>6573</v>
      </c>
      <c r="C5405">
        <v>21</v>
      </c>
      <c r="D5405">
        <v>0</v>
      </c>
      <c r="E5405" t="s">
        <v>921</v>
      </c>
      <c r="F5405" t="s">
        <v>8332</v>
      </c>
    </row>
    <row r="5406" spans="1:6">
      <c r="A5406" t="s">
        <v>13836</v>
      </c>
      <c r="B5406" t="s">
        <v>6574</v>
      </c>
      <c r="C5406">
        <v>20</v>
      </c>
      <c r="D5406">
        <v>0</v>
      </c>
      <c r="E5406" t="s">
        <v>921</v>
      </c>
      <c r="F5406" t="s">
        <v>8335</v>
      </c>
    </row>
    <row r="5407" spans="1:6">
      <c r="A5407" t="s">
        <v>13837</v>
      </c>
      <c r="B5407" t="s">
        <v>6575</v>
      </c>
      <c r="C5407">
        <v>22</v>
      </c>
      <c r="D5407">
        <v>0</v>
      </c>
      <c r="E5407" t="s">
        <v>921</v>
      </c>
      <c r="F5407" t="s">
        <v>8335</v>
      </c>
    </row>
    <row r="5408" spans="1:6">
      <c r="A5408" t="s">
        <v>13838</v>
      </c>
      <c r="B5408" t="s">
        <v>6576</v>
      </c>
      <c r="C5408">
        <v>10</v>
      </c>
      <c r="D5408">
        <v>0</v>
      </c>
      <c r="E5408" t="s">
        <v>921</v>
      </c>
      <c r="F5408" t="s">
        <v>8332</v>
      </c>
    </row>
    <row r="5409" spans="1:6">
      <c r="A5409" t="s">
        <v>13839</v>
      </c>
      <c r="B5409" t="s">
        <v>6577</v>
      </c>
      <c r="C5409">
        <v>30</v>
      </c>
      <c r="D5409">
        <v>0</v>
      </c>
      <c r="E5409" t="s">
        <v>921</v>
      </c>
      <c r="F5409" t="s">
        <v>8332</v>
      </c>
    </row>
    <row r="5410" spans="1:6">
      <c r="A5410" t="s">
        <v>13840</v>
      </c>
      <c r="B5410" t="s">
        <v>6578</v>
      </c>
      <c r="C5410">
        <v>36</v>
      </c>
      <c r="D5410">
        <v>0</v>
      </c>
      <c r="E5410" t="s">
        <v>921</v>
      </c>
      <c r="F5410" t="s">
        <v>8335</v>
      </c>
    </row>
    <row r="5411" spans="1:6">
      <c r="A5411" t="s">
        <v>13841</v>
      </c>
      <c r="B5411" t="s">
        <v>6579</v>
      </c>
      <c r="C5411">
        <v>20</v>
      </c>
      <c r="D5411">
        <v>0</v>
      </c>
      <c r="E5411" t="s">
        <v>921</v>
      </c>
      <c r="F5411" t="s">
        <v>8335</v>
      </c>
    </row>
    <row r="5412" spans="1:6">
      <c r="A5412" t="s">
        <v>13842</v>
      </c>
      <c r="B5412" t="s">
        <v>6580</v>
      </c>
      <c r="C5412">
        <v>12</v>
      </c>
      <c r="D5412">
        <v>0</v>
      </c>
      <c r="E5412" t="s">
        <v>921</v>
      </c>
      <c r="F5412" t="s">
        <v>8332</v>
      </c>
    </row>
    <row r="5413" spans="1:6">
      <c r="A5413" t="s">
        <v>13843</v>
      </c>
      <c r="B5413" t="s">
        <v>6581</v>
      </c>
      <c r="C5413">
        <v>15</v>
      </c>
      <c r="D5413">
        <v>0</v>
      </c>
      <c r="E5413" t="s">
        <v>921</v>
      </c>
      <c r="F5413" t="s">
        <v>8332</v>
      </c>
    </row>
    <row r="5414" spans="1:6">
      <c r="A5414" t="s">
        <v>13844</v>
      </c>
      <c r="B5414" t="s">
        <v>6582</v>
      </c>
      <c r="C5414">
        <v>24</v>
      </c>
      <c r="D5414">
        <v>0</v>
      </c>
      <c r="E5414" t="s">
        <v>921</v>
      </c>
      <c r="F5414" t="s">
        <v>8335</v>
      </c>
    </row>
    <row r="5415" spans="1:6">
      <c r="A5415" t="s">
        <v>13845</v>
      </c>
      <c r="B5415" t="s">
        <v>6583</v>
      </c>
      <c r="C5415">
        <v>19</v>
      </c>
      <c r="D5415">
        <v>0</v>
      </c>
      <c r="E5415" t="s">
        <v>921</v>
      </c>
      <c r="F5415" t="s">
        <v>8332</v>
      </c>
    </row>
    <row r="5416" spans="1:6">
      <c r="A5416" t="s">
        <v>13846</v>
      </c>
      <c r="B5416" t="s">
        <v>6584</v>
      </c>
      <c r="C5416">
        <v>10</v>
      </c>
      <c r="D5416">
        <v>0</v>
      </c>
      <c r="E5416" t="s">
        <v>921</v>
      </c>
      <c r="F5416" t="s">
        <v>8332</v>
      </c>
    </row>
    <row r="5417" spans="1:6">
      <c r="A5417" t="s">
        <v>13847</v>
      </c>
      <c r="B5417" t="s">
        <v>6585</v>
      </c>
      <c r="C5417">
        <v>30</v>
      </c>
      <c r="D5417">
        <v>0</v>
      </c>
      <c r="E5417" t="s">
        <v>921</v>
      </c>
      <c r="F5417" t="s">
        <v>8332</v>
      </c>
    </row>
    <row r="5418" spans="1:6">
      <c r="A5418" t="s">
        <v>13848</v>
      </c>
      <c r="B5418" t="s">
        <v>6586</v>
      </c>
      <c r="C5418">
        <v>40</v>
      </c>
      <c r="D5418">
        <v>0</v>
      </c>
      <c r="E5418" t="s">
        <v>921</v>
      </c>
      <c r="F5418" t="s">
        <v>8332</v>
      </c>
    </row>
    <row r="5419" spans="1:6">
      <c r="A5419" t="s">
        <v>13849</v>
      </c>
      <c r="B5419" t="s">
        <v>6587</v>
      </c>
      <c r="C5419">
        <v>4</v>
      </c>
      <c r="D5419">
        <v>0</v>
      </c>
      <c r="E5419" t="s">
        <v>921</v>
      </c>
      <c r="F5419" t="s">
        <v>8332</v>
      </c>
    </row>
    <row r="5420" spans="1:6">
      <c r="A5420" t="s">
        <v>13850</v>
      </c>
      <c r="B5420" t="s">
        <v>6588</v>
      </c>
      <c r="C5420">
        <v>3</v>
      </c>
      <c r="D5420">
        <v>0</v>
      </c>
      <c r="E5420" t="s">
        <v>922</v>
      </c>
      <c r="F5420" t="s">
        <v>8335</v>
      </c>
    </row>
    <row r="5421" spans="1:6">
      <c r="A5421" t="s">
        <v>13851</v>
      </c>
      <c r="B5421" t="s">
        <v>6589</v>
      </c>
      <c r="C5421">
        <v>140</v>
      </c>
      <c r="D5421">
        <v>13</v>
      </c>
      <c r="E5421" t="s">
        <v>923</v>
      </c>
      <c r="F5421" t="s">
        <v>8334</v>
      </c>
    </row>
    <row r="5422" spans="1:6">
      <c r="A5422" t="s">
        <v>13852</v>
      </c>
      <c r="B5422" t="s">
        <v>6590</v>
      </c>
      <c r="C5422">
        <v>285</v>
      </c>
      <c r="D5422">
        <v>32</v>
      </c>
      <c r="E5422" t="s">
        <v>924</v>
      </c>
      <c r="F5422" t="s">
        <v>8335</v>
      </c>
    </row>
    <row r="5423" spans="1:6">
      <c r="A5423" t="s">
        <v>13853</v>
      </c>
      <c r="B5423" t="s">
        <v>6591</v>
      </c>
      <c r="C5423">
        <v>35</v>
      </c>
      <c r="D5423">
        <v>3</v>
      </c>
      <c r="E5423" t="s">
        <v>925</v>
      </c>
      <c r="F5423" t="s">
        <v>8335</v>
      </c>
    </row>
    <row r="5424" spans="1:6">
      <c r="A5424" t="s">
        <v>13854</v>
      </c>
      <c r="B5424" t="s">
        <v>6592</v>
      </c>
      <c r="C5424">
        <v>125</v>
      </c>
      <c r="D5424">
        <v>11</v>
      </c>
      <c r="E5424" t="s">
        <v>926</v>
      </c>
      <c r="F5424" t="s">
        <v>8334</v>
      </c>
    </row>
    <row r="5425" spans="1:6">
      <c r="A5425" t="s">
        <v>13855</v>
      </c>
      <c r="B5425" t="s">
        <v>6593</v>
      </c>
      <c r="C5425">
        <v>110</v>
      </c>
      <c r="D5425">
        <v>15</v>
      </c>
      <c r="E5425" t="s">
        <v>927</v>
      </c>
      <c r="F5425" t="s">
        <v>8335</v>
      </c>
    </row>
    <row r="5426" spans="1:6">
      <c r="A5426" t="s">
        <v>13856</v>
      </c>
      <c r="B5426" t="s">
        <v>6594</v>
      </c>
      <c r="C5426">
        <v>125</v>
      </c>
      <c r="D5426">
        <v>17</v>
      </c>
      <c r="E5426" t="s">
        <v>927</v>
      </c>
      <c r="F5426" t="s">
        <v>8335</v>
      </c>
    </row>
    <row r="5427" spans="1:6">
      <c r="A5427" t="s">
        <v>13857</v>
      </c>
      <c r="B5427" t="s">
        <v>6595</v>
      </c>
      <c r="C5427">
        <v>230</v>
      </c>
      <c r="D5427">
        <v>53</v>
      </c>
      <c r="E5427" t="s">
        <v>928</v>
      </c>
      <c r="F5427" t="s">
        <v>8331</v>
      </c>
    </row>
    <row r="5428" spans="1:6">
      <c r="A5428" t="s">
        <v>13858</v>
      </c>
      <c r="B5428" t="s">
        <v>6596</v>
      </c>
      <c r="C5428">
        <v>130</v>
      </c>
      <c r="D5428">
        <v>25</v>
      </c>
      <c r="E5428" t="s">
        <v>928</v>
      </c>
      <c r="F5428" t="s">
        <v>8331</v>
      </c>
    </row>
    <row r="5429" spans="1:6">
      <c r="A5429" t="s">
        <v>13859</v>
      </c>
      <c r="B5429" t="s">
        <v>6597</v>
      </c>
      <c r="C5429">
        <v>160</v>
      </c>
      <c r="D5429">
        <v>31</v>
      </c>
      <c r="E5429" t="s">
        <v>929</v>
      </c>
      <c r="F5429" t="s">
        <v>8335</v>
      </c>
    </row>
    <row r="5430" spans="1:6">
      <c r="A5430" t="s">
        <v>13860</v>
      </c>
      <c r="B5430" t="s">
        <v>6598</v>
      </c>
      <c r="C5430">
        <v>3</v>
      </c>
      <c r="D5430">
        <v>1</v>
      </c>
      <c r="E5430" t="s">
        <v>929</v>
      </c>
      <c r="F5430" t="s">
        <v>8335</v>
      </c>
    </row>
    <row r="5431" spans="1:6">
      <c r="A5431" t="s">
        <v>13861</v>
      </c>
      <c r="B5431" t="s">
        <v>6599</v>
      </c>
      <c r="C5431">
        <v>260</v>
      </c>
      <c r="D5431">
        <v>37</v>
      </c>
      <c r="E5431" t="s">
        <v>929</v>
      </c>
      <c r="F5431" t="s">
        <v>8335</v>
      </c>
    </row>
    <row r="5432" spans="1:6">
      <c r="A5432" t="s">
        <v>13862</v>
      </c>
      <c r="B5432" t="s">
        <v>6600</v>
      </c>
      <c r="C5432">
        <v>50</v>
      </c>
      <c r="D5432">
        <v>14</v>
      </c>
      <c r="E5432" t="s">
        <v>929</v>
      </c>
      <c r="F5432" t="s">
        <v>1196</v>
      </c>
    </row>
    <row r="5433" spans="1:6">
      <c r="A5433" t="s">
        <v>13863</v>
      </c>
      <c r="B5433" t="s">
        <v>6601</v>
      </c>
      <c r="C5433">
        <v>138</v>
      </c>
      <c r="D5433">
        <v>20</v>
      </c>
      <c r="E5433" t="s">
        <v>929</v>
      </c>
      <c r="F5433" t="s">
        <v>8331</v>
      </c>
    </row>
    <row r="5434" spans="1:6">
      <c r="A5434" t="s">
        <v>13864</v>
      </c>
      <c r="B5434" t="s">
        <v>6602</v>
      </c>
      <c r="C5434">
        <v>61</v>
      </c>
      <c r="D5434">
        <v>10</v>
      </c>
      <c r="E5434" t="s">
        <v>929</v>
      </c>
      <c r="F5434" t="s">
        <v>8335</v>
      </c>
    </row>
    <row r="5435" spans="1:6">
      <c r="A5435" t="s">
        <v>13865</v>
      </c>
      <c r="B5435" t="s">
        <v>6603</v>
      </c>
      <c r="C5435">
        <v>260</v>
      </c>
      <c r="D5435">
        <v>44</v>
      </c>
      <c r="E5435" t="s">
        <v>929</v>
      </c>
      <c r="F5435" t="s">
        <v>8335</v>
      </c>
    </row>
    <row r="5436" spans="1:6">
      <c r="A5436" t="s">
        <v>13866</v>
      </c>
      <c r="B5436" t="s">
        <v>6604</v>
      </c>
      <c r="C5436">
        <v>0</v>
      </c>
      <c r="D5436">
        <v>0</v>
      </c>
      <c r="E5436" t="s">
        <v>929</v>
      </c>
      <c r="F5436" t="s">
        <v>8335</v>
      </c>
    </row>
    <row r="5437" spans="1:6">
      <c r="A5437" t="s">
        <v>13867</v>
      </c>
      <c r="B5437" t="s">
        <v>6605</v>
      </c>
      <c r="C5437">
        <v>4</v>
      </c>
      <c r="D5437">
        <v>0</v>
      </c>
      <c r="E5437" t="s">
        <v>929</v>
      </c>
      <c r="F5437" t="s">
        <v>8335</v>
      </c>
    </row>
    <row r="5438" spans="1:6">
      <c r="A5438" t="s">
        <v>13868</v>
      </c>
      <c r="B5438" t="s">
        <v>6606</v>
      </c>
      <c r="C5438">
        <v>22</v>
      </c>
      <c r="D5438">
        <v>0</v>
      </c>
      <c r="E5438" t="s">
        <v>929</v>
      </c>
      <c r="F5438" t="s">
        <v>8334</v>
      </c>
    </row>
    <row r="5439" spans="1:6">
      <c r="A5439" t="s">
        <v>13869</v>
      </c>
      <c r="B5439" t="s">
        <v>6607</v>
      </c>
      <c r="C5439">
        <v>11</v>
      </c>
      <c r="D5439">
        <v>0</v>
      </c>
      <c r="E5439" t="s">
        <v>930</v>
      </c>
      <c r="F5439" t="s">
        <v>8332</v>
      </c>
    </row>
    <row r="5440" spans="1:6">
      <c r="A5440" t="s">
        <v>13870</v>
      </c>
      <c r="B5440" t="s">
        <v>6608</v>
      </c>
      <c r="C5440">
        <v>1</v>
      </c>
      <c r="D5440">
        <v>0</v>
      </c>
      <c r="E5440" t="s">
        <v>930</v>
      </c>
      <c r="F5440" t="s">
        <v>8332</v>
      </c>
    </row>
    <row r="5441" spans="1:6">
      <c r="A5441" t="s">
        <v>13871</v>
      </c>
      <c r="B5441" t="s">
        <v>6609</v>
      </c>
      <c r="C5441">
        <v>20</v>
      </c>
      <c r="D5441">
        <v>0</v>
      </c>
      <c r="E5441" t="s">
        <v>930</v>
      </c>
      <c r="F5441" t="s">
        <v>8332</v>
      </c>
    </row>
    <row r="5442" spans="1:6">
      <c r="A5442" t="s">
        <v>13872</v>
      </c>
      <c r="B5442" t="s">
        <v>6610</v>
      </c>
      <c r="C5442">
        <v>12</v>
      </c>
      <c r="D5442">
        <v>1</v>
      </c>
      <c r="E5442" t="s">
        <v>931</v>
      </c>
      <c r="F5442" t="s">
        <v>8334</v>
      </c>
    </row>
    <row r="5443" spans="1:6">
      <c r="A5443" t="s">
        <v>13873</v>
      </c>
      <c r="B5443" t="s">
        <v>6611</v>
      </c>
      <c r="C5443">
        <v>72</v>
      </c>
      <c r="D5443">
        <v>0</v>
      </c>
      <c r="E5443" t="s">
        <v>932</v>
      </c>
      <c r="F5443" t="s">
        <v>8335</v>
      </c>
    </row>
    <row r="5444" spans="1:6">
      <c r="A5444" t="s">
        <v>13874</v>
      </c>
      <c r="B5444" t="s">
        <v>6612</v>
      </c>
      <c r="C5444">
        <v>72</v>
      </c>
      <c r="D5444">
        <v>6</v>
      </c>
      <c r="E5444" t="s">
        <v>933</v>
      </c>
      <c r="F5444" t="s">
        <v>8332</v>
      </c>
    </row>
    <row r="5445" spans="1:6">
      <c r="A5445" t="s">
        <v>13875</v>
      </c>
      <c r="B5445" t="s">
        <v>6613</v>
      </c>
      <c r="C5445">
        <v>70</v>
      </c>
      <c r="D5445">
        <v>6</v>
      </c>
      <c r="E5445" t="s">
        <v>934</v>
      </c>
      <c r="F5445" t="s">
        <v>8334</v>
      </c>
    </row>
    <row r="5446" spans="1:6">
      <c r="A5446" t="s">
        <v>13876</v>
      </c>
      <c r="B5446" t="s">
        <v>6614</v>
      </c>
      <c r="C5446">
        <v>6</v>
      </c>
      <c r="D5446">
        <v>0</v>
      </c>
      <c r="E5446" t="s">
        <v>935</v>
      </c>
      <c r="F5446" t="s">
        <v>1196</v>
      </c>
    </row>
    <row r="5447" spans="1:6">
      <c r="A5447" t="s">
        <v>13877</v>
      </c>
      <c r="B5447" t="s">
        <v>6615</v>
      </c>
      <c r="C5447">
        <v>0</v>
      </c>
      <c r="D5447">
        <v>0</v>
      </c>
      <c r="E5447" t="s">
        <v>935</v>
      </c>
      <c r="F5447" t="s">
        <v>8335</v>
      </c>
    </row>
    <row r="5448" spans="1:6">
      <c r="A5448" t="s">
        <v>13878</v>
      </c>
      <c r="B5448" t="s">
        <v>6616</v>
      </c>
      <c r="C5448">
        <v>3</v>
      </c>
      <c r="D5448">
        <v>0</v>
      </c>
      <c r="E5448" t="s">
        <v>935</v>
      </c>
      <c r="F5448" t="s">
        <v>8335</v>
      </c>
    </row>
    <row r="5449" spans="1:6">
      <c r="A5449" t="s">
        <v>13879</v>
      </c>
      <c r="B5449" t="s">
        <v>6617</v>
      </c>
      <c r="C5449">
        <v>3</v>
      </c>
      <c r="D5449">
        <v>0</v>
      </c>
      <c r="E5449" t="s">
        <v>935</v>
      </c>
      <c r="F5449" t="s">
        <v>8335</v>
      </c>
    </row>
    <row r="5450" spans="1:6">
      <c r="A5450" t="s">
        <v>13880</v>
      </c>
      <c r="B5450" t="s">
        <v>6618</v>
      </c>
      <c r="C5450">
        <v>315</v>
      </c>
      <c r="D5450">
        <v>29</v>
      </c>
      <c r="E5450" t="s">
        <v>936</v>
      </c>
      <c r="F5450" t="s">
        <v>8335</v>
      </c>
    </row>
    <row r="5451" spans="1:6">
      <c r="A5451" t="s">
        <v>13881</v>
      </c>
      <c r="B5451" t="s">
        <v>6619</v>
      </c>
      <c r="C5451">
        <v>565</v>
      </c>
      <c r="D5451">
        <v>0</v>
      </c>
      <c r="E5451" t="s">
        <v>937</v>
      </c>
      <c r="F5451" t="s">
        <v>8334</v>
      </c>
    </row>
    <row r="5452" spans="1:6">
      <c r="A5452" t="s">
        <v>13882</v>
      </c>
      <c r="B5452" t="s">
        <v>6620</v>
      </c>
      <c r="C5452">
        <v>281</v>
      </c>
      <c r="D5452">
        <v>20</v>
      </c>
      <c r="E5452" t="s">
        <v>937</v>
      </c>
      <c r="F5452" t="s">
        <v>8334</v>
      </c>
    </row>
    <row r="5453" spans="1:6">
      <c r="A5453" t="s">
        <v>13883</v>
      </c>
      <c r="B5453" t="s">
        <v>6621</v>
      </c>
      <c r="C5453">
        <v>60</v>
      </c>
      <c r="D5453">
        <v>4</v>
      </c>
      <c r="E5453" t="s">
        <v>937</v>
      </c>
      <c r="F5453" t="s">
        <v>8334</v>
      </c>
    </row>
    <row r="5454" spans="1:6">
      <c r="A5454" t="s">
        <v>13884</v>
      </c>
      <c r="B5454" t="s">
        <v>6622</v>
      </c>
      <c r="C5454">
        <v>24</v>
      </c>
      <c r="D5454">
        <v>0</v>
      </c>
      <c r="E5454" t="s">
        <v>938</v>
      </c>
      <c r="F5454" t="s">
        <v>8332</v>
      </c>
    </row>
    <row r="5455" spans="1:6">
      <c r="A5455" t="s">
        <v>13885</v>
      </c>
      <c r="B5455" t="s">
        <v>6623</v>
      </c>
      <c r="C5455">
        <v>25</v>
      </c>
      <c r="D5455">
        <v>3</v>
      </c>
      <c r="E5455" t="s">
        <v>939</v>
      </c>
      <c r="F5455" t="s">
        <v>8335</v>
      </c>
    </row>
    <row r="5456" spans="1:6">
      <c r="A5456" t="s">
        <v>13886</v>
      </c>
      <c r="B5456" t="s">
        <v>6624</v>
      </c>
      <c r="C5456">
        <v>3</v>
      </c>
      <c r="D5456">
        <v>0</v>
      </c>
      <c r="E5456" t="s">
        <v>940</v>
      </c>
      <c r="F5456" t="s">
        <v>8350</v>
      </c>
    </row>
    <row r="5457" spans="1:6">
      <c r="A5457" t="s">
        <v>13887</v>
      </c>
      <c r="B5457" t="s">
        <v>6625</v>
      </c>
      <c r="C5457">
        <v>22</v>
      </c>
      <c r="D5457">
        <v>2</v>
      </c>
      <c r="E5457" t="s">
        <v>940</v>
      </c>
      <c r="F5457" t="s">
        <v>8350</v>
      </c>
    </row>
    <row r="5458" spans="1:6">
      <c r="A5458" t="s">
        <v>13888</v>
      </c>
      <c r="B5458" t="s">
        <v>6626</v>
      </c>
      <c r="C5458">
        <v>80</v>
      </c>
      <c r="D5458">
        <v>8</v>
      </c>
      <c r="E5458" t="s">
        <v>941</v>
      </c>
      <c r="F5458" t="s">
        <v>8335</v>
      </c>
    </row>
    <row r="5459" spans="1:6">
      <c r="A5459" t="s">
        <v>13889</v>
      </c>
      <c r="B5459" t="s">
        <v>6627</v>
      </c>
      <c r="C5459">
        <v>98</v>
      </c>
      <c r="D5459">
        <v>8</v>
      </c>
      <c r="E5459" t="s">
        <v>941</v>
      </c>
      <c r="F5459" t="s">
        <v>8335</v>
      </c>
    </row>
    <row r="5460" spans="1:6">
      <c r="A5460" t="s">
        <v>13890</v>
      </c>
      <c r="B5460" t="s">
        <v>6628</v>
      </c>
      <c r="C5460">
        <v>14</v>
      </c>
      <c r="D5460">
        <v>0</v>
      </c>
      <c r="E5460" t="s">
        <v>941</v>
      </c>
      <c r="F5460" t="s">
        <v>8335</v>
      </c>
    </row>
    <row r="5461" spans="1:6">
      <c r="A5461" t="s">
        <v>13891</v>
      </c>
      <c r="B5461" t="s">
        <v>6629</v>
      </c>
      <c r="C5461">
        <v>102</v>
      </c>
      <c r="D5461">
        <v>7</v>
      </c>
      <c r="E5461" t="s">
        <v>942</v>
      </c>
      <c r="F5461" t="s">
        <v>8335</v>
      </c>
    </row>
    <row r="5462" spans="1:6">
      <c r="A5462" t="s">
        <v>13892</v>
      </c>
      <c r="B5462" t="s">
        <v>6630</v>
      </c>
      <c r="C5462">
        <v>25</v>
      </c>
      <c r="D5462">
        <v>0</v>
      </c>
      <c r="E5462" t="s">
        <v>943</v>
      </c>
      <c r="F5462" t="s">
        <v>8335</v>
      </c>
    </row>
    <row r="5463" spans="1:6">
      <c r="A5463" t="s">
        <v>13893</v>
      </c>
      <c r="B5463" t="s">
        <v>6631</v>
      </c>
      <c r="C5463">
        <v>120</v>
      </c>
      <c r="D5463">
        <v>21</v>
      </c>
      <c r="E5463" t="s">
        <v>943</v>
      </c>
      <c r="F5463" t="s">
        <v>8335</v>
      </c>
    </row>
    <row r="5464" spans="1:6">
      <c r="A5464" t="s">
        <v>13894</v>
      </c>
      <c r="B5464" t="s">
        <v>6632</v>
      </c>
      <c r="C5464">
        <v>4</v>
      </c>
      <c r="D5464">
        <v>0</v>
      </c>
      <c r="E5464" t="s">
        <v>944</v>
      </c>
      <c r="F5464" t="s">
        <v>8332</v>
      </c>
    </row>
    <row r="5465" spans="1:6">
      <c r="A5465" t="s">
        <v>13895</v>
      </c>
      <c r="B5465" t="s">
        <v>6633</v>
      </c>
      <c r="C5465">
        <v>55</v>
      </c>
      <c r="D5465">
        <v>7</v>
      </c>
      <c r="E5465" t="s">
        <v>945</v>
      </c>
      <c r="F5465" t="s">
        <v>8335</v>
      </c>
    </row>
    <row r="5466" spans="1:6">
      <c r="A5466" t="s">
        <v>13896</v>
      </c>
      <c r="B5466" t="s">
        <v>6634</v>
      </c>
      <c r="C5466">
        <v>0</v>
      </c>
      <c r="D5466">
        <v>0</v>
      </c>
      <c r="E5466" t="s">
        <v>946</v>
      </c>
      <c r="F5466" t="s">
        <v>8335</v>
      </c>
    </row>
    <row r="5467" spans="1:6">
      <c r="A5467" t="s">
        <v>13897</v>
      </c>
      <c r="B5467" t="s">
        <v>6635</v>
      </c>
      <c r="C5467">
        <v>23</v>
      </c>
      <c r="D5467">
        <v>5</v>
      </c>
      <c r="E5467" t="s">
        <v>946</v>
      </c>
      <c r="F5467" t="s">
        <v>8335</v>
      </c>
    </row>
    <row r="5468" spans="1:6">
      <c r="A5468" t="s">
        <v>13898</v>
      </c>
      <c r="B5468" t="s">
        <v>6636</v>
      </c>
      <c r="C5468">
        <v>12</v>
      </c>
      <c r="D5468">
        <v>1</v>
      </c>
      <c r="E5468" t="s">
        <v>946</v>
      </c>
      <c r="F5468" t="s">
        <v>8335</v>
      </c>
    </row>
    <row r="5469" spans="1:6">
      <c r="A5469" t="s">
        <v>13899</v>
      </c>
      <c r="B5469" t="s">
        <v>6637</v>
      </c>
      <c r="C5469">
        <v>13</v>
      </c>
      <c r="D5469">
        <v>1</v>
      </c>
      <c r="E5469" t="s">
        <v>946</v>
      </c>
      <c r="F5469" t="s">
        <v>8335</v>
      </c>
    </row>
    <row r="5470" spans="1:6">
      <c r="A5470" t="s">
        <v>13900</v>
      </c>
      <c r="B5470" t="s">
        <v>6638</v>
      </c>
      <c r="C5470">
        <v>0</v>
      </c>
      <c r="D5470">
        <v>0</v>
      </c>
      <c r="E5470" t="s">
        <v>946</v>
      </c>
      <c r="F5470" t="s">
        <v>8335</v>
      </c>
    </row>
    <row r="5471" spans="1:6">
      <c r="A5471" t="s">
        <v>13901</v>
      </c>
      <c r="B5471" t="s">
        <v>6639</v>
      </c>
      <c r="C5471">
        <v>25</v>
      </c>
      <c r="D5471">
        <v>0</v>
      </c>
      <c r="E5471" t="s">
        <v>946</v>
      </c>
      <c r="F5471" t="s">
        <v>8335</v>
      </c>
    </row>
    <row r="5472" spans="1:6">
      <c r="A5472" t="s">
        <v>13902</v>
      </c>
      <c r="B5472" t="s">
        <v>6640</v>
      </c>
      <c r="C5472">
        <v>14</v>
      </c>
      <c r="D5472">
        <v>0</v>
      </c>
      <c r="E5472" t="s">
        <v>947</v>
      </c>
      <c r="F5472" t="s">
        <v>1196</v>
      </c>
    </row>
    <row r="5473" spans="1:6">
      <c r="A5473" t="s">
        <v>13903</v>
      </c>
      <c r="B5473" t="s">
        <v>6641</v>
      </c>
      <c r="C5473">
        <v>30</v>
      </c>
      <c r="D5473">
        <v>2</v>
      </c>
      <c r="E5473" t="s">
        <v>948</v>
      </c>
      <c r="F5473" t="s">
        <v>8404</v>
      </c>
    </row>
    <row r="5474" spans="1:6">
      <c r="A5474" t="s">
        <v>13904</v>
      </c>
      <c r="B5474" t="s">
        <v>6642</v>
      </c>
      <c r="C5474">
        <v>30</v>
      </c>
      <c r="D5474">
        <v>4</v>
      </c>
      <c r="E5474" t="s">
        <v>948</v>
      </c>
      <c r="F5474" t="s">
        <v>1196</v>
      </c>
    </row>
    <row r="5475" spans="1:6">
      <c r="A5475" t="s">
        <v>13905</v>
      </c>
      <c r="B5475" t="s">
        <v>6643</v>
      </c>
      <c r="C5475">
        <v>14</v>
      </c>
      <c r="D5475">
        <v>3</v>
      </c>
      <c r="E5475" t="s">
        <v>949</v>
      </c>
      <c r="F5475" t="s">
        <v>8335</v>
      </c>
    </row>
    <row r="5476" spans="1:6">
      <c r="A5476" t="s">
        <v>13906</v>
      </c>
      <c r="B5476" t="s">
        <v>6644</v>
      </c>
      <c r="C5476">
        <v>33</v>
      </c>
      <c r="D5476">
        <v>3</v>
      </c>
      <c r="E5476" t="s">
        <v>949</v>
      </c>
      <c r="F5476" t="s">
        <v>8335</v>
      </c>
    </row>
    <row r="5477" spans="1:6">
      <c r="A5477" t="s">
        <v>13907</v>
      </c>
      <c r="B5477" t="s">
        <v>6645</v>
      </c>
      <c r="C5477">
        <v>180</v>
      </c>
      <c r="D5477">
        <v>18</v>
      </c>
      <c r="E5477" t="s">
        <v>949</v>
      </c>
      <c r="F5477" t="s">
        <v>8335</v>
      </c>
    </row>
    <row r="5478" spans="1:6">
      <c r="A5478" t="s">
        <v>13908</v>
      </c>
      <c r="B5478" t="s">
        <v>6646</v>
      </c>
      <c r="C5478">
        <v>342</v>
      </c>
      <c r="D5478">
        <v>64</v>
      </c>
      <c r="E5478" t="s">
        <v>949</v>
      </c>
      <c r="F5478" t="s">
        <v>8335</v>
      </c>
    </row>
    <row r="5479" spans="1:6">
      <c r="A5479" t="s">
        <v>13909</v>
      </c>
      <c r="B5479" t="s">
        <v>6647</v>
      </c>
      <c r="C5479">
        <v>12</v>
      </c>
      <c r="D5479">
        <v>0</v>
      </c>
      <c r="E5479" t="s">
        <v>949</v>
      </c>
      <c r="F5479" t="s">
        <v>8335</v>
      </c>
    </row>
    <row r="5480" spans="1:6">
      <c r="A5480" t="s">
        <v>13910</v>
      </c>
      <c r="B5480" t="s">
        <v>6648</v>
      </c>
      <c r="C5480">
        <v>45</v>
      </c>
      <c r="D5480">
        <v>6</v>
      </c>
      <c r="E5480" t="s">
        <v>949</v>
      </c>
      <c r="F5480" t="s">
        <v>8335</v>
      </c>
    </row>
    <row r="5481" spans="1:6">
      <c r="A5481" t="s">
        <v>13911</v>
      </c>
      <c r="B5481" t="s">
        <v>6649</v>
      </c>
      <c r="C5481">
        <v>39</v>
      </c>
      <c r="D5481">
        <v>5</v>
      </c>
      <c r="E5481" t="s">
        <v>949</v>
      </c>
      <c r="F5481" t="s">
        <v>8335</v>
      </c>
    </row>
    <row r="5482" spans="1:6">
      <c r="A5482" t="s">
        <v>13912</v>
      </c>
      <c r="B5482" t="s">
        <v>6650</v>
      </c>
      <c r="C5482">
        <v>21</v>
      </c>
      <c r="D5482">
        <v>4</v>
      </c>
      <c r="E5482" t="s">
        <v>949</v>
      </c>
      <c r="F5482" t="s">
        <v>8335</v>
      </c>
    </row>
    <row r="5483" spans="1:6">
      <c r="A5483" t="s">
        <v>13913</v>
      </c>
      <c r="B5483" t="s">
        <v>6651</v>
      </c>
      <c r="C5483">
        <v>30</v>
      </c>
      <c r="D5483">
        <v>6</v>
      </c>
      <c r="E5483" t="s">
        <v>949</v>
      </c>
      <c r="F5483" t="s">
        <v>8335</v>
      </c>
    </row>
    <row r="5484" spans="1:6">
      <c r="A5484" t="s">
        <v>13914</v>
      </c>
      <c r="B5484" t="s">
        <v>6652</v>
      </c>
      <c r="C5484">
        <v>25</v>
      </c>
      <c r="D5484">
        <v>0</v>
      </c>
      <c r="E5484" t="s">
        <v>950</v>
      </c>
      <c r="F5484" t="s">
        <v>8335</v>
      </c>
    </row>
    <row r="5485" spans="1:6">
      <c r="A5485" t="s">
        <v>13915</v>
      </c>
      <c r="B5485" t="s">
        <v>6653</v>
      </c>
      <c r="C5485">
        <v>47</v>
      </c>
      <c r="D5485">
        <v>0</v>
      </c>
      <c r="E5485" t="s">
        <v>951</v>
      </c>
      <c r="F5485" t="s">
        <v>8334</v>
      </c>
    </row>
    <row r="5486" spans="1:6">
      <c r="A5486" t="s">
        <v>13916</v>
      </c>
      <c r="B5486" t="s">
        <v>6654</v>
      </c>
      <c r="C5486">
        <v>11</v>
      </c>
      <c r="D5486">
        <v>0</v>
      </c>
      <c r="E5486" t="s">
        <v>951</v>
      </c>
      <c r="F5486" t="s">
        <v>8334</v>
      </c>
    </row>
    <row r="5487" spans="1:6">
      <c r="A5487" t="s">
        <v>13917</v>
      </c>
      <c r="B5487" t="s">
        <v>6655</v>
      </c>
      <c r="C5487">
        <v>16</v>
      </c>
      <c r="D5487">
        <v>3</v>
      </c>
      <c r="E5487" t="s">
        <v>951</v>
      </c>
      <c r="F5487" t="s">
        <v>8334</v>
      </c>
    </row>
    <row r="5488" spans="1:6">
      <c r="A5488" t="s">
        <v>13918</v>
      </c>
      <c r="B5488" t="s">
        <v>6656</v>
      </c>
      <c r="C5488">
        <v>35</v>
      </c>
      <c r="D5488">
        <v>5</v>
      </c>
      <c r="E5488" t="s">
        <v>951</v>
      </c>
      <c r="F5488" t="s">
        <v>8334</v>
      </c>
    </row>
    <row r="5489" spans="1:6">
      <c r="A5489" t="s">
        <v>13919</v>
      </c>
      <c r="B5489" t="s">
        <v>6657</v>
      </c>
      <c r="C5489">
        <v>9</v>
      </c>
      <c r="D5489">
        <v>0</v>
      </c>
      <c r="E5489" t="s">
        <v>951</v>
      </c>
      <c r="F5489" t="s">
        <v>8334</v>
      </c>
    </row>
    <row r="5490" spans="1:6">
      <c r="A5490" t="s">
        <v>13920</v>
      </c>
      <c r="B5490" t="s">
        <v>6658</v>
      </c>
      <c r="C5490">
        <v>70</v>
      </c>
      <c r="D5490">
        <v>8</v>
      </c>
      <c r="E5490" t="s">
        <v>951</v>
      </c>
      <c r="F5490" t="s">
        <v>8334</v>
      </c>
    </row>
    <row r="5491" spans="1:6">
      <c r="A5491" t="s">
        <v>13921</v>
      </c>
      <c r="B5491" t="s">
        <v>6659</v>
      </c>
      <c r="C5491">
        <v>81</v>
      </c>
      <c r="D5491">
        <v>8</v>
      </c>
      <c r="E5491" t="s">
        <v>951</v>
      </c>
      <c r="F5491" t="s">
        <v>8334</v>
      </c>
    </row>
    <row r="5492" spans="1:6">
      <c r="A5492" t="s">
        <v>13922</v>
      </c>
      <c r="B5492" t="s">
        <v>6660</v>
      </c>
      <c r="C5492">
        <v>11</v>
      </c>
      <c r="D5492">
        <v>0</v>
      </c>
      <c r="E5492" t="s">
        <v>951</v>
      </c>
      <c r="F5492" t="s">
        <v>8334</v>
      </c>
    </row>
    <row r="5493" spans="1:6">
      <c r="A5493" t="s">
        <v>13923</v>
      </c>
      <c r="B5493" t="s">
        <v>6661</v>
      </c>
      <c r="C5493">
        <v>9</v>
      </c>
      <c r="D5493">
        <v>0</v>
      </c>
      <c r="E5493" t="s">
        <v>951</v>
      </c>
      <c r="F5493" t="s">
        <v>1196</v>
      </c>
    </row>
    <row r="5494" spans="1:6">
      <c r="A5494" t="s">
        <v>13924</v>
      </c>
      <c r="B5494" t="s">
        <v>6662</v>
      </c>
      <c r="C5494">
        <v>0</v>
      </c>
      <c r="D5494">
        <v>0</v>
      </c>
      <c r="E5494" t="s">
        <v>951</v>
      </c>
      <c r="F5494" t="s">
        <v>1196</v>
      </c>
    </row>
    <row r="5495" spans="1:6">
      <c r="A5495" t="s">
        <v>13925</v>
      </c>
      <c r="B5495" t="s">
        <v>6663</v>
      </c>
      <c r="C5495">
        <v>325</v>
      </c>
      <c r="D5495">
        <v>81</v>
      </c>
      <c r="E5495" t="s">
        <v>951</v>
      </c>
      <c r="F5495" t="s">
        <v>8334</v>
      </c>
    </row>
    <row r="5496" spans="1:6">
      <c r="A5496" t="s">
        <v>13926</v>
      </c>
      <c r="B5496" t="s">
        <v>6663</v>
      </c>
      <c r="C5496">
        <v>0</v>
      </c>
      <c r="D5496">
        <v>0</v>
      </c>
      <c r="E5496" t="s">
        <v>951</v>
      </c>
      <c r="F5496" t="s">
        <v>8334</v>
      </c>
    </row>
    <row r="5497" spans="1:6">
      <c r="A5497" t="s">
        <v>13927</v>
      </c>
      <c r="B5497" t="s">
        <v>6664</v>
      </c>
      <c r="C5497">
        <v>74</v>
      </c>
      <c r="D5497">
        <v>14</v>
      </c>
      <c r="E5497" t="s">
        <v>951</v>
      </c>
      <c r="F5497" t="s">
        <v>8334</v>
      </c>
    </row>
    <row r="5498" spans="1:6">
      <c r="A5498" t="s">
        <v>13928</v>
      </c>
      <c r="B5498" t="s">
        <v>6665</v>
      </c>
      <c r="C5498">
        <v>32</v>
      </c>
      <c r="D5498">
        <v>5</v>
      </c>
      <c r="E5498" t="s">
        <v>951</v>
      </c>
      <c r="F5498" t="s">
        <v>8334</v>
      </c>
    </row>
    <row r="5499" spans="1:6">
      <c r="A5499" t="s">
        <v>13929</v>
      </c>
      <c r="B5499" t="s">
        <v>6666</v>
      </c>
      <c r="C5499">
        <v>30</v>
      </c>
      <c r="D5499">
        <v>0</v>
      </c>
      <c r="E5499" t="s">
        <v>951</v>
      </c>
      <c r="F5499" t="s">
        <v>8334</v>
      </c>
    </row>
    <row r="5500" spans="1:6">
      <c r="A5500" t="s">
        <v>13930</v>
      </c>
      <c r="B5500" t="s">
        <v>6667</v>
      </c>
      <c r="C5500">
        <v>50</v>
      </c>
      <c r="D5500">
        <v>6</v>
      </c>
      <c r="E5500" t="s">
        <v>951</v>
      </c>
      <c r="F5500" t="s">
        <v>8334</v>
      </c>
    </row>
    <row r="5501" spans="1:6">
      <c r="A5501" t="s">
        <v>13931</v>
      </c>
      <c r="B5501" t="s">
        <v>6668</v>
      </c>
      <c r="C5501">
        <v>0</v>
      </c>
      <c r="D5501">
        <v>0</v>
      </c>
      <c r="E5501" t="s">
        <v>951</v>
      </c>
      <c r="F5501" t="s">
        <v>8334</v>
      </c>
    </row>
    <row r="5502" spans="1:6">
      <c r="A5502" t="s">
        <v>13932</v>
      </c>
      <c r="B5502" t="s">
        <v>6669</v>
      </c>
      <c r="C5502">
        <v>302</v>
      </c>
      <c r="D5502">
        <v>32</v>
      </c>
      <c r="E5502" t="s">
        <v>951</v>
      </c>
      <c r="F5502" t="s">
        <v>8334</v>
      </c>
    </row>
    <row r="5503" spans="1:6">
      <c r="A5503" t="s">
        <v>13933</v>
      </c>
      <c r="B5503" t="s">
        <v>6670</v>
      </c>
      <c r="C5503">
        <v>120</v>
      </c>
      <c r="D5503">
        <v>15</v>
      </c>
      <c r="E5503" t="s">
        <v>951</v>
      </c>
      <c r="F5503" t="s">
        <v>8334</v>
      </c>
    </row>
    <row r="5504" spans="1:6">
      <c r="A5504" t="s">
        <v>13934</v>
      </c>
      <c r="B5504" t="s">
        <v>6671</v>
      </c>
      <c r="C5504">
        <v>100</v>
      </c>
      <c r="D5504">
        <v>9</v>
      </c>
      <c r="E5504" t="s">
        <v>951</v>
      </c>
      <c r="F5504" t="s">
        <v>8334</v>
      </c>
    </row>
    <row r="5505" spans="1:6">
      <c r="A5505" t="s">
        <v>13935</v>
      </c>
      <c r="B5505" t="s">
        <v>6672</v>
      </c>
      <c r="C5505">
        <v>186</v>
      </c>
      <c r="D5505">
        <v>10</v>
      </c>
      <c r="E5505" t="s">
        <v>951</v>
      </c>
      <c r="F5505" t="s">
        <v>1196</v>
      </c>
    </row>
    <row r="5506" spans="1:6">
      <c r="A5506" t="s">
        <v>13936</v>
      </c>
      <c r="B5506" t="s">
        <v>6673</v>
      </c>
      <c r="C5506">
        <v>300</v>
      </c>
      <c r="D5506">
        <v>67</v>
      </c>
      <c r="E5506" t="s">
        <v>951</v>
      </c>
      <c r="F5506" t="s">
        <v>8334</v>
      </c>
    </row>
    <row r="5507" spans="1:6">
      <c r="A5507" t="s">
        <v>13937</v>
      </c>
      <c r="B5507" t="s">
        <v>6674</v>
      </c>
      <c r="C5507">
        <v>100</v>
      </c>
      <c r="D5507">
        <v>12</v>
      </c>
      <c r="E5507" t="s">
        <v>951</v>
      </c>
      <c r="F5507" t="s">
        <v>8334</v>
      </c>
    </row>
    <row r="5508" spans="1:6">
      <c r="A5508" t="s">
        <v>13938</v>
      </c>
      <c r="B5508" t="s">
        <v>6675</v>
      </c>
      <c r="C5508">
        <v>120</v>
      </c>
      <c r="D5508">
        <v>9</v>
      </c>
      <c r="E5508" t="s">
        <v>951</v>
      </c>
      <c r="F5508" t="s">
        <v>8334</v>
      </c>
    </row>
    <row r="5509" spans="1:6">
      <c r="A5509" t="s">
        <v>13939</v>
      </c>
      <c r="B5509" t="s">
        <v>6676</v>
      </c>
      <c r="C5509">
        <v>0</v>
      </c>
      <c r="D5509">
        <v>0</v>
      </c>
      <c r="E5509" t="s">
        <v>951</v>
      </c>
      <c r="F5509" t="s">
        <v>8334</v>
      </c>
    </row>
    <row r="5510" spans="1:6">
      <c r="A5510" t="s">
        <v>13940</v>
      </c>
      <c r="B5510" t="s">
        <v>6677</v>
      </c>
      <c r="C5510">
        <v>100</v>
      </c>
      <c r="D5510">
        <v>16</v>
      </c>
      <c r="E5510" t="s">
        <v>951</v>
      </c>
      <c r="F5510" t="s">
        <v>8334</v>
      </c>
    </row>
    <row r="5511" spans="1:6">
      <c r="A5511" t="s">
        <v>13941</v>
      </c>
      <c r="B5511" t="s">
        <v>6678</v>
      </c>
      <c r="C5511">
        <v>0</v>
      </c>
      <c r="D5511">
        <v>0</v>
      </c>
      <c r="E5511" t="s">
        <v>951</v>
      </c>
      <c r="F5511" t="s">
        <v>8334</v>
      </c>
    </row>
    <row r="5512" spans="1:6">
      <c r="A5512" t="s">
        <v>13942</v>
      </c>
      <c r="B5512" t="s">
        <v>6679</v>
      </c>
      <c r="C5512">
        <v>33</v>
      </c>
      <c r="D5512">
        <v>6</v>
      </c>
      <c r="E5512" t="s">
        <v>951</v>
      </c>
      <c r="F5512" t="s">
        <v>8334</v>
      </c>
    </row>
    <row r="5513" spans="1:6">
      <c r="A5513" t="s">
        <v>13943</v>
      </c>
      <c r="B5513" t="s">
        <v>6680</v>
      </c>
      <c r="C5513">
        <v>0</v>
      </c>
      <c r="D5513">
        <v>0</v>
      </c>
      <c r="E5513" t="s">
        <v>951</v>
      </c>
      <c r="F5513" t="s">
        <v>8335</v>
      </c>
    </row>
    <row r="5514" spans="1:6">
      <c r="A5514" t="s">
        <v>13944</v>
      </c>
      <c r="B5514" t="s">
        <v>6681</v>
      </c>
      <c r="C5514">
        <v>13</v>
      </c>
      <c r="D5514">
        <v>3</v>
      </c>
      <c r="E5514" t="s">
        <v>951</v>
      </c>
      <c r="F5514" t="s">
        <v>8334</v>
      </c>
    </row>
    <row r="5515" spans="1:6">
      <c r="A5515" t="s">
        <v>13945</v>
      </c>
      <c r="B5515" t="s">
        <v>6682</v>
      </c>
      <c r="C5515">
        <v>27</v>
      </c>
      <c r="D5515">
        <v>2</v>
      </c>
      <c r="E5515" t="s">
        <v>951</v>
      </c>
      <c r="F5515" t="s">
        <v>8334</v>
      </c>
    </row>
    <row r="5516" spans="1:6">
      <c r="A5516" t="s">
        <v>13946</v>
      </c>
      <c r="B5516" t="s">
        <v>6683</v>
      </c>
      <c r="C5516">
        <v>18</v>
      </c>
      <c r="D5516">
        <v>0</v>
      </c>
      <c r="E5516" t="s">
        <v>951</v>
      </c>
      <c r="F5516" t="s">
        <v>8334</v>
      </c>
    </row>
    <row r="5517" spans="1:6">
      <c r="A5517" t="s">
        <v>13947</v>
      </c>
      <c r="B5517" t="s">
        <v>6684</v>
      </c>
      <c r="C5517">
        <v>9</v>
      </c>
      <c r="D5517">
        <v>0</v>
      </c>
      <c r="E5517" t="s">
        <v>951</v>
      </c>
      <c r="F5517" t="s">
        <v>8334</v>
      </c>
    </row>
    <row r="5518" spans="1:6">
      <c r="A5518" t="s">
        <v>13948</v>
      </c>
      <c r="B5518" t="s">
        <v>6685</v>
      </c>
      <c r="C5518">
        <v>8</v>
      </c>
      <c r="D5518">
        <v>0</v>
      </c>
      <c r="E5518" t="s">
        <v>951</v>
      </c>
      <c r="F5518" t="s">
        <v>8334</v>
      </c>
    </row>
    <row r="5519" spans="1:6">
      <c r="A5519" t="s">
        <v>13949</v>
      </c>
      <c r="B5519" t="s">
        <v>5393</v>
      </c>
      <c r="C5519">
        <v>200</v>
      </c>
      <c r="D5519">
        <v>25</v>
      </c>
      <c r="E5519" t="s">
        <v>952</v>
      </c>
      <c r="F5519" t="s">
        <v>8335</v>
      </c>
    </row>
    <row r="5520" spans="1:6">
      <c r="A5520" t="s">
        <v>13950</v>
      </c>
      <c r="B5520" t="s">
        <v>6686</v>
      </c>
      <c r="C5520">
        <v>0</v>
      </c>
      <c r="D5520">
        <v>0</v>
      </c>
      <c r="E5520" t="s">
        <v>953</v>
      </c>
      <c r="F5520" t="s">
        <v>1196</v>
      </c>
    </row>
    <row r="5521" spans="1:6">
      <c r="A5521" t="s">
        <v>13951</v>
      </c>
      <c r="B5521" t="s">
        <v>6687</v>
      </c>
      <c r="C5521">
        <v>450</v>
      </c>
      <c r="D5521">
        <v>67</v>
      </c>
      <c r="E5521" t="s">
        <v>953</v>
      </c>
      <c r="F5521" t="s">
        <v>8335</v>
      </c>
    </row>
    <row r="5522" spans="1:6">
      <c r="A5522" t="s">
        <v>13952</v>
      </c>
      <c r="B5522" t="s">
        <v>6688</v>
      </c>
      <c r="C5522">
        <v>0</v>
      </c>
      <c r="D5522">
        <v>0</v>
      </c>
      <c r="E5522" t="s">
        <v>953</v>
      </c>
      <c r="F5522" t="s">
        <v>8335</v>
      </c>
    </row>
    <row r="5523" spans="1:6">
      <c r="A5523" t="s">
        <v>13953</v>
      </c>
      <c r="B5523" t="s">
        <v>6689</v>
      </c>
      <c r="C5523">
        <v>0</v>
      </c>
      <c r="D5523">
        <v>0</v>
      </c>
      <c r="E5523" t="s">
        <v>954</v>
      </c>
      <c r="F5523" t="s">
        <v>8335</v>
      </c>
    </row>
    <row r="5524" spans="1:6">
      <c r="A5524" t="s">
        <v>13954</v>
      </c>
      <c r="B5524" t="s">
        <v>6690</v>
      </c>
      <c r="C5524">
        <v>94</v>
      </c>
      <c r="D5524">
        <v>13</v>
      </c>
      <c r="E5524" t="s">
        <v>954</v>
      </c>
      <c r="F5524" t="s">
        <v>8335</v>
      </c>
    </row>
    <row r="5525" spans="1:6">
      <c r="A5525" t="s">
        <v>13955</v>
      </c>
      <c r="B5525" t="s">
        <v>6691</v>
      </c>
      <c r="C5525">
        <v>13</v>
      </c>
      <c r="D5525">
        <v>0</v>
      </c>
      <c r="E5525" t="s">
        <v>955</v>
      </c>
      <c r="F5525" t="s">
        <v>1196</v>
      </c>
    </row>
    <row r="5526" spans="1:6">
      <c r="A5526" t="s">
        <v>13956</v>
      </c>
      <c r="B5526" t="s">
        <v>6692</v>
      </c>
      <c r="C5526">
        <v>0</v>
      </c>
      <c r="D5526">
        <v>0</v>
      </c>
      <c r="E5526" t="s">
        <v>956</v>
      </c>
      <c r="F5526" t="s">
        <v>8331</v>
      </c>
    </row>
    <row r="5527" spans="1:6">
      <c r="A5527" t="s">
        <v>13957</v>
      </c>
      <c r="B5527" t="s">
        <v>6693</v>
      </c>
      <c r="C5527">
        <v>70</v>
      </c>
      <c r="D5527">
        <v>7</v>
      </c>
      <c r="E5527" t="s">
        <v>956</v>
      </c>
      <c r="F5527" t="s">
        <v>8331</v>
      </c>
    </row>
    <row r="5528" spans="1:6">
      <c r="A5528" t="s">
        <v>13958</v>
      </c>
      <c r="B5528" t="s">
        <v>6694</v>
      </c>
      <c r="C5528">
        <v>121</v>
      </c>
      <c r="D5528">
        <v>13</v>
      </c>
      <c r="E5528" t="s">
        <v>956</v>
      </c>
      <c r="F5528" t="s">
        <v>8334</v>
      </c>
    </row>
    <row r="5529" spans="1:6">
      <c r="A5529" t="s">
        <v>13959</v>
      </c>
      <c r="B5529" t="s">
        <v>6695</v>
      </c>
      <c r="C5529">
        <v>18</v>
      </c>
      <c r="D5529">
        <v>2</v>
      </c>
      <c r="E5529" t="s">
        <v>956</v>
      </c>
      <c r="F5529" t="s">
        <v>8331</v>
      </c>
    </row>
    <row r="5530" spans="1:6">
      <c r="A5530" t="s">
        <v>13960</v>
      </c>
      <c r="B5530" t="s">
        <v>6696</v>
      </c>
      <c r="C5530">
        <v>97</v>
      </c>
      <c r="D5530">
        <v>0</v>
      </c>
      <c r="E5530" t="s">
        <v>956</v>
      </c>
      <c r="F5530" t="s">
        <v>8331</v>
      </c>
    </row>
    <row r="5531" spans="1:6">
      <c r="A5531" t="s">
        <v>13961</v>
      </c>
      <c r="B5531" t="s">
        <v>6697</v>
      </c>
      <c r="C5531">
        <v>120</v>
      </c>
      <c r="D5531">
        <v>13</v>
      </c>
      <c r="E5531" t="s">
        <v>956</v>
      </c>
      <c r="F5531" t="s">
        <v>8331</v>
      </c>
    </row>
    <row r="5532" spans="1:6">
      <c r="A5532" t="s">
        <v>13962</v>
      </c>
      <c r="B5532" t="s">
        <v>6698</v>
      </c>
      <c r="C5532">
        <v>210</v>
      </c>
      <c r="D5532">
        <v>15</v>
      </c>
      <c r="E5532" t="s">
        <v>956</v>
      </c>
      <c r="F5532" t="s">
        <v>8334</v>
      </c>
    </row>
    <row r="5533" spans="1:6">
      <c r="A5533" t="s">
        <v>13963</v>
      </c>
      <c r="B5533" t="s">
        <v>6699</v>
      </c>
      <c r="C5533">
        <v>55</v>
      </c>
      <c r="D5533">
        <v>7</v>
      </c>
      <c r="E5533" t="s">
        <v>956</v>
      </c>
      <c r="F5533" t="s">
        <v>8405</v>
      </c>
    </row>
    <row r="5534" spans="1:6">
      <c r="A5534" t="s">
        <v>13964</v>
      </c>
      <c r="B5534" t="s">
        <v>6700</v>
      </c>
      <c r="C5534">
        <v>175</v>
      </c>
      <c r="D5534">
        <v>20</v>
      </c>
      <c r="E5534" t="s">
        <v>956</v>
      </c>
      <c r="F5534" t="s">
        <v>8405</v>
      </c>
    </row>
    <row r="5535" spans="1:6">
      <c r="A5535" t="s">
        <v>13965</v>
      </c>
      <c r="B5535" t="s">
        <v>6701</v>
      </c>
      <c r="C5535">
        <v>115</v>
      </c>
      <c r="D5535">
        <v>10</v>
      </c>
      <c r="E5535" t="s">
        <v>956</v>
      </c>
      <c r="F5535" t="s">
        <v>8331</v>
      </c>
    </row>
    <row r="5536" spans="1:6">
      <c r="A5536" t="s">
        <v>13966</v>
      </c>
      <c r="B5536" t="s">
        <v>6702</v>
      </c>
      <c r="C5536">
        <v>165</v>
      </c>
      <c r="D5536">
        <v>12</v>
      </c>
      <c r="E5536" t="s">
        <v>956</v>
      </c>
      <c r="F5536" t="s">
        <v>8331</v>
      </c>
    </row>
    <row r="5537" spans="1:6">
      <c r="A5537" t="s">
        <v>13967</v>
      </c>
      <c r="B5537" t="s">
        <v>6703</v>
      </c>
      <c r="C5537">
        <v>132</v>
      </c>
      <c r="D5537">
        <v>11</v>
      </c>
      <c r="E5537" t="s">
        <v>956</v>
      </c>
      <c r="F5537" t="s">
        <v>8331</v>
      </c>
    </row>
    <row r="5538" spans="1:6">
      <c r="A5538" t="s">
        <v>13968</v>
      </c>
      <c r="B5538" t="s">
        <v>6704</v>
      </c>
      <c r="C5538">
        <v>0</v>
      </c>
      <c r="D5538">
        <v>0</v>
      </c>
      <c r="E5538" t="s">
        <v>956</v>
      </c>
      <c r="F5538" t="s">
        <v>8334</v>
      </c>
    </row>
    <row r="5539" spans="1:6">
      <c r="A5539" t="s">
        <v>13969</v>
      </c>
      <c r="B5539" t="s">
        <v>6705</v>
      </c>
      <c r="C5539">
        <v>232</v>
      </c>
      <c r="D5539">
        <v>52</v>
      </c>
      <c r="E5539" t="s">
        <v>956</v>
      </c>
      <c r="F5539" t="s">
        <v>8331</v>
      </c>
    </row>
    <row r="5540" spans="1:6">
      <c r="A5540" t="s">
        <v>13970</v>
      </c>
      <c r="B5540" t="s">
        <v>6706</v>
      </c>
      <c r="C5540">
        <v>220</v>
      </c>
      <c r="D5540">
        <v>29</v>
      </c>
      <c r="E5540" t="s">
        <v>956</v>
      </c>
      <c r="F5540" t="s">
        <v>8331</v>
      </c>
    </row>
    <row r="5541" spans="1:6">
      <c r="A5541" t="s">
        <v>13971</v>
      </c>
      <c r="B5541" t="s">
        <v>6707</v>
      </c>
      <c r="C5541">
        <v>258</v>
      </c>
      <c r="D5541">
        <v>33</v>
      </c>
      <c r="E5541" t="s">
        <v>956</v>
      </c>
      <c r="F5541" t="s">
        <v>8331</v>
      </c>
    </row>
    <row r="5542" spans="1:6">
      <c r="A5542" t="s">
        <v>13972</v>
      </c>
      <c r="B5542" t="s">
        <v>6708</v>
      </c>
      <c r="C5542">
        <v>85</v>
      </c>
      <c r="D5542">
        <v>9</v>
      </c>
      <c r="E5542" t="s">
        <v>956</v>
      </c>
      <c r="F5542" t="s">
        <v>8405</v>
      </c>
    </row>
    <row r="5543" spans="1:6">
      <c r="A5543" t="s">
        <v>13973</v>
      </c>
      <c r="B5543" t="s">
        <v>6709</v>
      </c>
      <c r="C5543">
        <v>175</v>
      </c>
      <c r="D5543">
        <v>26</v>
      </c>
      <c r="E5543" t="s">
        <v>956</v>
      </c>
      <c r="F5543" t="s">
        <v>8405</v>
      </c>
    </row>
    <row r="5544" spans="1:6">
      <c r="A5544" t="s">
        <v>13974</v>
      </c>
      <c r="B5544" t="s">
        <v>6710</v>
      </c>
      <c r="C5544">
        <v>76</v>
      </c>
      <c r="D5544">
        <v>7</v>
      </c>
      <c r="E5544" t="s">
        <v>957</v>
      </c>
      <c r="F5544" t="s">
        <v>8334</v>
      </c>
    </row>
    <row r="5545" spans="1:6">
      <c r="A5545" t="s">
        <v>13975</v>
      </c>
      <c r="B5545" t="s">
        <v>6711</v>
      </c>
      <c r="C5545">
        <v>76</v>
      </c>
      <c r="D5545">
        <v>5</v>
      </c>
      <c r="E5545" t="s">
        <v>957</v>
      </c>
      <c r="F5545" t="s">
        <v>8334</v>
      </c>
    </row>
    <row r="5546" spans="1:6">
      <c r="A5546" t="s">
        <v>13976</v>
      </c>
      <c r="B5546" t="s">
        <v>6712</v>
      </c>
      <c r="C5546">
        <v>100</v>
      </c>
      <c r="D5546">
        <v>9</v>
      </c>
      <c r="E5546" t="s">
        <v>957</v>
      </c>
      <c r="F5546" t="s">
        <v>8334</v>
      </c>
    </row>
    <row r="5547" spans="1:6">
      <c r="A5547" t="s">
        <v>13977</v>
      </c>
      <c r="B5547" t="s">
        <v>6713</v>
      </c>
      <c r="C5547">
        <v>281</v>
      </c>
      <c r="D5547">
        <v>56</v>
      </c>
      <c r="E5547" t="s">
        <v>958</v>
      </c>
      <c r="F5547" t="s">
        <v>8335</v>
      </c>
    </row>
    <row r="5548" spans="1:6">
      <c r="A5548" t="s">
        <v>13978</v>
      </c>
      <c r="B5548" t="s">
        <v>6714</v>
      </c>
      <c r="C5548">
        <v>95</v>
      </c>
      <c r="D5548">
        <v>11</v>
      </c>
      <c r="E5548" t="s">
        <v>959</v>
      </c>
      <c r="F5548" t="s">
        <v>8334</v>
      </c>
    </row>
    <row r="5549" spans="1:6">
      <c r="A5549" t="s">
        <v>13979</v>
      </c>
      <c r="B5549" t="s">
        <v>6715</v>
      </c>
      <c r="C5549">
        <v>100</v>
      </c>
      <c r="D5549">
        <v>9</v>
      </c>
      <c r="E5549" t="s">
        <v>960</v>
      </c>
      <c r="F5549" t="s">
        <v>8335</v>
      </c>
    </row>
    <row r="5550" spans="1:6">
      <c r="A5550" t="s">
        <v>13980</v>
      </c>
      <c r="B5550" t="s">
        <v>6716</v>
      </c>
      <c r="C5550">
        <v>98</v>
      </c>
      <c r="D5550">
        <v>6</v>
      </c>
      <c r="E5550" t="s">
        <v>960</v>
      </c>
      <c r="F5550" t="s">
        <v>8335</v>
      </c>
    </row>
    <row r="5551" spans="1:6">
      <c r="A5551" t="s">
        <v>13981</v>
      </c>
      <c r="B5551" t="s">
        <v>6717</v>
      </c>
      <c r="C5551">
        <v>60</v>
      </c>
      <c r="D5551">
        <v>0</v>
      </c>
      <c r="E5551" t="s">
        <v>961</v>
      </c>
      <c r="F5551" t="s">
        <v>1196</v>
      </c>
    </row>
    <row r="5552" spans="1:6">
      <c r="A5552" t="s">
        <v>13982</v>
      </c>
      <c r="B5552" t="s">
        <v>6718</v>
      </c>
      <c r="C5552">
        <v>368</v>
      </c>
      <c r="D5552">
        <v>66</v>
      </c>
      <c r="E5552" t="s">
        <v>961</v>
      </c>
      <c r="F5552" t="s">
        <v>8334</v>
      </c>
    </row>
    <row r="5553" spans="1:6">
      <c r="A5553" t="s">
        <v>13983</v>
      </c>
      <c r="B5553" t="s">
        <v>6719</v>
      </c>
      <c r="C5553">
        <v>220</v>
      </c>
      <c r="D5553">
        <v>31</v>
      </c>
      <c r="E5553" t="s">
        <v>961</v>
      </c>
      <c r="F5553" t="s">
        <v>8334</v>
      </c>
    </row>
    <row r="5554" spans="1:6">
      <c r="A5554" t="s">
        <v>13984</v>
      </c>
      <c r="B5554" t="s">
        <v>6720</v>
      </c>
      <c r="C5554">
        <v>109</v>
      </c>
      <c r="D5554">
        <v>20</v>
      </c>
      <c r="E5554" t="s">
        <v>961</v>
      </c>
      <c r="F5554" t="s">
        <v>8334</v>
      </c>
    </row>
    <row r="5555" spans="1:6">
      <c r="A5555" t="s">
        <v>13985</v>
      </c>
      <c r="B5555" t="s">
        <v>6721</v>
      </c>
      <c r="C5555">
        <v>0</v>
      </c>
      <c r="D5555">
        <v>0</v>
      </c>
      <c r="E5555" t="s">
        <v>961</v>
      </c>
      <c r="F5555" t="s">
        <v>1196</v>
      </c>
    </row>
    <row r="5556" spans="1:6">
      <c r="A5556" t="s">
        <v>13986</v>
      </c>
      <c r="B5556" t="s">
        <v>6722</v>
      </c>
      <c r="C5556">
        <v>63</v>
      </c>
      <c r="D5556">
        <v>9</v>
      </c>
      <c r="E5556" t="s">
        <v>961</v>
      </c>
      <c r="F5556" t="s">
        <v>8334</v>
      </c>
    </row>
    <row r="5557" spans="1:6">
      <c r="A5557" t="s">
        <v>13987</v>
      </c>
      <c r="B5557" t="s">
        <v>6723</v>
      </c>
      <c r="C5557">
        <v>40</v>
      </c>
      <c r="D5557">
        <v>5</v>
      </c>
      <c r="E5557" t="s">
        <v>962</v>
      </c>
      <c r="F5557" t="s">
        <v>8334</v>
      </c>
    </row>
    <row r="5558" spans="1:6">
      <c r="A5558" t="s">
        <v>13988</v>
      </c>
      <c r="B5558" t="s">
        <v>6724</v>
      </c>
      <c r="C5558">
        <v>190</v>
      </c>
      <c r="D5558">
        <v>20</v>
      </c>
      <c r="E5558" t="s">
        <v>963</v>
      </c>
      <c r="F5558" t="s">
        <v>8335</v>
      </c>
    </row>
    <row r="5559" spans="1:6">
      <c r="A5559" t="s">
        <v>13989</v>
      </c>
      <c r="B5559" t="s">
        <v>6725</v>
      </c>
      <c r="C5559">
        <v>35</v>
      </c>
      <c r="D5559">
        <v>0</v>
      </c>
      <c r="E5559" t="s">
        <v>963</v>
      </c>
      <c r="F5559" t="s">
        <v>8335</v>
      </c>
    </row>
    <row r="5560" spans="1:6">
      <c r="A5560" t="s">
        <v>13990</v>
      </c>
      <c r="B5560" t="s">
        <v>6726</v>
      </c>
      <c r="C5560">
        <v>30</v>
      </c>
      <c r="D5560">
        <v>3</v>
      </c>
      <c r="E5560" t="s">
        <v>964</v>
      </c>
      <c r="F5560" t="s">
        <v>8331</v>
      </c>
    </row>
    <row r="5561" spans="1:6">
      <c r="A5561" t="s">
        <v>13991</v>
      </c>
      <c r="B5561" t="s">
        <v>6727</v>
      </c>
      <c r="C5561">
        <v>12</v>
      </c>
      <c r="D5561">
        <v>0</v>
      </c>
      <c r="E5561" t="s">
        <v>964</v>
      </c>
      <c r="F5561" t="s">
        <v>1196</v>
      </c>
    </row>
    <row r="5562" spans="1:6">
      <c r="A5562" t="s">
        <v>13992</v>
      </c>
      <c r="B5562" t="s">
        <v>6728</v>
      </c>
      <c r="C5562">
        <v>334</v>
      </c>
      <c r="D5562">
        <v>35</v>
      </c>
      <c r="E5562" t="s">
        <v>965</v>
      </c>
      <c r="F5562" t="s">
        <v>8334</v>
      </c>
    </row>
    <row r="5563" spans="1:6">
      <c r="A5563" t="s">
        <v>13993</v>
      </c>
      <c r="B5563" t="s">
        <v>6729</v>
      </c>
      <c r="C5563">
        <v>150</v>
      </c>
      <c r="D5563">
        <v>10</v>
      </c>
      <c r="E5563" t="s">
        <v>966</v>
      </c>
      <c r="F5563" t="s">
        <v>8334</v>
      </c>
    </row>
    <row r="5564" spans="1:6">
      <c r="A5564" t="s">
        <v>13994</v>
      </c>
      <c r="B5564" t="s">
        <v>6730</v>
      </c>
      <c r="C5564">
        <v>2</v>
      </c>
      <c r="D5564">
        <v>0</v>
      </c>
      <c r="E5564" t="s">
        <v>967</v>
      </c>
      <c r="F5564" t="s">
        <v>8335</v>
      </c>
    </row>
    <row r="5565" spans="1:6">
      <c r="A5565" t="s">
        <v>13995</v>
      </c>
      <c r="B5565" t="s">
        <v>6731</v>
      </c>
      <c r="C5565">
        <v>5</v>
      </c>
      <c r="D5565">
        <v>0</v>
      </c>
      <c r="E5565" t="s">
        <v>967</v>
      </c>
      <c r="F5565" t="s">
        <v>8335</v>
      </c>
    </row>
    <row r="5566" spans="1:6">
      <c r="A5566" t="s">
        <v>13996</v>
      </c>
      <c r="B5566" t="s">
        <v>6732</v>
      </c>
      <c r="C5566">
        <v>6</v>
      </c>
      <c r="D5566">
        <v>0</v>
      </c>
      <c r="E5566" t="s">
        <v>967</v>
      </c>
      <c r="F5566" t="s">
        <v>8335</v>
      </c>
    </row>
    <row r="5567" spans="1:6">
      <c r="A5567" t="s">
        <v>13997</v>
      </c>
      <c r="B5567" t="s">
        <v>6733</v>
      </c>
      <c r="C5567">
        <v>458</v>
      </c>
      <c r="D5567">
        <v>0</v>
      </c>
      <c r="E5567" t="s">
        <v>968</v>
      </c>
      <c r="F5567" t="s">
        <v>8335</v>
      </c>
    </row>
    <row r="5568" spans="1:6">
      <c r="A5568" t="s">
        <v>13998</v>
      </c>
      <c r="B5568" t="s">
        <v>6734</v>
      </c>
      <c r="C5568">
        <v>176</v>
      </c>
      <c r="D5568">
        <v>0</v>
      </c>
      <c r="E5568" t="s">
        <v>968</v>
      </c>
      <c r="F5568" t="s">
        <v>8335</v>
      </c>
    </row>
    <row r="5569" spans="1:6">
      <c r="A5569" t="s">
        <v>13999</v>
      </c>
      <c r="B5569" t="s">
        <v>6735</v>
      </c>
      <c r="C5569">
        <v>108</v>
      </c>
      <c r="D5569">
        <v>7</v>
      </c>
      <c r="E5569" t="s">
        <v>968</v>
      </c>
      <c r="F5569" t="s">
        <v>8335</v>
      </c>
    </row>
    <row r="5570" spans="1:6">
      <c r="A5570" t="s">
        <v>14000</v>
      </c>
      <c r="B5570" t="s">
        <v>6736</v>
      </c>
      <c r="C5570">
        <v>236</v>
      </c>
      <c r="D5570">
        <v>23</v>
      </c>
      <c r="E5570" t="s">
        <v>968</v>
      </c>
      <c r="F5570" t="s">
        <v>8335</v>
      </c>
    </row>
    <row r="5571" spans="1:6">
      <c r="A5571" t="s">
        <v>14001</v>
      </c>
      <c r="B5571" t="s">
        <v>6737</v>
      </c>
      <c r="C5571">
        <v>98</v>
      </c>
      <c r="D5571">
        <v>10</v>
      </c>
      <c r="E5571" t="s">
        <v>968</v>
      </c>
      <c r="F5571" t="s">
        <v>8335</v>
      </c>
    </row>
    <row r="5572" spans="1:6">
      <c r="A5572" t="s">
        <v>14002</v>
      </c>
      <c r="B5572" t="s">
        <v>6738</v>
      </c>
      <c r="C5572">
        <v>25</v>
      </c>
      <c r="D5572">
        <v>2</v>
      </c>
      <c r="E5572" t="s">
        <v>968</v>
      </c>
      <c r="F5572" t="s">
        <v>8335</v>
      </c>
    </row>
    <row r="5573" spans="1:6">
      <c r="A5573" t="s">
        <v>14003</v>
      </c>
      <c r="B5573" t="s">
        <v>6739</v>
      </c>
      <c r="C5573">
        <v>1</v>
      </c>
      <c r="D5573">
        <v>0</v>
      </c>
      <c r="E5573" t="s">
        <v>968</v>
      </c>
      <c r="F5573" t="s">
        <v>8335</v>
      </c>
    </row>
    <row r="5574" spans="1:6">
      <c r="A5574" t="s">
        <v>14004</v>
      </c>
      <c r="B5574" t="s">
        <v>6740</v>
      </c>
      <c r="C5574">
        <v>87</v>
      </c>
      <c r="D5574">
        <v>9</v>
      </c>
      <c r="E5574" t="s">
        <v>968</v>
      </c>
      <c r="F5574" t="s">
        <v>8335</v>
      </c>
    </row>
    <row r="5575" spans="1:6">
      <c r="A5575" t="s">
        <v>14005</v>
      </c>
      <c r="B5575" t="s">
        <v>6741</v>
      </c>
      <c r="C5575">
        <v>5</v>
      </c>
      <c r="D5575">
        <v>0</v>
      </c>
      <c r="E5575" t="s">
        <v>968</v>
      </c>
      <c r="F5575" t="s">
        <v>8335</v>
      </c>
    </row>
    <row r="5576" spans="1:6">
      <c r="A5576" t="s">
        <v>14006</v>
      </c>
      <c r="B5576" t="s">
        <v>6742</v>
      </c>
      <c r="C5576">
        <v>25</v>
      </c>
      <c r="D5576">
        <v>3</v>
      </c>
      <c r="E5576" t="s">
        <v>968</v>
      </c>
      <c r="F5576" t="s">
        <v>8335</v>
      </c>
    </row>
    <row r="5577" spans="1:6">
      <c r="A5577" t="s">
        <v>14007</v>
      </c>
      <c r="B5577" t="s">
        <v>6743</v>
      </c>
      <c r="C5577">
        <v>34</v>
      </c>
      <c r="D5577">
        <v>4</v>
      </c>
      <c r="E5577" t="s">
        <v>968</v>
      </c>
      <c r="F5577" t="s">
        <v>8335</v>
      </c>
    </row>
    <row r="5578" spans="1:6">
      <c r="A5578" t="s">
        <v>14008</v>
      </c>
      <c r="B5578" t="s">
        <v>6744</v>
      </c>
      <c r="C5578">
        <v>73</v>
      </c>
      <c r="D5578">
        <v>0</v>
      </c>
      <c r="E5578" t="s">
        <v>968</v>
      </c>
      <c r="F5578" t="s">
        <v>8335</v>
      </c>
    </row>
    <row r="5579" spans="1:6">
      <c r="A5579" t="s">
        <v>14009</v>
      </c>
      <c r="B5579" t="s">
        <v>6745</v>
      </c>
      <c r="C5579">
        <v>20</v>
      </c>
      <c r="D5579">
        <v>3</v>
      </c>
      <c r="E5579" t="s">
        <v>968</v>
      </c>
      <c r="F5579" t="s">
        <v>8335</v>
      </c>
    </row>
    <row r="5580" spans="1:6">
      <c r="A5580" t="s">
        <v>14010</v>
      </c>
      <c r="B5580" t="s">
        <v>6746</v>
      </c>
      <c r="C5580">
        <v>25</v>
      </c>
      <c r="D5580">
        <v>3</v>
      </c>
      <c r="E5580" t="s">
        <v>968</v>
      </c>
      <c r="F5580" t="s">
        <v>8335</v>
      </c>
    </row>
    <row r="5581" spans="1:6">
      <c r="A5581" t="s">
        <v>14011</v>
      </c>
      <c r="B5581" t="s">
        <v>6747</v>
      </c>
      <c r="C5581">
        <v>75</v>
      </c>
      <c r="D5581">
        <v>6</v>
      </c>
      <c r="E5581" t="s">
        <v>968</v>
      </c>
      <c r="F5581" t="s">
        <v>8335</v>
      </c>
    </row>
    <row r="5582" spans="1:6">
      <c r="A5582" t="s">
        <v>14012</v>
      </c>
      <c r="B5582" t="s">
        <v>6748</v>
      </c>
      <c r="C5582">
        <v>113</v>
      </c>
      <c r="D5582">
        <v>21</v>
      </c>
      <c r="E5582" t="s">
        <v>968</v>
      </c>
      <c r="F5582" t="s">
        <v>8335</v>
      </c>
    </row>
    <row r="5583" spans="1:6">
      <c r="A5583" t="s">
        <v>14013</v>
      </c>
      <c r="B5583" t="s">
        <v>6749</v>
      </c>
      <c r="C5583">
        <v>0</v>
      </c>
      <c r="D5583">
        <v>0</v>
      </c>
      <c r="E5583" t="s">
        <v>968</v>
      </c>
      <c r="F5583" t="s">
        <v>8335</v>
      </c>
    </row>
    <row r="5584" spans="1:6">
      <c r="A5584" t="s">
        <v>14014</v>
      </c>
      <c r="B5584" t="s">
        <v>6750</v>
      </c>
      <c r="C5584">
        <v>0</v>
      </c>
      <c r="D5584">
        <v>0</v>
      </c>
      <c r="E5584" t="s">
        <v>968</v>
      </c>
      <c r="F5584" t="s">
        <v>8335</v>
      </c>
    </row>
    <row r="5585" spans="1:6">
      <c r="A5585" t="s">
        <v>14015</v>
      </c>
      <c r="B5585" t="s">
        <v>6751</v>
      </c>
      <c r="C5585">
        <v>18</v>
      </c>
      <c r="D5585">
        <v>3</v>
      </c>
      <c r="E5585" t="s">
        <v>968</v>
      </c>
      <c r="F5585" t="s">
        <v>8335</v>
      </c>
    </row>
    <row r="5586" spans="1:6">
      <c r="A5586" t="s">
        <v>14016</v>
      </c>
      <c r="B5586" t="s">
        <v>6752</v>
      </c>
      <c r="C5586">
        <v>12</v>
      </c>
      <c r="D5586">
        <v>0</v>
      </c>
      <c r="E5586" t="s">
        <v>968</v>
      </c>
      <c r="F5586" t="s">
        <v>8335</v>
      </c>
    </row>
    <row r="5587" spans="1:6">
      <c r="A5587" t="s">
        <v>14017</v>
      </c>
      <c r="B5587" t="s">
        <v>6753</v>
      </c>
      <c r="C5587">
        <v>188</v>
      </c>
      <c r="D5587">
        <v>37</v>
      </c>
      <c r="E5587" t="s">
        <v>968</v>
      </c>
      <c r="F5587" t="s">
        <v>8335</v>
      </c>
    </row>
    <row r="5588" spans="1:6">
      <c r="A5588" t="s">
        <v>14018</v>
      </c>
      <c r="B5588" t="s">
        <v>6753</v>
      </c>
      <c r="C5588">
        <v>182</v>
      </c>
      <c r="D5588">
        <v>9</v>
      </c>
      <c r="E5588" t="s">
        <v>968</v>
      </c>
      <c r="F5588" t="s">
        <v>8335</v>
      </c>
    </row>
    <row r="5589" spans="1:6">
      <c r="A5589" t="s">
        <v>14019</v>
      </c>
      <c r="B5589" t="s">
        <v>6754</v>
      </c>
      <c r="C5589">
        <v>175</v>
      </c>
      <c r="D5589">
        <v>20</v>
      </c>
      <c r="E5589" t="s">
        <v>968</v>
      </c>
      <c r="F5589" t="s">
        <v>8335</v>
      </c>
    </row>
    <row r="5590" spans="1:6">
      <c r="A5590" t="s">
        <v>14020</v>
      </c>
      <c r="B5590" t="s">
        <v>6755</v>
      </c>
      <c r="C5590">
        <v>100</v>
      </c>
      <c r="D5590">
        <v>14</v>
      </c>
      <c r="E5590" t="s">
        <v>968</v>
      </c>
      <c r="F5590" t="s">
        <v>8335</v>
      </c>
    </row>
    <row r="5591" spans="1:6">
      <c r="A5591" t="s">
        <v>14021</v>
      </c>
      <c r="B5591" t="s">
        <v>6756</v>
      </c>
      <c r="C5591">
        <v>50</v>
      </c>
      <c r="D5591">
        <v>6</v>
      </c>
      <c r="E5591" t="s">
        <v>968</v>
      </c>
      <c r="F5591" t="s">
        <v>8335</v>
      </c>
    </row>
    <row r="5592" spans="1:6">
      <c r="A5592" t="s">
        <v>14022</v>
      </c>
      <c r="B5592" t="s">
        <v>6757</v>
      </c>
      <c r="C5592">
        <v>48</v>
      </c>
      <c r="D5592">
        <v>5</v>
      </c>
      <c r="E5592" t="s">
        <v>968</v>
      </c>
      <c r="F5592" t="s">
        <v>8335</v>
      </c>
    </row>
    <row r="5593" spans="1:6">
      <c r="A5593" t="s">
        <v>14023</v>
      </c>
      <c r="B5593" t="s">
        <v>6758</v>
      </c>
      <c r="C5593">
        <v>26</v>
      </c>
      <c r="D5593">
        <v>4</v>
      </c>
      <c r="E5593" t="s">
        <v>968</v>
      </c>
      <c r="F5593" t="s">
        <v>8335</v>
      </c>
    </row>
    <row r="5594" spans="1:6">
      <c r="A5594" t="s">
        <v>14024</v>
      </c>
      <c r="B5594" t="s">
        <v>6759</v>
      </c>
      <c r="C5594">
        <v>18</v>
      </c>
      <c r="D5594">
        <v>0</v>
      </c>
      <c r="E5594" t="s">
        <v>969</v>
      </c>
      <c r="F5594" t="s">
        <v>1196</v>
      </c>
    </row>
    <row r="5595" spans="1:6">
      <c r="A5595" t="s">
        <v>14025</v>
      </c>
      <c r="B5595" t="s">
        <v>6760</v>
      </c>
      <c r="C5595">
        <v>0</v>
      </c>
      <c r="D5595">
        <v>0</v>
      </c>
      <c r="E5595" t="s">
        <v>970</v>
      </c>
      <c r="F5595" t="s">
        <v>1196</v>
      </c>
    </row>
    <row r="5596" spans="1:6">
      <c r="A5596" t="s">
        <v>14026</v>
      </c>
      <c r="B5596" t="s">
        <v>6761</v>
      </c>
      <c r="C5596">
        <v>1</v>
      </c>
      <c r="D5596">
        <v>0</v>
      </c>
      <c r="E5596" t="s">
        <v>971</v>
      </c>
      <c r="F5596" t="s">
        <v>8334</v>
      </c>
    </row>
    <row r="5597" spans="1:6">
      <c r="A5597" t="s">
        <v>14027</v>
      </c>
      <c r="B5597" t="s">
        <v>6762</v>
      </c>
      <c r="C5597">
        <v>9</v>
      </c>
      <c r="D5597">
        <v>2</v>
      </c>
      <c r="E5597" t="s">
        <v>971</v>
      </c>
      <c r="F5597" t="s">
        <v>8334</v>
      </c>
    </row>
    <row r="5598" spans="1:6">
      <c r="A5598" t="s">
        <v>14028</v>
      </c>
      <c r="B5598" t="s">
        <v>6763</v>
      </c>
      <c r="C5598">
        <v>15</v>
      </c>
      <c r="D5598">
        <v>2</v>
      </c>
      <c r="E5598" t="s">
        <v>972</v>
      </c>
      <c r="F5598" t="s">
        <v>8335</v>
      </c>
    </row>
    <row r="5599" spans="1:6">
      <c r="A5599" t="s">
        <v>14029</v>
      </c>
      <c r="B5599" t="s">
        <v>6764</v>
      </c>
      <c r="C5599">
        <v>4</v>
      </c>
      <c r="D5599">
        <v>0</v>
      </c>
      <c r="E5599" t="s">
        <v>972</v>
      </c>
      <c r="F5599" t="s">
        <v>8331</v>
      </c>
    </row>
    <row r="5600" spans="1:6">
      <c r="A5600" t="s">
        <v>14030</v>
      </c>
      <c r="B5600" t="s">
        <v>6765</v>
      </c>
      <c r="C5600">
        <v>11</v>
      </c>
      <c r="D5600">
        <v>0</v>
      </c>
      <c r="E5600" t="s">
        <v>973</v>
      </c>
      <c r="F5600" t="s">
        <v>8334</v>
      </c>
    </row>
    <row r="5601" spans="1:6">
      <c r="A5601" t="s">
        <v>14031</v>
      </c>
      <c r="B5601" t="s">
        <v>6766</v>
      </c>
      <c r="C5601">
        <v>110</v>
      </c>
      <c r="D5601">
        <v>9</v>
      </c>
      <c r="E5601" t="s">
        <v>973</v>
      </c>
      <c r="F5601" t="s">
        <v>8334</v>
      </c>
    </row>
    <row r="5602" spans="1:6">
      <c r="A5602" t="s">
        <v>14032</v>
      </c>
      <c r="B5602" t="s">
        <v>6767</v>
      </c>
      <c r="C5602">
        <v>30</v>
      </c>
      <c r="D5602">
        <v>4</v>
      </c>
      <c r="E5602" t="s">
        <v>973</v>
      </c>
      <c r="F5602" t="s">
        <v>8334</v>
      </c>
    </row>
    <row r="5603" spans="1:6">
      <c r="A5603" t="s">
        <v>14033</v>
      </c>
      <c r="B5603" t="s">
        <v>6768</v>
      </c>
      <c r="C5603">
        <v>20</v>
      </c>
      <c r="D5603">
        <v>0</v>
      </c>
      <c r="E5603" t="s">
        <v>974</v>
      </c>
      <c r="F5603" t="s">
        <v>8331</v>
      </c>
    </row>
    <row r="5604" spans="1:6">
      <c r="A5604" t="s">
        <v>14034</v>
      </c>
      <c r="B5604" t="s">
        <v>6769</v>
      </c>
      <c r="C5604">
        <v>12</v>
      </c>
      <c r="D5604">
        <v>1</v>
      </c>
      <c r="E5604" t="s">
        <v>974</v>
      </c>
      <c r="F5604" t="s">
        <v>8331</v>
      </c>
    </row>
    <row r="5605" spans="1:6">
      <c r="A5605" t="s">
        <v>14035</v>
      </c>
      <c r="B5605" t="s">
        <v>6770</v>
      </c>
      <c r="C5605">
        <v>84</v>
      </c>
      <c r="D5605">
        <v>7</v>
      </c>
      <c r="E5605" t="s">
        <v>975</v>
      </c>
      <c r="F5605" t="s">
        <v>1196</v>
      </c>
    </row>
    <row r="5606" spans="1:6">
      <c r="A5606" t="s">
        <v>14036</v>
      </c>
      <c r="B5606" t="s">
        <v>6771</v>
      </c>
      <c r="C5606">
        <v>145</v>
      </c>
      <c r="D5606">
        <v>20</v>
      </c>
      <c r="E5606" t="s">
        <v>975</v>
      </c>
      <c r="F5606" t="s">
        <v>8335</v>
      </c>
    </row>
    <row r="5607" spans="1:6">
      <c r="A5607" t="s">
        <v>14037</v>
      </c>
      <c r="B5607" t="s">
        <v>6772</v>
      </c>
      <c r="C5607">
        <v>0</v>
      </c>
      <c r="D5607">
        <v>0</v>
      </c>
      <c r="E5607" t="s">
        <v>975</v>
      </c>
      <c r="F5607" t="s">
        <v>8335</v>
      </c>
    </row>
    <row r="5608" spans="1:6">
      <c r="A5608" t="s">
        <v>14038</v>
      </c>
      <c r="B5608" t="s">
        <v>6773</v>
      </c>
      <c r="C5608">
        <v>55</v>
      </c>
      <c r="D5608">
        <v>0</v>
      </c>
      <c r="E5608" t="s">
        <v>976</v>
      </c>
      <c r="F5608" t="s">
        <v>8331</v>
      </c>
    </row>
    <row r="5609" spans="1:6">
      <c r="A5609" t="s">
        <v>14039</v>
      </c>
      <c r="B5609" t="s">
        <v>6774</v>
      </c>
      <c r="C5609">
        <v>90</v>
      </c>
      <c r="D5609">
        <v>20</v>
      </c>
      <c r="E5609" t="s">
        <v>976</v>
      </c>
      <c r="F5609" t="s">
        <v>8331</v>
      </c>
    </row>
    <row r="5610" spans="1:6">
      <c r="A5610" t="s">
        <v>14040</v>
      </c>
      <c r="B5610" t="s">
        <v>6775</v>
      </c>
      <c r="C5610">
        <v>76</v>
      </c>
      <c r="D5610">
        <v>8</v>
      </c>
      <c r="E5610" t="s">
        <v>976</v>
      </c>
      <c r="F5610" t="s">
        <v>8331</v>
      </c>
    </row>
    <row r="5611" spans="1:6">
      <c r="A5611" t="s">
        <v>14041</v>
      </c>
      <c r="B5611" t="s">
        <v>6776</v>
      </c>
      <c r="C5611">
        <v>11</v>
      </c>
      <c r="D5611">
        <v>0</v>
      </c>
      <c r="E5611" t="s">
        <v>976</v>
      </c>
      <c r="F5611" t="s">
        <v>8335</v>
      </c>
    </row>
    <row r="5612" spans="1:6">
      <c r="A5612" t="s">
        <v>14042</v>
      </c>
      <c r="B5612" t="s">
        <v>6777</v>
      </c>
      <c r="C5612">
        <v>8</v>
      </c>
      <c r="D5612">
        <v>0</v>
      </c>
      <c r="E5612" t="s">
        <v>976</v>
      </c>
      <c r="F5612" t="s">
        <v>8331</v>
      </c>
    </row>
    <row r="5613" spans="1:6">
      <c r="A5613" t="s">
        <v>14043</v>
      </c>
      <c r="B5613" t="s">
        <v>6778</v>
      </c>
      <c r="C5613">
        <v>3</v>
      </c>
      <c r="D5613">
        <v>0</v>
      </c>
      <c r="E5613" t="s">
        <v>976</v>
      </c>
      <c r="F5613" t="s">
        <v>1196</v>
      </c>
    </row>
    <row r="5614" spans="1:6">
      <c r="A5614" t="s">
        <v>14044</v>
      </c>
      <c r="B5614" t="s">
        <v>6779</v>
      </c>
      <c r="C5614">
        <v>1</v>
      </c>
      <c r="D5614">
        <v>0</v>
      </c>
      <c r="E5614" t="s">
        <v>976</v>
      </c>
      <c r="F5614" t="s">
        <v>1196</v>
      </c>
    </row>
    <row r="5615" spans="1:6">
      <c r="A5615" t="s">
        <v>14045</v>
      </c>
      <c r="B5615" t="s">
        <v>6780</v>
      </c>
      <c r="C5615">
        <v>5</v>
      </c>
      <c r="D5615">
        <v>0</v>
      </c>
      <c r="E5615" t="s">
        <v>976</v>
      </c>
      <c r="F5615" t="s">
        <v>8331</v>
      </c>
    </row>
    <row r="5616" spans="1:6">
      <c r="A5616" t="s">
        <v>14046</v>
      </c>
      <c r="B5616" t="s">
        <v>6781</v>
      </c>
      <c r="C5616">
        <v>450</v>
      </c>
      <c r="D5616">
        <v>45</v>
      </c>
      <c r="E5616" t="s">
        <v>976</v>
      </c>
      <c r="F5616" t="s">
        <v>8331</v>
      </c>
    </row>
    <row r="5617" spans="1:6">
      <c r="A5617" t="s">
        <v>14047</v>
      </c>
      <c r="B5617" t="s">
        <v>6782</v>
      </c>
      <c r="C5617">
        <v>31</v>
      </c>
      <c r="D5617">
        <v>0</v>
      </c>
      <c r="E5617" t="s">
        <v>976</v>
      </c>
      <c r="F5617" t="s">
        <v>8331</v>
      </c>
    </row>
    <row r="5618" spans="1:6">
      <c r="A5618" t="s">
        <v>14048</v>
      </c>
      <c r="B5618" t="s">
        <v>6783</v>
      </c>
      <c r="C5618">
        <v>15</v>
      </c>
      <c r="D5618">
        <v>0</v>
      </c>
      <c r="E5618" t="s">
        <v>976</v>
      </c>
      <c r="F5618" t="s">
        <v>8331</v>
      </c>
    </row>
    <row r="5619" spans="1:6">
      <c r="A5619" t="s">
        <v>14049</v>
      </c>
      <c r="B5619" t="s">
        <v>6784</v>
      </c>
      <c r="C5619">
        <v>286</v>
      </c>
      <c r="D5619">
        <v>40</v>
      </c>
      <c r="E5619" t="s">
        <v>976</v>
      </c>
      <c r="F5619" t="s">
        <v>8331</v>
      </c>
    </row>
    <row r="5620" spans="1:6">
      <c r="A5620" t="s">
        <v>14050</v>
      </c>
      <c r="B5620" t="s">
        <v>6785</v>
      </c>
      <c r="C5620">
        <v>50</v>
      </c>
      <c r="D5620">
        <v>3</v>
      </c>
      <c r="E5620" t="s">
        <v>976</v>
      </c>
      <c r="F5620" t="s">
        <v>8331</v>
      </c>
    </row>
    <row r="5621" spans="1:6">
      <c r="A5621" t="s">
        <v>14051</v>
      </c>
      <c r="B5621" t="s">
        <v>6786</v>
      </c>
      <c r="C5621">
        <v>36</v>
      </c>
      <c r="D5621">
        <v>4</v>
      </c>
      <c r="E5621" t="s">
        <v>976</v>
      </c>
      <c r="F5621" t="s">
        <v>8331</v>
      </c>
    </row>
    <row r="5622" spans="1:6">
      <c r="A5622" t="s">
        <v>14052</v>
      </c>
      <c r="B5622" t="s">
        <v>6787</v>
      </c>
      <c r="C5622">
        <v>120</v>
      </c>
      <c r="D5622">
        <v>8</v>
      </c>
      <c r="E5622" t="s">
        <v>976</v>
      </c>
      <c r="F5622" t="s">
        <v>8331</v>
      </c>
    </row>
    <row r="5623" spans="1:6">
      <c r="A5623" t="s">
        <v>14053</v>
      </c>
      <c r="B5623" t="s">
        <v>6788</v>
      </c>
      <c r="C5623">
        <v>493</v>
      </c>
      <c r="D5623">
        <v>75</v>
      </c>
      <c r="E5623" t="s">
        <v>976</v>
      </c>
      <c r="F5623" t="s">
        <v>8331</v>
      </c>
    </row>
    <row r="5624" spans="1:6">
      <c r="A5624" t="s">
        <v>14054</v>
      </c>
      <c r="B5624" t="s">
        <v>6789</v>
      </c>
      <c r="C5624">
        <v>22</v>
      </c>
      <c r="D5624">
        <v>0</v>
      </c>
      <c r="E5624" t="s">
        <v>976</v>
      </c>
      <c r="F5624" t="s">
        <v>8331</v>
      </c>
    </row>
    <row r="5625" spans="1:6">
      <c r="A5625" t="s">
        <v>14055</v>
      </c>
      <c r="B5625" t="s">
        <v>6790</v>
      </c>
      <c r="C5625">
        <v>215</v>
      </c>
      <c r="D5625">
        <v>59</v>
      </c>
      <c r="E5625" t="s">
        <v>976</v>
      </c>
      <c r="F5625" t="s">
        <v>8331</v>
      </c>
    </row>
    <row r="5626" spans="1:6">
      <c r="A5626" t="s">
        <v>14056</v>
      </c>
      <c r="B5626" t="s">
        <v>6791</v>
      </c>
      <c r="C5626">
        <v>233</v>
      </c>
      <c r="D5626">
        <v>25</v>
      </c>
      <c r="E5626" t="s">
        <v>976</v>
      </c>
      <c r="F5626" t="s">
        <v>8331</v>
      </c>
    </row>
    <row r="5627" spans="1:6">
      <c r="A5627" t="s">
        <v>14057</v>
      </c>
      <c r="B5627" t="s">
        <v>6792</v>
      </c>
      <c r="C5627">
        <v>120</v>
      </c>
      <c r="D5627">
        <v>17</v>
      </c>
      <c r="E5627" t="s">
        <v>976</v>
      </c>
      <c r="F5627" t="s">
        <v>1196</v>
      </c>
    </row>
    <row r="5628" spans="1:6">
      <c r="A5628" t="s">
        <v>14058</v>
      </c>
      <c r="B5628" t="s">
        <v>6793</v>
      </c>
      <c r="C5628">
        <v>401</v>
      </c>
      <c r="D5628">
        <v>50</v>
      </c>
      <c r="E5628" t="s">
        <v>976</v>
      </c>
      <c r="F5628" t="s">
        <v>8331</v>
      </c>
    </row>
    <row r="5629" spans="1:6">
      <c r="A5629" t="s">
        <v>14059</v>
      </c>
      <c r="B5629" t="s">
        <v>6794</v>
      </c>
      <c r="C5629">
        <v>44</v>
      </c>
      <c r="D5629">
        <v>5</v>
      </c>
      <c r="E5629" t="s">
        <v>976</v>
      </c>
      <c r="F5629" t="s">
        <v>8331</v>
      </c>
    </row>
    <row r="5630" spans="1:6">
      <c r="A5630" t="s">
        <v>14060</v>
      </c>
      <c r="B5630" t="s">
        <v>6795</v>
      </c>
      <c r="C5630">
        <v>270</v>
      </c>
      <c r="D5630">
        <v>26</v>
      </c>
      <c r="E5630" t="s">
        <v>976</v>
      </c>
      <c r="F5630" t="s">
        <v>8331</v>
      </c>
    </row>
    <row r="5631" spans="1:6">
      <c r="A5631" t="s">
        <v>14061</v>
      </c>
      <c r="B5631" t="s">
        <v>6796</v>
      </c>
      <c r="C5631">
        <v>117</v>
      </c>
      <c r="D5631">
        <v>6</v>
      </c>
      <c r="E5631" t="s">
        <v>976</v>
      </c>
      <c r="F5631" t="s">
        <v>8331</v>
      </c>
    </row>
    <row r="5632" spans="1:6">
      <c r="A5632" t="s">
        <v>14062</v>
      </c>
      <c r="B5632" t="s">
        <v>6797</v>
      </c>
      <c r="C5632">
        <v>0</v>
      </c>
      <c r="D5632">
        <v>0</v>
      </c>
      <c r="E5632" t="s">
        <v>976</v>
      </c>
      <c r="F5632" t="s">
        <v>1196</v>
      </c>
    </row>
    <row r="5633" spans="1:6">
      <c r="A5633" t="s">
        <v>14063</v>
      </c>
      <c r="B5633" t="s">
        <v>6798</v>
      </c>
      <c r="C5633">
        <v>270</v>
      </c>
      <c r="D5633">
        <v>24</v>
      </c>
      <c r="E5633" t="s">
        <v>976</v>
      </c>
      <c r="F5633" t="s">
        <v>8331</v>
      </c>
    </row>
    <row r="5634" spans="1:6">
      <c r="A5634" t="s">
        <v>14064</v>
      </c>
      <c r="B5634" t="s">
        <v>6799</v>
      </c>
      <c r="C5634">
        <v>178</v>
      </c>
      <c r="D5634">
        <v>12</v>
      </c>
      <c r="E5634" t="s">
        <v>976</v>
      </c>
      <c r="F5634" t="s">
        <v>8331</v>
      </c>
    </row>
    <row r="5635" spans="1:6">
      <c r="A5635" t="s">
        <v>14065</v>
      </c>
      <c r="B5635" t="s">
        <v>6800</v>
      </c>
      <c r="C5635">
        <v>48</v>
      </c>
      <c r="D5635">
        <v>3</v>
      </c>
      <c r="E5635" t="s">
        <v>976</v>
      </c>
      <c r="F5635" t="s">
        <v>8331</v>
      </c>
    </row>
    <row r="5636" spans="1:6">
      <c r="A5636" t="s">
        <v>14066</v>
      </c>
      <c r="B5636" t="s">
        <v>6801</v>
      </c>
      <c r="C5636">
        <v>60</v>
      </c>
      <c r="D5636">
        <v>8</v>
      </c>
      <c r="E5636" t="s">
        <v>976</v>
      </c>
      <c r="F5636" t="s">
        <v>8331</v>
      </c>
    </row>
    <row r="5637" spans="1:6">
      <c r="A5637" t="s">
        <v>14067</v>
      </c>
      <c r="B5637" t="s">
        <v>6802</v>
      </c>
      <c r="C5637">
        <v>120</v>
      </c>
      <c r="D5637">
        <v>13</v>
      </c>
      <c r="E5637" t="s">
        <v>976</v>
      </c>
      <c r="F5637" t="s">
        <v>8331</v>
      </c>
    </row>
    <row r="5638" spans="1:6">
      <c r="A5638" t="s">
        <v>14068</v>
      </c>
      <c r="B5638" t="s">
        <v>6803</v>
      </c>
      <c r="C5638">
        <v>92</v>
      </c>
      <c r="D5638">
        <v>11</v>
      </c>
      <c r="E5638" t="s">
        <v>976</v>
      </c>
      <c r="F5638" t="s">
        <v>8331</v>
      </c>
    </row>
    <row r="5639" spans="1:6">
      <c r="A5639" t="s">
        <v>14069</v>
      </c>
      <c r="B5639" t="s">
        <v>6804</v>
      </c>
      <c r="C5639">
        <v>125</v>
      </c>
      <c r="D5639">
        <v>23</v>
      </c>
      <c r="E5639" t="s">
        <v>976</v>
      </c>
      <c r="F5639" t="s">
        <v>8331</v>
      </c>
    </row>
    <row r="5640" spans="1:6">
      <c r="A5640" t="s">
        <v>14070</v>
      </c>
      <c r="B5640" t="s">
        <v>6805</v>
      </c>
      <c r="C5640">
        <v>282</v>
      </c>
      <c r="D5640">
        <v>44</v>
      </c>
      <c r="E5640" t="s">
        <v>976</v>
      </c>
      <c r="F5640" t="s">
        <v>8331</v>
      </c>
    </row>
    <row r="5641" spans="1:6">
      <c r="A5641" t="s">
        <v>14071</v>
      </c>
      <c r="B5641" t="s">
        <v>6806</v>
      </c>
      <c r="C5641">
        <v>126</v>
      </c>
      <c r="D5641">
        <v>15</v>
      </c>
      <c r="E5641" t="s">
        <v>976</v>
      </c>
      <c r="F5641" t="s">
        <v>8331</v>
      </c>
    </row>
    <row r="5642" spans="1:6">
      <c r="A5642" t="s">
        <v>14072</v>
      </c>
      <c r="B5642" t="s">
        <v>6807</v>
      </c>
      <c r="C5642">
        <v>114</v>
      </c>
      <c r="D5642">
        <v>15</v>
      </c>
      <c r="E5642" t="s">
        <v>976</v>
      </c>
      <c r="F5642" t="s">
        <v>8331</v>
      </c>
    </row>
    <row r="5643" spans="1:6">
      <c r="A5643" t="s">
        <v>14073</v>
      </c>
      <c r="B5643" t="s">
        <v>6808</v>
      </c>
      <c r="C5643">
        <v>223</v>
      </c>
      <c r="D5643">
        <v>15</v>
      </c>
      <c r="E5643" t="s">
        <v>976</v>
      </c>
      <c r="F5643" t="s">
        <v>8331</v>
      </c>
    </row>
    <row r="5644" spans="1:6">
      <c r="A5644" t="s">
        <v>14074</v>
      </c>
      <c r="B5644" t="s">
        <v>6809</v>
      </c>
      <c r="C5644">
        <v>85</v>
      </c>
      <c r="D5644">
        <v>0</v>
      </c>
      <c r="E5644" t="s">
        <v>976</v>
      </c>
      <c r="F5644" t="s">
        <v>8331</v>
      </c>
    </row>
    <row r="5645" spans="1:6">
      <c r="A5645" t="s">
        <v>14075</v>
      </c>
      <c r="B5645" t="s">
        <v>6810</v>
      </c>
      <c r="C5645">
        <v>290</v>
      </c>
      <c r="D5645">
        <v>13</v>
      </c>
      <c r="E5645" t="s">
        <v>976</v>
      </c>
      <c r="F5645" t="s">
        <v>8331</v>
      </c>
    </row>
    <row r="5646" spans="1:6">
      <c r="A5646" t="s">
        <v>14076</v>
      </c>
      <c r="B5646" t="s">
        <v>6811</v>
      </c>
      <c r="C5646">
        <v>3</v>
      </c>
      <c r="D5646">
        <v>0</v>
      </c>
      <c r="E5646" t="s">
        <v>976</v>
      </c>
      <c r="F5646" t="s">
        <v>8331</v>
      </c>
    </row>
    <row r="5647" spans="1:6">
      <c r="A5647" t="s">
        <v>14077</v>
      </c>
      <c r="B5647" t="s">
        <v>6812</v>
      </c>
      <c r="C5647">
        <v>254</v>
      </c>
      <c r="D5647">
        <v>49</v>
      </c>
      <c r="E5647" t="s">
        <v>976</v>
      </c>
      <c r="F5647" t="s">
        <v>8331</v>
      </c>
    </row>
    <row r="5648" spans="1:6">
      <c r="A5648" t="s">
        <v>14078</v>
      </c>
      <c r="B5648" t="s">
        <v>6813</v>
      </c>
      <c r="C5648">
        <v>100</v>
      </c>
      <c r="D5648">
        <v>0</v>
      </c>
      <c r="E5648" t="s">
        <v>976</v>
      </c>
      <c r="F5648" t="s">
        <v>8331</v>
      </c>
    </row>
    <row r="5649" spans="1:6">
      <c r="A5649" t="s">
        <v>14079</v>
      </c>
      <c r="B5649" t="s">
        <v>6814</v>
      </c>
      <c r="C5649">
        <v>95</v>
      </c>
      <c r="D5649">
        <v>23</v>
      </c>
      <c r="E5649" t="s">
        <v>976</v>
      </c>
      <c r="F5649" t="s">
        <v>8331</v>
      </c>
    </row>
    <row r="5650" spans="1:6">
      <c r="A5650" t="s">
        <v>14080</v>
      </c>
      <c r="B5650" t="s">
        <v>6815</v>
      </c>
      <c r="C5650">
        <v>75</v>
      </c>
      <c r="D5650">
        <v>6</v>
      </c>
      <c r="E5650" t="s">
        <v>976</v>
      </c>
      <c r="F5650" t="s">
        <v>8331</v>
      </c>
    </row>
    <row r="5651" spans="1:6">
      <c r="A5651" t="s">
        <v>14081</v>
      </c>
      <c r="B5651" t="s">
        <v>6816</v>
      </c>
      <c r="C5651">
        <v>24</v>
      </c>
      <c r="D5651">
        <v>0</v>
      </c>
      <c r="E5651" t="s">
        <v>976</v>
      </c>
      <c r="F5651" t="s">
        <v>8331</v>
      </c>
    </row>
    <row r="5652" spans="1:6">
      <c r="A5652" t="s">
        <v>14082</v>
      </c>
      <c r="B5652" t="s">
        <v>6817</v>
      </c>
      <c r="C5652">
        <v>210</v>
      </c>
      <c r="D5652">
        <v>16</v>
      </c>
      <c r="E5652" t="s">
        <v>976</v>
      </c>
      <c r="F5652" t="s">
        <v>8335</v>
      </c>
    </row>
    <row r="5653" spans="1:6">
      <c r="A5653" t="s">
        <v>14083</v>
      </c>
      <c r="B5653" t="s">
        <v>6818</v>
      </c>
      <c r="C5653">
        <v>250</v>
      </c>
      <c r="D5653">
        <v>0</v>
      </c>
      <c r="E5653" t="s">
        <v>976</v>
      </c>
      <c r="F5653" t="s">
        <v>8331</v>
      </c>
    </row>
    <row r="5654" spans="1:6">
      <c r="A5654" t="s">
        <v>14084</v>
      </c>
      <c r="B5654" t="s">
        <v>6819</v>
      </c>
      <c r="C5654">
        <v>5</v>
      </c>
      <c r="D5654">
        <v>0</v>
      </c>
      <c r="E5654" t="s">
        <v>976</v>
      </c>
      <c r="F5654" t="s">
        <v>8331</v>
      </c>
    </row>
    <row r="5655" spans="1:6">
      <c r="A5655" t="s">
        <v>14085</v>
      </c>
      <c r="B5655" t="s">
        <v>6820</v>
      </c>
      <c r="C5655">
        <v>160</v>
      </c>
      <c r="D5655">
        <v>35</v>
      </c>
      <c r="E5655" t="s">
        <v>976</v>
      </c>
      <c r="F5655" t="s">
        <v>8331</v>
      </c>
    </row>
    <row r="5656" spans="1:6">
      <c r="A5656" t="s">
        <v>14086</v>
      </c>
      <c r="B5656" t="s">
        <v>6821</v>
      </c>
      <c r="C5656">
        <v>210</v>
      </c>
      <c r="D5656">
        <v>19</v>
      </c>
      <c r="E5656" t="s">
        <v>976</v>
      </c>
      <c r="F5656" t="s">
        <v>8331</v>
      </c>
    </row>
    <row r="5657" spans="1:6">
      <c r="A5657" t="s">
        <v>14087</v>
      </c>
      <c r="B5657" t="s">
        <v>6822</v>
      </c>
      <c r="C5657">
        <v>60</v>
      </c>
      <c r="D5657">
        <v>4</v>
      </c>
      <c r="E5657" t="s">
        <v>976</v>
      </c>
      <c r="F5657" t="s">
        <v>8331</v>
      </c>
    </row>
    <row r="5658" spans="1:6">
      <c r="A5658" t="s">
        <v>14088</v>
      </c>
      <c r="B5658" t="s">
        <v>6823</v>
      </c>
      <c r="C5658">
        <v>268</v>
      </c>
      <c r="D5658">
        <v>45</v>
      </c>
      <c r="E5658" t="s">
        <v>976</v>
      </c>
      <c r="F5658" t="s">
        <v>8331</v>
      </c>
    </row>
    <row r="5659" spans="1:6">
      <c r="A5659" t="s">
        <v>14089</v>
      </c>
      <c r="B5659" t="s">
        <v>6824</v>
      </c>
      <c r="C5659">
        <v>21</v>
      </c>
      <c r="D5659">
        <v>0</v>
      </c>
      <c r="E5659" t="s">
        <v>976</v>
      </c>
      <c r="F5659" t="s">
        <v>8331</v>
      </c>
    </row>
    <row r="5660" spans="1:6">
      <c r="A5660" t="s">
        <v>14090</v>
      </c>
      <c r="B5660" t="s">
        <v>6825</v>
      </c>
      <c r="C5660">
        <v>59</v>
      </c>
      <c r="D5660">
        <v>8</v>
      </c>
      <c r="E5660" t="s">
        <v>976</v>
      </c>
      <c r="F5660" t="s">
        <v>8331</v>
      </c>
    </row>
    <row r="5661" spans="1:6">
      <c r="A5661" t="s">
        <v>14091</v>
      </c>
      <c r="B5661" t="s">
        <v>6826</v>
      </c>
      <c r="C5661">
        <v>122</v>
      </c>
      <c r="D5661">
        <v>13</v>
      </c>
      <c r="E5661" t="s">
        <v>976</v>
      </c>
      <c r="F5661" t="s">
        <v>8335</v>
      </c>
    </row>
    <row r="5662" spans="1:6">
      <c r="A5662" t="s">
        <v>14092</v>
      </c>
      <c r="B5662" t="s">
        <v>6827</v>
      </c>
      <c r="C5662">
        <v>400</v>
      </c>
      <c r="D5662">
        <v>40</v>
      </c>
      <c r="E5662" t="s">
        <v>976</v>
      </c>
      <c r="F5662" t="s">
        <v>8331</v>
      </c>
    </row>
    <row r="5663" spans="1:6">
      <c r="A5663" t="s">
        <v>14093</v>
      </c>
      <c r="B5663" t="s">
        <v>6828</v>
      </c>
      <c r="C5663">
        <v>210</v>
      </c>
      <c r="D5663">
        <v>16</v>
      </c>
      <c r="E5663" t="s">
        <v>976</v>
      </c>
      <c r="F5663" t="s">
        <v>8331</v>
      </c>
    </row>
    <row r="5664" spans="1:6">
      <c r="A5664" t="s">
        <v>14094</v>
      </c>
      <c r="B5664" t="s">
        <v>6829</v>
      </c>
      <c r="C5664">
        <v>60</v>
      </c>
      <c r="D5664">
        <v>6</v>
      </c>
      <c r="E5664" t="s">
        <v>976</v>
      </c>
      <c r="F5664" t="s">
        <v>8331</v>
      </c>
    </row>
    <row r="5665" spans="1:6">
      <c r="A5665" t="s">
        <v>14095</v>
      </c>
      <c r="B5665" t="s">
        <v>6830</v>
      </c>
      <c r="C5665">
        <v>150</v>
      </c>
      <c r="D5665">
        <v>23</v>
      </c>
      <c r="E5665" t="s">
        <v>976</v>
      </c>
      <c r="F5665" t="s">
        <v>8331</v>
      </c>
    </row>
    <row r="5666" spans="1:6">
      <c r="A5666" t="s">
        <v>14096</v>
      </c>
      <c r="B5666" t="s">
        <v>6831</v>
      </c>
      <c r="C5666">
        <v>95</v>
      </c>
      <c r="D5666">
        <v>10</v>
      </c>
      <c r="E5666" t="s">
        <v>976</v>
      </c>
      <c r="F5666" t="s">
        <v>8331</v>
      </c>
    </row>
    <row r="5667" spans="1:6">
      <c r="A5667" t="s">
        <v>14097</v>
      </c>
      <c r="B5667" t="s">
        <v>6832</v>
      </c>
      <c r="C5667">
        <v>12</v>
      </c>
      <c r="D5667">
        <v>1</v>
      </c>
      <c r="E5667" t="s">
        <v>976</v>
      </c>
      <c r="F5667" t="s">
        <v>8331</v>
      </c>
    </row>
    <row r="5668" spans="1:6">
      <c r="A5668" t="s">
        <v>14098</v>
      </c>
      <c r="B5668" t="s">
        <v>6833</v>
      </c>
      <c r="C5668">
        <v>95</v>
      </c>
      <c r="D5668">
        <v>19</v>
      </c>
      <c r="E5668" t="s">
        <v>976</v>
      </c>
      <c r="F5668" t="s">
        <v>8331</v>
      </c>
    </row>
    <row r="5669" spans="1:6">
      <c r="A5669" t="s">
        <v>14099</v>
      </c>
      <c r="B5669" t="s">
        <v>6834</v>
      </c>
      <c r="C5669">
        <v>130</v>
      </c>
      <c r="D5669">
        <v>15</v>
      </c>
      <c r="E5669" t="s">
        <v>976</v>
      </c>
      <c r="F5669" t="s">
        <v>8331</v>
      </c>
    </row>
    <row r="5670" spans="1:6">
      <c r="A5670" t="s">
        <v>14100</v>
      </c>
      <c r="B5670" t="s">
        <v>6835</v>
      </c>
      <c r="C5670">
        <v>330</v>
      </c>
      <c r="D5670">
        <v>50</v>
      </c>
      <c r="E5670" t="s">
        <v>976</v>
      </c>
      <c r="F5670" t="s">
        <v>8335</v>
      </c>
    </row>
    <row r="5671" spans="1:6">
      <c r="A5671" t="s">
        <v>14101</v>
      </c>
      <c r="B5671" t="s">
        <v>6836</v>
      </c>
      <c r="C5671">
        <v>200</v>
      </c>
      <c r="D5671">
        <v>12</v>
      </c>
      <c r="E5671" t="s">
        <v>976</v>
      </c>
      <c r="F5671" t="s">
        <v>8331</v>
      </c>
    </row>
    <row r="5672" spans="1:6">
      <c r="A5672" t="s">
        <v>14102</v>
      </c>
      <c r="B5672" t="s">
        <v>6837</v>
      </c>
      <c r="C5672">
        <v>20</v>
      </c>
      <c r="D5672">
        <v>0</v>
      </c>
      <c r="E5672" t="s">
        <v>976</v>
      </c>
      <c r="F5672" t="s">
        <v>8331</v>
      </c>
    </row>
    <row r="5673" spans="1:6">
      <c r="A5673" t="s">
        <v>14103</v>
      </c>
      <c r="B5673" t="s">
        <v>6838</v>
      </c>
      <c r="C5673">
        <v>106</v>
      </c>
      <c r="D5673">
        <v>0</v>
      </c>
      <c r="E5673" t="s">
        <v>976</v>
      </c>
      <c r="F5673" t="s">
        <v>8331</v>
      </c>
    </row>
    <row r="5674" spans="1:6">
      <c r="A5674" t="s">
        <v>14104</v>
      </c>
      <c r="B5674" t="s">
        <v>6839</v>
      </c>
      <c r="C5674">
        <v>6</v>
      </c>
      <c r="D5674">
        <v>0</v>
      </c>
      <c r="E5674" t="s">
        <v>976</v>
      </c>
      <c r="F5674" t="s">
        <v>8331</v>
      </c>
    </row>
    <row r="5675" spans="1:6">
      <c r="A5675" t="s">
        <v>14105</v>
      </c>
      <c r="B5675" t="s">
        <v>6840</v>
      </c>
      <c r="C5675">
        <v>68</v>
      </c>
      <c r="D5675">
        <v>10</v>
      </c>
      <c r="E5675" t="s">
        <v>976</v>
      </c>
      <c r="F5675" t="s">
        <v>8331</v>
      </c>
    </row>
    <row r="5676" spans="1:6">
      <c r="A5676" t="s">
        <v>14106</v>
      </c>
      <c r="B5676" t="s">
        <v>6841</v>
      </c>
      <c r="C5676">
        <v>169</v>
      </c>
      <c r="D5676">
        <v>44</v>
      </c>
      <c r="E5676" t="s">
        <v>976</v>
      </c>
      <c r="F5676" t="s">
        <v>8331</v>
      </c>
    </row>
    <row r="5677" spans="1:6">
      <c r="A5677" t="s">
        <v>14107</v>
      </c>
      <c r="B5677" t="s">
        <v>6842</v>
      </c>
      <c r="C5677">
        <v>115</v>
      </c>
      <c r="D5677">
        <v>6</v>
      </c>
      <c r="E5677" t="s">
        <v>976</v>
      </c>
      <c r="F5677" t="s">
        <v>8331</v>
      </c>
    </row>
    <row r="5678" spans="1:6">
      <c r="A5678" t="s">
        <v>14108</v>
      </c>
      <c r="B5678" t="s">
        <v>6843</v>
      </c>
      <c r="C5678">
        <v>177</v>
      </c>
      <c r="D5678">
        <v>15</v>
      </c>
      <c r="E5678" t="s">
        <v>976</v>
      </c>
      <c r="F5678" t="s">
        <v>8331</v>
      </c>
    </row>
    <row r="5679" spans="1:6">
      <c r="A5679" t="s">
        <v>14109</v>
      </c>
      <c r="B5679" t="s">
        <v>6844</v>
      </c>
      <c r="C5679">
        <v>147</v>
      </c>
      <c r="D5679">
        <v>22</v>
      </c>
      <c r="E5679" t="s">
        <v>976</v>
      </c>
      <c r="F5679" t="s">
        <v>8331</v>
      </c>
    </row>
    <row r="5680" spans="1:6">
      <c r="A5680" t="s">
        <v>14110</v>
      </c>
      <c r="B5680" t="s">
        <v>6845</v>
      </c>
      <c r="C5680">
        <v>120</v>
      </c>
      <c r="D5680">
        <v>12</v>
      </c>
      <c r="E5680" t="s">
        <v>976</v>
      </c>
      <c r="F5680" t="s">
        <v>8331</v>
      </c>
    </row>
    <row r="5681" spans="1:6">
      <c r="A5681" t="s">
        <v>14111</v>
      </c>
      <c r="B5681" t="s">
        <v>6846</v>
      </c>
      <c r="C5681">
        <v>0</v>
      </c>
      <c r="D5681">
        <v>0</v>
      </c>
      <c r="E5681" t="s">
        <v>977</v>
      </c>
      <c r="F5681" t="s">
        <v>8335</v>
      </c>
    </row>
    <row r="5682" spans="1:6">
      <c r="A5682" t="s">
        <v>14112</v>
      </c>
      <c r="B5682" t="s">
        <v>6847</v>
      </c>
      <c r="C5682">
        <v>66</v>
      </c>
      <c r="D5682">
        <v>0</v>
      </c>
      <c r="E5682" t="s">
        <v>977</v>
      </c>
      <c r="F5682" t="s">
        <v>8335</v>
      </c>
    </row>
    <row r="5683" spans="1:6">
      <c r="A5683" t="s">
        <v>14113</v>
      </c>
      <c r="B5683" t="s">
        <v>6848</v>
      </c>
      <c r="C5683">
        <v>25</v>
      </c>
      <c r="D5683">
        <v>2</v>
      </c>
      <c r="E5683" t="s">
        <v>978</v>
      </c>
      <c r="F5683" t="s">
        <v>8335</v>
      </c>
    </row>
    <row r="5684" spans="1:6">
      <c r="A5684" t="s">
        <v>14114</v>
      </c>
      <c r="B5684" t="s">
        <v>6849</v>
      </c>
      <c r="C5684">
        <v>25</v>
      </c>
      <c r="D5684">
        <v>15</v>
      </c>
      <c r="E5684" t="s">
        <v>979</v>
      </c>
      <c r="F5684" t="s">
        <v>8334</v>
      </c>
    </row>
    <row r="5685" spans="1:6">
      <c r="A5685" t="s">
        <v>14115</v>
      </c>
      <c r="B5685" t="s">
        <v>6850</v>
      </c>
      <c r="C5685">
        <v>8</v>
      </c>
      <c r="D5685">
        <v>0</v>
      </c>
      <c r="E5685" t="s">
        <v>979</v>
      </c>
      <c r="F5685" t="s">
        <v>8334</v>
      </c>
    </row>
    <row r="5686" spans="1:6">
      <c r="A5686" t="s">
        <v>14116</v>
      </c>
      <c r="B5686" t="s">
        <v>6851</v>
      </c>
      <c r="C5686">
        <v>305</v>
      </c>
      <c r="D5686">
        <v>43</v>
      </c>
      <c r="E5686" t="s">
        <v>979</v>
      </c>
      <c r="F5686" t="s">
        <v>8334</v>
      </c>
    </row>
    <row r="5687" spans="1:6">
      <c r="A5687" t="s">
        <v>14117</v>
      </c>
      <c r="B5687" t="s">
        <v>6852</v>
      </c>
      <c r="C5687">
        <v>65</v>
      </c>
      <c r="D5687">
        <v>4</v>
      </c>
      <c r="E5687" t="s">
        <v>979</v>
      </c>
      <c r="F5687" t="s">
        <v>8334</v>
      </c>
    </row>
    <row r="5688" spans="1:6">
      <c r="A5688" t="s">
        <v>14118</v>
      </c>
      <c r="B5688" t="s">
        <v>6853</v>
      </c>
      <c r="C5688">
        <v>50</v>
      </c>
      <c r="D5688">
        <v>10</v>
      </c>
      <c r="E5688" t="s">
        <v>979</v>
      </c>
      <c r="F5688" t="s">
        <v>8334</v>
      </c>
    </row>
    <row r="5689" spans="1:6">
      <c r="A5689" t="s">
        <v>14119</v>
      </c>
      <c r="B5689" t="s">
        <v>6854</v>
      </c>
      <c r="C5689">
        <v>15</v>
      </c>
      <c r="D5689">
        <v>3</v>
      </c>
      <c r="E5689" t="s">
        <v>979</v>
      </c>
      <c r="F5689" t="s">
        <v>8334</v>
      </c>
    </row>
    <row r="5690" spans="1:6">
      <c r="A5690" t="s">
        <v>14120</v>
      </c>
      <c r="B5690" t="s">
        <v>6855</v>
      </c>
      <c r="C5690">
        <v>12</v>
      </c>
      <c r="D5690">
        <v>0</v>
      </c>
      <c r="E5690" t="s">
        <v>979</v>
      </c>
      <c r="F5690" t="s">
        <v>8334</v>
      </c>
    </row>
    <row r="5691" spans="1:6">
      <c r="A5691" t="s">
        <v>14121</v>
      </c>
      <c r="B5691" t="s">
        <v>6856</v>
      </c>
      <c r="C5691">
        <v>97</v>
      </c>
      <c r="D5691">
        <v>9</v>
      </c>
      <c r="E5691" t="s">
        <v>979</v>
      </c>
      <c r="F5691" t="s">
        <v>8334</v>
      </c>
    </row>
    <row r="5692" spans="1:6">
      <c r="A5692" t="s">
        <v>14122</v>
      </c>
      <c r="B5692" t="s">
        <v>6857</v>
      </c>
      <c r="C5692">
        <v>42</v>
      </c>
      <c r="D5692">
        <v>4</v>
      </c>
      <c r="E5692" t="s">
        <v>979</v>
      </c>
      <c r="F5692" t="s">
        <v>8334</v>
      </c>
    </row>
    <row r="5693" spans="1:6">
      <c r="A5693" t="s">
        <v>14123</v>
      </c>
      <c r="B5693" t="s">
        <v>6858</v>
      </c>
      <c r="C5693">
        <v>296</v>
      </c>
      <c r="D5693">
        <v>63</v>
      </c>
      <c r="E5693" t="s">
        <v>979</v>
      </c>
      <c r="F5693" t="s">
        <v>8334</v>
      </c>
    </row>
    <row r="5694" spans="1:6">
      <c r="A5694" t="s">
        <v>14124</v>
      </c>
      <c r="B5694" t="s">
        <v>6859</v>
      </c>
      <c r="C5694">
        <v>41</v>
      </c>
      <c r="D5694">
        <v>0</v>
      </c>
      <c r="E5694" t="s">
        <v>979</v>
      </c>
      <c r="F5694" t="s">
        <v>8334</v>
      </c>
    </row>
    <row r="5695" spans="1:6">
      <c r="A5695" t="s">
        <v>14125</v>
      </c>
      <c r="B5695" t="s">
        <v>6860</v>
      </c>
      <c r="C5695">
        <v>35</v>
      </c>
      <c r="D5695">
        <v>9</v>
      </c>
      <c r="E5695" t="s">
        <v>979</v>
      </c>
      <c r="F5695" t="s">
        <v>8334</v>
      </c>
    </row>
    <row r="5696" spans="1:6">
      <c r="A5696" t="s">
        <v>14126</v>
      </c>
      <c r="B5696" t="s">
        <v>6861</v>
      </c>
      <c r="C5696">
        <v>400</v>
      </c>
      <c r="D5696">
        <v>104</v>
      </c>
      <c r="E5696" t="s">
        <v>979</v>
      </c>
      <c r="F5696" t="s">
        <v>8334</v>
      </c>
    </row>
    <row r="5697" spans="1:6">
      <c r="A5697" t="s">
        <v>14127</v>
      </c>
      <c r="B5697" t="s">
        <v>6862</v>
      </c>
      <c r="C5697">
        <v>122</v>
      </c>
      <c r="D5697">
        <v>12</v>
      </c>
      <c r="E5697" t="s">
        <v>979</v>
      </c>
      <c r="F5697" t="s">
        <v>8334</v>
      </c>
    </row>
    <row r="5698" spans="1:6">
      <c r="A5698" t="s">
        <v>14128</v>
      </c>
      <c r="B5698" t="s">
        <v>6863</v>
      </c>
      <c r="C5698">
        <v>85</v>
      </c>
      <c r="D5698">
        <v>10</v>
      </c>
      <c r="E5698" t="s">
        <v>979</v>
      </c>
      <c r="F5698" t="s">
        <v>8334</v>
      </c>
    </row>
    <row r="5699" spans="1:6">
      <c r="A5699" t="s">
        <v>14129</v>
      </c>
      <c r="B5699" t="s">
        <v>6864</v>
      </c>
      <c r="C5699">
        <v>75</v>
      </c>
      <c r="D5699">
        <v>1</v>
      </c>
      <c r="E5699" t="s">
        <v>979</v>
      </c>
      <c r="F5699" t="s">
        <v>8334</v>
      </c>
    </row>
    <row r="5700" spans="1:6">
      <c r="A5700" t="s">
        <v>14130</v>
      </c>
      <c r="B5700" t="s">
        <v>6865</v>
      </c>
      <c r="C5700">
        <v>288</v>
      </c>
      <c r="D5700">
        <v>61</v>
      </c>
      <c r="E5700" t="s">
        <v>979</v>
      </c>
      <c r="F5700" t="s">
        <v>8334</v>
      </c>
    </row>
    <row r="5701" spans="1:6">
      <c r="A5701" t="s">
        <v>14131</v>
      </c>
      <c r="B5701" t="s">
        <v>6866</v>
      </c>
      <c r="C5701">
        <v>25</v>
      </c>
      <c r="D5701">
        <v>3</v>
      </c>
      <c r="E5701" t="s">
        <v>979</v>
      </c>
      <c r="F5701" t="s">
        <v>8334</v>
      </c>
    </row>
    <row r="5702" spans="1:6">
      <c r="A5702" t="s">
        <v>14132</v>
      </c>
      <c r="B5702" t="s">
        <v>6867</v>
      </c>
      <c r="C5702">
        <v>120</v>
      </c>
      <c r="D5702">
        <v>11</v>
      </c>
      <c r="E5702" t="s">
        <v>979</v>
      </c>
      <c r="F5702" t="s">
        <v>8335</v>
      </c>
    </row>
    <row r="5703" spans="1:6">
      <c r="A5703" t="s">
        <v>14133</v>
      </c>
      <c r="B5703" t="s">
        <v>6868</v>
      </c>
      <c r="C5703">
        <v>43</v>
      </c>
      <c r="D5703">
        <v>3</v>
      </c>
      <c r="E5703" t="s">
        <v>980</v>
      </c>
      <c r="F5703" t="s">
        <v>8335</v>
      </c>
    </row>
    <row r="5704" spans="1:6">
      <c r="A5704" t="s">
        <v>14134</v>
      </c>
      <c r="B5704" t="s">
        <v>6869</v>
      </c>
      <c r="C5704">
        <v>11</v>
      </c>
      <c r="D5704">
        <v>0</v>
      </c>
      <c r="E5704" t="s">
        <v>981</v>
      </c>
      <c r="F5704" t="s">
        <v>1196</v>
      </c>
    </row>
    <row r="5705" spans="1:6">
      <c r="A5705" t="s">
        <v>14135</v>
      </c>
      <c r="B5705" t="s">
        <v>6870</v>
      </c>
      <c r="C5705">
        <v>32</v>
      </c>
      <c r="D5705">
        <v>6</v>
      </c>
      <c r="E5705" t="s">
        <v>981</v>
      </c>
      <c r="F5705" t="s">
        <v>8335</v>
      </c>
    </row>
    <row r="5706" spans="1:6">
      <c r="A5706" t="s">
        <v>14136</v>
      </c>
      <c r="B5706" t="s">
        <v>6871</v>
      </c>
      <c r="C5706">
        <v>0</v>
      </c>
      <c r="D5706">
        <v>0</v>
      </c>
      <c r="E5706" t="s">
        <v>982</v>
      </c>
      <c r="F5706" t="s">
        <v>8335</v>
      </c>
    </row>
    <row r="5707" spans="1:6">
      <c r="A5707" t="s">
        <v>14137</v>
      </c>
      <c r="B5707" t="s">
        <v>6872</v>
      </c>
      <c r="C5707">
        <v>0</v>
      </c>
      <c r="D5707">
        <v>0</v>
      </c>
      <c r="E5707" t="s">
        <v>982</v>
      </c>
      <c r="F5707" t="s">
        <v>1196</v>
      </c>
    </row>
    <row r="5708" spans="1:6">
      <c r="A5708" t="s">
        <v>14138</v>
      </c>
      <c r="B5708" t="s">
        <v>6873</v>
      </c>
      <c r="C5708">
        <v>0</v>
      </c>
      <c r="D5708">
        <v>0</v>
      </c>
      <c r="E5708" t="s">
        <v>982</v>
      </c>
      <c r="F5708" t="s">
        <v>8335</v>
      </c>
    </row>
    <row r="5709" spans="1:6">
      <c r="A5709" t="s">
        <v>14139</v>
      </c>
      <c r="B5709" t="s">
        <v>6874</v>
      </c>
      <c r="C5709">
        <v>0</v>
      </c>
      <c r="D5709">
        <v>0</v>
      </c>
      <c r="E5709" t="s">
        <v>982</v>
      </c>
      <c r="F5709" t="s">
        <v>8335</v>
      </c>
    </row>
    <row r="5710" spans="1:6">
      <c r="A5710" t="s">
        <v>14140</v>
      </c>
      <c r="B5710" t="s">
        <v>6875</v>
      </c>
      <c r="C5710">
        <v>405</v>
      </c>
      <c r="D5710">
        <v>138</v>
      </c>
      <c r="E5710" t="s">
        <v>982</v>
      </c>
      <c r="F5710" t="s">
        <v>8335</v>
      </c>
    </row>
    <row r="5711" spans="1:6">
      <c r="A5711" t="s">
        <v>14141</v>
      </c>
      <c r="B5711" t="s">
        <v>6876</v>
      </c>
      <c r="C5711">
        <v>30</v>
      </c>
      <c r="D5711">
        <v>0</v>
      </c>
      <c r="E5711" t="s">
        <v>983</v>
      </c>
      <c r="F5711" t="s">
        <v>8335</v>
      </c>
    </row>
    <row r="5712" spans="1:6">
      <c r="A5712" t="s">
        <v>14142</v>
      </c>
      <c r="B5712" t="s">
        <v>6877</v>
      </c>
      <c r="C5712">
        <v>358</v>
      </c>
      <c r="D5712">
        <v>64</v>
      </c>
      <c r="E5712" t="s">
        <v>984</v>
      </c>
      <c r="F5712" t="s">
        <v>8335</v>
      </c>
    </row>
    <row r="5713" spans="1:6">
      <c r="A5713" t="s">
        <v>14143</v>
      </c>
      <c r="B5713" t="s">
        <v>6878</v>
      </c>
      <c r="C5713">
        <v>191</v>
      </c>
      <c r="D5713">
        <v>23</v>
      </c>
      <c r="E5713" t="s">
        <v>985</v>
      </c>
      <c r="F5713" t="s">
        <v>8335</v>
      </c>
    </row>
    <row r="5714" spans="1:6">
      <c r="A5714" t="s">
        <v>14144</v>
      </c>
      <c r="B5714" t="s">
        <v>6879</v>
      </c>
      <c r="C5714">
        <v>779</v>
      </c>
      <c r="D5714">
        <v>129</v>
      </c>
      <c r="E5714" t="s">
        <v>986</v>
      </c>
      <c r="F5714" t="s">
        <v>8335</v>
      </c>
    </row>
    <row r="5715" spans="1:6">
      <c r="A5715" t="s">
        <v>14145</v>
      </c>
      <c r="B5715" t="s">
        <v>6880</v>
      </c>
      <c r="C5715">
        <v>25</v>
      </c>
      <c r="D5715">
        <v>0</v>
      </c>
      <c r="E5715" t="s">
        <v>986</v>
      </c>
      <c r="F5715" t="s">
        <v>8335</v>
      </c>
    </row>
    <row r="5716" spans="1:6">
      <c r="A5716" t="s">
        <v>14146</v>
      </c>
      <c r="B5716" t="s">
        <v>6881</v>
      </c>
      <c r="C5716">
        <v>120</v>
      </c>
      <c r="D5716">
        <v>10</v>
      </c>
      <c r="E5716" t="s">
        <v>986</v>
      </c>
      <c r="F5716" t="s">
        <v>8335</v>
      </c>
    </row>
    <row r="5717" spans="1:6">
      <c r="A5717" t="s">
        <v>14147</v>
      </c>
      <c r="B5717" t="s">
        <v>6882</v>
      </c>
      <c r="C5717">
        <v>150</v>
      </c>
      <c r="D5717">
        <v>19</v>
      </c>
      <c r="E5717" t="s">
        <v>986</v>
      </c>
      <c r="F5717" t="s">
        <v>8335</v>
      </c>
    </row>
    <row r="5718" spans="1:6">
      <c r="A5718" t="s">
        <v>14148</v>
      </c>
      <c r="B5718" t="s">
        <v>6883</v>
      </c>
      <c r="C5718">
        <v>200</v>
      </c>
      <c r="D5718">
        <v>30</v>
      </c>
      <c r="E5718" t="s">
        <v>986</v>
      </c>
      <c r="F5718" t="s">
        <v>8335</v>
      </c>
    </row>
    <row r="5719" spans="1:6">
      <c r="A5719" t="s">
        <v>14149</v>
      </c>
      <c r="B5719" t="s">
        <v>6884</v>
      </c>
      <c r="C5719">
        <v>187</v>
      </c>
      <c r="D5719">
        <v>0</v>
      </c>
      <c r="E5719" t="s">
        <v>986</v>
      </c>
      <c r="F5719" t="s">
        <v>8335</v>
      </c>
    </row>
    <row r="5720" spans="1:6">
      <c r="A5720" t="s">
        <v>14150</v>
      </c>
      <c r="B5720" t="s">
        <v>6885</v>
      </c>
      <c r="C5720">
        <v>65</v>
      </c>
      <c r="D5720">
        <v>9</v>
      </c>
      <c r="E5720" t="s">
        <v>986</v>
      </c>
      <c r="F5720" t="s">
        <v>8335</v>
      </c>
    </row>
    <row r="5721" spans="1:6">
      <c r="A5721" t="s">
        <v>14151</v>
      </c>
      <c r="B5721" t="s">
        <v>6886</v>
      </c>
      <c r="C5721">
        <v>175</v>
      </c>
      <c r="D5721">
        <v>18</v>
      </c>
      <c r="E5721" t="s">
        <v>986</v>
      </c>
      <c r="F5721" t="s">
        <v>8335</v>
      </c>
    </row>
    <row r="5722" spans="1:6">
      <c r="A5722" t="s">
        <v>14152</v>
      </c>
      <c r="B5722" t="s">
        <v>6887</v>
      </c>
      <c r="C5722">
        <v>108</v>
      </c>
      <c r="D5722">
        <v>0</v>
      </c>
      <c r="E5722" t="s">
        <v>986</v>
      </c>
      <c r="F5722" t="s">
        <v>8335</v>
      </c>
    </row>
    <row r="5723" spans="1:6">
      <c r="A5723" t="s">
        <v>14153</v>
      </c>
      <c r="B5723" t="s">
        <v>6888</v>
      </c>
      <c r="C5723">
        <v>595</v>
      </c>
      <c r="D5723">
        <v>168</v>
      </c>
      <c r="E5723" t="s">
        <v>987</v>
      </c>
      <c r="F5723" t="s">
        <v>8334</v>
      </c>
    </row>
    <row r="5724" spans="1:6">
      <c r="A5724" t="s">
        <v>14154</v>
      </c>
      <c r="B5724" t="s">
        <v>6889</v>
      </c>
      <c r="C5724">
        <v>50</v>
      </c>
      <c r="D5724">
        <v>4</v>
      </c>
      <c r="E5724" t="s">
        <v>988</v>
      </c>
      <c r="F5724" t="s">
        <v>8335</v>
      </c>
    </row>
    <row r="5725" spans="1:6">
      <c r="A5725" t="s">
        <v>14155</v>
      </c>
      <c r="B5725" t="s">
        <v>6890</v>
      </c>
      <c r="C5725">
        <v>17</v>
      </c>
      <c r="D5725">
        <v>3</v>
      </c>
      <c r="E5725" t="s">
        <v>989</v>
      </c>
      <c r="F5725" t="s">
        <v>8335</v>
      </c>
    </row>
    <row r="5726" spans="1:6">
      <c r="A5726" t="s">
        <v>14156</v>
      </c>
      <c r="B5726" t="s">
        <v>6891</v>
      </c>
      <c r="C5726">
        <v>20</v>
      </c>
      <c r="D5726">
        <v>0</v>
      </c>
      <c r="E5726" t="s">
        <v>989</v>
      </c>
      <c r="F5726" t="s">
        <v>8335</v>
      </c>
    </row>
    <row r="5727" spans="1:6">
      <c r="A5727" t="s">
        <v>14157</v>
      </c>
      <c r="B5727" t="s">
        <v>6892</v>
      </c>
      <c r="C5727">
        <v>18</v>
      </c>
      <c r="D5727">
        <v>1</v>
      </c>
      <c r="E5727" t="s">
        <v>989</v>
      </c>
      <c r="F5727" t="s">
        <v>8334</v>
      </c>
    </row>
    <row r="5728" spans="1:6">
      <c r="A5728" t="s">
        <v>14158</v>
      </c>
      <c r="B5728" t="s">
        <v>6893</v>
      </c>
      <c r="C5728">
        <v>0</v>
      </c>
      <c r="D5728">
        <v>0</v>
      </c>
      <c r="E5728" t="s">
        <v>990</v>
      </c>
      <c r="F5728" t="s">
        <v>8335</v>
      </c>
    </row>
    <row r="5729" spans="1:6">
      <c r="A5729" t="s">
        <v>14159</v>
      </c>
      <c r="B5729" t="s">
        <v>6894</v>
      </c>
      <c r="C5729">
        <v>18</v>
      </c>
      <c r="D5729">
        <v>4</v>
      </c>
      <c r="E5729" t="s">
        <v>990</v>
      </c>
      <c r="F5729" t="s">
        <v>1196</v>
      </c>
    </row>
    <row r="5730" spans="1:6">
      <c r="A5730" t="s">
        <v>14160</v>
      </c>
      <c r="B5730" t="s">
        <v>6895</v>
      </c>
      <c r="C5730">
        <v>10</v>
      </c>
      <c r="D5730">
        <v>2</v>
      </c>
      <c r="E5730" t="s">
        <v>990</v>
      </c>
      <c r="F5730" t="s">
        <v>8335</v>
      </c>
    </row>
    <row r="5731" spans="1:6">
      <c r="A5731" t="s">
        <v>14161</v>
      </c>
      <c r="B5731" t="s">
        <v>6896</v>
      </c>
      <c r="C5731">
        <v>14</v>
      </c>
      <c r="D5731">
        <v>3</v>
      </c>
      <c r="E5731" t="s">
        <v>990</v>
      </c>
      <c r="F5731" t="s">
        <v>8335</v>
      </c>
    </row>
    <row r="5732" spans="1:6">
      <c r="A5732" t="s">
        <v>14162</v>
      </c>
      <c r="B5732" t="s">
        <v>6897</v>
      </c>
      <c r="C5732">
        <v>15</v>
      </c>
      <c r="D5732">
        <v>2</v>
      </c>
      <c r="E5732" t="s">
        <v>990</v>
      </c>
      <c r="F5732" t="s">
        <v>8335</v>
      </c>
    </row>
    <row r="5733" spans="1:6">
      <c r="A5733" t="s">
        <v>14163</v>
      </c>
      <c r="B5733" t="s">
        <v>6898</v>
      </c>
      <c r="C5733">
        <v>12</v>
      </c>
      <c r="D5733">
        <v>0</v>
      </c>
      <c r="E5733" t="s">
        <v>990</v>
      </c>
      <c r="F5733" t="s">
        <v>8335</v>
      </c>
    </row>
    <row r="5734" spans="1:6">
      <c r="A5734" t="s">
        <v>14164</v>
      </c>
      <c r="B5734" t="s">
        <v>6899</v>
      </c>
      <c r="C5734">
        <v>15</v>
      </c>
      <c r="D5734">
        <v>0</v>
      </c>
      <c r="E5734" t="s">
        <v>990</v>
      </c>
      <c r="F5734" t="s">
        <v>8335</v>
      </c>
    </row>
    <row r="5735" spans="1:6">
      <c r="A5735" t="s">
        <v>14165</v>
      </c>
      <c r="B5735" t="s">
        <v>6900</v>
      </c>
      <c r="C5735">
        <v>20</v>
      </c>
      <c r="D5735">
        <v>3</v>
      </c>
      <c r="E5735" t="s">
        <v>990</v>
      </c>
      <c r="F5735" t="s">
        <v>8335</v>
      </c>
    </row>
    <row r="5736" spans="1:6">
      <c r="A5736" t="s">
        <v>14166</v>
      </c>
      <c r="B5736" t="s">
        <v>6901</v>
      </c>
      <c r="C5736">
        <v>32</v>
      </c>
      <c r="D5736">
        <v>9</v>
      </c>
      <c r="E5736" t="s">
        <v>990</v>
      </c>
      <c r="F5736" t="s">
        <v>8335</v>
      </c>
    </row>
    <row r="5737" spans="1:6">
      <c r="A5737" t="s">
        <v>14167</v>
      </c>
      <c r="B5737" t="s">
        <v>6902</v>
      </c>
      <c r="C5737">
        <v>32</v>
      </c>
      <c r="D5737">
        <v>5</v>
      </c>
      <c r="E5737" t="s">
        <v>990</v>
      </c>
      <c r="F5737" t="s">
        <v>8335</v>
      </c>
    </row>
    <row r="5738" spans="1:6">
      <c r="A5738" t="s">
        <v>14168</v>
      </c>
      <c r="B5738" t="s">
        <v>6903</v>
      </c>
      <c r="C5738">
        <v>16</v>
      </c>
      <c r="D5738">
        <v>2</v>
      </c>
      <c r="E5738" t="s">
        <v>990</v>
      </c>
      <c r="F5738" t="s">
        <v>8335</v>
      </c>
    </row>
    <row r="5739" spans="1:6">
      <c r="A5739" t="s">
        <v>14169</v>
      </c>
      <c r="B5739" t="s">
        <v>6904</v>
      </c>
      <c r="C5739">
        <v>165</v>
      </c>
      <c r="D5739">
        <v>0</v>
      </c>
      <c r="E5739" t="s">
        <v>990</v>
      </c>
      <c r="F5739" t="s">
        <v>8335</v>
      </c>
    </row>
    <row r="5740" spans="1:6">
      <c r="A5740" t="s">
        <v>14170</v>
      </c>
      <c r="B5740" t="s">
        <v>6905</v>
      </c>
      <c r="C5740">
        <v>0</v>
      </c>
      <c r="D5740">
        <v>0</v>
      </c>
      <c r="E5740" t="s">
        <v>990</v>
      </c>
      <c r="F5740" t="s">
        <v>8335</v>
      </c>
    </row>
    <row r="5741" spans="1:6">
      <c r="A5741" t="s">
        <v>14171</v>
      </c>
      <c r="B5741" t="s">
        <v>6906</v>
      </c>
      <c r="C5741">
        <v>0</v>
      </c>
      <c r="D5741">
        <v>0</v>
      </c>
      <c r="E5741" t="s">
        <v>990</v>
      </c>
      <c r="F5741" t="s">
        <v>8335</v>
      </c>
    </row>
    <row r="5742" spans="1:6">
      <c r="A5742" t="s">
        <v>14172</v>
      </c>
      <c r="B5742" t="s">
        <v>6907</v>
      </c>
      <c r="C5742">
        <v>0</v>
      </c>
      <c r="D5742">
        <v>0</v>
      </c>
      <c r="E5742" t="s">
        <v>990</v>
      </c>
      <c r="F5742" t="s">
        <v>1196</v>
      </c>
    </row>
    <row r="5743" spans="1:6">
      <c r="A5743" t="s">
        <v>14173</v>
      </c>
      <c r="B5743" t="s">
        <v>6908</v>
      </c>
      <c r="C5743">
        <v>272</v>
      </c>
      <c r="D5743">
        <v>28</v>
      </c>
      <c r="E5743" t="s">
        <v>990</v>
      </c>
      <c r="F5743" t="s">
        <v>8335</v>
      </c>
    </row>
    <row r="5744" spans="1:6">
      <c r="A5744" t="s">
        <v>14174</v>
      </c>
      <c r="B5744" t="s">
        <v>6909</v>
      </c>
      <c r="C5744">
        <v>44</v>
      </c>
      <c r="D5744">
        <v>4</v>
      </c>
      <c r="E5744" t="s">
        <v>990</v>
      </c>
      <c r="F5744" t="s">
        <v>8335</v>
      </c>
    </row>
    <row r="5745" spans="1:6">
      <c r="A5745" t="s">
        <v>14175</v>
      </c>
      <c r="B5745" t="s">
        <v>6910</v>
      </c>
      <c r="C5745">
        <v>35</v>
      </c>
      <c r="D5745">
        <v>4</v>
      </c>
      <c r="E5745" t="s">
        <v>990</v>
      </c>
      <c r="F5745" t="s">
        <v>8335</v>
      </c>
    </row>
    <row r="5746" spans="1:6">
      <c r="A5746" t="s">
        <v>14176</v>
      </c>
      <c r="B5746" t="s">
        <v>6911</v>
      </c>
      <c r="C5746">
        <v>10</v>
      </c>
      <c r="D5746">
        <v>2</v>
      </c>
      <c r="E5746" t="s">
        <v>990</v>
      </c>
      <c r="F5746" t="s">
        <v>8335</v>
      </c>
    </row>
    <row r="5747" spans="1:6">
      <c r="A5747" t="s">
        <v>14177</v>
      </c>
      <c r="B5747" t="s">
        <v>6912</v>
      </c>
      <c r="C5747">
        <v>7</v>
      </c>
      <c r="D5747">
        <v>0</v>
      </c>
      <c r="E5747" t="s">
        <v>991</v>
      </c>
      <c r="F5747" t="s">
        <v>8335</v>
      </c>
    </row>
    <row r="5748" spans="1:6">
      <c r="A5748" t="s">
        <v>14178</v>
      </c>
      <c r="B5748" t="s">
        <v>6913</v>
      </c>
      <c r="C5748">
        <v>20</v>
      </c>
      <c r="D5748">
        <v>2</v>
      </c>
      <c r="E5748" t="s">
        <v>991</v>
      </c>
      <c r="F5748" t="s">
        <v>8335</v>
      </c>
    </row>
    <row r="5749" spans="1:6">
      <c r="A5749" t="s">
        <v>14179</v>
      </c>
      <c r="B5749" t="s">
        <v>6914</v>
      </c>
      <c r="C5749">
        <v>60</v>
      </c>
      <c r="D5749">
        <v>0</v>
      </c>
      <c r="E5749" t="s">
        <v>991</v>
      </c>
      <c r="F5749" t="s">
        <v>8335</v>
      </c>
    </row>
    <row r="5750" spans="1:6">
      <c r="A5750" t="s">
        <v>14180</v>
      </c>
      <c r="B5750" t="s">
        <v>6915</v>
      </c>
      <c r="C5750">
        <v>15</v>
      </c>
      <c r="D5750">
        <v>2</v>
      </c>
      <c r="E5750" t="s">
        <v>992</v>
      </c>
      <c r="F5750" t="s">
        <v>8335</v>
      </c>
    </row>
    <row r="5751" spans="1:6">
      <c r="A5751" t="s">
        <v>14181</v>
      </c>
      <c r="B5751" t="s">
        <v>6916</v>
      </c>
      <c r="C5751">
        <v>2</v>
      </c>
      <c r="D5751">
        <v>0</v>
      </c>
      <c r="E5751" t="s">
        <v>993</v>
      </c>
      <c r="F5751" t="s">
        <v>1196</v>
      </c>
    </row>
    <row r="5752" spans="1:6">
      <c r="A5752" t="s">
        <v>14182</v>
      </c>
      <c r="B5752" t="s">
        <v>6917</v>
      </c>
      <c r="C5752">
        <v>7</v>
      </c>
      <c r="D5752">
        <v>1</v>
      </c>
      <c r="E5752" t="s">
        <v>994</v>
      </c>
      <c r="F5752" t="s">
        <v>8335</v>
      </c>
    </row>
    <row r="5753" spans="1:6">
      <c r="A5753" t="s">
        <v>14183</v>
      </c>
      <c r="B5753" t="s">
        <v>6918</v>
      </c>
      <c r="C5753">
        <v>12</v>
      </c>
      <c r="D5753">
        <v>0</v>
      </c>
      <c r="E5753" t="s">
        <v>994</v>
      </c>
      <c r="F5753" t="s">
        <v>8335</v>
      </c>
    </row>
    <row r="5754" spans="1:6">
      <c r="A5754" t="s">
        <v>14184</v>
      </c>
      <c r="B5754" t="s">
        <v>6919</v>
      </c>
      <c r="C5754">
        <v>16</v>
      </c>
      <c r="D5754">
        <v>0</v>
      </c>
      <c r="E5754" t="s">
        <v>994</v>
      </c>
      <c r="F5754" t="s">
        <v>8335</v>
      </c>
    </row>
    <row r="5755" spans="1:6">
      <c r="A5755" t="s">
        <v>14185</v>
      </c>
      <c r="B5755" t="s">
        <v>6920</v>
      </c>
      <c r="C5755">
        <v>15</v>
      </c>
      <c r="D5755">
        <v>2</v>
      </c>
      <c r="E5755" t="s">
        <v>994</v>
      </c>
      <c r="F5755" t="s">
        <v>8335</v>
      </c>
    </row>
    <row r="5756" spans="1:6">
      <c r="A5756" t="s">
        <v>14186</v>
      </c>
      <c r="B5756" t="s">
        <v>6921</v>
      </c>
      <c r="C5756">
        <v>10</v>
      </c>
      <c r="D5756">
        <v>0</v>
      </c>
      <c r="E5756" t="s">
        <v>994</v>
      </c>
      <c r="F5756" t="s">
        <v>8335</v>
      </c>
    </row>
    <row r="5757" spans="1:6">
      <c r="A5757" t="s">
        <v>14187</v>
      </c>
      <c r="B5757" t="s">
        <v>6922</v>
      </c>
      <c r="C5757">
        <v>80</v>
      </c>
      <c r="D5757">
        <v>11</v>
      </c>
      <c r="E5757" t="s">
        <v>995</v>
      </c>
      <c r="F5757" t="s">
        <v>8334</v>
      </c>
    </row>
    <row r="5758" spans="1:6">
      <c r="A5758" t="s">
        <v>14188</v>
      </c>
      <c r="B5758" t="s">
        <v>6923</v>
      </c>
      <c r="C5758">
        <v>160</v>
      </c>
      <c r="D5758">
        <v>14</v>
      </c>
      <c r="E5758" t="s">
        <v>995</v>
      </c>
      <c r="F5758" t="s">
        <v>8334</v>
      </c>
    </row>
    <row r="5759" spans="1:6">
      <c r="A5759" t="s">
        <v>14189</v>
      </c>
      <c r="B5759" t="s">
        <v>6924</v>
      </c>
      <c r="C5759">
        <v>99</v>
      </c>
      <c r="D5759">
        <v>8</v>
      </c>
      <c r="E5759" t="s">
        <v>996</v>
      </c>
      <c r="F5759" t="s">
        <v>8335</v>
      </c>
    </row>
    <row r="5760" spans="1:6">
      <c r="A5760" t="s">
        <v>14190</v>
      </c>
      <c r="B5760" t="s">
        <v>6925</v>
      </c>
      <c r="C5760">
        <v>80</v>
      </c>
      <c r="D5760">
        <v>5</v>
      </c>
      <c r="E5760" t="s">
        <v>996</v>
      </c>
      <c r="F5760" t="s">
        <v>8335</v>
      </c>
    </row>
    <row r="5761" spans="1:6">
      <c r="A5761" t="s">
        <v>14191</v>
      </c>
      <c r="B5761" t="s">
        <v>6926</v>
      </c>
      <c r="C5761">
        <v>2</v>
      </c>
      <c r="D5761">
        <v>0</v>
      </c>
      <c r="E5761" t="s">
        <v>997</v>
      </c>
      <c r="F5761" t="s">
        <v>8332</v>
      </c>
    </row>
    <row r="5762" spans="1:6">
      <c r="A5762" t="s">
        <v>14192</v>
      </c>
      <c r="B5762" t="s">
        <v>6927</v>
      </c>
      <c r="C5762">
        <v>39</v>
      </c>
      <c r="D5762">
        <v>5</v>
      </c>
      <c r="E5762" t="s">
        <v>998</v>
      </c>
      <c r="F5762" t="s">
        <v>8334</v>
      </c>
    </row>
    <row r="5763" spans="1:6">
      <c r="A5763" t="s">
        <v>14193</v>
      </c>
      <c r="B5763" t="s">
        <v>6928</v>
      </c>
      <c r="C5763">
        <v>303</v>
      </c>
      <c r="D5763">
        <v>20</v>
      </c>
      <c r="E5763" t="s">
        <v>999</v>
      </c>
      <c r="F5763" t="s">
        <v>8335</v>
      </c>
    </row>
    <row r="5764" spans="1:6">
      <c r="A5764" t="s">
        <v>14194</v>
      </c>
      <c r="B5764" t="s">
        <v>6929</v>
      </c>
      <c r="C5764">
        <v>4</v>
      </c>
      <c r="D5764">
        <v>0</v>
      </c>
      <c r="E5764" t="s">
        <v>1000</v>
      </c>
      <c r="F5764" t="s">
        <v>8332</v>
      </c>
    </row>
    <row r="5765" spans="1:6">
      <c r="A5765" t="s">
        <v>14195</v>
      </c>
      <c r="B5765" t="s">
        <v>6930</v>
      </c>
      <c r="C5765">
        <v>25</v>
      </c>
      <c r="D5765">
        <v>2</v>
      </c>
      <c r="E5765" t="s">
        <v>1001</v>
      </c>
      <c r="F5765" t="s">
        <v>8334</v>
      </c>
    </row>
    <row r="5766" spans="1:6">
      <c r="A5766" t="s">
        <v>14196</v>
      </c>
      <c r="B5766" t="s">
        <v>6931</v>
      </c>
      <c r="C5766">
        <v>0</v>
      </c>
      <c r="D5766">
        <v>0</v>
      </c>
      <c r="E5766" t="s">
        <v>1002</v>
      </c>
      <c r="F5766" t="s">
        <v>8389</v>
      </c>
    </row>
    <row r="5767" spans="1:6">
      <c r="A5767" t="s">
        <v>14197</v>
      </c>
      <c r="B5767" t="s">
        <v>6932</v>
      </c>
      <c r="C5767">
        <v>0</v>
      </c>
      <c r="D5767">
        <v>0</v>
      </c>
      <c r="E5767" t="s">
        <v>1002</v>
      </c>
      <c r="F5767" t="s">
        <v>8389</v>
      </c>
    </row>
    <row r="5768" spans="1:6">
      <c r="A5768" t="s">
        <v>14198</v>
      </c>
      <c r="B5768" t="s">
        <v>6933</v>
      </c>
      <c r="C5768">
        <v>0</v>
      </c>
      <c r="D5768">
        <v>0</v>
      </c>
      <c r="E5768" t="s">
        <v>1002</v>
      </c>
      <c r="F5768" t="s">
        <v>8389</v>
      </c>
    </row>
    <row r="5769" spans="1:6">
      <c r="A5769" t="s">
        <v>14199</v>
      </c>
      <c r="B5769" t="s">
        <v>6934</v>
      </c>
      <c r="C5769">
        <v>0</v>
      </c>
      <c r="D5769">
        <v>0</v>
      </c>
      <c r="E5769" t="s">
        <v>1002</v>
      </c>
      <c r="F5769" t="s">
        <v>8389</v>
      </c>
    </row>
    <row r="5770" spans="1:6">
      <c r="A5770" t="s">
        <v>14200</v>
      </c>
      <c r="B5770" t="s">
        <v>6935</v>
      </c>
      <c r="C5770">
        <v>0</v>
      </c>
      <c r="D5770">
        <v>0</v>
      </c>
      <c r="E5770" t="s">
        <v>1002</v>
      </c>
      <c r="F5770" t="s">
        <v>8389</v>
      </c>
    </row>
    <row r="5771" spans="1:6">
      <c r="A5771" t="s">
        <v>14201</v>
      </c>
      <c r="B5771" t="s">
        <v>6936</v>
      </c>
      <c r="C5771">
        <v>0</v>
      </c>
      <c r="D5771">
        <v>0</v>
      </c>
      <c r="E5771" t="s">
        <v>1002</v>
      </c>
      <c r="F5771" t="s">
        <v>8389</v>
      </c>
    </row>
    <row r="5772" spans="1:6">
      <c r="A5772" t="s">
        <v>14202</v>
      </c>
      <c r="B5772" t="s">
        <v>6937</v>
      </c>
      <c r="C5772">
        <v>0</v>
      </c>
      <c r="D5772">
        <v>0</v>
      </c>
      <c r="E5772" t="s">
        <v>1002</v>
      </c>
      <c r="F5772" t="s">
        <v>8389</v>
      </c>
    </row>
    <row r="5773" spans="1:6">
      <c r="A5773" t="s">
        <v>14203</v>
      </c>
      <c r="B5773" t="s">
        <v>6938</v>
      </c>
      <c r="C5773">
        <v>0</v>
      </c>
      <c r="D5773">
        <v>0</v>
      </c>
      <c r="E5773" t="s">
        <v>1002</v>
      </c>
      <c r="F5773" t="s">
        <v>8389</v>
      </c>
    </row>
    <row r="5774" spans="1:6">
      <c r="A5774" t="s">
        <v>14204</v>
      </c>
      <c r="B5774" t="s">
        <v>6939</v>
      </c>
      <c r="C5774">
        <v>80</v>
      </c>
      <c r="D5774">
        <v>0</v>
      </c>
      <c r="E5774" t="s">
        <v>1002</v>
      </c>
      <c r="F5774" t="s">
        <v>8389</v>
      </c>
    </row>
    <row r="5775" spans="1:6">
      <c r="A5775" t="s">
        <v>14205</v>
      </c>
      <c r="B5775" t="s">
        <v>6940</v>
      </c>
      <c r="C5775">
        <v>0</v>
      </c>
      <c r="D5775">
        <v>0</v>
      </c>
      <c r="E5775" t="s">
        <v>1002</v>
      </c>
      <c r="F5775" t="s">
        <v>8389</v>
      </c>
    </row>
    <row r="5776" spans="1:6">
      <c r="A5776" t="s">
        <v>14206</v>
      </c>
      <c r="B5776" t="s">
        <v>6941</v>
      </c>
      <c r="C5776">
        <v>15</v>
      </c>
      <c r="D5776">
        <v>0</v>
      </c>
      <c r="E5776" t="s">
        <v>1002</v>
      </c>
      <c r="F5776" t="s">
        <v>8389</v>
      </c>
    </row>
    <row r="5777" spans="1:6">
      <c r="A5777" t="s">
        <v>14207</v>
      </c>
      <c r="B5777" t="s">
        <v>6942</v>
      </c>
      <c r="C5777">
        <v>12</v>
      </c>
      <c r="D5777">
        <v>0</v>
      </c>
      <c r="E5777" t="s">
        <v>1002</v>
      </c>
      <c r="F5777" t="s">
        <v>8389</v>
      </c>
    </row>
    <row r="5778" spans="1:6">
      <c r="A5778" t="s">
        <v>14208</v>
      </c>
      <c r="B5778" t="s">
        <v>6943</v>
      </c>
      <c r="C5778">
        <v>0</v>
      </c>
      <c r="D5778">
        <v>0</v>
      </c>
      <c r="E5778" t="s">
        <v>1002</v>
      </c>
      <c r="F5778" t="s">
        <v>8389</v>
      </c>
    </row>
    <row r="5779" spans="1:6">
      <c r="A5779" t="s">
        <v>14209</v>
      </c>
      <c r="B5779" t="s">
        <v>6944</v>
      </c>
      <c r="C5779">
        <v>0</v>
      </c>
      <c r="D5779">
        <v>0</v>
      </c>
      <c r="E5779" t="s">
        <v>1002</v>
      </c>
      <c r="F5779" t="s">
        <v>8389</v>
      </c>
    </row>
    <row r="5780" spans="1:6">
      <c r="A5780" t="s">
        <v>14210</v>
      </c>
      <c r="B5780" t="s">
        <v>6945</v>
      </c>
      <c r="C5780">
        <v>18</v>
      </c>
      <c r="D5780">
        <v>6</v>
      </c>
      <c r="E5780" t="s">
        <v>1002</v>
      </c>
      <c r="F5780" t="s">
        <v>8389</v>
      </c>
    </row>
    <row r="5781" spans="1:6">
      <c r="A5781" t="s">
        <v>14211</v>
      </c>
      <c r="B5781" t="s">
        <v>6946</v>
      </c>
      <c r="C5781">
        <v>0</v>
      </c>
      <c r="D5781">
        <v>0</v>
      </c>
      <c r="E5781" t="s">
        <v>1002</v>
      </c>
      <c r="F5781" t="s">
        <v>8389</v>
      </c>
    </row>
    <row r="5782" spans="1:6">
      <c r="A5782" t="s">
        <v>14212</v>
      </c>
      <c r="B5782" t="s">
        <v>6947</v>
      </c>
      <c r="C5782">
        <v>187</v>
      </c>
      <c r="D5782">
        <v>0</v>
      </c>
      <c r="E5782" t="s">
        <v>1002</v>
      </c>
      <c r="F5782" t="s">
        <v>8389</v>
      </c>
    </row>
    <row r="5783" spans="1:6">
      <c r="A5783" t="s">
        <v>14213</v>
      </c>
      <c r="B5783" t="s">
        <v>6948</v>
      </c>
      <c r="C5783">
        <v>0</v>
      </c>
      <c r="D5783">
        <v>0</v>
      </c>
      <c r="E5783" t="s">
        <v>1002</v>
      </c>
      <c r="F5783" t="s">
        <v>8389</v>
      </c>
    </row>
    <row r="5784" spans="1:6">
      <c r="A5784" t="s">
        <v>14214</v>
      </c>
      <c r="B5784" t="s">
        <v>6949</v>
      </c>
      <c r="C5784">
        <v>0</v>
      </c>
      <c r="D5784">
        <v>0</v>
      </c>
      <c r="E5784" t="s">
        <v>1002</v>
      </c>
      <c r="F5784" t="s">
        <v>8389</v>
      </c>
    </row>
    <row r="5785" spans="1:6">
      <c r="A5785" t="s">
        <v>14215</v>
      </c>
      <c r="B5785" t="s">
        <v>6950</v>
      </c>
      <c r="C5785">
        <v>0</v>
      </c>
      <c r="D5785">
        <v>0</v>
      </c>
      <c r="E5785" t="s">
        <v>1002</v>
      </c>
      <c r="F5785" t="s">
        <v>1196</v>
      </c>
    </row>
    <row r="5786" spans="1:6">
      <c r="A5786" t="s">
        <v>14216</v>
      </c>
      <c r="B5786" t="s">
        <v>6951</v>
      </c>
      <c r="C5786">
        <v>0</v>
      </c>
      <c r="D5786">
        <v>0</v>
      </c>
      <c r="E5786" t="s">
        <v>1002</v>
      </c>
      <c r="F5786" t="s">
        <v>8389</v>
      </c>
    </row>
    <row r="5787" spans="1:6">
      <c r="A5787" t="s">
        <v>14217</v>
      </c>
      <c r="B5787" t="s">
        <v>6952</v>
      </c>
      <c r="C5787">
        <v>25</v>
      </c>
      <c r="D5787">
        <v>0</v>
      </c>
      <c r="E5787" t="s">
        <v>1002</v>
      </c>
      <c r="F5787" t="s">
        <v>8389</v>
      </c>
    </row>
    <row r="5788" spans="1:6">
      <c r="A5788" t="s">
        <v>14218</v>
      </c>
      <c r="B5788" t="s">
        <v>6953</v>
      </c>
      <c r="C5788">
        <v>0</v>
      </c>
      <c r="D5788">
        <v>0</v>
      </c>
      <c r="E5788" t="s">
        <v>1002</v>
      </c>
      <c r="F5788" t="s">
        <v>8389</v>
      </c>
    </row>
    <row r="5789" spans="1:6">
      <c r="A5789" t="s">
        <v>14219</v>
      </c>
      <c r="B5789" t="s">
        <v>6954</v>
      </c>
      <c r="C5789">
        <v>0</v>
      </c>
      <c r="D5789">
        <v>0</v>
      </c>
      <c r="E5789" t="s">
        <v>1002</v>
      </c>
      <c r="F5789" t="s">
        <v>8389</v>
      </c>
    </row>
    <row r="5790" spans="1:6">
      <c r="A5790" t="s">
        <v>14220</v>
      </c>
      <c r="B5790" t="s">
        <v>6955</v>
      </c>
      <c r="C5790">
        <v>90</v>
      </c>
      <c r="D5790">
        <v>0</v>
      </c>
      <c r="E5790" t="s">
        <v>1002</v>
      </c>
      <c r="F5790" t="s">
        <v>8389</v>
      </c>
    </row>
    <row r="5791" spans="1:6">
      <c r="A5791" t="s">
        <v>14221</v>
      </c>
      <c r="B5791" t="s">
        <v>6956</v>
      </c>
      <c r="C5791">
        <v>0</v>
      </c>
      <c r="D5791">
        <v>0</v>
      </c>
      <c r="E5791" t="s">
        <v>1003</v>
      </c>
      <c r="F5791" t="s">
        <v>8389</v>
      </c>
    </row>
    <row r="5792" spans="1:6">
      <c r="A5792" t="s">
        <v>14222</v>
      </c>
      <c r="B5792" t="s">
        <v>6957</v>
      </c>
      <c r="C5792">
        <v>0</v>
      </c>
      <c r="D5792">
        <v>0</v>
      </c>
      <c r="E5792" t="s">
        <v>1003</v>
      </c>
      <c r="F5792" t="s">
        <v>8389</v>
      </c>
    </row>
    <row r="5793" spans="1:6">
      <c r="A5793" t="s">
        <v>14223</v>
      </c>
      <c r="B5793" t="s">
        <v>6958</v>
      </c>
      <c r="C5793">
        <v>0</v>
      </c>
      <c r="D5793">
        <v>0</v>
      </c>
      <c r="E5793" t="s">
        <v>1003</v>
      </c>
      <c r="F5793" t="s">
        <v>8389</v>
      </c>
    </row>
    <row r="5794" spans="1:6">
      <c r="A5794" t="s">
        <v>14224</v>
      </c>
      <c r="B5794" t="s">
        <v>6959</v>
      </c>
      <c r="C5794">
        <v>0</v>
      </c>
      <c r="D5794">
        <v>0</v>
      </c>
      <c r="E5794" t="s">
        <v>1003</v>
      </c>
      <c r="F5794" t="s">
        <v>8389</v>
      </c>
    </row>
    <row r="5795" spans="1:6">
      <c r="A5795" t="s">
        <v>14225</v>
      </c>
      <c r="B5795" t="s">
        <v>6960</v>
      </c>
      <c r="C5795">
        <v>0</v>
      </c>
      <c r="D5795">
        <v>0</v>
      </c>
      <c r="E5795" t="s">
        <v>1003</v>
      </c>
      <c r="F5795" t="s">
        <v>8389</v>
      </c>
    </row>
    <row r="5796" spans="1:6">
      <c r="A5796" t="s">
        <v>14226</v>
      </c>
      <c r="B5796" t="s">
        <v>6961</v>
      </c>
      <c r="C5796">
        <v>0</v>
      </c>
      <c r="D5796">
        <v>0</v>
      </c>
      <c r="E5796" t="s">
        <v>1003</v>
      </c>
      <c r="F5796" t="s">
        <v>8389</v>
      </c>
    </row>
    <row r="5797" spans="1:6">
      <c r="A5797" t="s">
        <v>14227</v>
      </c>
      <c r="B5797" t="s">
        <v>6962</v>
      </c>
      <c r="C5797">
        <v>0</v>
      </c>
      <c r="D5797">
        <v>0</v>
      </c>
      <c r="E5797" t="s">
        <v>1003</v>
      </c>
      <c r="F5797" t="s">
        <v>8389</v>
      </c>
    </row>
    <row r="5798" spans="1:6">
      <c r="A5798" t="s">
        <v>14228</v>
      </c>
      <c r="B5798" t="s">
        <v>6963</v>
      </c>
      <c r="C5798">
        <v>0</v>
      </c>
      <c r="D5798">
        <v>0</v>
      </c>
      <c r="E5798" t="s">
        <v>1003</v>
      </c>
      <c r="F5798" t="s">
        <v>8389</v>
      </c>
    </row>
    <row r="5799" spans="1:6">
      <c r="A5799" t="s">
        <v>14229</v>
      </c>
      <c r="B5799" t="s">
        <v>6964</v>
      </c>
      <c r="C5799">
        <v>0</v>
      </c>
      <c r="D5799">
        <v>0</v>
      </c>
      <c r="E5799" t="s">
        <v>1003</v>
      </c>
      <c r="F5799" t="s">
        <v>8389</v>
      </c>
    </row>
    <row r="5800" spans="1:6">
      <c r="A5800" t="s">
        <v>14230</v>
      </c>
      <c r="B5800" t="s">
        <v>6965</v>
      </c>
      <c r="C5800">
        <v>0</v>
      </c>
      <c r="D5800">
        <v>0</v>
      </c>
      <c r="E5800" t="s">
        <v>1003</v>
      </c>
      <c r="F5800" t="s">
        <v>8389</v>
      </c>
    </row>
    <row r="5801" spans="1:6">
      <c r="A5801" t="s">
        <v>14231</v>
      </c>
      <c r="B5801" t="s">
        <v>6966</v>
      </c>
      <c r="C5801">
        <v>22</v>
      </c>
      <c r="D5801">
        <v>1</v>
      </c>
      <c r="E5801" t="s">
        <v>1003</v>
      </c>
      <c r="F5801" t="s">
        <v>8389</v>
      </c>
    </row>
    <row r="5802" spans="1:6">
      <c r="A5802" t="s">
        <v>14232</v>
      </c>
      <c r="B5802" t="s">
        <v>6967</v>
      </c>
      <c r="C5802">
        <v>0</v>
      </c>
      <c r="D5802">
        <v>0</v>
      </c>
      <c r="E5802" t="s">
        <v>1003</v>
      </c>
      <c r="F5802" t="s">
        <v>8389</v>
      </c>
    </row>
    <row r="5803" spans="1:6">
      <c r="A5803" t="s">
        <v>14233</v>
      </c>
      <c r="B5803" t="s">
        <v>6968</v>
      </c>
      <c r="C5803">
        <v>36</v>
      </c>
      <c r="D5803">
        <v>0</v>
      </c>
      <c r="E5803" t="s">
        <v>1003</v>
      </c>
      <c r="F5803" t="s">
        <v>8389</v>
      </c>
    </row>
    <row r="5804" spans="1:6">
      <c r="A5804" t="s">
        <v>14234</v>
      </c>
      <c r="B5804" t="s">
        <v>6969</v>
      </c>
      <c r="C5804">
        <v>51</v>
      </c>
      <c r="D5804">
        <v>0</v>
      </c>
      <c r="E5804" t="s">
        <v>1003</v>
      </c>
      <c r="F5804" t="s">
        <v>8389</v>
      </c>
    </row>
    <row r="5805" spans="1:6">
      <c r="A5805" t="s">
        <v>14235</v>
      </c>
      <c r="B5805" t="s">
        <v>6970</v>
      </c>
      <c r="C5805">
        <v>80</v>
      </c>
      <c r="D5805">
        <v>0</v>
      </c>
      <c r="E5805" t="s">
        <v>1003</v>
      </c>
      <c r="F5805" t="s">
        <v>8389</v>
      </c>
    </row>
    <row r="5806" spans="1:6">
      <c r="A5806" t="s">
        <v>14236</v>
      </c>
      <c r="B5806" t="s">
        <v>6971</v>
      </c>
      <c r="C5806">
        <v>0</v>
      </c>
      <c r="D5806">
        <v>0</v>
      </c>
      <c r="E5806" t="s">
        <v>1004</v>
      </c>
      <c r="F5806" t="s">
        <v>1196</v>
      </c>
    </row>
    <row r="5807" spans="1:6">
      <c r="A5807" t="s">
        <v>14237</v>
      </c>
      <c r="B5807" t="s">
        <v>6972</v>
      </c>
      <c r="C5807">
        <v>0</v>
      </c>
      <c r="D5807">
        <v>0</v>
      </c>
      <c r="E5807" t="s">
        <v>1003</v>
      </c>
      <c r="F5807" t="s">
        <v>8389</v>
      </c>
    </row>
    <row r="5808" spans="1:6">
      <c r="A5808" t="s">
        <v>14238</v>
      </c>
      <c r="B5808" t="s">
        <v>6973</v>
      </c>
      <c r="C5808">
        <v>0</v>
      </c>
      <c r="D5808">
        <v>0</v>
      </c>
      <c r="E5808" t="s">
        <v>1003</v>
      </c>
      <c r="F5808" t="s">
        <v>8389</v>
      </c>
    </row>
    <row r="5809" spans="1:6">
      <c r="A5809" t="s">
        <v>14239</v>
      </c>
      <c r="B5809" t="s">
        <v>6974</v>
      </c>
      <c r="C5809">
        <v>125</v>
      </c>
      <c r="D5809">
        <v>0</v>
      </c>
      <c r="E5809" t="s">
        <v>1003</v>
      </c>
      <c r="F5809" t="s">
        <v>8389</v>
      </c>
    </row>
    <row r="5810" spans="1:6">
      <c r="A5810" t="s">
        <v>14240</v>
      </c>
      <c r="B5810" t="s">
        <v>6975</v>
      </c>
      <c r="C5810">
        <v>74</v>
      </c>
      <c r="D5810">
        <v>0</v>
      </c>
      <c r="E5810" t="s">
        <v>1003</v>
      </c>
      <c r="F5810" t="s">
        <v>8389</v>
      </c>
    </row>
    <row r="5811" spans="1:6">
      <c r="A5811" t="s">
        <v>14241</v>
      </c>
      <c r="B5811" t="s">
        <v>6976</v>
      </c>
      <c r="C5811">
        <v>0</v>
      </c>
      <c r="D5811">
        <v>0</v>
      </c>
      <c r="E5811" t="s">
        <v>1003</v>
      </c>
      <c r="F5811" t="s">
        <v>1196</v>
      </c>
    </row>
    <row r="5812" spans="1:6">
      <c r="A5812" t="s">
        <v>14242</v>
      </c>
      <c r="B5812" t="s">
        <v>6977</v>
      </c>
      <c r="C5812">
        <v>25</v>
      </c>
      <c r="D5812">
        <v>0</v>
      </c>
      <c r="E5812" t="s">
        <v>1003</v>
      </c>
      <c r="F5812" t="s">
        <v>8389</v>
      </c>
    </row>
    <row r="5813" spans="1:6">
      <c r="A5813" t="s">
        <v>14243</v>
      </c>
      <c r="B5813" t="s">
        <v>6978</v>
      </c>
      <c r="C5813">
        <v>0</v>
      </c>
      <c r="D5813">
        <v>0</v>
      </c>
      <c r="E5813" t="s">
        <v>1003</v>
      </c>
      <c r="F5813" t="s">
        <v>8389</v>
      </c>
    </row>
    <row r="5814" spans="1:6">
      <c r="A5814" t="s">
        <v>14244</v>
      </c>
      <c r="B5814" t="s">
        <v>6979</v>
      </c>
      <c r="C5814">
        <v>0</v>
      </c>
      <c r="D5814">
        <v>0</v>
      </c>
      <c r="E5814" t="s">
        <v>1003</v>
      </c>
      <c r="F5814" t="s">
        <v>1196</v>
      </c>
    </row>
    <row r="5815" spans="1:6">
      <c r="A5815" t="s">
        <v>14245</v>
      </c>
      <c r="B5815" t="s">
        <v>6980</v>
      </c>
      <c r="C5815">
        <v>0</v>
      </c>
      <c r="D5815">
        <v>0</v>
      </c>
      <c r="E5815" t="s">
        <v>1003</v>
      </c>
      <c r="F5815" t="s">
        <v>8389</v>
      </c>
    </row>
    <row r="5816" spans="1:6">
      <c r="A5816" t="s">
        <v>14246</v>
      </c>
      <c r="B5816" t="s">
        <v>6981</v>
      </c>
      <c r="C5816">
        <v>7</v>
      </c>
      <c r="D5816">
        <v>0</v>
      </c>
      <c r="E5816" t="s">
        <v>1003</v>
      </c>
      <c r="F5816" t="s">
        <v>8389</v>
      </c>
    </row>
    <row r="5817" spans="1:6">
      <c r="A5817" t="s">
        <v>14247</v>
      </c>
      <c r="B5817" t="s">
        <v>6982</v>
      </c>
      <c r="C5817">
        <v>40</v>
      </c>
      <c r="D5817">
        <v>0</v>
      </c>
      <c r="E5817" t="s">
        <v>1003</v>
      </c>
      <c r="F5817" t="s">
        <v>8389</v>
      </c>
    </row>
    <row r="5818" spans="1:6">
      <c r="A5818" t="s">
        <v>14248</v>
      </c>
      <c r="B5818" t="s">
        <v>6983</v>
      </c>
      <c r="C5818">
        <v>17</v>
      </c>
      <c r="D5818">
        <v>0</v>
      </c>
      <c r="E5818" t="s">
        <v>1003</v>
      </c>
      <c r="F5818" t="s">
        <v>8389</v>
      </c>
    </row>
    <row r="5819" spans="1:6">
      <c r="A5819" t="s">
        <v>14249</v>
      </c>
      <c r="B5819" t="s">
        <v>6984</v>
      </c>
      <c r="C5819">
        <v>0</v>
      </c>
      <c r="D5819">
        <v>0</v>
      </c>
      <c r="E5819" t="s">
        <v>1003</v>
      </c>
      <c r="F5819" t="s">
        <v>8389</v>
      </c>
    </row>
    <row r="5820" spans="1:6">
      <c r="A5820" t="s">
        <v>14250</v>
      </c>
      <c r="B5820" t="s">
        <v>6985</v>
      </c>
      <c r="C5820">
        <v>125</v>
      </c>
      <c r="D5820">
        <v>0</v>
      </c>
      <c r="E5820" t="s">
        <v>1003</v>
      </c>
      <c r="F5820" t="s">
        <v>8389</v>
      </c>
    </row>
    <row r="5821" spans="1:6">
      <c r="A5821" t="s">
        <v>14251</v>
      </c>
      <c r="B5821" t="s">
        <v>6986</v>
      </c>
      <c r="C5821">
        <v>28</v>
      </c>
      <c r="D5821">
        <v>2</v>
      </c>
      <c r="E5821" t="s">
        <v>1003</v>
      </c>
      <c r="F5821" t="s">
        <v>8389</v>
      </c>
    </row>
    <row r="5822" spans="1:6">
      <c r="A5822" t="s">
        <v>14252</v>
      </c>
      <c r="B5822" t="s">
        <v>6987</v>
      </c>
      <c r="C5822">
        <v>50</v>
      </c>
      <c r="D5822">
        <v>0</v>
      </c>
      <c r="E5822" t="s">
        <v>1003</v>
      </c>
      <c r="F5822" t="s">
        <v>8389</v>
      </c>
    </row>
    <row r="5823" spans="1:6">
      <c r="A5823" t="s">
        <v>14253</v>
      </c>
      <c r="B5823" t="s">
        <v>6988</v>
      </c>
      <c r="C5823">
        <v>0</v>
      </c>
      <c r="D5823">
        <v>0</v>
      </c>
      <c r="E5823" t="s">
        <v>1005</v>
      </c>
      <c r="F5823" t="s">
        <v>8389</v>
      </c>
    </row>
    <row r="5824" spans="1:6">
      <c r="A5824" t="s">
        <v>14254</v>
      </c>
      <c r="B5824" t="s">
        <v>6989</v>
      </c>
      <c r="C5824">
        <v>0</v>
      </c>
      <c r="D5824">
        <v>0</v>
      </c>
      <c r="E5824" t="s">
        <v>1005</v>
      </c>
      <c r="F5824" t="s">
        <v>8389</v>
      </c>
    </row>
    <row r="5825" spans="1:6">
      <c r="A5825" t="s">
        <v>14255</v>
      </c>
      <c r="B5825" t="s">
        <v>6990</v>
      </c>
      <c r="C5825">
        <v>0</v>
      </c>
      <c r="D5825">
        <v>0</v>
      </c>
      <c r="E5825" t="s">
        <v>1005</v>
      </c>
      <c r="F5825" t="s">
        <v>8389</v>
      </c>
    </row>
    <row r="5826" spans="1:6">
      <c r="A5826" t="s">
        <v>14256</v>
      </c>
      <c r="B5826" t="s">
        <v>6991</v>
      </c>
      <c r="C5826">
        <v>0</v>
      </c>
      <c r="D5826">
        <v>0</v>
      </c>
      <c r="E5826" t="s">
        <v>1005</v>
      </c>
      <c r="F5826" t="s">
        <v>8389</v>
      </c>
    </row>
    <row r="5827" spans="1:6">
      <c r="A5827" t="s">
        <v>14257</v>
      </c>
      <c r="B5827" t="s">
        <v>6992</v>
      </c>
      <c r="C5827">
        <v>0</v>
      </c>
      <c r="D5827">
        <v>0</v>
      </c>
      <c r="E5827" t="s">
        <v>1005</v>
      </c>
      <c r="F5827" t="s">
        <v>8389</v>
      </c>
    </row>
    <row r="5828" spans="1:6">
      <c r="A5828" t="s">
        <v>14258</v>
      </c>
      <c r="B5828" t="s">
        <v>6993</v>
      </c>
      <c r="C5828">
        <v>4</v>
      </c>
      <c r="D5828">
        <v>0</v>
      </c>
      <c r="E5828" t="s">
        <v>1005</v>
      </c>
      <c r="F5828" t="s">
        <v>8389</v>
      </c>
    </row>
    <row r="5829" spans="1:6">
      <c r="A5829" t="s">
        <v>14259</v>
      </c>
      <c r="B5829" t="s">
        <v>6993</v>
      </c>
      <c r="C5829">
        <v>0</v>
      </c>
      <c r="D5829">
        <v>0</v>
      </c>
      <c r="E5829" t="s">
        <v>1005</v>
      </c>
      <c r="F5829" t="s">
        <v>8389</v>
      </c>
    </row>
    <row r="5830" spans="1:6">
      <c r="A5830" t="s">
        <v>14260</v>
      </c>
      <c r="B5830" t="s">
        <v>6994</v>
      </c>
      <c r="C5830">
        <v>0</v>
      </c>
      <c r="D5830">
        <v>0</v>
      </c>
      <c r="E5830" t="s">
        <v>1005</v>
      </c>
      <c r="F5830" t="s">
        <v>8389</v>
      </c>
    </row>
    <row r="5831" spans="1:6">
      <c r="A5831" t="s">
        <v>14261</v>
      </c>
      <c r="B5831" t="s">
        <v>6995</v>
      </c>
      <c r="C5831">
        <v>0</v>
      </c>
      <c r="D5831">
        <v>0</v>
      </c>
      <c r="E5831" t="s">
        <v>1005</v>
      </c>
      <c r="F5831" t="s">
        <v>8389</v>
      </c>
    </row>
    <row r="5832" spans="1:6">
      <c r="A5832" t="s">
        <v>14262</v>
      </c>
      <c r="B5832" t="s">
        <v>6996</v>
      </c>
      <c r="C5832">
        <v>0</v>
      </c>
      <c r="D5832">
        <v>0</v>
      </c>
      <c r="E5832" t="s">
        <v>1005</v>
      </c>
      <c r="F5832" t="s">
        <v>1196</v>
      </c>
    </row>
    <row r="5833" spans="1:6">
      <c r="A5833" t="s">
        <v>14263</v>
      </c>
      <c r="B5833" t="s">
        <v>6997</v>
      </c>
      <c r="C5833">
        <v>0</v>
      </c>
      <c r="D5833">
        <v>0</v>
      </c>
      <c r="E5833" t="s">
        <v>1005</v>
      </c>
      <c r="F5833" t="s">
        <v>8389</v>
      </c>
    </row>
    <row r="5834" spans="1:6">
      <c r="A5834" t="s">
        <v>14264</v>
      </c>
      <c r="B5834" t="s">
        <v>6998</v>
      </c>
      <c r="C5834">
        <v>0</v>
      </c>
      <c r="D5834">
        <v>0</v>
      </c>
      <c r="E5834" t="s">
        <v>1005</v>
      </c>
      <c r="F5834" t="s">
        <v>8389</v>
      </c>
    </row>
    <row r="5835" spans="1:6">
      <c r="A5835" t="s">
        <v>14265</v>
      </c>
      <c r="B5835" t="s">
        <v>6999</v>
      </c>
      <c r="C5835">
        <v>0</v>
      </c>
      <c r="D5835">
        <v>0</v>
      </c>
      <c r="E5835" t="s">
        <v>1005</v>
      </c>
      <c r="F5835" t="s">
        <v>8389</v>
      </c>
    </row>
    <row r="5836" spans="1:6">
      <c r="A5836" t="s">
        <v>14266</v>
      </c>
      <c r="B5836" t="s">
        <v>7000</v>
      </c>
      <c r="C5836">
        <v>0</v>
      </c>
      <c r="D5836">
        <v>0</v>
      </c>
      <c r="E5836" t="s">
        <v>1005</v>
      </c>
      <c r="F5836" t="s">
        <v>8389</v>
      </c>
    </row>
    <row r="5837" spans="1:6">
      <c r="A5837" t="s">
        <v>14267</v>
      </c>
      <c r="B5837" t="s">
        <v>7001</v>
      </c>
      <c r="C5837">
        <v>88</v>
      </c>
      <c r="D5837">
        <v>8</v>
      </c>
      <c r="E5837" t="s">
        <v>1005</v>
      </c>
      <c r="F5837" t="s">
        <v>8389</v>
      </c>
    </row>
    <row r="5838" spans="1:6">
      <c r="A5838" t="s">
        <v>14268</v>
      </c>
      <c r="B5838" t="s">
        <v>7002</v>
      </c>
      <c r="C5838">
        <v>0</v>
      </c>
      <c r="D5838">
        <v>0</v>
      </c>
      <c r="E5838" t="s">
        <v>1005</v>
      </c>
      <c r="F5838" t="s">
        <v>1196</v>
      </c>
    </row>
    <row r="5839" spans="1:6">
      <c r="A5839" t="s">
        <v>14269</v>
      </c>
      <c r="B5839" t="s">
        <v>7003</v>
      </c>
      <c r="C5839">
        <v>0</v>
      </c>
      <c r="D5839">
        <v>0</v>
      </c>
      <c r="E5839" t="s">
        <v>1005</v>
      </c>
      <c r="F5839" t="s">
        <v>8389</v>
      </c>
    </row>
    <row r="5840" spans="1:6">
      <c r="A5840" t="s">
        <v>14270</v>
      </c>
      <c r="B5840" t="s">
        <v>7004</v>
      </c>
      <c r="C5840">
        <v>0</v>
      </c>
      <c r="D5840">
        <v>0</v>
      </c>
      <c r="E5840" t="s">
        <v>1005</v>
      </c>
      <c r="F5840" t="s">
        <v>8389</v>
      </c>
    </row>
    <row r="5841" spans="1:6">
      <c r="A5841" t="s">
        <v>14271</v>
      </c>
      <c r="B5841" t="s">
        <v>7005</v>
      </c>
      <c r="C5841">
        <v>0</v>
      </c>
      <c r="D5841">
        <v>0</v>
      </c>
      <c r="E5841" t="s">
        <v>1005</v>
      </c>
      <c r="F5841" t="s">
        <v>8389</v>
      </c>
    </row>
    <row r="5842" spans="1:6">
      <c r="A5842" t="s">
        <v>14272</v>
      </c>
      <c r="B5842" t="s">
        <v>7006</v>
      </c>
      <c r="C5842">
        <v>0</v>
      </c>
      <c r="D5842">
        <v>0</v>
      </c>
      <c r="E5842" t="s">
        <v>1005</v>
      </c>
      <c r="F5842" t="s">
        <v>8389</v>
      </c>
    </row>
    <row r="5843" spans="1:6">
      <c r="A5843" t="s">
        <v>14273</v>
      </c>
      <c r="B5843" t="s">
        <v>7007</v>
      </c>
      <c r="C5843">
        <v>3</v>
      </c>
      <c r="D5843">
        <v>0</v>
      </c>
      <c r="E5843" t="s">
        <v>1005</v>
      </c>
      <c r="F5843" t="s">
        <v>8389</v>
      </c>
    </row>
    <row r="5844" spans="1:6">
      <c r="A5844" t="s">
        <v>14274</v>
      </c>
      <c r="B5844" t="s">
        <v>7008</v>
      </c>
      <c r="C5844">
        <v>65</v>
      </c>
      <c r="D5844">
        <v>0</v>
      </c>
      <c r="E5844" t="s">
        <v>1005</v>
      </c>
      <c r="F5844" t="s">
        <v>8389</v>
      </c>
    </row>
    <row r="5845" spans="1:6">
      <c r="A5845" t="s">
        <v>14275</v>
      </c>
      <c r="B5845" t="s">
        <v>7009</v>
      </c>
      <c r="C5845">
        <v>0</v>
      </c>
      <c r="D5845">
        <v>0</v>
      </c>
      <c r="E5845" t="s">
        <v>1005</v>
      </c>
      <c r="F5845" t="s">
        <v>1196</v>
      </c>
    </row>
    <row r="5846" spans="1:6">
      <c r="A5846" t="s">
        <v>14276</v>
      </c>
      <c r="B5846" t="s">
        <v>7010</v>
      </c>
      <c r="C5846">
        <v>0</v>
      </c>
      <c r="D5846">
        <v>0</v>
      </c>
      <c r="E5846" t="s">
        <v>1005</v>
      </c>
      <c r="F5846" t="s">
        <v>8389</v>
      </c>
    </row>
    <row r="5847" spans="1:6">
      <c r="A5847" t="s">
        <v>14277</v>
      </c>
      <c r="B5847" t="s">
        <v>7011</v>
      </c>
      <c r="C5847">
        <v>41</v>
      </c>
      <c r="D5847">
        <v>0</v>
      </c>
      <c r="E5847" t="s">
        <v>1005</v>
      </c>
      <c r="F5847" t="s">
        <v>8389</v>
      </c>
    </row>
    <row r="5848" spans="1:6">
      <c r="A5848" t="s">
        <v>14278</v>
      </c>
      <c r="B5848" t="s">
        <v>7012</v>
      </c>
      <c r="C5848">
        <v>62</v>
      </c>
      <c r="D5848">
        <v>0</v>
      </c>
      <c r="E5848" t="s">
        <v>1005</v>
      </c>
      <c r="F5848" t="s">
        <v>8389</v>
      </c>
    </row>
    <row r="5849" spans="1:6">
      <c r="A5849" t="s">
        <v>14279</v>
      </c>
      <c r="B5849" t="s">
        <v>7013</v>
      </c>
      <c r="C5849">
        <v>25</v>
      </c>
      <c r="D5849">
        <v>0</v>
      </c>
      <c r="E5849" t="s">
        <v>1005</v>
      </c>
      <c r="F5849" t="s">
        <v>8389</v>
      </c>
    </row>
    <row r="5850" spans="1:6">
      <c r="A5850" t="s">
        <v>14280</v>
      </c>
      <c r="B5850" t="s">
        <v>7014</v>
      </c>
      <c r="C5850">
        <v>150</v>
      </c>
      <c r="D5850">
        <v>0</v>
      </c>
      <c r="E5850" t="s">
        <v>1005</v>
      </c>
      <c r="F5850" t="s">
        <v>8389</v>
      </c>
    </row>
    <row r="5851" spans="1:6">
      <c r="A5851" t="s">
        <v>14281</v>
      </c>
      <c r="B5851" t="s">
        <v>7015</v>
      </c>
      <c r="C5851">
        <v>0</v>
      </c>
      <c r="D5851">
        <v>0</v>
      </c>
      <c r="E5851" t="s">
        <v>1005</v>
      </c>
      <c r="F5851" t="s">
        <v>8389</v>
      </c>
    </row>
    <row r="5852" spans="1:6">
      <c r="A5852" t="s">
        <v>14282</v>
      </c>
      <c r="B5852" t="s">
        <v>7016</v>
      </c>
      <c r="C5852">
        <v>0</v>
      </c>
      <c r="D5852">
        <v>0</v>
      </c>
      <c r="E5852" t="s">
        <v>1005</v>
      </c>
      <c r="F5852" t="s">
        <v>8389</v>
      </c>
    </row>
    <row r="5853" spans="1:6">
      <c r="A5853" t="s">
        <v>14283</v>
      </c>
      <c r="B5853" t="s">
        <v>7017</v>
      </c>
      <c r="C5853">
        <v>0</v>
      </c>
      <c r="D5853">
        <v>0</v>
      </c>
      <c r="E5853" t="s">
        <v>1005</v>
      </c>
      <c r="F5853" t="s">
        <v>8389</v>
      </c>
    </row>
    <row r="5854" spans="1:6">
      <c r="A5854" t="s">
        <v>14284</v>
      </c>
      <c r="B5854" t="s">
        <v>7018</v>
      </c>
      <c r="C5854">
        <v>22</v>
      </c>
      <c r="D5854">
        <v>0</v>
      </c>
      <c r="E5854" t="s">
        <v>1005</v>
      </c>
      <c r="F5854" t="s">
        <v>8389</v>
      </c>
    </row>
    <row r="5855" spans="1:6">
      <c r="A5855" t="s">
        <v>14285</v>
      </c>
      <c r="B5855" t="s">
        <v>7019</v>
      </c>
      <c r="C5855">
        <v>30</v>
      </c>
      <c r="D5855">
        <v>0</v>
      </c>
      <c r="E5855" t="s">
        <v>1005</v>
      </c>
      <c r="F5855" t="s">
        <v>8389</v>
      </c>
    </row>
    <row r="5856" spans="1:6">
      <c r="A5856" t="s">
        <v>14286</v>
      </c>
      <c r="B5856" t="s">
        <v>7020</v>
      </c>
      <c r="C5856">
        <v>10</v>
      </c>
      <c r="D5856">
        <v>0</v>
      </c>
      <c r="E5856" t="s">
        <v>1005</v>
      </c>
      <c r="F5856" t="s">
        <v>8389</v>
      </c>
    </row>
    <row r="5857" spans="1:6">
      <c r="A5857" t="s">
        <v>14287</v>
      </c>
      <c r="B5857" t="s">
        <v>7021</v>
      </c>
      <c r="C5857">
        <v>4</v>
      </c>
      <c r="D5857">
        <v>0</v>
      </c>
      <c r="E5857" t="s">
        <v>1005</v>
      </c>
      <c r="F5857" t="s">
        <v>8389</v>
      </c>
    </row>
    <row r="5858" spans="1:6">
      <c r="A5858" t="s">
        <v>14288</v>
      </c>
      <c r="B5858" t="s">
        <v>7022</v>
      </c>
      <c r="C5858">
        <v>170</v>
      </c>
      <c r="D5858">
        <v>0</v>
      </c>
      <c r="E5858" t="s">
        <v>1005</v>
      </c>
      <c r="F5858" t="s">
        <v>8389</v>
      </c>
    </row>
    <row r="5859" spans="1:6">
      <c r="A5859" t="s">
        <v>14289</v>
      </c>
      <c r="B5859" t="s">
        <v>7022</v>
      </c>
      <c r="C5859">
        <v>0</v>
      </c>
      <c r="D5859">
        <v>0</v>
      </c>
      <c r="E5859" t="s">
        <v>1005</v>
      </c>
      <c r="F5859" t="s">
        <v>1196</v>
      </c>
    </row>
    <row r="5860" spans="1:6">
      <c r="A5860" t="s">
        <v>14290</v>
      </c>
      <c r="B5860" t="s">
        <v>7023</v>
      </c>
      <c r="C5860">
        <v>0</v>
      </c>
      <c r="D5860">
        <v>0</v>
      </c>
      <c r="E5860" t="s">
        <v>1005</v>
      </c>
      <c r="F5860" t="s">
        <v>8389</v>
      </c>
    </row>
    <row r="5861" spans="1:6">
      <c r="A5861" t="s">
        <v>14291</v>
      </c>
      <c r="B5861" t="s">
        <v>7024</v>
      </c>
      <c r="C5861">
        <v>3</v>
      </c>
      <c r="D5861">
        <v>0</v>
      </c>
      <c r="E5861" t="s">
        <v>1005</v>
      </c>
      <c r="F5861" t="s">
        <v>8389</v>
      </c>
    </row>
    <row r="5862" spans="1:6">
      <c r="A5862" t="s">
        <v>14292</v>
      </c>
      <c r="B5862" t="s">
        <v>7025</v>
      </c>
      <c r="C5862">
        <v>0</v>
      </c>
      <c r="D5862">
        <v>0</v>
      </c>
      <c r="E5862" t="s">
        <v>1005</v>
      </c>
      <c r="F5862" t="s">
        <v>8389</v>
      </c>
    </row>
    <row r="5863" spans="1:6">
      <c r="A5863" t="s">
        <v>14293</v>
      </c>
      <c r="B5863" t="s">
        <v>7026</v>
      </c>
      <c r="C5863">
        <v>2</v>
      </c>
      <c r="D5863">
        <v>0</v>
      </c>
      <c r="E5863" t="s">
        <v>1005</v>
      </c>
      <c r="F5863" t="s">
        <v>8389</v>
      </c>
    </row>
    <row r="5864" spans="1:6">
      <c r="A5864" t="s">
        <v>14294</v>
      </c>
      <c r="B5864" t="s">
        <v>7027</v>
      </c>
      <c r="C5864">
        <v>75</v>
      </c>
      <c r="D5864">
        <v>0</v>
      </c>
      <c r="E5864" t="s">
        <v>1005</v>
      </c>
      <c r="F5864" t="s">
        <v>8389</v>
      </c>
    </row>
    <row r="5865" spans="1:6">
      <c r="A5865" t="s">
        <v>14295</v>
      </c>
      <c r="B5865" t="s">
        <v>7028</v>
      </c>
      <c r="C5865">
        <v>0</v>
      </c>
      <c r="D5865">
        <v>0</v>
      </c>
      <c r="E5865" t="s">
        <v>1006</v>
      </c>
      <c r="F5865" t="s">
        <v>8334</v>
      </c>
    </row>
    <row r="5866" spans="1:6">
      <c r="A5866" t="s">
        <v>14296</v>
      </c>
      <c r="B5866" t="s">
        <v>7029</v>
      </c>
      <c r="C5866">
        <v>0</v>
      </c>
      <c r="D5866">
        <v>0</v>
      </c>
      <c r="E5866" t="s">
        <v>1006</v>
      </c>
      <c r="F5866" t="s">
        <v>8334</v>
      </c>
    </row>
    <row r="5867" spans="1:6">
      <c r="A5867" t="s">
        <v>14297</v>
      </c>
      <c r="B5867" t="s">
        <v>7030</v>
      </c>
      <c r="C5867">
        <v>26</v>
      </c>
      <c r="D5867">
        <v>2</v>
      </c>
      <c r="E5867" t="s">
        <v>1006</v>
      </c>
      <c r="F5867" t="s">
        <v>8334</v>
      </c>
    </row>
    <row r="5868" spans="1:6">
      <c r="A5868" t="s">
        <v>14298</v>
      </c>
      <c r="B5868" t="s">
        <v>7031</v>
      </c>
      <c r="C5868">
        <v>5</v>
      </c>
      <c r="D5868">
        <v>0</v>
      </c>
      <c r="E5868" t="s">
        <v>1006</v>
      </c>
      <c r="F5868" t="s">
        <v>8334</v>
      </c>
    </row>
    <row r="5869" spans="1:6">
      <c r="A5869" t="s">
        <v>14299</v>
      </c>
      <c r="B5869" t="s">
        <v>7032</v>
      </c>
      <c r="C5869">
        <v>9</v>
      </c>
      <c r="D5869">
        <v>0</v>
      </c>
      <c r="E5869" t="s">
        <v>1006</v>
      </c>
      <c r="F5869" t="s">
        <v>8334</v>
      </c>
    </row>
    <row r="5870" spans="1:6">
      <c r="A5870" t="s">
        <v>14300</v>
      </c>
      <c r="B5870" t="s">
        <v>7033</v>
      </c>
      <c r="C5870">
        <v>157</v>
      </c>
      <c r="D5870">
        <v>14</v>
      </c>
      <c r="E5870" t="s">
        <v>1007</v>
      </c>
      <c r="F5870" t="s">
        <v>8334</v>
      </c>
    </row>
    <row r="5871" spans="1:6">
      <c r="A5871" t="s">
        <v>14301</v>
      </c>
      <c r="B5871" t="s">
        <v>7034</v>
      </c>
      <c r="C5871">
        <v>100</v>
      </c>
      <c r="D5871">
        <v>22</v>
      </c>
      <c r="E5871" t="s">
        <v>1008</v>
      </c>
      <c r="F5871" t="s">
        <v>8331</v>
      </c>
    </row>
    <row r="5872" spans="1:6">
      <c r="A5872" t="s">
        <v>14302</v>
      </c>
      <c r="B5872" t="s">
        <v>7035</v>
      </c>
      <c r="C5872">
        <v>0</v>
      </c>
      <c r="D5872">
        <v>0</v>
      </c>
      <c r="E5872" t="s">
        <v>1008</v>
      </c>
      <c r="F5872" t="s">
        <v>8331</v>
      </c>
    </row>
    <row r="5873" spans="1:6">
      <c r="A5873" t="s">
        <v>14303</v>
      </c>
      <c r="B5873" t="s">
        <v>7036</v>
      </c>
      <c r="C5873">
        <v>5</v>
      </c>
      <c r="D5873">
        <v>0</v>
      </c>
      <c r="E5873" t="s">
        <v>1008</v>
      </c>
      <c r="F5873" t="s">
        <v>8331</v>
      </c>
    </row>
    <row r="5874" spans="1:6">
      <c r="A5874" t="s">
        <v>14304</v>
      </c>
      <c r="B5874" t="s">
        <v>7037</v>
      </c>
      <c r="C5874">
        <v>10</v>
      </c>
      <c r="D5874">
        <v>0</v>
      </c>
      <c r="E5874" t="s">
        <v>1008</v>
      </c>
      <c r="F5874" t="s">
        <v>8331</v>
      </c>
    </row>
    <row r="5875" spans="1:6">
      <c r="A5875" t="s">
        <v>14305</v>
      </c>
      <c r="B5875" t="s">
        <v>7038</v>
      </c>
      <c r="C5875">
        <v>10</v>
      </c>
      <c r="D5875">
        <v>0</v>
      </c>
      <c r="E5875" t="s">
        <v>1008</v>
      </c>
      <c r="F5875" t="s">
        <v>8331</v>
      </c>
    </row>
    <row r="5876" spans="1:6">
      <c r="A5876" t="s">
        <v>14306</v>
      </c>
      <c r="B5876" t="s">
        <v>7039</v>
      </c>
      <c r="C5876">
        <v>270</v>
      </c>
      <c r="D5876">
        <v>39</v>
      </c>
      <c r="E5876" t="s">
        <v>1008</v>
      </c>
      <c r="F5876" t="s">
        <v>8331</v>
      </c>
    </row>
    <row r="5877" spans="1:6">
      <c r="A5877" t="s">
        <v>14307</v>
      </c>
      <c r="B5877" t="s">
        <v>7040</v>
      </c>
      <c r="C5877">
        <v>60</v>
      </c>
      <c r="D5877">
        <v>5</v>
      </c>
      <c r="E5877" t="s">
        <v>1008</v>
      </c>
      <c r="F5877" t="s">
        <v>8331</v>
      </c>
    </row>
    <row r="5878" spans="1:6">
      <c r="A5878" t="s">
        <v>14308</v>
      </c>
      <c r="B5878" t="s">
        <v>7041</v>
      </c>
      <c r="C5878">
        <v>212</v>
      </c>
      <c r="D5878">
        <v>34</v>
      </c>
      <c r="E5878" t="s">
        <v>1008</v>
      </c>
      <c r="F5878" t="s">
        <v>8331</v>
      </c>
    </row>
    <row r="5879" spans="1:6">
      <c r="A5879" t="s">
        <v>14309</v>
      </c>
      <c r="B5879" t="s">
        <v>7042</v>
      </c>
      <c r="C5879">
        <v>0</v>
      </c>
      <c r="D5879">
        <v>0</v>
      </c>
      <c r="E5879" t="s">
        <v>1008</v>
      </c>
      <c r="F5879" t="s">
        <v>8331</v>
      </c>
    </row>
    <row r="5880" spans="1:6">
      <c r="A5880" t="s">
        <v>14310</v>
      </c>
      <c r="B5880" t="s">
        <v>7043</v>
      </c>
      <c r="C5880">
        <v>200</v>
      </c>
      <c r="D5880">
        <v>28</v>
      </c>
      <c r="E5880" t="s">
        <v>1008</v>
      </c>
      <c r="F5880" t="s">
        <v>8331</v>
      </c>
    </row>
    <row r="5881" spans="1:6">
      <c r="A5881" t="s">
        <v>14311</v>
      </c>
      <c r="B5881" t="s">
        <v>7044</v>
      </c>
      <c r="C5881">
        <v>130</v>
      </c>
      <c r="D5881">
        <v>12</v>
      </c>
      <c r="E5881" t="s">
        <v>1008</v>
      </c>
      <c r="F5881" t="s">
        <v>8331</v>
      </c>
    </row>
    <row r="5882" spans="1:6">
      <c r="A5882" t="s">
        <v>14312</v>
      </c>
      <c r="B5882" t="s">
        <v>7045</v>
      </c>
      <c r="C5882">
        <v>6</v>
      </c>
      <c r="D5882">
        <v>0</v>
      </c>
      <c r="E5882" t="s">
        <v>1008</v>
      </c>
      <c r="F5882" t="s">
        <v>8331</v>
      </c>
    </row>
    <row r="5883" spans="1:6">
      <c r="A5883" t="s">
        <v>14313</v>
      </c>
      <c r="B5883" t="s">
        <v>7046</v>
      </c>
      <c r="C5883">
        <v>35</v>
      </c>
      <c r="D5883">
        <v>4</v>
      </c>
      <c r="E5883" t="s">
        <v>1008</v>
      </c>
      <c r="F5883" t="s">
        <v>8331</v>
      </c>
    </row>
    <row r="5884" spans="1:6">
      <c r="A5884" t="s">
        <v>14314</v>
      </c>
      <c r="B5884" t="s">
        <v>7047</v>
      </c>
      <c r="C5884">
        <v>5</v>
      </c>
      <c r="D5884">
        <v>0</v>
      </c>
      <c r="E5884" t="s">
        <v>1008</v>
      </c>
      <c r="F5884" t="s">
        <v>8331</v>
      </c>
    </row>
    <row r="5885" spans="1:6">
      <c r="A5885" t="s">
        <v>14315</v>
      </c>
      <c r="B5885" t="s">
        <v>7048</v>
      </c>
      <c r="C5885">
        <v>0</v>
      </c>
      <c r="D5885">
        <v>0</v>
      </c>
      <c r="E5885" t="s">
        <v>1008</v>
      </c>
      <c r="F5885" t="s">
        <v>8334</v>
      </c>
    </row>
    <row r="5886" spans="1:6">
      <c r="A5886" t="s">
        <v>14316</v>
      </c>
      <c r="B5886" t="s">
        <v>7049</v>
      </c>
      <c r="C5886">
        <v>119</v>
      </c>
      <c r="D5886">
        <v>0</v>
      </c>
      <c r="E5886" t="s">
        <v>1008</v>
      </c>
      <c r="F5886" t="s">
        <v>8331</v>
      </c>
    </row>
    <row r="5887" spans="1:6">
      <c r="A5887" t="s">
        <v>14317</v>
      </c>
      <c r="B5887" t="s">
        <v>7050</v>
      </c>
      <c r="C5887">
        <v>0</v>
      </c>
      <c r="D5887">
        <v>0</v>
      </c>
      <c r="E5887" t="s">
        <v>1008</v>
      </c>
      <c r="F5887" t="s">
        <v>8331</v>
      </c>
    </row>
    <row r="5888" spans="1:6">
      <c r="A5888" t="s">
        <v>14318</v>
      </c>
      <c r="B5888" t="s">
        <v>7051</v>
      </c>
      <c r="C5888">
        <v>310</v>
      </c>
      <c r="D5888">
        <v>25</v>
      </c>
      <c r="E5888" t="s">
        <v>1008</v>
      </c>
      <c r="F5888" t="s">
        <v>8331</v>
      </c>
    </row>
    <row r="5889" spans="1:6">
      <c r="A5889" t="s">
        <v>14319</v>
      </c>
      <c r="B5889" t="s">
        <v>7052</v>
      </c>
      <c r="C5889">
        <v>19</v>
      </c>
      <c r="D5889">
        <v>0</v>
      </c>
      <c r="E5889" t="s">
        <v>1008</v>
      </c>
      <c r="F5889" t="s">
        <v>8331</v>
      </c>
    </row>
    <row r="5890" spans="1:6">
      <c r="A5890" t="s">
        <v>14320</v>
      </c>
      <c r="B5890" t="s">
        <v>7053</v>
      </c>
      <c r="C5890">
        <v>97</v>
      </c>
      <c r="D5890">
        <v>40</v>
      </c>
      <c r="E5890" t="s">
        <v>1008</v>
      </c>
      <c r="F5890" t="s">
        <v>8331</v>
      </c>
    </row>
    <row r="5891" spans="1:6">
      <c r="A5891" t="s">
        <v>14321</v>
      </c>
      <c r="B5891" t="s">
        <v>7054</v>
      </c>
      <c r="C5891">
        <v>300</v>
      </c>
      <c r="D5891">
        <v>51</v>
      </c>
      <c r="E5891" t="s">
        <v>1008</v>
      </c>
      <c r="F5891" t="s">
        <v>8334</v>
      </c>
    </row>
    <row r="5892" spans="1:6">
      <c r="A5892" t="s">
        <v>14322</v>
      </c>
      <c r="B5892" t="s">
        <v>7055</v>
      </c>
      <c r="C5892">
        <v>150</v>
      </c>
      <c r="D5892">
        <v>12</v>
      </c>
      <c r="E5892" t="s">
        <v>1008</v>
      </c>
      <c r="F5892" t="s">
        <v>8331</v>
      </c>
    </row>
    <row r="5893" spans="1:6">
      <c r="A5893" t="s">
        <v>14323</v>
      </c>
      <c r="B5893" t="s">
        <v>7056</v>
      </c>
      <c r="C5893">
        <v>196</v>
      </c>
      <c r="D5893">
        <v>15</v>
      </c>
      <c r="E5893" t="s">
        <v>1008</v>
      </c>
      <c r="F5893" t="s">
        <v>8335</v>
      </c>
    </row>
    <row r="5894" spans="1:6">
      <c r="A5894" t="s">
        <v>14324</v>
      </c>
      <c r="B5894" t="s">
        <v>7057</v>
      </c>
      <c r="C5894">
        <v>20</v>
      </c>
      <c r="D5894">
        <v>0</v>
      </c>
      <c r="E5894" t="s">
        <v>1008</v>
      </c>
      <c r="F5894" t="s">
        <v>1196</v>
      </c>
    </row>
    <row r="5895" spans="1:6">
      <c r="A5895" t="s">
        <v>14325</v>
      </c>
      <c r="B5895" t="s">
        <v>7058</v>
      </c>
      <c r="C5895">
        <v>141</v>
      </c>
      <c r="D5895">
        <v>15</v>
      </c>
      <c r="E5895" t="s">
        <v>1009</v>
      </c>
      <c r="F5895" t="s">
        <v>8331</v>
      </c>
    </row>
    <row r="5896" spans="1:6">
      <c r="A5896" t="s">
        <v>14326</v>
      </c>
      <c r="B5896" t="s">
        <v>7059</v>
      </c>
      <c r="C5896">
        <v>136</v>
      </c>
      <c r="D5896">
        <v>16</v>
      </c>
      <c r="E5896" t="s">
        <v>1009</v>
      </c>
      <c r="F5896" t="s">
        <v>8331</v>
      </c>
    </row>
    <row r="5897" spans="1:6">
      <c r="A5897" t="s">
        <v>14327</v>
      </c>
      <c r="B5897" t="s">
        <v>7060</v>
      </c>
      <c r="C5897">
        <v>0</v>
      </c>
      <c r="D5897">
        <v>0</v>
      </c>
      <c r="E5897" t="s">
        <v>1010</v>
      </c>
      <c r="F5897" t="s">
        <v>8332</v>
      </c>
    </row>
    <row r="5898" spans="1:6">
      <c r="A5898" t="s">
        <v>14328</v>
      </c>
      <c r="B5898" t="s">
        <v>7061</v>
      </c>
      <c r="C5898">
        <v>50</v>
      </c>
      <c r="D5898">
        <v>6</v>
      </c>
      <c r="E5898" t="s">
        <v>1010</v>
      </c>
      <c r="F5898" t="s">
        <v>8332</v>
      </c>
    </row>
    <row r="5899" spans="1:6">
      <c r="A5899" t="s">
        <v>14329</v>
      </c>
      <c r="B5899" t="s">
        <v>7062</v>
      </c>
      <c r="C5899">
        <v>166</v>
      </c>
      <c r="D5899">
        <v>27</v>
      </c>
      <c r="E5899" t="s">
        <v>1011</v>
      </c>
      <c r="F5899" t="s">
        <v>8335</v>
      </c>
    </row>
    <row r="5900" spans="1:6">
      <c r="A5900" t="s">
        <v>14330</v>
      </c>
      <c r="B5900" t="s">
        <v>7063</v>
      </c>
      <c r="C5900">
        <v>92</v>
      </c>
      <c r="D5900">
        <v>11</v>
      </c>
      <c r="E5900" t="s">
        <v>1011</v>
      </c>
      <c r="F5900" t="s">
        <v>8335</v>
      </c>
    </row>
    <row r="5901" spans="1:6">
      <c r="A5901" t="s">
        <v>14331</v>
      </c>
      <c r="B5901" t="s">
        <v>7064</v>
      </c>
      <c r="C5901">
        <v>19</v>
      </c>
      <c r="D5901">
        <v>0</v>
      </c>
      <c r="E5901" t="s">
        <v>1012</v>
      </c>
      <c r="F5901" t="s">
        <v>8335</v>
      </c>
    </row>
    <row r="5902" spans="1:6">
      <c r="A5902" t="s">
        <v>14332</v>
      </c>
      <c r="B5902" t="s">
        <v>7065</v>
      </c>
      <c r="C5902">
        <v>125</v>
      </c>
      <c r="D5902">
        <v>19</v>
      </c>
      <c r="E5902" t="s">
        <v>1012</v>
      </c>
      <c r="F5902" t="s">
        <v>8335</v>
      </c>
    </row>
    <row r="5903" spans="1:6">
      <c r="A5903" t="s">
        <v>14333</v>
      </c>
      <c r="B5903" t="s">
        <v>7066</v>
      </c>
      <c r="C5903">
        <v>50</v>
      </c>
      <c r="D5903">
        <v>7</v>
      </c>
      <c r="E5903" t="s">
        <v>1013</v>
      </c>
      <c r="F5903" t="s">
        <v>8331</v>
      </c>
    </row>
    <row r="5904" spans="1:6">
      <c r="A5904" t="s">
        <v>14334</v>
      </c>
      <c r="B5904" t="s">
        <v>7067</v>
      </c>
      <c r="C5904">
        <v>150</v>
      </c>
      <c r="D5904">
        <v>55</v>
      </c>
      <c r="E5904" t="s">
        <v>1014</v>
      </c>
      <c r="F5904" t="s">
        <v>8335</v>
      </c>
    </row>
    <row r="5905" spans="1:6">
      <c r="A5905" t="s">
        <v>14335</v>
      </c>
      <c r="B5905" t="s">
        <v>7068</v>
      </c>
      <c r="C5905">
        <v>2</v>
      </c>
      <c r="D5905">
        <v>0</v>
      </c>
      <c r="E5905" t="s">
        <v>1014</v>
      </c>
      <c r="F5905" t="s">
        <v>8335</v>
      </c>
    </row>
    <row r="5906" spans="1:6">
      <c r="A5906" t="s">
        <v>14336</v>
      </c>
      <c r="B5906" t="s">
        <v>7069</v>
      </c>
      <c r="C5906">
        <v>70</v>
      </c>
      <c r="D5906">
        <v>0</v>
      </c>
      <c r="E5906" t="s">
        <v>1014</v>
      </c>
      <c r="F5906" t="s">
        <v>8335</v>
      </c>
    </row>
    <row r="5907" spans="1:6">
      <c r="A5907" t="s">
        <v>14337</v>
      </c>
      <c r="B5907" t="s">
        <v>7070</v>
      </c>
      <c r="C5907">
        <v>908</v>
      </c>
      <c r="D5907">
        <v>249</v>
      </c>
      <c r="E5907" t="s">
        <v>1014</v>
      </c>
      <c r="F5907" t="s">
        <v>8335</v>
      </c>
    </row>
    <row r="5908" spans="1:6">
      <c r="A5908" t="s">
        <v>14338</v>
      </c>
      <c r="B5908" t="s">
        <v>7071</v>
      </c>
      <c r="C5908">
        <v>0</v>
      </c>
      <c r="D5908">
        <v>0</v>
      </c>
      <c r="E5908" t="s">
        <v>1015</v>
      </c>
      <c r="F5908" t="s">
        <v>8335</v>
      </c>
    </row>
    <row r="5909" spans="1:6">
      <c r="A5909" t="s">
        <v>14339</v>
      </c>
      <c r="B5909" t="s">
        <v>7072</v>
      </c>
      <c r="C5909">
        <v>254</v>
      </c>
      <c r="D5909">
        <v>36</v>
      </c>
      <c r="E5909" t="s">
        <v>1015</v>
      </c>
      <c r="F5909" t="s">
        <v>8335</v>
      </c>
    </row>
    <row r="5910" spans="1:6">
      <c r="A5910" t="s">
        <v>14340</v>
      </c>
      <c r="B5910" t="s">
        <v>7073</v>
      </c>
      <c r="C5910">
        <v>3</v>
      </c>
      <c r="D5910">
        <v>0</v>
      </c>
      <c r="E5910" t="s">
        <v>1015</v>
      </c>
      <c r="F5910" t="s">
        <v>8335</v>
      </c>
    </row>
    <row r="5911" spans="1:6">
      <c r="A5911" t="s">
        <v>14341</v>
      </c>
      <c r="B5911" t="s">
        <v>7074</v>
      </c>
      <c r="C5911">
        <v>0</v>
      </c>
      <c r="D5911">
        <v>0</v>
      </c>
      <c r="E5911" t="s">
        <v>1015</v>
      </c>
      <c r="F5911" t="s">
        <v>8335</v>
      </c>
    </row>
    <row r="5912" spans="1:6">
      <c r="A5912" t="s">
        <v>14342</v>
      </c>
      <c r="B5912" t="s">
        <v>7075</v>
      </c>
      <c r="C5912">
        <v>0</v>
      </c>
      <c r="D5912">
        <v>0</v>
      </c>
      <c r="E5912" t="s">
        <v>1015</v>
      </c>
      <c r="F5912" t="s">
        <v>8335</v>
      </c>
    </row>
    <row r="5913" spans="1:6">
      <c r="A5913" t="s">
        <v>14343</v>
      </c>
      <c r="B5913" t="s">
        <v>7076</v>
      </c>
      <c r="C5913">
        <v>0</v>
      </c>
      <c r="D5913">
        <v>0</v>
      </c>
      <c r="E5913" t="s">
        <v>1015</v>
      </c>
      <c r="F5913" t="s">
        <v>8335</v>
      </c>
    </row>
    <row r="5914" spans="1:6">
      <c r="A5914" t="s">
        <v>14344</v>
      </c>
      <c r="B5914" t="s">
        <v>7077</v>
      </c>
      <c r="C5914">
        <v>133</v>
      </c>
      <c r="D5914">
        <v>0</v>
      </c>
      <c r="E5914" t="s">
        <v>1015</v>
      </c>
      <c r="F5914" t="s">
        <v>8335</v>
      </c>
    </row>
    <row r="5915" spans="1:6">
      <c r="A5915" t="s">
        <v>14345</v>
      </c>
      <c r="B5915" t="s">
        <v>7078</v>
      </c>
      <c r="C5915">
        <v>105</v>
      </c>
      <c r="D5915">
        <v>0</v>
      </c>
      <c r="E5915" t="s">
        <v>1015</v>
      </c>
      <c r="F5915" t="s">
        <v>8406</v>
      </c>
    </row>
    <row r="5916" spans="1:6">
      <c r="A5916" t="s">
        <v>14346</v>
      </c>
      <c r="B5916" t="s">
        <v>7079</v>
      </c>
      <c r="C5916">
        <v>442</v>
      </c>
      <c r="D5916">
        <v>56</v>
      </c>
      <c r="E5916" t="s">
        <v>1015</v>
      </c>
      <c r="F5916" t="s">
        <v>8406</v>
      </c>
    </row>
    <row r="5917" spans="1:6">
      <c r="A5917" t="s">
        <v>14347</v>
      </c>
      <c r="B5917" t="s">
        <v>7080</v>
      </c>
      <c r="C5917">
        <v>0</v>
      </c>
      <c r="D5917">
        <v>0</v>
      </c>
      <c r="E5917" t="s">
        <v>1015</v>
      </c>
      <c r="F5917" t="s">
        <v>8335</v>
      </c>
    </row>
    <row r="5918" spans="1:6">
      <c r="A5918" t="s">
        <v>14348</v>
      </c>
      <c r="B5918" t="s">
        <v>7081</v>
      </c>
      <c r="C5918">
        <v>47</v>
      </c>
      <c r="D5918">
        <v>7</v>
      </c>
      <c r="E5918" t="s">
        <v>1015</v>
      </c>
      <c r="F5918" t="s">
        <v>8335</v>
      </c>
    </row>
    <row r="5919" spans="1:6">
      <c r="A5919" t="s">
        <v>14349</v>
      </c>
      <c r="B5919" t="s">
        <v>7082</v>
      </c>
      <c r="C5919">
        <v>496</v>
      </c>
      <c r="D5919">
        <v>121</v>
      </c>
      <c r="E5919" t="s">
        <v>1015</v>
      </c>
      <c r="F5919" t="s">
        <v>8335</v>
      </c>
    </row>
    <row r="5920" spans="1:6">
      <c r="A5920" t="s">
        <v>14350</v>
      </c>
      <c r="B5920" t="s">
        <v>7083</v>
      </c>
      <c r="C5920">
        <v>0</v>
      </c>
      <c r="D5920">
        <v>0</v>
      </c>
      <c r="E5920" t="s">
        <v>1015</v>
      </c>
      <c r="F5920" t="s">
        <v>8335</v>
      </c>
    </row>
    <row r="5921" spans="1:6">
      <c r="A5921" t="s">
        <v>14351</v>
      </c>
      <c r="B5921" t="s">
        <v>7084</v>
      </c>
      <c r="C5921">
        <v>192</v>
      </c>
      <c r="D5921">
        <v>0</v>
      </c>
      <c r="E5921" t="s">
        <v>1016</v>
      </c>
      <c r="F5921" t="s">
        <v>8335</v>
      </c>
    </row>
    <row r="5922" spans="1:6">
      <c r="A5922" t="s">
        <v>14352</v>
      </c>
      <c r="B5922" t="s">
        <v>7085</v>
      </c>
      <c r="C5922">
        <v>0</v>
      </c>
      <c r="D5922">
        <v>0</v>
      </c>
      <c r="E5922" t="s">
        <v>1016</v>
      </c>
      <c r="F5922" t="s">
        <v>8335</v>
      </c>
    </row>
    <row r="5923" spans="1:6">
      <c r="A5923" t="s">
        <v>14353</v>
      </c>
      <c r="B5923" t="s">
        <v>7086</v>
      </c>
      <c r="C5923">
        <v>0</v>
      </c>
      <c r="D5923">
        <v>0</v>
      </c>
      <c r="E5923" t="s">
        <v>1016</v>
      </c>
      <c r="F5923" t="s">
        <v>8335</v>
      </c>
    </row>
    <row r="5924" spans="1:6">
      <c r="A5924" t="s">
        <v>14354</v>
      </c>
      <c r="B5924" t="s">
        <v>7087</v>
      </c>
      <c r="C5924">
        <v>0</v>
      </c>
      <c r="D5924">
        <v>0</v>
      </c>
      <c r="E5924" t="s">
        <v>1016</v>
      </c>
      <c r="F5924" t="s">
        <v>8335</v>
      </c>
    </row>
    <row r="5925" spans="1:6">
      <c r="A5925" t="s">
        <v>14355</v>
      </c>
      <c r="B5925" t="s">
        <v>7088</v>
      </c>
      <c r="C5925">
        <v>40</v>
      </c>
      <c r="D5925">
        <v>0</v>
      </c>
      <c r="E5925" t="s">
        <v>1017</v>
      </c>
      <c r="F5925" t="s">
        <v>8335</v>
      </c>
    </row>
    <row r="5926" spans="1:6">
      <c r="A5926" t="s">
        <v>14356</v>
      </c>
      <c r="B5926" t="s">
        <v>7089</v>
      </c>
      <c r="C5926">
        <v>66</v>
      </c>
      <c r="D5926">
        <v>10</v>
      </c>
      <c r="E5926" t="s">
        <v>1017</v>
      </c>
      <c r="F5926" t="s">
        <v>8335</v>
      </c>
    </row>
    <row r="5927" spans="1:6">
      <c r="A5927" t="s">
        <v>14357</v>
      </c>
      <c r="B5927" t="s">
        <v>7090</v>
      </c>
      <c r="C5927">
        <v>103</v>
      </c>
      <c r="D5927">
        <v>9</v>
      </c>
      <c r="E5927" t="s">
        <v>1017</v>
      </c>
      <c r="F5927" t="s">
        <v>8335</v>
      </c>
    </row>
    <row r="5928" spans="1:6">
      <c r="A5928" t="s">
        <v>14358</v>
      </c>
      <c r="B5928" t="s">
        <v>7091</v>
      </c>
      <c r="C5928">
        <v>254</v>
      </c>
      <c r="D5928">
        <v>23</v>
      </c>
      <c r="E5928" t="s">
        <v>1017</v>
      </c>
      <c r="F5928" t="s">
        <v>8335</v>
      </c>
    </row>
    <row r="5929" spans="1:6">
      <c r="A5929" t="s">
        <v>14359</v>
      </c>
      <c r="B5929" t="s">
        <v>7092</v>
      </c>
      <c r="C5929">
        <v>15</v>
      </c>
      <c r="D5929">
        <v>0</v>
      </c>
      <c r="E5929" t="s">
        <v>1018</v>
      </c>
      <c r="F5929" t="s">
        <v>8332</v>
      </c>
    </row>
    <row r="5930" spans="1:6">
      <c r="A5930" t="s">
        <v>14360</v>
      </c>
      <c r="B5930" t="s">
        <v>7093</v>
      </c>
      <c r="C5930">
        <v>53</v>
      </c>
      <c r="D5930">
        <v>6</v>
      </c>
      <c r="E5930" t="s">
        <v>1018</v>
      </c>
      <c r="F5930" t="s">
        <v>8335</v>
      </c>
    </row>
    <row r="5931" spans="1:6">
      <c r="A5931" t="s">
        <v>14361</v>
      </c>
      <c r="B5931" t="s">
        <v>7094</v>
      </c>
      <c r="C5931">
        <v>18</v>
      </c>
      <c r="D5931">
        <v>3</v>
      </c>
      <c r="E5931" t="s">
        <v>1018</v>
      </c>
      <c r="F5931" t="s">
        <v>8335</v>
      </c>
    </row>
    <row r="5932" spans="1:6">
      <c r="A5932" t="s">
        <v>14362</v>
      </c>
      <c r="B5932" t="s">
        <v>7095</v>
      </c>
      <c r="C5932">
        <v>100</v>
      </c>
      <c r="D5932">
        <v>4</v>
      </c>
      <c r="E5932" t="s">
        <v>1018</v>
      </c>
      <c r="F5932" t="s">
        <v>8334</v>
      </c>
    </row>
    <row r="5933" spans="1:6">
      <c r="A5933" t="s">
        <v>14363</v>
      </c>
      <c r="B5933" t="s">
        <v>7096</v>
      </c>
      <c r="C5933">
        <v>100</v>
      </c>
      <c r="D5933">
        <v>13</v>
      </c>
      <c r="E5933" t="s">
        <v>1018</v>
      </c>
      <c r="F5933" t="s">
        <v>8407</v>
      </c>
    </row>
    <row r="5934" spans="1:6">
      <c r="A5934" t="s">
        <v>14364</v>
      </c>
      <c r="B5934" t="s">
        <v>7097</v>
      </c>
      <c r="C5934">
        <v>0</v>
      </c>
      <c r="D5934">
        <v>0</v>
      </c>
      <c r="E5934" t="s">
        <v>1018</v>
      </c>
      <c r="F5934" t="s">
        <v>8407</v>
      </c>
    </row>
    <row r="5935" spans="1:6">
      <c r="A5935" t="s">
        <v>14365</v>
      </c>
      <c r="B5935" t="s">
        <v>7098</v>
      </c>
      <c r="C5935">
        <v>142</v>
      </c>
      <c r="D5935">
        <v>13</v>
      </c>
      <c r="E5935" t="s">
        <v>1018</v>
      </c>
      <c r="F5935" t="s">
        <v>8334</v>
      </c>
    </row>
    <row r="5936" spans="1:6">
      <c r="A5936" t="s">
        <v>14366</v>
      </c>
      <c r="B5936" t="s">
        <v>7099</v>
      </c>
      <c r="C5936">
        <v>28</v>
      </c>
      <c r="D5936">
        <v>0</v>
      </c>
      <c r="E5936" t="s">
        <v>1018</v>
      </c>
      <c r="F5936" t="s">
        <v>8392</v>
      </c>
    </row>
    <row r="5937" spans="1:6">
      <c r="A5937" t="s">
        <v>14367</v>
      </c>
      <c r="B5937" t="s">
        <v>7100</v>
      </c>
      <c r="C5937">
        <v>0</v>
      </c>
      <c r="D5937">
        <v>0</v>
      </c>
      <c r="E5937" t="s">
        <v>1018</v>
      </c>
      <c r="F5937" t="s">
        <v>8392</v>
      </c>
    </row>
    <row r="5938" spans="1:6">
      <c r="A5938" t="s">
        <v>14368</v>
      </c>
      <c r="B5938" t="s">
        <v>7101</v>
      </c>
      <c r="C5938">
        <v>30</v>
      </c>
      <c r="D5938">
        <v>0</v>
      </c>
      <c r="E5938" t="s">
        <v>1018</v>
      </c>
      <c r="F5938" t="s">
        <v>8392</v>
      </c>
    </row>
    <row r="5939" spans="1:6">
      <c r="A5939" t="s">
        <v>14369</v>
      </c>
      <c r="B5939" t="s">
        <v>7102</v>
      </c>
      <c r="C5939">
        <v>2</v>
      </c>
      <c r="D5939">
        <v>0</v>
      </c>
      <c r="E5939" t="s">
        <v>1019</v>
      </c>
      <c r="F5939" t="s">
        <v>8331</v>
      </c>
    </row>
    <row r="5940" spans="1:6">
      <c r="A5940" t="s">
        <v>14370</v>
      </c>
      <c r="B5940" t="s">
        <v>7103</v>
      </c>
      <c r="C5940">
        <v>5</v>
      </c>
      <c r="D5940">
        <v>1</v>
      </c>
      <c r="E5940" t="s">
        <v>1019</v>
      </c>
      <c r="F5940" t="s">
        <v>8331</v>
      </c>
    </row>
    <row r="5941" spans="1:6">
      <c r="A5941" t="s">
        <v>14371</v>
      </c>
      <c r="B5941" t="s">
        <v>7104</v>
      </c>
      <c r="C5941">
        <v>70</v>
      </c>
      <c r="D5941">
        <v>19</v>
      </c>
      <c r="E5941" t="s">
        <v>1020</v>
      </c>
      <c r="F5941" t="s">
        <v>8335</v>
      </c>
    </row>
    <row r="5942" spans="1:6">
      <c r="A5942" t="s">
        <v>14372</v>
      </c>
      <c r="B5942" t="s">
        <v>7105</v>
      </c>
      <c r="C5942">
        <v>76</v>
      </c>
      <c r="D5942">
        <v>4</v>
      </c>
      <c r="E5942" t="s">
        <v>1020</v>
      </c>
      <c r="F5942" t="s">
        <v>8334</v>
      </c>
    </row>
    <row r="5943" spans="1:6">
      <c r="A5943" t="s">
        <v>14373</v>
      </c>
      <c r="B5943" t="s">
        <v>7106</v>
      </c>
      <c r="C5943">
        <v>9</v>
      </c>
      <c r="D5943">
        <v>2</v>
      </c>
      <c r="E5943" t="s">
        <v>1021</v>
      </c>
      <c r="F5943" t="s">
        <v>8334</v>
      </c>
    </row>
    <row r="5944" spans="1:6">
      <c r="A5944" t="s">
        <v>14374</v>
      </c>
      <c r="B5944" t="s">
        <v>7107</v>
      </c>
      <c r="C5944">
        <v>119</v>
      </c>
      <c r="D5944">
        <v>11</v>
      </c>
      <c r="E5944" t="s">
        <v>1022</v>
      </c>
      <c r="F5944" t="s">
        <v>8335</v>
      </c>
    </row>
    <row r="5945" spans="1:6">
      <c r="A5945" t="s">
        <v>14375</v>
      </c>
      <c r="B5945" t="s">
        <v>7108</v>
      </c>
      <c r="C5945">
        <v>25</v>
      </c>
      <c r="D5945">
        <v>3</v>
      </c>
      <c r="E5945" t="s">
        <v>1022</v>
      </c>
      <c r="F5945" t="s">
        <v>8335</v>
      </c>
    </row>
    <row r="5946" spans="1:6">
      <c r="A5946" t="s">
        <v>14376</v>
      </c>
      <c r="B5946" t="s">
        <v>7109</v>
      </c>
      <c r="C5946">
        <v>25</v>
      </c>
      <c r="D5946">
        <v>0</v>
      </c>
      <c r="E5946" t="s">
        <v>1022</v>
      </c>
      <c r="F5946" t="s">
        <v>8335</v>
      </c>
    </row>
    <row r="5947" spans="1:6">
      <c r="A5947" t="s">
        <v>14377</v>
      </c>
      <c r="B5947" t="s">
        <v>7110</v>
      </c>
      <c r="C5947">
        <v>11</v>
      </c>
      <c r="D5947">
        <v>2</v>
      </c>
      <c r="E5947" t="s">
        <v>1023</v>
      </c>
      <c r="F5947" t="s">
        <v>8335</v>
      </c>
    </row>
    <row r="5948" spans="1:6">
      <c r="A5948" t="s">
        <v>14378</v>
      </c>
      <c r="B5948" t="s">
        <v>7111</v>
      </c>
      <c r="C5948">
        <v>200</v>
      </c>
      <c r="D5948">
        <v>18</v>
      </c>
      <c r="E5948" t="s">
        <v>1024</v>
      </c>
      <c r="F5948" t="s">
        <v>8350</v>
      </c>
    </row>
    <row r="5949" spans="1:6">
      <c r="A5949" t="s">
        <v>14379</v>
      </c>
      <c r="B5949" t="s">
        <v>7112</v>
      </c>
      <c r="C5949">
        <v>17</v>
      </c>
      <c r="D5949">
        <v>0</v>
      </c>
      <c r="E5949" t="s">
        <v>1025</v>
      </c>
      <c r="F5949" t="s">
        <v>8335</v>
      </c>
    </row>
    <row r="5950" spans="1:6">
      <c r="A5950" t="s">
        <v>14380</v>
      </c>
      <c r="B5950" t="s">
        <v>7113</v>
      </c>
      <c r="C5950">
        <v>50</v>
      </c>
      <c r="D5950">
        <v>2</v>
      </c>
      <c r="E5950" t="s">
        <v>1025</v>
      </c>
      <c r="F5950" t="s">
        <v>8331</v>
      </c>
    </row>
    <row r="5951" spans="1:6">
      <c r="A5951" t="s">
        <v>14381</v>
      </c>
      <c r="B5951" t="s">
        <v>7114</v>
      </c>
      <c r="C5951">
        <v>0</v>
      </c>
      <c r="D5951">
        <v>0</v>
      </c>
      <c r="E5951" t="s">
        <v>1025</v>
      </c>
      <c r="F5951" t="s">
        <v>8335</v>
      </c>
    </row>
    <row r="5952" spans="1:6">
      <c r="A5952" t="s">
        <v>14382</v>
      </c>
      <c r="B5952" t="s">
        <v>7115</v>
      </c>
      <c r="C5952">
        <v>130</v>
      </c>
      <c r="D5952">
        <v>6</v>
      </c>
      <c r="E5952" t="s">
        <v>1025</v>
      </c>
      <c r="F5952" t="s">
        <v>8335</v>
      </c>
    </row>
    <row r="5953" spans="1:6">
      <c r="A5953" t="s">
        <v>14383</v>
      </c>
      <c r="B5953" t="s">
        <v>7116</v>
      </c>
      <c r="C5953">
        <v>11</v>
      </c>
      <c r="D5953">
        <v>2</v>
      </c>
      <c r="E5953" t="s">
        <v>1026</v>
      </c>
      <c r="F5953" t="s">
        <v>8334</v>
      </c>
    </row>
    <row r="5954" spans="1:6">
      <c r="A5954" t="s">
        <v>14384</v>
      </c>
      <c r="B5954" t="s">
        <v>7117</v>
      </c>
      <c r="C5954">
        <v>18</v>
      </c>
      <c r="D5954">
        <v>0</v>
      </c>
      <c r="E5954" t="s">
        <v>1026</v>
      </c>
      <c r="F5954" t="s">
        <v>8335</v>
      </c>
    </row>
    <row r="5955" spans="1:6">
      <c r="A5955" t="s">
        <v>14385</v>
      </c>
      <c r="B5955" t="s">
        <v>7118</v>
      </c>
      <c r="C5955">
        <v>5</v>
      </c>
      <c r="D5955">
        <v>1</v>
      </c>
      <c r="E5955" t="s">
        <v>1026</v>
      </c>
      <c r="F5955" t="s">
        <v>8335</v>
      </c>
    </row>
    <row r="5956" spans="1:6">
      <c r="A5956" t="s">
        <v>14386</v>
      </c>
      <c r="B5956" t="s">
        <v>7119</v>
      </c>
      <c r="C5956">
        <v>3</v>
      </c>
      <c r="D5956">
        <v>0</v>
      </c>
      <c r="E5956" t="s">
        <v>1026</v>
      </c>
      <c r="F5956" t="s">
        <v>8335</v>
      </c>
    </row>
    <row r="5957" spans="1:6">
      <c r="A5957" t="s">
        <v>14387</v>
      </c>
      <c r="B5957" t="s">
        <v>7120</v>
      </c>
      <c r="C5957">
        <v>6</v>
      </c>
      <c r="D5957">
        <v>0</v>
      </c>
      <c r="E5957" t="s">
        <v>1026</v>
      </c>
      <c r="F5957" t="s">
        <v>8335</v>
      </c>
    </row>
    <row r="5958" spans="1:6">
      <c r="A5958" t="s">
        <v>14388</v>
      </c>
      <c r="B5958" t="s">
        <v>7121</v>
      </c>
      <c r="C5958">
        <v>136</v>
      </c>
      <c r="D5958">
        <v>11</v>
      </c>
      <c r="E5958" t="s">
        <v>1026</v>
      </c>
      <c r="F5958" t="s">
        <v>8335</v>
      </c>
    </row>
    <row r="5959" spans="1:6">
      <c r="A5959" t="s">
        <v>14389</v>
      </c>
      <c r="B5959" t="s">
        <v>7122</v>
      </c>
      <c r="C5959">
        <v>275</v>
      </c>
      <c r="D5959">
        <v>52</v>
      </c>
      <c r="E5959" t="s">
        <v>1026</v>
      </c>
      <c r="F5959" t="s">
        <v>8335</v>
      </c>
    </row>
    <row r="5960" spans="1:6">
      <c r="A5960" t="s">
        <v>14390</v>
      </c>
      <c r="B5960" t="s">
        <v>7123</v>
      </c>
      <c r="C5960">
        <v>6</v>
      </c>
      <c r="D5960">
        <v>0</v>
      </c>
      <c r="E5960" t="s">
        <v>1026</v>
      </c>
      <c r="F5960" t="s">
        <v>1196</v>
      </c>
    </row>
    <row r="5961" spans="1:6">
      <c r="A5961" t="s">
        <v>14391</v>
      </c>
      <c r="B5961" t="s">
        <v>7124</v>
      </c>
      <c r="C5961">
        <v>7</v>
      </c>
      <c r="D5961">
        <v>0</v>
      </c>
      <c r="E5961" t="s">
        <v>1026</v>
      </c>
      <c r="F5961" t="s">
        <v>8334</v>
      </c>
    </row>
    <row r="5962" spans="1:6">
      <c r="A5962" t="s">
        <v>14392</v>
      </c>
      <c r="B5962" t="s">
        <v>7125</v>
      </c>
      <c r="C5962">
        <v>50</v>
      </c>
      <c r="D5962">
        <v>0</v>
      </c>
      <c r="E5962" t="s">
        <v>1026</v>
      </c>
      <c r="F5962" t="s">
        <v>8335</v>
      </c>
    </row>
    <row r="5963" spans="1:6">
      <c r="A5963" t="s">
        <v>14393</v>
      </c>
      <c r="B5963" t="s">
        <v>7126</v>
      </c>
      <c r="C5963">
        <v>8</v>
      </c>
      <c r="D5963">
        <v>0</v>
      </c>
      <c r="E5963" t="s">
        <v>1026</v>
      </c>
      <c r="F5963" t="s">
        <v>8334</v>
      </c>
    </row>
    <row r="5964" spans="1:6">
      <c r="A5964" t="s">
        <v>14394</v>
      </c>
      <c r="B5964" t="s">
        <v>7127</v>
      </c>
      <c r="C5964">
        <v>9</v>
      </c>
      <c r="D5964">
        <v>0</v>
      </c>
      <c r="E5964" t="s">
        <v>1026</v>
      </c>
      <c r="F5964" t="s">
        <v>8335</v>
      </c>
    </row>
    <row r="5965" spans="1:6">
      <c r="A5965" t="s">
        <v>14395</v>
      </c>
      <c r="B5965" t="s">
        <v>7128</v>
      </c>
      <c r="C5965">
        <v>10</v>
      </c>
      <c r="D5965">
        <v>2</v>
      </c>
      <c r="E5965" t="s">
        <v>1026</v>
      </c>
      <c r="F5965" t="s">
        <v>8335</v>
      </c>
    </row>
    <row r="5966" spans="1:6">
      <c r="A5966" t="s">
        <v>14396</v>
      </c>
      <c r="B5966" t="s">
        <v>7129</v>
      </c>
      <c r="C5966">
        <v>9</v>
      </c>
      <c r="D5966">
        <v>0</v>
      </c>
      <c r="E5966" t="s">
        <v>1026</v>
      </c>
      <c r="F5966" t="s">
        <v>8335</v>
      </c>
    </row>
    <row r="5967" spans="1:6">
      <c r="A5967" t="s">
        <v>14397</v>
      </c>
      <c r="B5967" t="s">
        <v>7130</v>
      </c>
      <c r="C5967">
        <v>7</v>
      </c>
      <c r="D5967">
        <v>0</v>
      </c>
      <c r="E5967" t="s">
        <v>1026</v>
      </c>
      <c r="F5967" t="s">
        <v>8335</v>
      </c>
    </row>
    <row r="5968" spans="1:6">
      <c r="A5968" t="s">
        <v>14398</v>
      </c>
      <c r="B5968" t="s">
        <v>7131</v>
      </c>
      <c r="C5968">
        <v>22</v>
      </c>
      <c r="D5968">
        <v>5</v>
      </c>
      <c r="E5968" t="s">
        <v>1026</v>
      </c>
      <c r="F5968" t="s">
        <v>8335</v>
      </c>
    </row>
    <row r="5969" spans="1:6">
      <c r="A5969" t="s">
        <v>14399</v>
      </c>
      <c r="B5969" t="s">
        <v>7132</v>
      </c>
      <c r="C5969">
        <v>264</v>
      </c>
      <c r="D5969">
        <v>53</v>
      </c>
      <c r="E5969" t="s">
        <v>1026</v>
      </c>
      <c r="F5969" t="s">
        <v>8335</v>
      </c>
    </row>
    <row r="5970" spans="1:6">
      <c r="A5970" t="s">
        <v>14400</v>
      </c>
      <c r="B5970" t="s">
        <v>7133</v>
      </c>
      <c r="C5970">
        <v>14</v>
      </c>
      <c r="D5970">
        <v>3</v>
      </c>
      <c r="E5970" t="s">
        <v>1026</v>
      </c>
      <c r="F5970" t="s">
        <v>8335</v>
      </c>
    </row>
    <row r="5971" spans="1:6">
      <c r="A5971" t="s">
        <v>14401</v>
      </c>
      <c r="B5971" t="s">
        <v>7134</v>
      </c>
      <c r="C5971">
        <v>38</v>
      </c>
      <c r="D5971">
        <v>4</v>
      </c>
      <c r="E5971" t="s">
        <v>1026</v>
      </c>
      <c r="F5971" t="s">
        <v>8335</v>
      </c>
    </row>
    <row r="5972" spans="1:6">
      <c r="A5972" t="s">
        <v>14402</v>
      </c>
      <c r="B5972" t="s">
        <v>7135</v>
      </c>
      <c r="C5972">
        <v>120</v>
      </c>
      <c r="D5972">
        <v>25</v>
      </c>
      <c r="E5972" t="s">
        <v>1026</v>
      </c>
      <c r="F5972" t="s">
        <v>8335</v>
      </c>
    </row>
    <row r="5973" spans="1:6">
      <c r="A5973" t="s">
        <v>14403</v>
      </c>
      <c r="B5973" t="s">
        <v>7136</v>
      </c>
      <c r="C5973">
        <v>151</v>
      </c>
      <c r="D5973">
        <v>16</v>
      </c>
      <c r="E5973" t="s">
        <v>1026</v>
      </c>
      <c r="F5973" t="s">
        <v>8335</v>
      </c>
    </row>
    <row r="5974" spans="1:6">
      <c r="A5974" t="s">
        <v>14404</v>
      </c>
      <c r="B5974" t="s">
        <v>7137</v>
      </c>
      <c r="C5974">
        <v>67</v>
      </c>
      <c r="D5974">
        <v>7</v>
      </c>
      <c r="E5974" t="s">
        <v>1026</v>
      </c>
      <c r="F5974" t="s">
        <v>8335</v>
      </c>
    </row>
    <row r="5975" spans="1:6">
      <c r="A5975" t="s">
        <v>14405</v>
      </c>
      <c r="B5975" t="s">
        <v>7138</v>
      </c>
      <c r="C5975">
        <v>30</v>
      </c>
      <c r="D5975">
        <v>5</v>
      </c>
      <c r="E5975" t="s">
        <v>1026</v>
      </c>
      <c r="F5975" t="s">
        <v>8335</v>
      </c>
    </row>
    <row r="5976" spans="1:6">
      <c r="A5976" t="s">
        <v>14406</v>
      </c>
      <c r="B5976" t="s">
        <v>7139</v>
      </c>
      <c r="C5976">
        <v>65</v>
      </c>
      <c r="D5976">
        <v>10</v>
      </c>
      <c r="E5976" t="s">
        <v>1026</v>
      </c>
      <c r="F5976" t="s">
        <v>8335</v>
      </c>
    </row>
    <row r="5977" spans="1:6">
      <c r="A5977" t="s">
        <v>14407</v>
      </c>
      <c r="B5977" t="s">
        <v>7140</v>
      </c>
      <c r="C5977">
        <v>262</v>
      </c>
      <c r="D5977">
        <v>32</v>
      </c>
      <c r="E5977" t="s">
        <v>1026</v>
      </c>
      <c r="F5977" t="s">
        <v>8334</v>
      </c>
    </row>
    <row r="5978" spans="1:6">
      <c r="A5978" t="s">
        <v>14408</v>
      </c>
      <c r="B5978" t="s">
        <v>7141</v>
      </c>
      <c r="C5978">
        <v>77</v>
      </c>
      <c r="D5978">
        <v>11</v>
      </c>
      <c r="E5978" t="s">
        <v>1026</v>
      </c>
      <c r="F5978" t="s">
        <v>8334</v>
      </c>
    </row>
    <row r="5979" spans="1:6">
      <c r="A5979" t="s">
        <v>14409</v>
      </c>
      <c r="B5979" t="s">
        <v>7142</v>
      </c>
      <c r="C5979">
        <v>165</v>
      </c>
      <c r="D5979">
        <v>18</v>
      </c>
      <c r="E5979" t="s">
        <v>1027</v>
      </c>
      <c r="F5979" t="s">
        <v>8334</v>
      </c>
    </row>
    <row r="5980" spans="1:6">
      <c r="A5980" t="s">
        <v>14410</v>
      </c>
      <c r="B5980" t="s">
        <v>7143</v>
      </c>
      <c r="C5980">
        <v>0</v>
      </c>
      <c r="D5980">
        <v>0</v>
      </c>
      <c r="E5980" t="s">
        <v>1027</v>
      </c>
      <c r="F5980" t="s">
        <v>8334</v>
      </c>
    </row>
    <row r="5981" spans="1:6">
      <c r="A5981" t="s">
        <v>14411</v>
      </c>
      <c r="B5981" t="s">
        <v>7144</v>
      </c>
      <c r="C5981">
        <v>0</v>
      </c>
      <c r="D5981">
        <v>0</v>
      </c>
      <c r="E5981" t="s">
        <v>1027</v>
      </c>
      <c r="F5981" t="s">
        <v>8334</v>
      </c>
    </row>
    <row r="5982" spans="1:6">
      <c r="A5982" t="s">
        <v>14412</v>
      </c>
      <c r="B5982" t="s">
        <v>7145</v>
      </c>
      <c r="C5982">
        <v>0</v>
      </c>
      <c r="D5982">
        <v>0</v>
      </c>
      <c r="E5982" t="s">
        <v>1027</v>
      </c>
      <c r="F5982" t="s">
        <v>8334</v>
      </c>
    </row>
    <row r="5983" spans="1:6">
      <c r="A5983" t="s">
        <v>14413</v>
      </c>
      <c r="B5983" t="s">
        <v>7146</v>
      </c>
      <c r="C5983">
        <v>180</v>
      </c>
      <c r="D5983">
        <v>28</v>
      </c>
      <c r="E5983" t="s">
        <v>1027</v>
      </c>
      <c r="F5983" t="s">
        <v>8334</v>
      </c>
    </row>
    <row r="5984" spans="1:6">
      <c r="A5984" t="s">
        <v>14414</v>
      </c>
      <c r="B5984" t="s">
        <v>7147</v>
      </c>
      <c r="C5984">
        <v>0</v>
      </c>
      <c r="D5984">
        <v>0</v>
      </c>
      <c r="E5984" t="s">
        <v>1027</v>
      </c>
      <c r="F5984" t="s">
        <v>8334</v>
      </c>
    </row>
    <row r="5985" spans="1:6">
      <c r="A5985" t="s">
        <v>14415</v>
      </c>
      <c r="B5985" t="s">
        <v>7148</v>
      </c>
      <c r="C5985">
        <v>0</v>
      </c>
      <c r="D5985">
        <v>0</v>
      </c>
      <c r="E5985" t="s">
        <v>1027</v>
      </c>
      <c r="F5985" t="s">
        <v>1196</v>
      </c>
    </row>
    <row r="5986" spans="1:6">
      <c r="A5986" t="s">
        <v>14416</v>
      </c>
      <c r="B5986" t="s">
        <v>7149</v>
      </c>
      <c r="C5986">
        <v>6</v>
      </c>
      <c r="D5986">
        <v>0</v>
      </c>
      <c r="E5986" t="s">
        <v>1027</v>
      </c>
      <c r="F5986" t="s">
        <v>1196</v>
      </c>
    </row>
    <row r="5987" spans="1:6">
      <c r="A5987" t="s">
        <v>14417</v>
      </c>
      <c r="B5987" t="s">
        <v>7150</v>
      </c>
      <c r="C5987">
        <v>92</v>
      </c>
      <c r="D5987">
        <v>12</v>
      </c>
      <c r="E5987" t="s">
        <v>1027</v>
      </c>
      <c r="F5987" t="s">
        <v>8334</v>
      </c>
    </row>
    <row r="5988" spans="1:6">
      <c r="A5988" t="s">
        <v>14418</v>
      </c>
      <c r="B5988" t="s">
        <v>7151</v>
      </c>
      <c r="C5988">
        <v>0</v>
      </c>
      <c r="D5988">
        <v>0</v>
      </c>
      <c r="E5988" t="s">
        <v>1027</v>
      </c>
      <c r="F5988" t="s">
        <v>8334</v>
      </c>
    </row>
    <row r="5989" spans="1:6">
      <c r="A5989" t="s">
        <v>14419</v>
      </c>
      <c r="B5989" t="s">
        <v>7152</v>
      </c>
      <c r="C5989">
        <v>185</v>
      </c>
      <c r="D5989">
        <v>26</v>
      </c>
      <c r="E5989" t="s">
        <v>1027</v>
      </c>
      <c r="F5989" t="s">
        <v>8334</v>
      </c>
    </row>
    <row r="5990" spans="1:6">
      <c r="A5990" t="s">
        <v>14420</v>
      </c>
      <c r="B5990" t="s">
        <v>7153</v>
      </c>
      <c r="C5990">
        <v>16</v>
      </c>
      <c r="D5990">
        <v>0</v>
      </c>
      <c r="E5990" t="s">
        <v>1027</v>
      </c>
      <c r="F5990" t="s">
        <v>8332</v>
      </c>
    </row>
    <row r="5991" spans="1:6">
      <c r="A5991" t="s">
        <v>14421</v>
      </c>
      <c r="B5991" t="s">
        <v>7154</v>
      </c>
      <c r="C5991">
        <v>68</v>
      </c>
      <c r="D5991">
        <v>16</v>
      </c>
      <c r="E5991" t="s">
        <v>1027</v>
      </c>
      <c r="F5991" t="s">
        <v>8334</v>
      </c>
    </row>
    <row r="5992" spans="1:6">
      <c r="A5992" t="s">
        <v>14422</v>
      </c>
      <c r="B5992" t="s">
        <v>7155</v>
      </c>
      <c r="C5992">
        <v>65</v>
      </c>
      <c r="D5992">
        <v>8</v>
      </c>
      <c r="E5992" t="s">
        <v>1027</v>
      </c>
      <c r="F5992" t="s">
        <v>8334</v>
      </c>
    </row>
    <row r="5993" spans="1:6">
      <c r="A5993" t="s">
        <v>14423</v>
      </c>
      <c r="B5993" t="s">
        <v>7156</v>
      </c>
      <c r="C5993">
        <v>0</v>
      </c>
      <c r="D5993">
        <v>0</v>
      </c>
      <c r="E5993" t="s">
        <v>1027</v>
      </c>
      <c r="F5993" t="s">
        <v>8334</v>
      </c>
    </row>
    <row r="5994" spans="1:6">
      <c r="A5994" t="s">
        <v>14424</v>
      </c>
      <c r="B5994" t="s">
        <v>7157</v>
      </c>
      <c r="C5994">
        <v>0</v>
      </c>
      <c r="D5994">
        <v>0</v>
      </c>
      <c r="E5994" t="s">
        <v>1027</v>
      </c>
      <c r="F5994" t="s">
        <v>1196</v>
      </c>
    </row>
    <row r="5995" spans="1:6">
      <c r="A5995" t="s">
        <v>14425</v>
      </c>
      <c r="B5995" t="s">
        <v>7158</v>
      </c>
      <c r="C5995">
        <v>130</v>
      </c>
      <c r="D5995">
        <v>0</v>
      </c>
      <c r="E5995" t="s">
        <v>1027</v>
      </c>
      <c r="F5995" t="s">
        <v>8334</v>
      </c>
    </row>
    <row r="5996" spans="1:6">
      <c r="A5996" t="s">
        <v>14426</v>
      </c>
      <c r="B5996" t="s">
        <v>7159</v>
      </c>
      <c r="C5996">
        <v>120</v>
      </c>
      <c r="D5996">
        <v>17</v>
      </c>
      <c r="E5996" t="s">
        <v>1027</v>
      </c>
      <c r="F5996" t="s">
        <v>8334</v>
      </c>
    </row>
    <row r="5997" spans="1:6">
      <c r="A5997" t="s">
        <v>14427</v>
      </c>
      <c r="B5997" t="s">
        <v>7160</v>
      </c>
      <c r="C5997">
        <v>97</v>
      </c>
      <c r="D5997">
        <v>11</v>
      </c>
      <c r="E5997" t="s">
        <v>1027</v>
      </c>
      <c r="F5997" t="s">
        <v>8334</v>
      </c>
    </row>
    <row r="5998" spans="1:6">
      <c r="A5998" t="s">
        <v>14428</v>
      </c>
      <c r="B5998" t="s">
        <v>7161</v>
      </c>
      <c r="C5998">
        <v>110</v>
      </c>
      <c r="D5998">
        <v>23</v>
      </c>
      <c r="E5998" t="s">
        <v>1027</v>
      </c>
      <c r="F5998" t="s">
        <v>8334</v>
      </c>
    </row>
    <row r="5999" spans="1:6">
      <c r="A5999" t="s">
        <v>14429</v>
      </c>
      <c r="B5999" t="s">
        <v>7162</v>
      </c>
      <c r="C5999">
        <v>0</v>
      </c>
      <c r="D5999">
        <v>0</v>
      </c>
      <c r="E5999" t="s">
        <v>1027</v>
      </c>
      <c r="F5999" t="s">
        <v>8334</v>
      </c>
    </row>
    <row r="6000" spans="1:6">
      <c r="A6000" t="s">
        <v>14430</v>
      </c>
      <c r="B6000" t="s">
        <v>7163</v>
      </c>
      <c r="C6000">
        <v>0</v>
      </c>
      <c r="D6000">
        <v>0</v>
      </c>
      <c r="E6000" t="s">
        <v>1027</v>
      </c>
      <c r="F6000" t="s">
        <v>8334</v>
      </c>
    </row>
    <row r="6001" spans="1:6">
      <c r="A6001" t="s">
        <v>14431</v>
      </c>
      <c r="B6001" t="s">
        <v>7164</v>
      </c>
      <c r="C6001">
        <v>250</v>
      </c>
      <c r="D6001">
        <v>35</v>
      </c>
      <c r="E6001" t="s">
        <v>1027</v>
      </c>
      <c r="F6001" t="s">
        <v>8334</v>
      </c>
    </row>
    <row r="6002" spans="1:6">
      <c r="A6002" t="s">
        <v>14432</v>
      </c>
      <c r="B6002" t="s">
        <v>7165</v>
      </c>
      <c r="C6002">
        <v>42</v>
      </c>
      <c r="D6002">
        <v>0</v>
      </c>
      <c r="E6002" t="s">
        <v>1027</v>
      </c>
      <c r="F6002" t="s">
        <v>8334</v>
      </c>
    </row>
    <row r="6003" spans="1:6">
      <c r="A6003" t="s">
        <v>14433</v>
      </c>
      <c r="B6003" t="s">
        <v>7166</v>
      </c>
      <c r="C6003">
        <v>55</v>
      </c>
      <c r="D6003">
        <v>9</v>
      </c>
      <c r="E6003" t="s">
        <v>1027</v>
      </c>
      <c r="F6003" t="s">
        <v>8334</v>
      </c>
    </row>
    <row r="6004" spans="1:6">
      <c r="A6004" t="s">
        <v>14434</v>
      </c>
      <c r="B6004" t="s">
        <v>7167</v>
      </c>
      <c r="C6004">
        <v>253</v>
      </c>
      <c r="D6004">
        <v>78</v>
      </c>
      <c r="E6004" t="s">
        <v>1027</v>
      </c>
      <c r="F6004" t="s">
        <v>8334</v>
      </c>
    </row>
    <row r="6005" spans="1:6">
      <c r="A6005" t="s">
        <v>14435</v>
      </c>
      <c r="B6005" t="s">
        <v>7168</v>
      </c>
      <c r="C6005">
        <v>2</v>
      </c>
      <c r="D6005">
        <v>0</v>
      </c>
      <c r="E6005" t="s">
        <v>1027</v>
      </c>
      <c r="F6005" t="s">
        <v>1196</v>
      </c>
    </row>
    <row r="6006" spans="1:6">
      <c r="A6006" t="s">
        <v>14436</v>
      </c>
      <c r="B6006" t="s">
        <v>7169</v>
      </c>
      <c r="C6006">
        <v>0</v>
      </c>
      <c r="D6006">
        <v>0</v>
      </c>
      <c r="E6006" t="s">
        <v>1027</v>
      </c>
      <c r="F6006" t="s">
        <v>1196</v>
      </c>
    </row>
    <row r="6007" spans="1:6">
      <c r="A6007" t="s">
        <v>14437</v>
      </c>
      <c r="B6007" t="s">
        <v>7170</v>
      </c>
      <c r="C6007">
        <v>0</v>
      </c>
      <c r="D6007">
        <v>0</v>
      </c>
      <c r="E6007" t="s">
        <v>1027</v>
      </c>
      <c r="F6007" t="s">
        <v>1196</v>
      </c>
    </row>
    <row r="6008" spans="1:6">
      <c r="A6008" t="s">
        <v>14438</v>
      </c>
      <c r="B6008" t="s">
        <v>7171</v>
      </c>
      <c r="C6008">
        <v>0</v>
      </c>
      <c r="D6008">
        <v>0</v>
      </c>
      <c r="E6008" t="s">
        <v>1027</v>
      </c>
      <c r="F6008" t="s">
        <v>8334</v>
      </c>
    </row>
    <row r="6009" spans="1:6">
      <c r="A6009" t="s">
        <v>14439</v>
      </c>
      <c r="B6009" t="s">
        <v>7172</v>
      </c>
      <c r="C6009">
        <v>0</v>
      </c>
      <c r="D6009">
        <v>0</v>
      </c>
      <c r="E6009" t="s">
        <v>1027</v>
      </c>
      <c r="F6009" t="s">
        <v>8334</v>
      </c>
    </row>
    <row r="6010" spans="1:6">
      <c r="A6010" t="s">
        <v>14440</v>
      </c>
      <c r="B6010" t="s">
        <v>7173</v>
      </c>
      <c r="C6010">
        <v>100</v>
      </c>
      <c r="D6010">
        <v>12</v>
      </c>
      <c r="E6010" t="s">
        <v>1027</v>
      </c>
      <c r="F6010" t="s">
        <v>8334</v>
      </c>
    </row>
    <row r="6011" spans="1:6">
      <c r="A6011" t="s">
        <v>14441</v>
      </c>
      <c r="B6011" t="s">
        <v>7174</v>
      </c>
      <c r="C6011">
        <v>170</v>
      </c>
      <c r="D6011">
        <v>37</v>
      </c>
      <c r="E6011" t="s">
        <v>1027</v>
      </c>
      <c r="F6011" t="s">
        <v>8334</v>
      </c>
    </row>
    <row r="6012" spans="1:6">
      <c r="A6012" t="s">
        <v>14442</v>
      </c>
      <c r="B6012" t="s">
        <v>7175</v>
      </c>
      <c r="C6012">
        <v>0</v>
      </c>
      <c r="D6012">
        <v>0</v>
      </c>
      <c r="E6012" t="s">
        <v>1027</v>
      </c>
      <c r="F6012" t="s">
        <v>8334</v>
      </c>
    </row>
    <row r="6013" spans="1:6">
      <c r="A6013" t="s">
        <v>14443</v>
      </c>
      <c r="B6013" t="s">
        <v>7176</v>
      </c>
      <c r="C6013">
        <v>177</v>
      </c>
      <c r="D6013">
        <v>63</v>
      </c>
      <c r="E6013" t="s">
        <v>1027</v>
      </c>
      <c r="F6013" t="s">
        <v>8334</v>
      </c>
    </row>
    <row r="6014" spans="1:6">
      <c r="A6014" t="s">
        <v>14444</v>
      </c>
      <c r="B6014" t="s">
        <v>7177</v>
      </c>
      <c r="C6014">
        <v>75</v>
      </c>
      <c r="D6014">
        <v>11</v>
      </c>
      <c r="E6014" t="s">
        <v>1027</v>
      </c>
      <c r="F6014" t="s">
        <v>8334</v>
      </c>
    </row>
    <row r="6015" spans="1:6">
      <c r="A6015" t="s">
        <v>14445</v>
      </c>
      <c r="B6015" t="s">
        <v>7178</v>
      </c>
      <c r="C6015">
        <v>0</v>
      </c>
      <c r="D6015">
        <v>0</v>
      </c>
      <c r="E6015" t="s">
        <v>1027</v>
      </c>
      <c r="F6015" t="s">
        <v>1196</v>
      </c>
    </row>
    <row r="6016" spans="1:6">
      <c r="A6016" t="s">
        <v>14446</v>
      </c>
      <c r="B6016" t="s">
        <v>7179</v>
      </c>
      <c r="C6016">
        <v>0</v>
      </c>
      <c r="D6016">
        <v>0</v>
      </c>
      <c r="E6016" t="s">
        <v>1027</v>
      </c>
      <c r="F6016" t="s">
        <v>8334</v>
      </c>
    </row>
    <row r="6017" spans="1:6">
      <c r="A6017" t="s">
        <v>14447</v>
      </c>
      <c r="B6017" t="s">
        <v>7180</v>
      </c>
      <c r="C6017">
        <v>15</v>
      </c>
      <c r="D6017">
        <v>0</v>
      </c>
      <c r="E6017" t="s">
        <v>1027</v>
      </c>
      <c r="F6017" t="s">
        <v>8334</v>
      </c>
    </row>
    <row r="6018" spans="1:6">
      <c r="A6018" t="s">
        <v>14448</v>
      </c>
      <c r="B6018" t="s">
        <v>7181</v>
      </c>
      <c r="C6018">
        <v>0</v>
      </c>
      <c r="D6018">
        <v>0</v>
      </c>
      <c r="E6018" t="s">
        <v>1027</v>
      </c>
      <c r="F6018" t="s">
        <v>1196</v>
      </c>
    </row>
    <row r="6019" spans="1:6">
      <c r="A6019" t="s">
        <v>14449</v>
      </c>
      <c r="B6019" t="s">
        <v>7182</v>
      </c>
      <c r="C6019">
        <v>10</v>
      </c>
      <c r="D6019">
        <v>2</v>
      </c>
      <c r="E6019" t="s">
        <v>1027</v>
      </c>
      <c r="F6019" t="s">
        <v>8331</v>
      </c>
    </row>
    <row r="6020" spans="1:6">
      <c r="A6020" t="s">
        <v>14450</v>
      </c>
      <c r="B6020" t="s">
        <v>7183</v>
      </c>
      <c r="C6020">
        <v>120</v>
      </c>
      <c r="D6020">
        <v>11</v>
      </c>
      <c r="E6020" t="s">
        <v>1027</v>
      </c>
      <c r="F6020" t="s">
        <v>8334</v>
      </c>
    </row>
    <row r="6021" spans="1:6">
      <c r="A6021" t="s">
        <v>14451</v>
      </c>
      <c r="B6021" t="s">
        <v>7184</v>
      </c>
      <c r="C6021">
        <v>75</v>
      </c>
      <c r="D6021">
        <v>8</v>
      </c>
      <c r="E6021" t="s">
        <v>1027</v>
      </c>
      <c r="F6021" t="s">
        <v>8334</v>
      </c>
    </row>
    <row r="6022" spans="1:6">
      <c r="A6022" t="s">
        <v>14452</v>
      </c>
      <c r="B6022" t="s">
        <v>7185</v>
      </c>
      <c r="C6022">
        <v>168</v>
      </c>
      <c r="D6022">
        <v>20</v>
      </c>
      <c r="E6022" t="s">
        <v>1027</v>
      </c>
      <c r="F6022" t="s">
        <v>8334</v>
      </c>
    </row>
    <row r="6023" spans="1:6">
      <c r="A6023" t="s">
        <v>14453</v>
      </c>
      <c r="B6023" t="s">
        <v>7186</v>
      </c>
      <c r="C6023">
        <v>240</v>
      </c>
      <c r="D6023">
        <v>44</v>
      </c>
      <c r="E6023" t="s">
        <v>1027</v>
      </c>
      <c r="F6023" t="s">
        <v>8334</v>
      </c>
    </row>
    <row r="6024" spans="1:6">
      <c r="A6024" t="s">
        <v>14454</v>
      </c>
      <c r="B6024" t="s">
        <v>7187</v>
      </c>
      <c r="C6024">
        <v>0</v>
      </c>
      <c r="D6024">
        <v>0</v>
      </c>
      <c r="E6024" t="s">
        <v>1027</v>
      </c>
      <c r="F6024" t="s">
        <v>8334</v>
      </c>
    </row>
    <row r="6025" spans="1:6">
      <c r="A6025" t="s">
        <v>14455</v>
      </c>
      <c r="B6025" t="s">
        <v>7188</v>
      </c>
      <c r="C6025">
        <v>0</v>
      </c>
      <c r="D6025">
        <v>0</v>
      </c>
      <c r="E6025" t="s">
        <v>1027</v>
      </c>
      <c r="F6025" t="s">
        <v>8334</v>
      </c>
    </row>
    <row r="6026" spans="1:6">
      <c r="A6026" t="s">
        <v>14456</v>
      </c>
      <c r="B6026" t="s">
        <v>7189</v>
      </c>
      <c r="C6026">
        <v>19</v>
      </c>
      <c r="D6026">
        <v>0</v>
      </c>
      <c r="E6026" t="s">
        <v>1028</v>
      </c>
      <c r="F6026" t="s">
        <v>8335</v>
      </c>
    </row>
    <row r="6027" spans="1:6">
      <c r="A6027" t="s">
        <v>14457</v>
      </c>
      <c r="B6027" t="s">
        <v>7190</v>
      </c>
      <c r="C6027">
        <v>0</v>
      </c>
      <c r="D6027">
        <v>0</v>
      </c>
      <c r="E6027" t="s">
        <v>1029</v>
      </c>
      <c r="F6027" t="s">
        <v>1196</v>
      </c>
    </row>
    <row r="6028" spans="1:6">
      <c r="A6028" t="s">
        <v>14458</v>
      </c>
      <c r="B6028" t="s">
        <v>7191</v>
      </c>
      <c r="C6028">
        <v>350</v>
      </c>
      <c r="D6028">
        <v>88</v>
      </c>
      <c r="E6028" t="s">
        <v>1029</v>
      </c>
      <c r="F6028" t="s">
        <v>8334</v>
      </c>
    </row>
    <row r="6029" spans="1:6">
      <c r="A6029" t="s">
        <v>14459</v>
      </c>
      <c r="B6029" t="s">
        <v>7192</v>
      </c>
      <c r="C6029">
        <v>10</v>
      </c>
      <c r="D6029">
        <v>0</v>
      </c>
      <c r="E6029" t="s">
        <v>1030</v>
      </c>
      <c r="F6029" t="s">
        <v>8335</v>
      </c>
    </row>
    <row r="6030" spans="1:6">
      <c r="A6030" t="s">
        <v>14460</v>
      </c>
      <c r="B6030" t="s">
        <v>7193</v>
      </c>
      <c r="C6030">
        <v>68</v>
      </c>
      <c r="D6030">
        <v>7</v>
      </c>
      <c r="E6030" t="s">
        <v>1030</v>
      </c>
      <c r="F6030" t="s">
        <v>8335</v>
      </c>
    </row>
    <row r="6031" spans="1:6">
      <c r="A6031" t="s">
        <v>14461</v>
      </c>
      <c r="B6031" t="s">
        <v>7194</v>
      </c>
      <c r="C6031">
        <v>0</v>
      </c>
      <c r="D6031">
        <v>0</v>
      </c>
      <c r="E6031" t="s">
        <v>1030</v>
      </c>
      <c r="F6031" t="s">
        <v>8335</v>
      </c>
    </row>
    <row r="6032" spans="1:6">
      <c r="A6032" t="s">
        <v>14462</v>
      </c>
      <c r="B6032" t="s">
        <v>7195</v>
      </c>
      <c r="C6032">
        <v>0</v>
      </c>
      <c r="D6032">
        <v>0</v>
      </c>
      <c r="E6032" t="s">
        <v>1031</v>
      </c>
      <c r="F6032" t="s">
        <v>8334</v>
      </c>
    </row>
    <row r="6033" spans="1:6">
      <c r="A6033" t="s">
        <v>14463</v>
      </c>
      <c r="B6033" t="s">
        <v>7196</v>
      </c>
      <c r="C6033">
        <v>35</v>
      </c>
      <c r="D6033">
        <v>0</v>
      </c>
      <c r="E6033" t="s">
        <v>1031</v>
      </c>
      <c r="F6033" t="s">
        <v>8334</v>
      </c>
    </row>
    <row r="6034" spans="1:6">
      <c r="A6034" t="s">
        <v>14464</v>
      </c>
      <c r="B6034" t="s">
        <v>7197</v>
      </c>
      <c r="C6034">
        <v>226</v>
      </c>
      <c r="D6034">
        <v>0</v>
      </c>
      <c r="E6034" t="s">
        <v>1031</v>
      </c>
      <c r="F6034" t="s">
        <v>8334</v>
      </c>
    </row>
    <row r="6035" spans="1:6">
      <c r="A6035" t="s">
        <v>14465</v>
      </c>
      <c r="B6035" t="s">
        <v>7198</v>
      </c>
      <c r="C6035">
        <v>207</v>
      </c>
      <c r="D6035">
        <v>43</v>
      </c>
      <c r="E6035" t="s">
        <v>1031</v>
      </c>
      <c r="F6035" t="s">
        <v>8334</v>
      </c>
    </row>
    <row r="6036" spans="1:6">
      <c r="A6036" t="s">
        <v>14466</v>
      </c>
      <c r="B6036" t="s">
        <v>7199</v>
      </c>
      <c r="C6036">
        <v>0</v>
      </c>
      <c r="D6036">
        <v>0</v>
      </c>
      <c r="E6036" t="s">
        <v>1031</v>
      </c>
      <c r="F6036" t="s">
        <v>8334</v>
      </c>
    </row>
    <row r="6037" spans="1:6">
      <c r="A6037" t="s">
        <v>14467</v>
      </c>
      <c r="B6037" t="s">
        <v>7200</v>
      </c>
      <c r="C6037">
        <v>180</v>
      </c>
      <c r="D6037">
        <v>40</v>
      </c>
      <c r="E6037" t="s">
        <v>1031</v>
      </c>
      <c r="F6037" t="s">
        <v>8334</v>
      </c>
    </row>
    <row r="6038" spans="1:6">
      <c r="A6038" t="s">
        <v>14468</v>
      </c>
      <c r="B6038" t="s">
        <v>7201</v>
      </c>
      <c r="C6038">
        <v>22</v>
      </c>
      <c r="D6038">
        <v>4</v>
      </c>
      <c r="E6038" t="s">
        <v>1031</v>
      </c>
      <c r="F6038" t="s">
        <v>8334</v>
      </c>
    </row>
    <row r="6039" spans="1:6">
      <c r="A6039" t="s">
        <v>14469</v>
      </c>
      <c r="B6039" t="s">
        <v>7202</v>
      </c>
      <c r="C6039">
        <v>0</v>
      </c>
      <c r="D6039">
        <v>0</v>
      </c>
      <c r="E6039" t="s">
        <v>1031</v>
      </c>
      <c r="F6039" t="s">
        <v>8334</v>
      </c>
    </row>
    <row r="6040" spans="1:6">
      <c r="A6040" t="s">
        <v>14470</v>
      </c>
      <c r="B6040" t="s">
        <v>7203</v>
      </c>
      <c r="C6040">
        <v>130</v>
      </c>
      <c r="D6040">
        <v>13</v>
      </c>
      <c r="E6040" t="s">
        <v>1031</v>
      </c>
      <c r="F6040" t="s">
        <v>8334</v>
      </c>
    </row>
    <row r="6041" spans="1:6">
      <c r="A6041" t="s">
        <v>14471</v>
      </c>
      <c r="B6041" t="s">
        <v>7204</v>
      </c>
      <c r="C6041">
        <v>50</v>
      </c>
      <c r="D6041">
        <v>8</v>
      </c>
      <c r="E6041" t="s">
        <v>1031</v>
      </c>
      <c r="F6041" t="s">
        <v>8334</v>
      </c>
    </row>
    <row r="6042" spans="1:6">
      <c r="A6042" t="s">
        <v>14472</v>
      </c>
      <c r="B6042" t="s">
        <v>7205</v>
      </c>
      <c r="C6042">
        <v>90</v>
      </c>
      <c r="D6042">
        <v>13</v>
      </c>
      <c r="E6042" t="s">
        <v>1031</v>
      </c>
      <c r="F6042" t="s">
        <v>8334</v>
      </c>
    </row>
    <row r="6043" spans="1:6">
      <c r="A6043" t="s">
        <v>14473</v>
      </c>
      <c r="B6043" t="s">
        <v>7206</v>
      </c>
      <c r="C6043">
        <v>12</v>
      </c>
      <c r="D6043">
        <v>2</v>
      </c>
      <c r="E6043" t="s">
        <v>1031</v>
      </c>
      <c r="F6043" t="s">
        <v>8334</v>
      </c>
    </row>
    <row r="6044" spans="1:6">
      <c r="A6044" t="s">
        <v>14474</v>
      </c>
      <c r="B6044" t="s">
        <v>7207</v>
      </c>
      <c r="C6044">
        <v>90</v>
      </c>
      <c r="D6044">
        <v>9</v>
      </c>
      <c r="E6044" t="s">
        <v>1031</v>
      </c>
      <c r="F6044" t="s">
        <v>8334</v>
      </c>
    </row>
    <row r="6045" spans="1:6">
      <c r="A6045" t="s">
        <v>14475</v>
      </c>
      <c r="B6045" t="s">
        <v>7208</v>
      </c>
      <c r="C6045">
        <v>0</v>
      </c>
      <c r="D6045">
        <v>0</v>
      </c>
      <c r="E6045" t="s">
        <v>1031</v>
      </c>
      <c r="F6045" t="s">
        <v>8334</v>
      </c>
    </row>
    <row r="6046" spans="1:6">
      <c r="A6046" t="s">
        <v>14476</v>
      </c>
      <c r="B6046" t="s">
        <v>7209</v>
      </c>
      <c r="C6046">
        <v>130</v>
      </c>
      <c r="D6046">
        <v>10</v>
      </c>
      <c r="E6046" t="s">
        <v>1031</v>
      </c>
      <c r="F6046" t="s">
        <v>8334</v>
      </c>
    </row>
    <row r="6047" spans="1:6">
      <c r="A6047" t="s">
        <v>14477</v>
      </c>
      <c r="B6047" t="s">
        <v>7210</v>
      </c>
      <c r="C6047">
        <v>167</v>
      </c>
      <c r="D6047">
        <v>36</v>
      </c>
      <c r="E6047" t="s">
        <v>1031</v>
      </c>
      <c r="F6047" t="s">
        <v>8334</v>
      </c>
    </row>
    <row r="6048" spans="1:6">
      <c r="A6048" t="s">
        <v>14478</v>
      </c>
      <c r="B6048" t="s">
        <v>7211</v>
      </c>
      <c r="C6048">
        <v>120</v>
      </c>
      <c r="D6048">
        <v>0</v>
      </c>
      <c r="E6048" t="s">
        <v>1031</v>
      </c>
      <c r="F6048" t="s">
        <v>8334</v>
      </c>
    </row>
    <row r="6049" spans="1:6">
      <c r="A6049" t="s">
        <v>14479</v>
      </c>
      <c r="B6049" t="s">
        <v>7212</v>
      </c>
      <c r="C6049">
        <v>0</v>
      </c>
      <c r="D6049">
        <v>0</v>
      </c>
      <c r="E6049" t="s">
        <v>1031</v>
      </c>
      <c r="F6049" t="s">
        <v>8334</v>
      </c>
    </row>
    <row r="6050" spans="1:6">
      <c r="A6050" t="s">
        <v>14480</v>
      </c>
      <c r="B6050" t="s">
        <v>7213</v>
      </c>
      <c r="C6050">
        <v>195</v>
      </c>
      <c r="D6050">
        <v>30</v>
      </c>
      <c r="E6050" t="s">
        <v>1032</v>
      </c>
      <c r="F6050" t="s">
        <v>8334</v>
      </c>
    </row>
    <row r="6051" spans="1:6">
      <c r="A6051" t="s">
        <v>14481</v>
      </c>
      <c r="B6051" t="s">
        <v>7214</v>
      </c>
      <c r="C6051">
        <v>514</v>
      </c>
      <c r="D6051">
        <v>77</v>
      </c>
      <c r="E6051" t="s">
        <v>1033</v>
      </c>
      <c r="F6051" t="s">
        <v>8331</v>
      </c>
    </row>
    <row r="6052" spans="1:6">
      <c r="A6052" t="s">
        <v>14482</v>
      </c>
      <c r="B6052" t="s">
        <v>7215</v>
      </c>
      <c r="C6052">
        <v>0</v>
      </c>
      <c r="D6052">
        <v>0</v>
      </c>
      <c r="E6052" t="s">
        <v>1034</v>
      </c>
      <c r="F6052" t="s">
        <v>8408</v>
      </c>
    </row>
    <row r="6053" spans="1:6">
      <c r="A6053" t="s">
        <v>14483</v>
      </c>
      <c r="B6053" t="s">
        <v>7216</v>
      </c>
      <c r="C6053">
        <v>475</v>
      </c>
      <c r="D6053">
        <v>87</v>
      </c>
      <c r="E6053" t="s">
        <v>1034</v>
      </c>
      <c r="F6053" t="s">
        <v>8408</v>
      </c>
    </row>
    <row r="6054" spans="1:6">
      <c r="A6054" t="s">
        <v>14484</v>
      </c>
      <c r="B6054" t="s">
        <v>7217</v>
      </c>
      <c r="C6054">
        <v>117</v>
      </c>
      <c r="D6054">
        <v>26</v>
      </c>
      <c r="E6054" t="s">
        <v>1034</v>
      </c>
      <c r="F6054" t="s">
        <v>8408</v>
      </c>
    </row>
    <row r="6055" spans="1:6">
      <c r="A6055" t="s">
        <v>14485</v>
      </c>
      <c r="B6055" t="s">
        <v>7218</v>
      </c>
      <c r="C6055">
        <v>0</v>
      </c>
      <c r="D6055">
        <v>0</v>
      </c>
      <c r="E6055" t="s">
        <v>1034</v>
      </c>
      <c r="F6055" t="s">
        <v>8408</v>
      </c>
    </row>
    <row r="6056" spans="1:6">
      <c r="A6056" t="s">
        <v>14486</v>
      </c>
      <c r="B6056" t="s">
        <v>7219</v>
      </c>
      <c r="C6056">
        <v>0</v>
      </c>
      <c r="D6056">
        <v>0</v>
      </c>
      <c r="E6056" t="s">
        <v>1035</v>
      </c>
      <c r="F6056" t="s">
        <v>8335</v>
      </c>
    </row>
    <row r="6057" spans="1:6">
      <c r="A6057" t="s">
        <v>14487</v>
      </c>
      <c r="B6057" t="s">
        <v>7220</v>
      </c>
      <c r="C6057">
        <v>0</v>
      </c>
      <c r="D6057">
        <v>0</v>
      </c>
      <c r="E6057" t="s">
        <v>1035</v>
      </c>
      <c r="F6057" t="s">
        <v>1196</v>
      </c>
    </row>
    <row r="6058" spans="1:6">
      <c r="A6058" t="s">
        <v>14488</v>
      </c>
      <c r="B6058" t="s">
        <v>7221</v>
      </c>
      <c r="C6058">
        <v>76</v>
      </c>
      <c r="D6058">
        <v>5</v>
      </c>
      <c r="E6058" t="s">
        <v>1035</v>
      </c>
      <c r="F6058" t="s">
        <v>8332</v>
      </c>
    </row>
    <row r="6059" spans="1:6">
      <c r="A6059" t="s">
        <v>14489</v>
      </c>
      <c r="B6059" t="s">
        <v>7222</v>
      </c>
      <c r="C6059">
        <v>75</v>
      </c>
      <c r="D6059">
        <v>15</v>
      </c>
      <c r="E6059" t="s">
        <v>1035</v>
      </c>
      <c r="F6059" t="s">
        <v>8335</v>
      </c>
    </row>
    <row r="6060" spans="1:6">
      <c r="A6060" t="s">
        <v>14490</v>
      </c>
      <c r="B6060" t="s">
        <v>7223</v>
      </c>
      <c r="C6060">
        <v>400</v>
      </c>
      <c r="D6060">
        <v>111</v>
      </c>
      <c r="E6060" t="s">
        <v>1035</v>
      </c>
      <c r="F6060" t="s">
        <v>8335</v>
      </c>
    </row>
    <row r="6061" spans="1:6">
      <c r="A6061" t="s">
        <v>14491</v>
      </c>
      <c r="B6061" t="s">
        <v>7224</v>
      </c>
      <c r="C6061">
        <v>69</v>
      </c>
      <c r="D6061">
        <v>0</v>
      </c>
      <c r="E6061" t="s">
        <v>1035</v>
      </c>
      <c r="F6061" t="s">
        <v>8335</v>
      </c>
    </row>
    <row r="6062" spans="1:6">
      <c r="A6062" t="s">
        <v>14492</v>
      </c>
      <c r="B6062" t="s">
        <v>7225</v>
      </c>
      <c r="C6062">
        <v>188</v>
      </c>
      <c r="D6062">
        <v>10</v>
      </c>
      <c r="E6062" t="s">
        <v>1035</v>
      </c>
      <c r="F6062" t="s">
        <v>8335</v>
      </c>
    </row>
    <row r="6063" spans="1:6">
      <c r="A6063" t="s">
        <v>14493</v>
      </c>
      <c r="B6063" t="s">
        <v>7226</v>
      </c>
      <c r="C6063">
        <v>17</v>
      </c>
      <c r="D6063">
        <v>0</v>
      </c>
      <c r="E6063" t="s">
        <v>1035</v>
      </c>
      <c r="F6063" t="s">
        <v>1196</v>
      </c>
    </row>
    <row r="6064" spans="1:6">
      <c r="A6064" t="s">
        <v>14494</v>
      </c>
      <c r="B6064" t="s">
        <v>7227</v>
      </c>
      <c r="C6064">
        <v>0</v>
      </c>
      <c r="D6064">
        <v>0</v>
      </c>
      <c r="E6064" t="s">
        <v>1035</v>
      </c>
      <c r="F6064" t="s">
        <v>1196</v>
      </c>
    </row>
    <row r="6065" spans="1:6">
      <c r="A6065" t="s">
        <v>14495</v>
      </c>
      <c r="B6065" t="s">
        <v>7228</v>
      </c>
      <c r="C6065">
        <v>0</v>
      </c>
      <c r="D6065">
        <v>0</v>
      </c>
      <c r="E6065" t="s">
        <v>1035</v>
      </c>
      <c r="F6065" t="s">
        <v>8335</v>
      </c>
    </row>
    <row r="6066" spans="1:6">
      <c r="A6066" t="s">
        <v>14496</v>
      </c>
      <c r="B6066" t="s">
        <v>7229</v>
      </c>
      <c r="C6066">
        <v>275</v>
      </c>
      <c r="D6066">
        <v>53</v>
      </c>
      <c r="E6066" t="s">
        <v>1035</v>
      </c>
      <c r="F6066" t="s">
        <v>8335</v>
      </c>
    </row>
    <row r="6067" spans="1:6">
      <c r="A6067" t="s">
        <v>14497</v>
      </c>
      <c r="B6067" t="s">
        <v>7230</v>
      </c>
      <c r="C6067">
        <v>0</v>
      </c>
      <c r="D6067">
        <v>0</v>
      </c>
      <c r="E6067" t="s">
        <v>1035</v>
      </c>
      <c r="F6067" t="s">
        <v>1196</v>
      </c>
    </row>
    <row r="6068" spans="1:6">
      <c r="A6068" t="s">
        <v>14498</v>
      </c>
      <c r="B6068" t="s">
        <v>7231</v>
      </c>
      <c r="C6068">
        <v>20</v>
      </c>
      <c r="D6068">
        <v>5</v>
      </c>
      <c r="E6068" t="s">
        <v>1035</v>
      </c>
      <c r="F6068" t="s">
        <v>8335</v>
      </c>
    </row>
    <row r="6069" spans="1:6">
      <c r="A6069" t="s">
        <v>14499</v>
      </c>
      <c r="B6069" t="s">
        <v>7232</v>
      </c>
      <c r="C6069">
        <v>20</v>
      </c>
      <c r="D6069">
        <v>0</v>
      </c>
      <c r="E6069" t="s">
        <v>1036</v>
      </c>
      <c r="F6069" t="s">
        <v>8335</v>
      </c>
    </row>
    <row r="6070" spans="1:6">
      <c r="A6070" t="s">
        <v>14500</v>
      </c>
      <c r="B6070" t="s">
        <v>7233</v>
      </c>
      <c r="C6070">
        <v>10</v>
      </c>
      <c r="D6070">
        <v>0</v>
      </c>
      <c r="E6070" t="s">
        <v>1036</v>
      </c>
      <c r="F6070" t="s">
        <v>8335</v>
      </c>
    </row>
    <row r="6071" spans="1:6">
      <c r="A6071" t="s">
        <v>14501</v>
      </c>
      <c r="B6071" t="s">
        <v>7234</v>
      </c>
      <c r="C6071">
        <v>10</v>
      </c>
      <c r="D6071">
        <v>0</v>
      </c>
      <c r="E6071" t="s">
        <v>1036</v>
      </c>
      <c r="F6071" t="s">
        <v>8335</v>
      </c>
    </row>
    <row r="6072" spans="1:6">
      <c r="A6072" t="s">
        <v>14502</v>
      </c>
      <c r="B6072" t="s">
        <v>7235</v>
      </c>
      <c r="C6072">
        <v>0</v>
      </c>
      <c r="D6072">
        <v>0</v>
      </c>
      <c r="E6072" t="s">
        <v>1036</v>
      </c>
      <c r="F6072" t="s">
        <v>8335</v>
      </c>
    </row>
    <row r="6073" spans="1:6">
      <c r="A6073" t="s">
        <v>14503</v>
      </c>
      <c r="B6073" t="s">
        <v>7236</v>
      </c>
      <c r="C6073">
        <v>120</v>
      </c>
      <c r="D6073">
        <v>0</v>
      </c>
      <c r="E6073" t="s">
        <v>1036</v>
      </c>
      <c r="F6073" t="s">
        <v>8335</v>
      </c>
    </row>
    <row r="6074" spans="1:6">
      <c r="A6074" t="s">
        <v>14504</v>
      </c>
      <c r="B6074" t="s">
        <v>7237</v>
      </c>
      <c r="C6074">
        <v>9</v>
      </c>
      <c r="D6074">
        <v>0</v>
      </c>
      <c r="E6074" t="s">
        <v>1036</v>
      </c>
      <c r="F6074" t="s">
        <v>8332</v>
      </c>
    </row>
    <row r="6075" spans="1:6">
      <c r="A6075" t="s">
        <v>14505</v>
      </c>
      <c r="B6075" t="s">
        <v>7238</v>
      </c>
      <c r="C6075">
        <v>60</v>
      </c>
      <c r="D6075">
        <v>11</v>
      </c>
      <c r="E6075" t="s">
        <v>1037</v>
      </c>
      <c r="F6075" t="s">
        <v>8335</v>
      </c>
    </row>
    <row r="6076" spans="1:6">
      <c r="A6076" t="s">
        <v>14506</v>
      </c>
      <c r="B6076" t="s">
        <v>7239</v>
      </c>
      <c r="C6076">
        <v>184</v>
      </c>
      <c r="D6076">
        <v>0</v>
      </c>
      <c r="E6076" t="s">
        <v>1037</v>
      </c>
      <c r="F6076" t="s">
        <v>8335</v>
      </c>
    </row>
    <row r="6077" spans="1:6">
      <c r="A6077" t="s">
        <v>14507</v>
      </c>
      <c r="B6077" t="s">
        <v>7240</v>
      </c>
      <c r="C6077">
        <v>112</v>
      </c>
      <c r="D6077">
        <v>47</v>
      </c>
      <c r="E6077" t="s">
        <v>1038</v>
      </c>
      <c r="F6077" t="s">
        <v>8335</v>
      </c>
    </row>
    <row r="6078" spans="1:6">
      <c r="A6078" t="s">
        <v>14508</v>
      </c>
      <c r="B6078" t="s">
        <v>7241</v>
      </c>
      <c r="C6078">
        <v>102</v>
      </c>
      <c r="D6078">
        <v>0</v>
      </c>
      <c r="E6078" t="s">
        <v>1038</v>
      </c>
      <c r="F6078" t="s">
        <v>8335</v>
      </c>
    </row>
    <row r="6079" spans="1:6">
      <c r="A6079" t="s">
        <v>14509</v>
      </c>
      <c r="B6079" t="s">
        <v>7242</v>
      </c>
      <c r="C6079">
        <v>196</v>
      </c>
      <c r="D6079">
        <v>27</v>
      </c>
      <c r="E6079" t="s">
        <v>1038</v>
      </c>
      <c r="F6079" t="s">
        <v>8335</v>
      </c>
    </row>
    <row r="6080" spans="1:6">
      <c r="A6080" t="s">
        <v>14510</v>
      </c>
      <c r="B6080" t="s">
        <v>7243</v>
      </c>
      <c r="C6080">
        <v>280</v>
      </c>
      <c r="D6080">
        <v>32</v>
      </c>
      <c r="E6080" t="s">
        <v>1038</v>
      </c>
      <c r="F6080" t="s">
        <v>8335</v>
      </c>
    </row>
    <row r="6081" spans="1:6">
      <c r="A6081" t="s">
        <v>14511</v>
      </c>
      <c r="B6081" t="s">
        <v>7244</v>
      </c>
      <c r="C6081">
        <v>85</v>
      </c>
      <c r="D6081">
        <v>16</v>
      </c>
      <c r="E6081" t="s">
        <v>1038</v>
      </c>
      <c r="F6081" t="s">
        <v>8335</v>
      </c>
    </row>
    <row r="6082" spans="1:6">
      <c r="A6082" t="s">
        <v>14512</v>
      </c>
      <c r="B6082" t="s">
        <v>7245</v>
      </c>
      <c r="C6082">
        <v>0</v>
      </c>
      <c r="D6082">
        <v>0</v>
      </c>
      <c r="E6082" t="s">
        <v>1038</v>
      </c>
      <c r="F6082" t="s">
        <v>8335</v>
      </c>
    </row>
    <row r="6083" spans="1:6">
      <c r="A6083" t="s">
        <v>14513</v>
      </c>
      <c r="B6083" t="s">
        <v>7246</v>
      </c>
      <c r="C6083">
        <v>78</v>
      </c>
      <c r="D6083">
        <v>6</v>
      </c>
      <c r="E6083" t="s">
        <v>1038</v>
      </c>
      <c r="F6083" t="s">
        <v>8335</v>
      </c>
    </row>
    <row r="6084" spans="1:6">
      <c r="A6084" t="s">
        <v>14514</v>
      </c>
      <c r="B6084" t="s">
        <v>7247</v>
      </c>
      <c r="C6084">
        <v>91</v>
      </c>
      <c r="D6084">
        <v>0</v>
      </c>
      <c r="E6084" t="s">
        <v>1038</v>
      </c>
      <c r="F6084" t="s">
        <v>8335</v>
      </c>
    </row>
    <row r="6085" spans="1:6">
      <c r="A6085" t="s">
        <v>14515</v>
      </c>
      <c r="B6085" t="s">
        <v>7248</v>
      </c>
      <c r="C6085">
        <v>449</v>
      </c>
      <c r="D6085">
        <v>156</v>
      </c>
      <c r="E6085" t="s">
        <v>1038</v>
      </c>
      <c r="F6085" t="s">
        <v>8335</v>
      </c>
    </row>
    <row r="6086" spans="1:6">
      <c r="A6086" t="s">
        <v>14516</v>
      </c>
      <c r="B6086" t="s">
        <v>7249</v>
      </c>
      <c r="C6086">
        <v>41</v>
      </c>
      <c r="D6086">
        <v>6</v>
      </c>
      <c r="E6086" t="s">
        <v>1038</v>
      </c>
      <c r="F6086" t="s">
        <v>8335</v>
      </c>
    </row>
    <row r="6087" spans="1:6">
      <c r="A6087" t="s">
        <v>14517</v>
      </c>
      <c r="B6087" t="s">
        <v>7250</v>
      </c>
      <c r="C6087">
        <v>195</v>
      </c>
      <c r="D6087">
        <v>16</v>
      </c>
      <c r="E6087" t="s">
        <v>1038</v>
      </c>
      <c r="F6087" t="s">
        <v>8335</v>
      </c>
    </row>
    <row r="6088" spans="1:6">
      <c r="A6088" t="s">
        <v>14518</v>
      </c>
      <c r="B6088" t="s">
        <v>7251</v>
      </c>
      <c r="C6088">
        <v>2</v>
      </c>
      <c r="D6088">
        <v>2</v>
      </c>
      <c r="E6088" t="s">
        <v>1038</v>
      </c>
      <c r="F6088" t="s">
        <v>8335</v>
      </c>
    </row>
    <row r="6089" spans="1:6">
      <c r="A6089" t="s">
        <v>14519</v>
      </c>
      <c r="B6089" t="s">
        <v>7252</v>
      </c>
      <c r="C6089">
        <v>235</v>
      </c>
      <c r="D6089">
        <v>36</v>
      </c>
      <c r="E6089" t="s">
        <v>1038</v>
      </c>
      <c r="F6089" t="s">
        <v>8335</v>
      </c>
    </row>
    <row r="6090" spans="1:6">
      <c r="A6090" t="s">
        <v>14520</v>
      </c>
      <c r="B6090" t="s">
        <v>7253</v>
      </c>
      <c r="C6090">
        <v>26</v>
      </c>
      <c r="D6090">
        <v>5</v>
      </c>
      <c r="E6090" t="s">
        <v>1038</v>
      </c>
      <c r="F6090" t="s">
        <v>8335</v>
      </c>
    </row>
    <row r="6091" spans="1:6">
      <c r="A6091" t="s">
        <v>14521</v>
      </c>
      <c r="B6091" t="s">
        <v>7254</v>
      </c>
      <c r="C6091">
        <v>100</v>
      </c>
      <c r="D6091">
        <v>9</v>
      </c>
      <c r="E6091" t="s">
        <v>1038</v>
      </c>
      <c r="F6091" t="s">
        <v>8335</v>
      </c>
    </row>
    <row r="6092" spans="1:6">
      <c r="A6092" t="s">
        <v>14522</v>
      </c>
      <c r="B6092" t="s">
        <v>7255</v>
      </c>
      <c r="C6092">
        <v>119</v>
      </c>
      <c r="D6092">
        <v>10</v>
      </c>
      <c r="E6092" t="s">
        <v>1038</v>
      </c>
      <c r="F6092" t="s">
        <v>8377</v>
      </c>
    </row>
    <row r="6093" spans="1:6">
      <c r="A6093" t="s">
        <v>14523</v>
      </c>
      <c r="B6093" t="s">
        <v>7256</v>
      </c>
      <c r="C6093">
        <v>21</v>
      </c>
      <c r="D6093">
        <v>0</v>
      </c>
      <c r="E6093" t="s">
        <v>1039</v>
      </c>
      <c r="F6093" t="s">
        <v>8331</v>
      </c>
    </row>
    <row r="6094" spans="1:6">
      <c r="A6094" t="s">
        <v>14524</v>
      </c>
      <c r="B6094" t="s">
        <v>7257</v>
      </c>
      <c r="C6094">
        <v>0</v>
      </c>
      <c r="D6094">
        <v>0</v>
      </c>
      <c r="E6094" t="s">
        <v>1039</v>
      </c>
      <c r="F6094" t="s">
        <v>8331</v>
      </c>
    </row>
    <row r="6095" spans="1:6">
      <c r="A6095" t="s">
        <v>14525</v>
      </c>
      <c r="B6095" t="s">
        <v>7258</v>
      </c>
      <c r="C6095">
        <v>0</v>
      </c>
      <c r="D6095">
        <v>0</v>
      </c>
      <c r="E6095" t="s">
        <v>1039</v>
      </c>
      <c r="F6095" t="s">
        <v>1196</v>
      </c>
    </row>
    <row r="6096" spans="1:6">
      <c r="A6096" t="s">
        <v>14526</v>
      </c>
      <c r="B6096" t="s">
        <v>7259</v>
      </c>
      <c r="C6096">
        <v>0</v>
      </c>
      <c r="D6096">
        <v>0</v>
      </c>
      <c r="E6096" t="s">
        <v>1039</v>
      </c>
      <c r="F6096" t="s">
        <v>8331</v>
      </c>
    </row>
    <row r="6097" spans="1:6">
      <c r="A6097" t="s">
        <v>14527</v>
      </c>
      <c r="B6097" t="s">
        <v>7260</v>
      </c>
      <c r="C6097">
        <v>0</v>
      </c>
      <c r="D6097">
        <v>0</v>
      </c>
      <c r="E6097" t="s">
        <v>1039</v>
      </c>
      <c r="F6097" t="s">
        <v>8331</v>
      </c>
    </row>
    <row r="6098" spans="1:6">
      <c r="A6098" t="s">
        <v>14528</v>
      </c>
      <c r="B6098" t="s">
        <v>7261</v>
      </c>
      <c r="C6098">
        <v>30</v>
      </c>
      <c r="D6098">
        <v>14</v>
      </c>
      <c r="E6098" t="s">
        <v>1039</v>
      </c>
      <c r="F6098" t="s">
        <v>8331</v>
      </c>
    </row>
    <row r="6099" spans="1:6">
      <c r="A6099" t="s">
        <v>14529</v>
      </c>
      <c r="B6099" t="s">
        <v>7262</v>
      </c>
      <c r="C6099">
        <v>0</v>
      </c>
      <c r="D6099">
        <v>0</v>
      </c>
      <c r="E6099" t="s">
        <v>1040</v>
      </c>
      <c r="F6099" t="s">
        <v>8335</v>
      </c>
    </row>
    <row r="6100" spans="1:6">
      <c r="A6100" t="s">
        <v>14530</v>
      </c>
      <c r="B6100" t="s">
        <v>7263</v>
      </c>
      <c r="C6100">
        <v>100</v>
      </c>
      <c r="D6100">
        <v>9</v>
      </c>
      <c r="E6100" t="s">
        <v>1040</v>
      </c>
      <c r="F6100" t="s">
        <v>8331</v>
      </c>
    </row>
    <row r="6101" spans="1:6">
      <c r="A6101" t="s">
        <v>14531</v>
      </c>
      <c r="B6101" t="s">
        <v>7264</v>
      </c>
      <c r="C6101">
        <v>184</v>
      </c>
      <c r="D6101">
        <v>40</v>
      </c>
      <c r="E6101" t="s">
        <v>1040</v>
      </c>
      <c r="F6101" t="s">
        <v>8335</v>
      </c>
    </row>
    <row r="6102" spans="1:6">
      <c r="A6102" t="s">
        <v>14532</v>
      </c>
      <c r="B6102" t="s">
        <v>7265</v>
      </c>
      <c r="C6102">
        <v>626</v>
      </c>
      <c r="D6102">
        <v>136</v>
      </c>
      <c r="E6102" t="s">
        <v>1040</v>
      </c>
      <c r="F6102" t="s">
        <v>8335</v>
      </c>
    </row>
    <row r="6103" spans="1:6">
      <c r="A6103" t="s">
        <v>14533</v>
      </c>
      <c r="B6103" t="s">
        <v>7266</v>
      </c>
      <c r="C6103">
        <v>106</v>
      </c>
      <c r="D6103">
        <v>13</v>
      </c>
      <c r="E6103" t="s">
        <v>1041</v>
      </c>
      <c r="F6103" t="s">
        <v>8335</v>
      </c>
    </row>
    <row r="6104" spans="1:6">
      <c r="A6104" t="s">
        <v>14534</v>
      </c>
      <c r="B6104" t="s">
        <v>7267</v>
      </c>
      <c r="C6104">
        <v>20</v>
      </c>
      <c r="D6104">
        <v>0</v>
      </c>
      <c r="E6104" t="s">
        <v>1041</v>
      </c>
      <c r="F6104" t="s">
        <v>8335</v>
      </c>
    </row>
    <row r="6105" spans="1:6">
      <c r="A6105" t="s">
        <v>14535</v>
      </c>
      <c r="B6105" t="s">
        <v>7268</v>
      </c>
      <c r="C6105">
        <v>44</v>
      </c>
      <c r="D6105">
        <v>7</v>
      </c>
      <c r="E6105" t="s">
        <v>1041</v>
      </c>
      <c r="F6105" t="s">
        <v>8335</v>
      </c>
    </row>
    <row r="6106" spans="1:6">
      <c r="A6106" t="s">
        <v>14536</v>
      </c>
      <c r="B6106" t="s">
        <v>7269</v>
      </c>
      <c r="C6106">
        <v>37</v>
      </c>
      <c r="D6106">
        <v>2</v>
      </c>
      <c r="E6106" t="s">
        <v>1042</v>
      </c>
      <c r="F6106" t="s">
        <v>8334</v>
      </c>
    </row>
    <row r="6107" spans="1:6">
      <c r="A6107" t="s">
        <v>14537</v>
      </c>
      <c r="B6107" t="s">
        <v>7270</v>
      </c>
      <c r="C6107">
        <v>208</v>
      </c>
      <c r="D6107">
        <v>12</v>
      </c>
      <c r="E6107" t="s">
        <v>1042</v>
      </c>
      <c r="F6107" t="s">
        <v>8335</v>
      </c>
    </row>
    <row r="6108" spans="1:6">
      <c r="A6108" t="s">
        <v>14538</v>
      </c>
      <c r="B6108" t="s">
        <v>7271</v>
      </c>
      <c r="C6108">
        <v>46</v>
      </c>
      <c r="D6108">
        <v>0</v>
      </c>
      <c r="E6108" t="s">
        <v>1042</v>
      </c>
      <c r="F6108" t="s">
        <v>8334</v>
      </c>
    </row>
    <row r="6109" spans="1:6">
      <c r="A6109" t="s">
        <v>14539</v>
      </c>
      <c r="B6109" t="s">
        <v>7272</v>
      </c>
      <c r="C6109">
        <v>0</v>
      </c>
      <c r="D6109">
        <v>0</v>
      </c>
      <c r="E6109" t="s">
        <v>1042</v>
      </c>
      <c r="F6109" t="s">
        <v>8335</v>
      </c>
    </row>
    <row r="6110" spans="1:6">
      <c r="A6110" t="s">
        <v>14540</v>
      </c>
      <c r="B6110" t="s">
        <v>7273</v>
      </c>
      <c r="C6110">
        <v>0</v>
      </c>
      <c r="D6110">
        <v>0</v>
      </c>
      <c r="E6110" t="s">
        <v>1043</v>
      </c>
      <c r="F6110" t="s">
        <v>1196</v>
      </c>
    </row>
    <row r="6111" spans="1:6">
      <c r="A6111" t="s">
        <v>14541</v>
      </c>
      <c r="B6111" t="s">
        <v>7274</v>
      </c>
      <c r="C6111">
        <v>97</v>
      </c>
      <c r="D6111">
        <v>49</v>
      </c>
      <c r="E6111" t="s">
        <v>1043</v>
      </c>
      <c r="F6111" t="s">
        <v>8331</v>
      </c>
    </row>
    <row r="6112" spans="1:6">
      <c r="A6112" t="s">
        <v>14542</v>
      </c>
      <c r="B6112" t="s">
        <v>7275</v>
      </c>
      <c r="C6112">
        <v>125</v>
      </c>
      <c r="D6112">
        <v>27</v>
      </c>
      <c r="E6112" t="s">
        <v>1043</v>
      </c>
      <c r="F6112" t="s">
        <v>8331</v>
      </c>
    </row>
    <row r="6113" spans="1:6">
      <c r="A6113" t="s">
        <v>14543</v>
      </c>
      <c r="B6113" t="s">
        <v>7276</v>
      </c>
      <c r="C6113">
        <v>176</v>
      </c>
      <c r="D6113">
        <v>35</v>
      </c>
      <c r="E6113" t="s">
        <v>1044</v>
      </c>
      <c r="F6113" t="s">
        <v>8335</v>
      </c>
    </row>
    <row r="6114" spans="1:6">
      <c r="A6114" t="s">
        <v>14544</v>
      </c>
      <c r="B6114" t="s">
        <v>7277</v>
      </c>
      <c r="C6114">
        <v>45</v>
      </c>
      <c r="D6114">
        <v>10</v>
      </c>
      <c r="E6114" t="s">
        <v>1044</v>
      </c>
      <c r="F6114" t="s">
        <v>8335</v>
      </c>
    </row>
    <row r="6115" spans="1:6">
      <c r="A6115" t="s">
        <v>14545</v>
      </c>
      <c r="B6115" t="s">
        <v>7278</v>
      </c>
      <c r="C6115">
        <v>0</v>
      </c>
      <c r="D6115">
        <v>0</v>
      </c>
      <c r="E6115" t="s">
        <v>1044</v>
      </c>
      <c r="F6115" t="s">
        <v>8335</v>
      </c>
    </row>
    <row r="6116" spans="1:6">
      <c r="A6116" t="s">
        <v>14546</v>
      </c>
      <c r="B6116" t="s">
        <v>7279</v>
      </c>
      <c r="C6116">
        <v>78</v>
      </c>
      <c r="D6116">
        <v>8</v>
      </c>
      <c r="E6116" t="s">
        <v>1044</v>
      </c>
      <c r="F6116" t="s">
        <v>8335</v>
      </c>
    </row>
    <row r="6117" spans="1:6">
      <c r="A6117" t="s">
        <v>14547</v>
      </c>
      <c r="B6117" t="s">
        <v>7280</v>
      </c>
      <c r="C6117">
        <v>68</v>
      </c>
      <c r="D6117">
        <v>9</v>
      </c>
      <c r="E6117" t="s">
        <v>1045</v>
      </c>
      <c r="F6117" t="s">
        <v>8334</v>
      </c>
    </row>
    <row r="6118" spans="1:6">
      <c r="A6118" t="s">
        <v>14548</v>
      </c>
      <c r="B6118" t="s">
        <v>7281</v>
      </c>
      <c r="C6118">
        <v>0</v>
      </c>
      <c r="D6118">
        <v>0</v>
      </c>
      <c r="E6118" t="s">
        <v>1046</v>
      </c>
      <c r="F6118" t="s">
        <v>1196</v>
      </c>
    </row>
    <row r="6119" spans="1:6">
      <c r="A6119" t="s">
        <v>14549</v>
      </c>
      <c r="B6119" t="s">
        <v>7282</v>
      </c>
      <c r="C6119">
        <v>28</v>
      </c>
      <c r="D6119">
        <v>4</v>
      </c>
      <c r="E6119" t="s">
        <v>1046</v>
      </c>
      <c r="F6119" t="s">
        <v>8334</v>
      </c>
    </row>
    <row r="6120" spans="1:6">
      <c r="A6120" t="s">
        <v>14550</v>
      </c>
      <c r="B6120" t="s">
        <v>7283</v>
      </c>
      <c r="C6120">
        <v>0</v>
      </c>
      <c r="D6120">
        <v>0</v>
      </c>
      <c r="E6120" t="s">
        <v>1047</v>
      </c>
      <c r="F6120" t="s">
        <v>1196</v>
      </c>
    </row>
    <row r="6121" spans="1:6">
      <c r="A6121" t="s">
        <v>14551</v>
      </c>
      <c r="B6121" t="s">
        <v>7284</v>
      </c>
      <c r="C6121">
        <v>35</v>
      </c>
      <c r="D6121">
        <v>0</v>
      </c>
      <c r="E6121" t="s">
        <v>1047</v>
      </c>
      <c r="F6121" t="s">
        <v>8335</v>
      </c>
    </row>
    <row r="6122" spans="1:6">
      <c r="A6122" t="s">
        <v>14552</v>
      </c>
      <c r="B6122" t="s">
        <v>7285</v>
      </c>
      <c r="C6122">
        <v>0</v>
      </c>
      <c r="D6122">
        <v>0</v>
      </c>
      <c r="E6122" t="s">
        <v>1047</v>
      </c>
      <c r="F6122" t="s">
        <v>8335</v>
      </c>
    </row>
    <row r="6123" spans="1:6">
      <c r="A6123" t="s">
        <v>14553</v>
      </c>
      <c r="B6123" t="s">
        <v>7286</v>
      </c>
      <c r="C6123">
        <v>55</v>
      </c>
      <c r="D6123">
        <v>12</v>
      </c>
      <c r="E6123" t="s">
        <v>1048</v>
      </c>
      <c r="F6123" t="s">
        <v>8335</v>
      </c>
    </row>
    <row r="6124" spans="1:6">
      <c r="A6124" t="s">
        <v>14554</v>
      </c>
      <c r="B6124" t="s">
        <v>7287</v>
      </c>
      <c r="C6124">
        <v>259</v>
      </c>
      <c r="D6124">
        <v>18</v>
      </c>
      <c r="E6124" t="s">
        <v>1048</v>
      </c>
      <c r="F6124" t="s">
        <v>8335</v>
      </c>
    </row>
    <row r="6125" spans="1:6">
      <c r="A6125" t="s">
        <v>14555</v>
      </c>
      <c r="B6125" t="s">
        <v>7288</v>
      </c>
      <c r="C6125">
        <v>13</v>
      </c>
      <c r="D6125">
        <v>0</v>
      </c>
      <c r="E6125" t="s">
        <v>1048</v>
      </c>
      <c r="F6125" t="s">
        <v>1196</v>
      </c>
    </row>
    <row r="6126" spans="1:6">
      <c r="A6126" t="s">
        <v>14556</v>
      </c>
      <c r="B6126" t="s">
        <v>7289</v>
      </c>
      <c r="C6126">
        <v>25</v>
      </c>
      <c r="D6126">
        <v>3</v>
      </c>
      <c r="E6126" t="s">
        <v>1048</v>
      </c>
      <c r="F6126" t="s">
        <v>8335</v>
      </c>
    </row>
    <row r="6127" spans="1:6">
      <c r="A6127" t="s">
        <v>14557</v>
      </c>
      <c r="B6127" t="s">
        <v>7290</v>
      </c>
      <c r="C6127">
        <v>0</v>
      </c>
      <c r="D6127">
        <v>0</v>
      </c>
      <c r="E6127" t="s">
        <v>1048</v>
      </c>
      <c r="F6127" t="s">
        <v>8335</v>
      </c>
    </row>
    <row r="6128" spans="1:6">
      <c r="A6128" t="s">
        <v>14558</v>
      </c>
      <c r="B6128" t="s">
        <v>7291</v>
      </c>
      <c r="C6128">
        <v>40</v>
      </c>
      <c r="D6128">
        <v>3</v>
      </c>
      <c r="E6128" t="s">
        <v>1049</v>
      </c>
      <c r="F6128" t="s">
        <v>8335</v>
      </c>
    </row>
    <row r="6129" spans="1:6">
      <c r="A6129" t="s">
        <v>14559</v>
      </c>
      <c r="B6129" t="s">
        <v>7292</v>
      </c>
      <c r="C6129">
        <v>85</v>
      </c>
      <c r="D6129">
        <v>13</v>
      </c>
      <c r="E6129" t="s">
        <v>1049</v>
      </c>
      <c r="F6129" t="s">
        <v>8335</v>
      </c>
    </row>
    <row r="6130" spans="1:6">
      <c r="A6130" t="s">
        <v>14560</v>
      </c>
      <c r="B6130" t="s">
        <v>7293</v>
      </c>
      <c r="C6130">
        <v>0</v>
      </c>
      <c r="D6130">
        <v>0</v>
      </c>
      <c r="E6130" t="s">
        <v>1050</v>
      </c>
      <c r="F6130" t="s">
        <v>1196</v>
      </c>
    </row>
    <row r="6131" spans="1:6">
      <c r="A6131" t="s">
        <v>14561</v>
      </c>
      <c r="B6131" t="s">
        <v>7294</v>
      </c>
      <c r="C6131">
        <v>470</v>
      </c>
      <c r="D6131">
        <v>128</v>
      </c>
      <c r="E6131" t="s">
        <v>1050</v>
      </c>
      <c r="F6131" t="s">
        <v>8335</v>
      </c>
    </row>
    <row r="6132" spans="1:6">
      <c r="A6132" t="s">
        <v>14562</v>
      </c>
      <c r="B6132" t="s">
        <v>7295</v>
      </c>
      <c r="C6132">
        <v>45</v>
      </c>
      <c r="D6132">
        <v>9</v>
      </c>
      <c r="E6132" t="s">
        <v>1050</v>
      </c>
      <c r="F6132" t="s">
        <v>8335</v>
      </c>
    </row>
    <row r="6133" spans="1:6">
      <c r="A6133" t="s">
        <v>14563</v>
      </c>
      <c r="B6133" t="s">
        <v>7296</v>
      </c>
      <c r="C6133">
        <v>86</v>
      </c>
      <c r="D6133">
        <v>8</v>
      </c>
      <c r="E6133" t="s">
        <v>1051</v>
      </c>
      <c r="F6133" t="s">
        <v>8334</v>
      </c>
    </row>
    <row r="6134" spans="1:6">
      <c r="A6134" t="s">
        <v>14564</v>
      </c>
      <c r="B6134" t="s">
        <v>7297</v>
      </c>
      <c r="C6134">
        <v>0</v>
      </c>
      <c r="D6134">
        <v>0</v>
      </c>
      <c r="E6134" t="s">
        <v>1051</v>
      </c>
      <c r="F6134" t="s">
        <v>1051</v>
      </c>
    </row>
    <row r="6135" spans="1:6">
      <c r="A6135" t="s">
        <v>14565</v>
      </c>
      <c r="B6135" t="s">
        <v>7298</v>
      </c>
      <c r="C6135">
        <v>33</v>
      </c>
      <c r="D6135">
        <v>3</v>
      </c>
      <c r="E6135" t="s">
        <v>1051</v>
      </c>
      <c r="F6135" t="s">
        <v>8332</v>
      </c>
    </row>
    <row r="6136" spans="1:6">
      <c r="A6136" t="s">
        <v>14566</v>
      </c>
      <c r="B6136" t="s">
        <v>7299</v>
      </c>
      <c r="C6136">
        <v>0</v>
      </c>
      <c r="D6136">
        <v>0</v>
      </c>
      <c r="E6136" t="s">
        <v>1051</v>
      </c>
      <c r="F6136" t="s">
        <v>1051</v>
      </c>
    </row>
    <row r="6137" spans="1:6">
      <c r="A6137" t="s">
        <v>14567</v>
      </c>
      <c r="B6137" t="s">
        <v>7300</v>
      </c>
      <c r="C6137">
        <v>13</v>
      </c>
      <c r="D6137">
        <v>2</v>
      </c>
      <c r="E6137" t="s">
        <v>1051</v>
      </c>
      <c r="F6137" t="s">
        <v>1051</v>
      </c>
    </row>
    <row r="6138" spans="1:6">
      <c r="A6138" t="s">
        <v>14568</v>
      </c>
      <c r="B6138" t="s">
        <v>7301</v>
      </c>
      <c r="C6138">
        <v>189</v>
      </c>
      <c r="D6138">
        <v>23</v>
      </c>
      <c r="E6138" t="s">
        <v>1051</v>
      </c>
      <c r="F6138" t="s">
        <v>1051</v>
      </c>
    </row>
    <row r="6139" spans="1:6">
      <c r="A6139" t="s">
        <v>14569</v>
      </c>
      <c r="B6139" t="s">
        <v>7302</v>
      </c>
      <c r="C6139">
        <v>20</v>
      </c>
      <c r="D6139">
        <v>1</v>
      </c>
      <c r="E6139" t="s">
        <v>1051</v>
      </c>
      <c r="F6139" t="s">
        <v>1051</v>
      </c>
    </row>
    <row r="6140" spans="1:6">
      <c r="A6140" t="s">
        <v>14570</v>
      </c>
      <c r="B6140" t="s">
        <v>7303</v>
      </c>
      <c r="C6140">
        <v>141</v>
      </c>
      <c r="D6140">
        <v>21</v>
      </c>
      <c r="E6140" t="s">
        <v>1051</v>
      </c>
      <c r="F6140" t="s">
        <v>8335</v>
      </c>
    </row>
    <row r="6141" spans="1:6">
      <c r="A6141" t="s">
        <v>14571</v>
      </c>
      <c r="B6141" t="s">
        <v>7304</v>
      </c>
      <c r="C6141">
        <v>100</v>
      </c>
      <c r="D6141">
        <v>12</v>
      </c>
      <c r="E6141" t="s">
        <v>1051</v>
      </c>
      <c r="F6141" t="s">
        <v>1051</v>
      </c>
    </row>
    <row r="6142" spans="1:6">
      <c r="A6142" t="s">
        <v>14572</v>
      </c>
      <c r="B6142" t="s">
        <v>7305</v>
      </c>
      <c r="C6142">
        <v>90</v>
      </c>
      <c r="D6142">
        <v>10</v>
      </c>
      <c r="E6142" t="s">
        <v>1051</v>
      </c>
      <c r="F6142" t="s">
        <v>1051</v>
      </c>
    </row>
    <row r="6143" spans="1:6">
      <c r="A6143" t="s">
        <v>14573</v>
      </c>
      <c r="B6143" t="s">
        <v>7306</v>
      </c>
      <c r="C6143">
        <v>75</v>
      </c>
      <c r="D6143">
        <v>9</v>
      </c>
      <c r="E6143" t="s">
        <v>1051</v>
      </c>
      <c r="F6143" t="s">
        <v>1051</v>
      </c>
    </row>
    <row r="6144" spans="1:6">
      <c r="A6144" t="s">
        <v>14574</v>
      </c>
      <c r="B6144" t="s">
        <v>7307</v>
      </c>
      <c r="C6144">
        <v>137</v>
      </c>
      <c r="D6144">
        <v>8</v>
      </c>
      <c r="E6144" t="s">
        <v>1051</v>
      </c>
      <c r="F6144" t="s">
        <v>8335</v>
      </c>
    </row>
    <row r="6145" spans="1:6">
      <c r="A6145" t="s">
        <v>14575</v>
      </c>
      <c r="B6145" t="s">
        <v>7308</v>
      </c>
      <c r="C6145">
        <v>139</v>
      </c>
      <c r="D6145">
        <v>9</v>
      </c>
      <c r="E6145" t="s">
        <v>1051</v>
      </c>
      <c r="F6145" t="s">
        <v>1051</v>
      </c>
    </row>
    <row r="6146" spans="1:6">
      <c r="A6146" t="s">
        <v>14576</v>
      </c>
      <c r="B6146" t="s">
        <v>7309</v>
      </c>
      <c r="C6146">
        <v>300</v>
      </c>
      <c r="D6146">
        <v>21</v>
      </c>
      <c r="E6146" t="s">
        <v>1051</v>
      </c>
      <c r="F6146" t="s">
        <v>1051</v>
      </c>
    </row>
    <row r="6147" spans="1:6">
      <c r="A6147" t="s">
        <v>14577</v>
      </c>
      <c r="B6147" t="s">
        <v>7310</v>
      </c>
      <c r="C6147">
        <v>498</v>
      </c>
      <c r="D6147">
        <v>72</v>
      </c>
      <c r="E6147" t="s">
        <v>1051</v>
      </c>
      <c r="F6147" t="s">
        <v>1051</v>
      </c>
    </row>
    <row r="6148" spans="1:6">
      <c r="A6148" t="s">
        <v>14578</v>
      </c>
      <c r="B6148" t="s">
        <v>7311</v>
      </c>
      <c r="C6148">
        <v>106</v>
      </c>
      <c r="D6148">
        <v>7</v>
      </c>
      <c r="E6148" t="s">
        <v>1051</v>
      </c>
      <c r="F6148" t="s">
        <v>1051</v>
      </c>
    </row>
    <row r="6149" spans="1:6">
      <c r="A6149" t="s">
        <v>14579</v>
      </c>
      <c r="B6149" t="s">
        <v>7312</v>
      </c>
      <c r="C6149">
        <v>200</v>
      </c>
      <c r="D6149">
        <v>20</v>
      </c>
      <c r="E6149" t="s">
        <v>1051</v>
      </c>
      <c r="F6149" t="s">
        <v>1051</v>
      </c>
    </row>
    <row r="6150" spans="1:6">
      <c r="A6150" t="s">
        <v>14580</v>
      </c>
      <c r="B6150" t="s">
        <v>7313</v>
      </c>
      <c r="C6150">
        <v>587</v>
      </c>
      <c r="D6150">
        <v>82</v>
      </c>
      <c r="E6150" t="s">
        <v>1051</v>
      </c>
      <c r="F6150" t="s">
        <v>1051</v>
      </c>
    </row>
    <row r="6151" spans="1:6">
      <c r="A6151" t="s">
        <v>14581</v>
      </c>
      <c r="B6151" t="s">
        <v>7314</v>
      </c>
      <c r="C6151">
        <v>57</v>
      </c>
      <c r="D6151">
        <v>5</v>
      </c>
      <c r="E6151" t="s">
        <v>1051</v>
      </c>
      <c r="F6151" t="s">
        <v>8335</v>
      </c>
    </row>
    <row r="6152" spans="1:6">
      <c r="A6152" t="s">
        <v>14582</v>
      </c>
      <c r="B6152" t="s">
        <v>7315</v>
      </c>
      <c r="C6152">
        <v>0</v>
      </c>
      <c r="D6152">
        <v>0</v>
      </c>
      <c r="E6152" t="s">
        <v>1051</v>
      </c>
      <c r="F6152" t="s">
        <v>1196</v>
      </c>
    </row>
    <row r="6153" spans="1:6">
      <c r="A6153" t="s">
        <v>14583</v>
      </c>
      <c r="B6153" t="s">
        <v>7316</v>
      </c>
      <c r="C6153">
        <v>40</v>
      </c>
      <c r="D6153">
        <v>5</v>
      </c>
      <c r="E6153" t="s">
        <v>1052</v>
      </c>
      <c r="F6153" t="s">
        <v>8335</v>
      </c>
    </row>
    <row r="6154" spans="1:6">
      <c r="A6154" t="s">
        <v>14584</v>
      </c>
      <c r="B6154" t="s">
        <v>7317</v>
      </c>
      <c r="C6154">
        <v>114</v>
      </c>
      <c r="D6154">
        <v>12</v>
      </c>
      <c r="E6154" t="s">
        <v>1052</v>
      </c>
      <c r="F6154" t="s">
        <v>1196</v>
      </c>
    </row>
    <row r="6155" spans="1:6">
      <c r="A6155" t="s">
        <v>14585</v>
      </c>
      <c r="B6155" t="s">
        <v>7318</v>
      </c>
      <c r="C6155">
        <v>70</v>
      </c>
      <c r="D6155">
        <v>6</v>
      </c>
      <c r="E6155" t="s">
        <v>1052</v>
      </c>
      <c r="F6155" t="s">
        <v>8331</v>
      </c>
    </row>
    <row r="6156" spans="1:6">
      <c r="A6156" t="s">
        <v>14586</v>
      </c>
      <c r="B6156" t="s">
        <v>7319</v>
      </c>
      <c r="C6156">
        <v>90</v>
      </c>
      <c r="D6156">
        <v>10</v>
      </c>
      <c r="E6156" t="s">
        <v>1052</v>
      </c>
      <c r="F6156" t="s">
        <v>8331</v>
      </c>
    </row>
    <row r="6157" spans="1:6">
      <c r="A6157" t="s">
        <v>14587</v>
      </c>
      <c r="B6157" t="s">
        <v>7320</v>
      </c>
      <c r="C6157">
        <v>70</v>
      </c>
      <c r="D6157">
        <v>12</v>
      </c>
      <c r="E6157" t="s">
        <v>1052</v>
      </c>
      <c r="F6157" t="s">
        <v>8331</v>
      </c>
    </row>
    <row r="6158" spans="1:6">
      <c r="A6158" t="s">
        <v>14588</v>
      </c>
      <c r="B6158" t="s">
        <v>7321</v>
      </c>
      <c r="C6158">
        <v>60</v>
      </c>
      <c r="D6158">
        <v>12</v>
      </c>
      <c r="E6158" t="s">
        <v>1052</v>
      </c>
      <c r="F6158" t="s">
        <v>8331</v>
      </c>
    </row>
    <row r="6159" spans="1:6">
      <c r="A6159" t="s">
        <v>14589</v>
      </c>
      <c r="B6159" t="s">
        <v>7322</v>
      </c>
      <c r="C6159">
        <v>31</v>
      </c>
      <c r="D6159">
        <v>0</v>
      </c>
      <c r="E6159" t="s">
        <v>1053</v>
      </c>
      <c r="F6159" t="s">
        <v>8335</v>
      </c>
    </row>
    <row r="6160" spans="1:6">
      <c r="A6160" t="s">
        <v>14590</v>
      </c>
      <c r="B6160" t="s">
        <v>7323</v>
      </c>
      <c r="C6160">
        <v>2</v>
      </c>
      <c r="D6160">
        <v>0</v>
      </c>
      <c r="E6160" t="s">
        <v>1053</v>
      </c>
      <c r="F6160" t="s">
        <v>8335</v>
      </c>
    </row>
    <row r="6161" spans="1:6">
      <c r="A6161" t="s">
        <v>14591</v>
      </c>
      <c r="B6161" t="s">
        <v>7324</v>
      </c>
      <c r="C6161">
        <v>35</v>
      </c>
      <c r="D6161">
        <v>3</v>
      </c>
      <c r="E6161" t="s">
        <v>1053</v>
      </c>
      <c r="F6161" t="s">
        <v>8335</v>
      </c>
    </row>
    <row r="6162" spans="1:6">
      <c r="A6162" t="s">
        <v>14592</v>
      </c>
      <c r="B6162" t="s">
        <v>7325</v>
      </c>
      <c r="C6162">
        <v>0</v>
      </c>
      <c r="D6162">
        <v>0</v>
      </c>
      <c r="E6162" t="s">
        <v>1053</v>
      </c>
      <c r="F6162" t="s">
        <v>8335</v>
      </c>
    </row>
    <row r="6163" spans="1:6">
      <c r="A6163" t="s">
        <v>14593</v>
      </c>
      <c r="B6163" t="s">
        <v>7326</v>
      </c>
      <c r="C6163">
        <v>22</v>
      </c>
      <c r="D6163">
        <v>1</v>
      </c>
      <c r="E6163" t="s">
        <v>1054</v>
      </c>
      <c r="F6163" t="s">
        <v>8334</v>
      </c>
    </row>
    <row r="6164" spans="1:6">
      <c r="A6164" t="s">
        <v>14594</v>
      </c>
      <c r="B6164" t="s">
        <v>7327</v>
      </c>
      <c r="C6164">
        <v>106</v>
      </c>
      <c r="D6164">
        <v>10</v>
      </c>
      <c r="E6164" t="s">
        <v>1054</v>
      </c>
      <c r="F6164" t="s">
        <v>8334</v>
      </c>
    </row>
    <row r="6165" spans="1:6">
      <c r="A6165" t="s">
        <v>14595</v>
      </c>
      <c r="B6165" t="s">
        <v>7328</v>
      </c>
      <c r="C6165">
        <v>6</v>
      </c>
      <c r="D6165">
        <v>0</v>
      </c>
      <c r="E6165" t="s">
        <v>1055</v>
      </c>
      <c r="F6165" t="s">
        <v>8335</v>
      </c>
    </row>
    <row r="6166" spans="1:6">
      <c r="A6166" t="s">
        <v>14596</v>
      </c>
      <c r="B6166" t="s">
        <v>7329</v>
      </c>
      <c r="C6166">
        <v>23</v>
      </c>
      <c r="D6166">
        <v>2</v>
      </c>
      <c r="E6166" t="s">
        <v>1055</v>
      </c>
      <c r="F6166" t="s">
        <v>8335</v>
      </c>
    </row>
    <row r="6167" spans="1:6">
      <c r="A6167" t="s">
        <v>14597</v>
      </c>
      <c r="B6167" t="s">
        <v>7330</v>
      </c>
      <c r="C6167">
        <v>37</v>
      </c>
      <c r="D6167">
        <v>3</v>
      </c>
      <c r="E6167" t="s">
        <v>1055</v>
      </c>
      <c r="F6167" t="s">
        <v>8335</v>
      </c>
    </row>
    <row r="6168" spans="1:6">
      <c r="A6168" t="s">
        <v>14598</v>
      </c>
      <c r="B6168" t="s">
        <v>7331</v>
      </c>
      <c r="C6168">
        <v>4</v>
      </c>
      <c r="D6168">
        <v>0</v>
      </c>
      <c r="E6168" t="s">
        <v>1055</v>
      </c>
      <c r="F6168" t="s">
        <v>8335</v>
      </c>
    </row>
    <row r="6169" spans="1:6">
      <c r="A6169" t="s">
        <v>14599</v>
      </c>
      <c r="B6169" t="s">
        <v>7332</v>
      </c>
      <c r="C6169">
        <v>2</v>
      </c>
      <c r="D6169">
        <v>0</v>
      </c>
      <c r="E6169" t="s">
        <v>1055</v>
      </c>
      <c r="F6169" t="s">
        <v>8335</v>
      </c>
    </row>
    <row r="6170" spans="1:6">
      <c r="A6170" t="s">
        <v>14600</v>
      </c>
      <c r="B6170" t="s">
        <v>7333</v>
      </c>
      <c r="C6170">
        <v>6</v>
      </c>
      <c r="D6170">
        <v>0</v>
      </c>
      <c r="E6170" t="s">
        <v>1055</v>
      </c>
      <c r="F6170" t="s">
        <v>8335</v>
      </c>
    </row>
    <row r="6171" spans="1:6">
      <c r="A6171" t="s">
        <v>14601</v>
      </c>
      <c r="B6171" t="s">
        <v>7334</v>
      </c>
      <c r="C6171">
        <v>64</v>
      </c>
      <c r="D6171">
        <v>13</v>
      </c>
      <c r="E6171" t="s">
        <v>1056</v>
      </c>
      <c r="F6171" t="s">
        <v>8335</v>
      </c>
    </row>
    <row r="6172" spans="1:6">
      <c r="A6172" t="s">
        <v>14602</v>
      </c>
      <c r="B6172" t="s">
        <v>7335</v>
      </c>
      <c r="C6172">
        <v>0</v>
      </c>
      <c r="D6172">
        <v>0</v>
      </c>
      <c r="E6172" t="s">
        <v>1057</v>
      </c>
      <c r="F6172" t="s">
        <v>1196</v>
      </c>
    </row>
    <row r="6173" spans="1:6">
      <c r="A6173" t="s">
        <v>14603</v>
      </c>
      <c r="B6173" t="s">
        <v>7336</v>
      </c>
      <c r="C6173">
        <v>0</v>
      </c>
      <c r="D6173">
        <v>0</v>
      </c>
      <c r="E6173" t="s">
        <v>1058</v>
      </c>
      <c r="F6173" t="s">
        <v>8334</v>
      </c>
    </row>
    <row r="6174" spans="1:6">
      <c r="A6174" t="s">
        <v>14604</v>
      </c>
      <c r="B6174" t="s">
        <v>7337</v>
      </c>
      <c r="C6174">
        <v>0</v>
      </c>
      <c r="D6174">
        <v>0</v>
      </c>
      <c r="E6174" t="s">
        <v>1058</v>
      </c>
      <c r="F6174" t="s">
        <v>8334</v>
      </c>
    </row>
    <row r="6175" spans="1:6">
      <c r="A6175" t="s">
        <v>14605</v>
      </c>
      <c r="B6175" t="s">
        <v>7338</v>
      </c>
      <c r="C6175">
        <v>98</v>
      </c>
      <c r="D6175">
        <v>21</v>
      </c>
      <c r="E6175" t="s">
        <v>1058</v>
      </c>
      <c r="F6175" t="s">
        <v>8334</v>
      </c>
    </row>
    <row r="6176" spans="1:6">
      <c r="A6176" t="s">
        <v>14606</v>
      </c>
      <c r="B6176" t="s">
        <v>7339</v>
      </c>
      <c r="C6176">
        <v>0</v>
      </c>
      <c r="D6176">
        <v>0</v>
      </c>
      <c r="E6176" t="s">
        <v>1058</v>
      </c>
      <c r="F6176" t="s">
        <v>8334</v>
      </c>
    </row>
    <row r="6177" spans="1:6">
      <c r="A6177" t="s">
        <v>14607</v>
      </c>
      <c r="B6177" t="s">
        <v>7340</v>
      </c>
      <c r="C6177">
        <v>220</v>
      </c>
      <c r="D6177">
        <v>47</v>
      </c>
      <c r="E6177" t="s">
        <v>1058</v>
      </c>
      <c r="F6177" t="s">
        <v>8334</v>
      </c>
    </row>
    <row r="6178" spans="1:6">
      <c r="A6178" t="s">
        <v>14608</v>
      </c>
      <c r="B6178" t="s">
        <v>7341</v>
      </c>
      <c r="C6178">
        <v>40</v>
      </c>
      <c r="D6178">
        <v>0</v>
      </c>
      <c r="E6178" t="s">
        <v>1059</v>
      </c>
      <c r="F6178" t="s">
        <v>8335</v>
      </c>
    </row>
    <row r="6179" spans="1:6">
      <c r="A6179" t="s">
        <v>14609</v>
      </c>
      <c r="B6179" t="s">
        <v>7342</v>
      </c>
      <c r="C6179">
        <v>0</v>
      </c>
      <c r="D6179">
        <v>0</v>
      </c>
      <c r="E6179" t="s">
        <v>1059</v>
      </c>
      <c r="F6179" t="s">
        <v>8335</v>
      </c>
    </row>
    <row r="6180" spans="1:6">
      <c r="A6180" t="s">
        <v>14610</v>
      </c>
      <c r="B6180" t="s">
        <v>7343</v>
      </c>
      <c r="C6180">
        <v>180</v>
      </c>
      <c r="D6180">
        <v>18</v>
      </c>
      <c r="E6180" t="s">
        <v>1059</v>
      </c>
      <c r="F6180" t="s">
        <v>8335</v>
      </c>
    </row>
    <row r="6181" spans="1:6">
      <c r="A6181" t="s">
        <v>14611</v>
      </c>
      <c r="B6181" t="s">
        <v>7344</v>
      </c>
      <c r="C6181">
        <v>25</v>
      </c>
      <c r="D6181">
        <v>0</v>
      </c>
      <c r="E6181" t="s">
        <v>1059</v>
      </c>
      <c r="F6181" t="s">
        <v>8335</v>
      </c>
    </row>
    <row r="6182" spans="1:6">
      <c r="A6182" t="s">
        <v>14612</v>
      </c>
      <c r="B6182" t="s">
        <v>7345</v>
      </c>
      <c r="C6182">
        <v>0</v>
      </c>
      <c r="D6182">
        <v>0</v>
      </c>
      <c r="E6182" t="s">
        <v>1059</v>
      </c>
      <c r="F6182" t="s">
        <v>1196</v>
      </c>
    </row>
    <row r="6183" spans="1:6">
      <c r="A6183" t="s">
        <v>14613</v>
      </c>
      <c r="B6183" t="s">
        <v>7346</v>
      </c>
      <c r="C6183">
        <v>375</v>
      </c>
      <c r="D6183">
        <v>101</v>
      </c>
      <c r="E6183" t="s">
        <v>1060</v>
      </c>
      <c r="F6183" t="s">
        <v>8335</v>
      </c>
    </row>
    <row r="6184" spans="1:6">
      <c r="A6184" t="s">
        <v>14614</v>
      </c>
      <c r="B6184" t="s">
        <v>7347</v>
      </c>
      <c r="C6184">
        <v>174</v>
      </c>
      <c r="D6184">
        <v>0</v>
      </c>
      <c r="E6184" t="s">
        <v>1060</v>
      </c>
      <c r="F6184" t="s">
        <v>8335</v>
      </c>
    </row>
    <row r="6185" spans="1:6">
      <c r="A6185" t="s">
        <v>14615</v>
      </c>
      <c r="B6185" t="s">
        <v>7348</v>
      </c>
      <c r="C6185">
        <v>0</v>
      </c>
      <c r="D6185">
        <v>0</v>
      </c>
      <c r="E6185" t="s">
        <v>1060</v>
      </c>
      <c r="F6185" t="s">
        <v>8335</v>
      </c>
    </row>
    <row r="6186" spans="1:6">
      <c r="A6186" t="s">
        <v>14616</v>
      </c>
      <c r="B6186" t="s">
        <v>7349</v>
      </c>
      <c r="C6186">
        <v>320</v>
      </c>
      <c r="D6186">
        <v>63</v>
      </c>
      <c r="E6186" t="s">
        <v>1060</v>
      </c>
      <c r="F6186" t="s">
        <v>8335</v>
      </c>
    </row>
    <row r="6187" spans="1:6">
      <c r="A6187" t="s">
        <v>14617</v>
      </c>
      <c r="B6187" t="s">
        <v>7350</v>
      </c>
      <c r="C6187">
        <v>54</v>
      </c>
      <c r="D6187">
        <v>5</v>
      </c>
      <c r="E6187" t="s">
        <v>1061</v>
      </c>
      <c r="F6187" t="s">
        <v>8335</v>
      </c>
    </row>
    <row r="6188" spans="1:6">
      <c r="A6188" t="s">
        <v>14618</v>
      </c>
      <c r="B6188" t="s">
        <v>7351</v>
      </c>
      <c r="C6188">
        <v>6</v>
      </c>
      <c r="D6188">
        <v>0</v>
      </c>
      <c r="E6188" t="s">
        <v>1062</v>
      </c>
      <c r="F6188" t="s">
        <v>8335</v>
      </c>
    </row>
    <row r="6189" spans="1:6">
      <c r="A6189" t="s">
        <v>14619</v>
      </c>
      <c r="B6189" t="s">
        <v>7352</v>
      </c>
      <c r="C6189">
        <v>3</v>
      </c>
      <c r="D6189">
        <v>0</v>
      </c>
      <c r="E6189" t="s">
        <v>1063</v>
      </c>
      <c r="F6189" t="s">
        <v>8334</v>
      </c>
    </row>
    <row r="6190" spans="1:6">
      <c r="A6190" t="s">
        <v>14620</v>
      </c>
      <c r="B6190" t="s">
        <v>7353</v>
      </c>
      <c r="C6190">
        <v>12</v>
      </c>
      <c r="D6190">
        <v>0</v>
      </c>
      <c r="E6190" t="s">
        <v>1063</v>
      </c>
      <c r="F6190" t="s">
        <v>8334</v>
      </c>
    </row>
    <row r="6191" spans="1:6">
      <c r="A6191" t="s">
        <v>14621</v>
      </c>
      <c r="B6191" t="s">
        <v>7354</v>
      </c>
      <c r="C6191">
        <v>22</v>
      </c>
      <c r="D6191">
        <v>4</v>
      </c>
      <c r="E6191" t="s">
        <v>1063</v>
      </c>
      <c r="F6191" t="s">
        <v>8334</v>
      </c>
    </row>
    <row r="6192" spans="1:6">
      <c r="A6192" t="s">
        <v>14622</v>
      </c>
      <c r="B6192" t="s">
        <v>7355</v>
      </c>
      <c r="C6192">
        <v>9</v>
      </c>
      <c r="D6192">
        <v>0</v>
      </c>
      <c r="E6192" t="s">
        <v>1063</v>
      </c>
      <c r="F6192" t="s">
        <v>8334</v>
      </c>
    </row>
    <row r="6193" spans="1:6">
      <c r="A6193" t="s">
        <v>14623</v>
      </c>
      <c r="B6193" t="s">
        <v>7356</v>
      </c>
      <c r="C6193">
        <v>7</v>
      </c>
      <c r="D6193">
        <v>1</v>
      </c>
      <c r="E6193" t="s">
        <v>1063</v>
      </c>
      <c r="F6193" t="s">
        <v>8334</v>
      </c>
    </row>
    <row r="6194" spans="1:6">
      <c r="A6194" t="s">
        <v>14624</v>
      </c>
      <c r="B6194" t="s">
        <v>7357</v>
      </c>
      <c r="C6194">
        <v>111</v>
      </c>
      <c r="D6194">
        <v>12</v>
      </c>
      <c r="E6194" t="s">
        <v>1064</v>
      </c>
      <c r="F6194" t="s">
        <v>8334</v>
      </c>
    </row>
    <row r="6195" spans="1:6">
      <c r="A6195" t="s">
        <v>14625</v>
      </c>
      <c r="B6195" t="s">
        <v>7358</v>
      </c>
      <c r="C6195">
        <v>180</v>
      </c>
      <c r="D6195">
        <v>0</v>
      </c>
      <c r="E6195" t="s">
        <v>1065</v>
      </c>
      <c r="F6195" t="s">
        <v>8335</v>
      </c>
    </row>
    <row r="6196" spans="1:6">
      <c r="A6196" t="s">
        <v>14626</v>
      </c>
      <c r="B6196" t="s">
        <v>7359</v>
      </c>
      <c r="C6196">
        <v>0</v>
      </c>
      <c r="D6196">
        <v>0</v>
      </c>
      <c r="E6196" t="s">
        <v>1065</v>
      </c>
      <c r="F6196" t="s">
        <v>8335</v>
      </c>
    </row>
    <row r="6197" spans="1:6">
      <c r="A6197" t="s">
        <v>14627</v>
      </c>
      <c r="B6197" t="s">
        <v>7360</v>
      </c>
      <c r="C6197">
        <v>0</v>
      </c>
      <c r="D6197">
        <v>0</v>
      </c>
      <c r="E6197" t="s">
        <v>1065</v>
      </c>
      <c r="F6197" t="s">
        <v>8335</v>
      </c>
    </row>
    <row r="6198" spans="1:6">
      <c r="A6198" t="s">
        <v>14628</v>
      </c>
      <c r="B6198" t="s">
        <v>7361</v>
      </c>
      <c r="C6198">
        <v>0</v>
      </c>
      <c r="D6198">
        <v>0</v>
      </c>
      <c r="E6198" t="s">
        <v>1065</v>
      </c>
      <c r="F6198" t="s">
        <v>8335</v>
      </c>
    </row>
    <row r="6199" spans="1:6">
      <c r="A6199" t="s">
        <v>14629</v>
      </c>
      <c r="B6199" t="s">
        <v>7362</v>
      </c>
      <c r="C6199">
        <v>40</v>
      </c>
      <c r="D6199">
        <v>0</v>
      </c>
      <c r="E6199" t="s">
        <v>1066</v>
      </c>
      <c r="F6199" t="s">
        <v>8335</v>
      </c>
    </row>
    <row r="6200" spans="1:6">
      <c r="A6200" t="s">
        <v>14630</v>
      </c>
      <c r="B6200" t="s">
        <v>7363</v>
      </c>
      <c r="C6200">
        <v>0</v>
      </c>
      <c r="D6200">
        <v>0</v>
      </c>
      <c r="E6200" t="s">
        <v>1066</v>
      </c>
      <c r="F6200" t="s">
        <v>8335</v>
      </c>
    </row>
    <row r="6201" spans="1:6">
      <c r="A6201" t="s">
        <v>14631</v>
      </c>
      <c r="B6201" t="s">
        <v>7364</v>
      </c>
      <c r="C6201">
        <v>0</v>
      </c>
      <c r="D6201">
        <v>0</v>
      </c>
      <c r="E6201" t="s">
        <v>1066</v>
      </c>
      <c r="F6201" t="s">
        <v>8335</v>
      </c>
    </row>
    <row r="6202" spans="1:6">
      <c r="A6202" t="s">
        <v>14632</v>
      </c>
      <c r="B6202" t="s">
        <v>7365</v>
      </c>
      <c r="C6202">
        <v>22</v>
      </c>
      <c r="D6202">
        <v>2</v>
      </c>
      <c r="E6202" t="s">
        <v>1067</v>
      </c>
      <c r="F6202" t="s">
        <v>8332</v>
      </c>
    </row>
    <row r="6203" spans="1:6">
      <c r="A6203" t="s">
        <v>14633</v>
      </c>
      <c r="B6203" t="s">
        <v>7366</v>
      </c>
      <c r="C6203">
        <v>130</v>
      </c>
      <c r="D6203">
        <v>8</v>
      </c>
      <c r="E6203" t="s">
        <v>1067</v>
      </c>
      <c r="F6203" t="s">
        <v>8332</v>
      </c>
    </row>
    <row r="6204" spans="1:6">
      <c r="A6204" t="s">
        <v>14634</v>
      </c>
      <c r="B6204" t="s">
        <v>7367</v>
      </c>
      <c r="C6204">
        <v>134</v>
      </c>
      <c r="D6204">
        <v>9</v>
      </c>
      <c r="E6204" t="s">
        <v>1068</v>
      </c>
      <c r="F6204" t="s">
        <v>8334</v>
      </c>
    </row>
    <row r="6205" spans="1:6">
      <c r="A6205" t="s">
        <v>14635</v>
      </c>
      <c r="B6205" t="s">
        <v>7368</v>
      </c>
      <c r="C6205">
        <v>294</v>
      </c>
      <c r="D6205">
        <v>31</v>
      </c>
      <c r="E6205" t="s">
        <v>1068</v>
      </c>
      <c r="F6205" t="s">
        <v>8334</v>
      </c>
    </row>
    <row r="6206" spans="1:6">
      <c r="A6206" t="s">
        <v>14636</v>
      </c>
      <c r="B6206" t="s">
        <v>7369</v>
      </c>
      <c r="C6206">
        <v>44</v>
      </c>
      <c r="D6206">
        <v>5</v>
      </c>
      <c r="E6206" t="s">
        <v>1068</v>
      </c>
      <c r="F6206" t="s">
        <v>8334</v>
      </c>
    </row>
    <row r="6207" spans="1:6">
      <c r="A6207" t="s">
        <v>14637</v>
      </c>
      <c r="B6207" t="s">
        <v>7370</v>
      </c>
      <c r="C6207">
        <v>162</v>
      </c>
      <c r="D6207">
        <v>34</v>
      </c>
      <c r="E6207" t="s">
        <v>1068</v>
      </c>
      <c r="F6207" t="s">
        <v>8334</v>
      </c>
    </row>
    <row r="6208" spans="1:6">
      <c r="A6208" t="s">
        <v>14638</v>
      </c>
      <c r="B6208" t="s">
        <v>7371</v>
      </c>
      <c r="C6208">
        <v>102</v>
      </c>
      <c r="D6208">
        <v>0</v>
      </c>
      <c r="E6208" t="s">
        <v>1068</v>
      </c>
      <c r="F6208" t="s">
        <v>8334</v>
      </c>
    </row>
    <row r="6209" spans="1:6">
      <c r="A6209" t="s">
        <v>14639</v>
      </c>
      <c r="B6209" t="s">
        <v>7372</v>
      </c>
      <c r="C6209">
        <v>141</v>
      </c>
      <c r="D6209">
        <v>14</v>
      </c>
      <c r="E6209" t="s">
        <v>1068</v>
      </c>
      <c r="F6209" t="s">
        <v>8334</v>
      </c>
    </row>
    <row r="6210" spans="1:6">
      <c r="A6210" t="s">
        <v>14640</v>
      </c>
      <c r="B6210" t="s">
        <v>7373</v>
      </c>
      <c r="C6210">
        <v>17</v>
      </c>
      <c r="D6210">
        <v>0</v>
      </c>
      <c r="E6210" t="s">
        <v>1069</v>
      </c>
      <c r="F6210" t="s">
        <v>8332</v>
      </c>
    </row>
    <row r="6211" spans="1:6">
      <c r="A6211" t="s">
        <v>14641</v>
      </c>
      <c r="B6211" t="s">
        <v>7374</v>
      </c>
      <c r="C6211">
        <v>40</v>
      </c>
      <c r="D6211">
        <v>0</v>
      </c>
      <c r="E6211" t="s">
        <v>1070</v>
      </c>
      <c r="F6211" t="s">
        <v>8331</v>
      </c>
    </row>
    <row r="6212" spans="1:6">
      <c r="A6212" t="s">
        <v>14642</v>
      </c>
      <c r="B6212" t="s">
        <v>7375</v>
      </c>
      <c r="C6212">
        <v>0</v>
      </c>
      <c r="D6212">
        <v>0</v>
      </c>
      <c r="E6212" t="s">
        <v>1070</v>
      </c>
      <c r="F6212" t="s">
        <v>8331</v>
      </c>
    </row>
    <row r="6213" spans="1:6">
      <c r="A6213" t="s">
        <v>14643</v>
      </c>
      <c r="B6213" t="s">
        <v>7376</v>
      </c>
      <c r="C6213">
        <v>54</v>
      </c>
      <c r="D6213">
        <v>0</v>
      </c>
      <c r="E6213" t="s">
        <v>1070</v>
      </c>
      <c r="F6213" t="s">
        <v>8331</v>
      </c>
    </row>
    <row r="6214" spans="1:6">
      <c r="A6214" t="s">
        <v>14644</v>
      </c>
      <c r="B6214" t="s">
        <v>7377</v>
      </c>
      <c r="C6214">
        <v>25</v>
      </c>
      <c r="D6214">
        <v>0</v>
      </c>
      <c r="E6214" t="s">
        <v>1070</v>
      </c>
      <c r="F6214" t="s">
        <v>8331</v>
      </c>
    </row>
    <row r="6215" spans="1:6">
      <c r="A6215" t="s">
        <v>14645</v>
      </c>
      <c r="B6215" t="s">
        <v>7378</v>
      </c>
      <c r="C6215">
        <v>62</v>
      </c>
      <c r="D6215">
        <v>0</v>
      </c>
      <c r="E6215" t="s">
        <v>1070</v>
      </c>
      <c r="F6215" t="s">
        <v>8331</v>
      </c>
    </row>
    <row r="6216" spans="1:6">
      <c r="A6216" t="s">
        <v>14646</v>
      </c>
      <c r="B6216" t="s">
        <v>7379</v>
      </c>
      <c r="C6216">
        <v>36</v>
      </c>
      <c r="D6216">
        <v>0</v>
      </c>
      <c r="E6216" t="s">
        <v>1070</v>
      </c>
      <c r="F6216" t="s">
        <v>8331</v>
      </c>
    </row>
    <row r="6217" spans="1:6">
      <c r="A6217" t="s">
        <v>14647</v>
      </c>
      <c r="B6217" t="s">
        <v>7380</v>
      </c>
      <c r="C6217">
        <v>60</v>
      </c>
      <c r="D6217">
        <v>0</v>
      </c>
      <c r="E6217" t="s">
        <v>1070</v>
      </c>
      <c r="F6217" t="s">
        <v>8331</v>
      </c>
    </row>
    <row r="6218" spans="1:6">
      <c r="A6218" t="s">
        <v>14648</v>
      </c>
      <c r="B6218" t="s">
        <v>7381</v>
      </c>
      <c r="C6218">
        <v>53</v>
      </c>
      <c r="D6218">
        <v>0</v>
      </c>
      <c r="E6218" t="s">
        <v>1070</v>
      </c>
      <c r="F6218" t="s">
        <v>8331</v>
      </c>
    </row>
    <row r="6219" spans="1:6">
      <c r="A6219" t="s">
        <v>14649</v>
      </c>
      <c r="B6219" t="s">
        <v>7382</v>
      </c>
      <c r="C6219">
        <v>53</v>
      </c>
      <c r="D6219">
        <v>0</v>
      </c>
      <c r="E6219" t="s">
        <v>1070</v>
      </c>
      <c r="F6219" t="s">
        <v>8331</v>
      </c>
    </row>
    <row r="6220" spans="1:6">
      <c r="A6220" t="s">
        <v>14650</v>
      </c>
      <c r="B6220" t="s">
        <v>7383</v>
      </c>
      <c r="C6220">
        <v>85</v>
      </c>
      <c r="D6220">
        <v>0</v>
      </c>
      <c r="E6220" t="s">
        <v>1070</v>
      </c>
      <c r="F6220" t="s">
        <v>8331</v>
      </c>
    </row>
    <row r="6221" spans="1:6">
      <c r="A6221" t="s">
        <v>14651</v>
      </c>
      <c r="B6221" t="s">
        <v>7384</v>
      </c>
      <c r="C6221">
        <v>30</v>
      </c>
      <c r="D6221">
        <v>0</v>
      </c>
      <c r="E6221" t="s">
        <v>1070</v>
      </c>
      <c r="F6221" t="s">
        <v>8331</v>
      </c>
    </row>
    <row r="6222" spans="1:6">
      <c r="A6222" t="s">
        <v>14652</v>
      </c>
      <c r="B6222" t="s">
        <v>7385</v>
      </c>
      <c r="C6222">
        <v>27</v>
      </c>
      <c r="D6222">
        <v>0</v>
      </c>
      <c r="E6222" t="s">
        <v>1070</v>
      </c>
      <c r="F6222" t="s">
        <v>8331</v>
      </c>
    </row>
    <row r="6223" spans="1:6">
      <c r="A6223" t="s">
        <v>14653</v>
      </c>
      <c r="B6223" t="s">
        <v>7386</v>
      </c>
      <c r="C6223">
        <v>18</v>
      </c>
      <c r="D6223">
        <v>0</v>
      </c>
      <c r="E6223" t="s">
        <v>1070</v>
      </c>
      <c r="F6223" t="s">
        <v>8331</v>
      </c>
    </row>
    <row r="6224" spans="1:6">
      <c r="A6224" t="s">
        <v>14654</v>
      </c>
      <c r="B6224" t="s">
        <v>7387</v>
      </c>
      <c r="C6224">
        <v>20</v>
      </c>
      <c r="D6224">
        <v>0</v>
      </c>
      <c r="E6224" t="s">
        <v>1070</v>
      </c>
      <c r="F6224" t="s">
        <v>8331</v>
      </c>
    </row>
    <row r="6225" spans="1:6">
      <c r="A6225" t="s">
        <v>14655</v>
      </c>
      <c r="B6225" t="s">
        <v>7388</v>
      </c>
      <c r="C6225">
        <v>10</v>
      </c>
      <c r="D6225">
        <v>0</v>
      </c>
      <c r="E6225" t="s">
        <v>1070</v>
      </c>
      <c r="F6225" t="s">
        <v>8331</v>
      </c>
    </row>
    <row r="6226" spans="1:6">
      <c r="A6226" t="s">
        <v>14656</v>
      </c>
      <c r="B6226" t="s">
        <v>7389</v>
      </c>
      <c r="C6226">
        <v>53</v>
      </c>
      <c r="D6226">
        <v>0</v>
      </c>
      <c r="E6226" t="s">
        <v>1070</v>
      </c>
      <c r="F6226" t="s">
        <v>8331</v>
      </c>
    </row>
    <row r="6227" spans="1:6">
      <c r="A6227" t="s">
        <v>14657</v>
      </c>
      <c r="B6227" t="s">
        <v>7390</v>
      </c>
      <c r="C6227">
        <v>35</v>
      </c>
      <c r="D6227">
        <v>0</v>
      </c>
      <c r="E6227" t="s">
        <v>1070</v>
      </c>
      <c r="F6227" t="s">
        <v>8331</v>
      </c>
    </row>
    <row r="6228" spans="1:6">
      <c r="A6228" t="s">
        <v>14658</v>
      </c>
      <c r="B6228" t="s">
        <v>7391</v>
      </c>
      <c r="C6228">
        <v>45</v>
      </c>
      <c r="D6228">
        <v>0</v>
      </c>
      <c r="E6228" t="s">
        <v>1070</v>
      </c>
      <c r="F6228" t="s">
        <v>8331</v>
      </c>
    </row>
    <row r="6229" spans="1:6">
      <c r="A6229" t="s">
        <v>14659</v>
      </c>
      <c r="B6229" t="s">
        <v>7392</v>
      </c>
      <c r="C6229">
        <v>0</v>
      </c>
      <c r="D6229">
        <v>0</v>
      </c>
      <c r="E6229" t="s">
        <v>1070</v>
      </c>
      <c r="F6229" t="s">
        <v>8331</v>
      </c>
    </row>
    <row r="6230" spans="1:6">
      <c r="A6230" t="s">
        <v>14660</v>
      </c>
      <c r="B6230" t="s">
        <v>7393</v>
      </c>
      <c r="C6230">
        <v>75</v>
      </c>
      <c r="D6230">
        <v>0</v>
      </c>
      <c r="E6230" t="s">
        <v>1070</v>
      </c>
      <c r="F6230" t="s">
        <v>8331</v>
      </c>
    </row>
    <row r="6231" spans="1:6">
      <c r="A6231" t="s">
        <v>14661</v>
      </c>
      <c r="B6231" t="s">
        <v>7394</v>
      </c>
      <c r="C6231">
        <v>30</v>
      </c>
      <c r="D6231">
        <v>0</v>
      </c>
      <c r="E6231" t="s">
        <v>1070</v>
      </c>
      <c r="F6231" t="s">
        <v>8331</v>
      </c>
    </row>
    <row r="6232" spans="1:6">
      <c r="A6232" t="s">
        <v>14662</v>
      </c>
      <c r="B6232" t="s">
        <v>7395</v>
      </c>
      <c r="C6232">
        <v>27</v>
      </c>
      <c r="D6232">
        <v>0</v>
      </c>
      <c r="E6232" t="s">
        <v>1070</v>
      </c>
      <c r="F6232" t="s">
        <v>8331</v>
      </c>
    </row>
    <row r="6233" spans="1:6">
      <c r="A6233" t="s">
        <v>14663</v>
      </c>
      <c r="B6233" t="s">
        <v>7396</v>
      </c>
      <c r="C6233">
        <v>23</v>
      </c>
      <c r="D6233">
        <v>0</v>
      </c>
      <c r="E6233" t="s">
        <v>1070</v>
      </c>
      <c r="F6233" t="s">
        <v>8331</v>
      </c>
    </row>
    <row r="6234" spans="1:6">
      <c r="A6234" t="s">
        <v>14664</v>
      </c>
      <c r="B6234" t="s">
        <v>7397</v>
      </c>
      <c r="C6234">
        <v>58</v>
      </c>
      <c r="D6234">
        <v>0</v>
      </c>
      <c r="E6234" t="s">
        <v>1070</v>
      </c>
      <c r="F6234" t="s">
        <v>8331</v>
      </c>
    </row>
    <row r="6235" spans="1:6">
      <c r="A6235" t="s">
        <v>14665</v>
      </c>
      <c r="B6235" t="s">
        <v>7398</v>
      </c>
      <c r="C6235">
        <v>37</v>
      </c>
      <c r="D6235">
        <v>0</v>
      </c>
      <c r="E6235" t="s">
        <v>1070</v>
      </c>
      <c r="F6235" t="s">
        <v>8331</v>
      </c>
    </row>
    <row r="6236" spans="1:6">
      <c r="A6236" t="s">
        <v>14666</v>
      </c>
      <c r="B6236" t="s">
        <v>7399</v>
      </c>
      <c r="C6236">
        <v>30</v>
      </c>
      <c r="D6236">
        <v>0</v>
      </c>
      <c r="E6236" t="s">
        <v>1070</v>
      </c>
      <c r="F6236" t="s">
        <v>8331</v>
      </c>
    </row>
    <row r="6237" spans="1:6">
      <c r="A6237" t="s">
        <v>14667</v>
      </c>
      <c r="B6237" t="s">
        <v>7400</v>
      </c>
      <c r="C6237">
        <v>33</v>
      </c>
      <c r="D6237">
        <v>0</v>
      </c>
      <c r="E6237" t="s">
        <v>1070</v>
      </c>
      <c r="F6237" t="s">
        <v>8331</v>
      </c>
    </row>
    <row r="6238" spans="1:6">
      <c r="A6238" t="s">
        <v>14668</v>
      </c>
      <c r="B6238" t="s">
        <v>7401</v>
      </c>
      <c r="C6238">
        <v>10</v>
      </c>
      <c r="D6238">
        <v>0</v>
      </c>
      <c r="E6238" t="s">
        <v>1070</v>
      </c>
      <c r="F6238" t="s">
        <v>8331</v>
      </c>
    </row>
    <row r="6239" spans="1:6">
      <c r="A6239" t="s">
        <v>14669</v>
      </c>
      <c r="B6239" t="s">
        <v>7402</v>
      </c>
      <c r="C6239">
        <v>38</v>
      </c>
      <c r="D6239">
        <v>0</v>
      </c>
      <c r="E6239" t="s">
        <v>1070</v>
      </c>
      <c r="F6239" t="s">
        <v>8331</v>
      </c>
    </row>
    <row r="6240" spans="1:6">
      <c r="A6240" t="s">
        <v>14670</v>
      </c>
      <c r="B6240" t="s">
        <v>7403</v>
      </c>
      <c r="C6240">
        <v>60</v>
      </c>
      <c r="D6240">
        <v>0</v>
      </c>
      <c r="E6240" t="s">
        <v>1070</v>
      </c>
      <c r="F6240" t="s">
        <v>8331</v>
      </c>
    </row>
    <row r="6241" spans="1:6">
      <c r="A6241" t="s">
        <v>14671</v>
      </c>
      <c r="B6241" t="s">
        <v>7404</v>
      </c>
      <c r="C6241">
        <v>14</v>
      </c>
      <c r="D6241">
        <v>0</v>
      </c>
      <c r="E6241" t="s">
        <v>1071</v>
      </c>
      <c r="F6241" t="s">
        <v>8409</v>
      </c>
    </row>
    <row r="6242" spans="1:6">
      <c r="A6242" t="s">
        <v>14672</v>
      </c>
      <c r="B6242" t="s">
        <v>7405</v>
      </c>
      <c r="C6242">
        <v>45</v>
      </c>
      <c r="D6242">
        <v>5</v>
      </c>
      <c r="E6242" t="s">
        <v>1071</v>
      </c>
      <c r="F6242" t="s">
        <v>8410</v>
      </c>
    </row>
    <row r="6243" spans="1:6">
      <c r="A6243" t="s">
        <v>14673</v>
      </c>
      <c r="B6243" t="s">
        <v>7406</v>
      </c>
      <c r="C6243">
        <v>5</v>
      </c>
      <c r="D6243">
        <v>0</v>
      </c>
      <c r="E6243" t="s">
        <v>1071</v>
      </c>
      <c r="F6243" t="s">
        <v>8411</v>
      </c>
    </row>
    <row r="6244" spans="1:6">
      <c r="A6244" t="s">
        <v>14674</v>
      </c>
      <c r="B6244" t="s">
        <v>7407</v>
      </c>
      <c r="C6244">
        <v>24</v>
      </c>
      <c r="D6244">
        <v>4</v>
      </c>
      <c r="E6244" t="s">
        <v>1071</v>
      </c>
      <c r="F6244" t="s">
        <v>8412</v>
      </c>
    </row>
    <row r="6245" spans="1:6">
      <c r="A6245" t="s">
        <v>14675</v>
      </c>
      <c r="B6245" t="s">
        <v>7408</v>
      </c>
      <c r="C6245">
        <v>50</v>
      </c>
      <c r="D6245">
        <v>9</v>
      </c>
      <c r="E6245" t="s">
        <v>1071</v>
      </c>
      <c r="F6245" t="s">
        <v>8413</v>
      </c>
    </row>
    <row r="6246" spans="1:6">
      <c r="A6246" t="s">
        <v>14676</v>
      </c>
      <c r="B6246" t="s">
        <v>7409</v>
      </c>
      <c r="C6246">
        <v>52</v>
      </c>
      <c r="D6246">
        <v>4</v>
      </c>
      <c r="E6246" t="s">
        <v>1071</v>
      </c>
      <c r="F6246" t="s">
        <v>8414</v>
      </c>
    </row>
    <row r="6247" spans="1:6">
      <c r="A6247" t="s">
        <v>14677</v>
      </c>
      <c r="B6247" t="s">
        <v>7410</v>
      </c>
      <c r="C6247">
        <v>70</v>
      </c>
      <c r="D6247">
        <v>8</v>
      </c>
      <c r="E6247" t="s">
        <v>1071</v>
      </c>
      <c r="F6247" t="s">
        <v>8415</v>
      </c>
    </row>
    <row r="6248" spans="1:6">
      <c r="A6248" t="s">
        <v>14678</v>
      </c>
      <c r="B6248" t="s">
        <v>7411</v>
      </c>
      <c r="C6248">
        <v>185</v>
      </c>
      <c r="D6248">
        <v>26</v>
      </c>
      <c r="E6248" t="s">
        <v>1072</v>
      </c>
      <c r="F6248" t="s">
        <v>8332</v>
      </c>
    </row>
    <row r="6249" spans="1:6">
      <c r="A6249" t="s">
        <v>14679</v>
      </c>
      <c r="B6249" t="s">
        <v>7412</v>
      </c>
      <c r="C6249">
        <v>0</v>
      </c>
      <c r="D6249">
        <v>0</v>
      </c>
      <c r="E6249" t="s">
        <v>1073</v>
      </c>
      <c r="F6249" t="s">
        <v>8335</v>
      </c>
    </row>
    <row r="6250" spans="1:6">
      <c r="A6250" t="s">
        <v>14680</v>
      </c>
      <c r="B6250" t="s">
        <v>7413</v>
      </c>
      <c r="C6250">
        <v>130</v>
      </c>
      <c r="D6250">
        <v>21</v>
      </c>
      <c r="E6250" t="s">
        <v>1073</v>
      </c>
      <c r="F6250" t="s">
        <v>8335</v>
      </c>
    </row>
    <row r="6251" spans="1:6">
      <c r="A6251" t="s">
        <v>14681</v>
      </c>
      <c r="B6251" t="s">
        <v>7414</v>
      </c>
      <c r="C6251">
        <v>280</v>
      </c>
      <c r="D6251">
        <v>34</v>
      </c>
      <c r="E6251" t="s">
        <v>1073</v>
      </c>
      <c r="F6251" t="s">
        <v>8335</v>
      </c>
    </row>
    <row r="6252" spans="1:6">
      <c r="A6252" t="s">
        <v>14682</v>
      </c>
      <c r="B6252" t="s">
        <v>7415</v>
      </c>
      <c r="C6252">
        <v>0</v>
      </c>
      <c r="D6252">
        <v>0</v>
      </c>
      <c r="E6252" t="s">
        <v>1073</v>
      </c>
      <c r="F6252" t="s">
        <v>8335</v>
      </c>
    </row>
    <row r="6253" spans="1:6">
      <c r="A6253" t="s">
        <v>14683</v>
      </c>
      <c r="B6253" t="s">
        <v>7416</v>
      </c>
      <c r="C6253">
        <v>308</v>
      </c>
      <c r="D6253">
        <v>49</v>
      </c>
      <c r="E6253" t="s">
        <v>1073</v>
      </c>
      <c r="F6253" t="s">
        <v>8335</v>
      </c>
    </row>
    <row r="6254" spans="1:6">
      <c r="A6254" t="s">
        <v>14684</v>
      </c>
      <c r="B6254" t="s">
        <v>7417</v>
      </c>
      <c r="C6254">
        <v>89</v>
      </c>
      <c r="D6254">
        <v>0</v>
      </c>
      <c r="E6254" t="s">
        <v>1074</v>
      </c>
      <c r="F6254" t="s">
        <v>8360</v>
      </c>
    </row>
    <row r="6255" spans="1:6">
      <c r="A6255" t="s">
        <v>14685</v>
      </c>
      <c r="B6255" t="s">
        <v>7418</v>
      </c>
      <c r="C6255">
        <v>0</v>
      </c>
      <c r="D6255">
        <v>0</v>
      </c>
      <c r="E6255" t="s">
        <v>1074</v>
      </c>
      <c r="F6255" t="s">
        <v>8360</v>
      </c>
    </row>
    <row r="6256" spans="1:6">
      <c r="A6256" t="s">
        <v>14686</v>
      </c>
      <c r="B6256" t="s">
        <v>7419</v>
      </c>
      <c r="C6256">
        <v>45</v>
      </c>
      <c r="D6256">
        <v>0</v>
      </c>
      <c r="E6256" t="s">
        <v>1074</v>
      </c>
      <c r="F6256" t="s">
        <v>8360</v>
      </c>
    </row>
    <row r="6257" spans="1:6">
      <c r="A6257" t="s">
        <v>14687</v>
      </c>
      <c r="B6257" t="s">
        <v>7420</v>
      </c>
      <c r="C6257">
        <v>24</v>
      </c>
      <c r="D6257">
        <v>0</v>
      </c>
      <c r="E6257" t="s">
        <v>1074</v>
      </c>
      <c r="F6257" t="s">
        <v>8360</v>
      </c>
    </row>
    <row r="6258" spans="1:6">
      <c r="A6258" t="s">
        <v>14688</v>
      </c>
      <c r="B6258" t="s">
        <v>7421</v>
      </c>
      <c r="C6258">
        <v>509</v>
      </c>
      <c r="D6258">
        <v>0</v>
      </c>
      <c r="E6258" t="s">
        <v>1074</v>
      </c>
      <c r="F6258" t="s">
        <v>8360</v>
      </c>
    </row>
    <row r="6259" spans="1:6">
      <c r="A6259" t="s">
        <v>14689</v>
      </c>
      <c r="B6259" t="s">
        <v>7422</v>
      </c>
      <c r="C6259">
        <v>0</v>
      </c>
      <c r="D6259">
        <v>0</v>
      </c>
      <c r="E6259" t="s">
        <v>1074</v>
      </c>
      <c r="F6259" t="s">
        <v>8360</v>
      </c>
    </row>
    <row r="6260" spans="1:6">
      <c r="A6260" t="s">
        <v>14690</v>
      </c>
      <c r="B6260" t="s">
        <v>7423</v>
      </c>
      <c r="C6260">
        <v>50</v>
      </c>
      <c r="D6260">
        <v>0</v>
      </c>
      <c r="E6260" t="s">
        <v>1074</v>
      </c>
      <c r="F6260" t="s">
        <v>8360</v>
      </c>
    </row>
    <row r="6261" spans="1:6">
      <c r="A6261" t="s">
        <v>14691</v>
      </c>
      <c r="B6261" t="s">
        <v>7424</v>
      </c>
      <c r="C6261">
        <v>0</v>
      </c>
      <c r="D6261">
        <v>0</v>
      </c>
      <c r="E6261" t="s">
        <v>1074</v>
      </c>
      <c r="F6261" t="s">
        <v>8360</v>
      </c>
    </row>
    <row r="6262" spans="1:6">
      <c r="A6262" t="s">
        <v>14692</v>
      </c>
      <c r="B6262" t="s">
        <v>7425</v>
      </c>
      <c r="C6262">
        <v>35</v>
      </c>
      <c r="D6262">
        <v>0</v>
      </c>
      <c r="E6262" t="s">
        <v>1074</v>
      </c>
      <c r="F6262" t="s">
        <v>8360</v>
      </c>
    </row>
    <row r="6263" spans="1:6">
      <c r="A6263" t="s">
        <v>14693</v>
      </c>
      <c r="B6263" t="s">
        <v>7426</v>
      </c>
      <c r="C6263">
        <v>32</v>
      </c>
      <c r="D6263">
        <v>0</v>
      </c>
      <c r="E6263" t="s">
        <v>1074</v>
      </c>
      <c r="F6263" t="s">
        <v>8360</v>
      </c>
    </row>
    <row r="6264" spans="1:6">
      <c r="A6264" t="s">
        <v>14694</v>
      </c>
      <c r="B6264" t="s">
        <v>7427</v>
      </c>
      <c r="C6264">
        <v>20</v>
      </c>
      <c r="D6264">
        <v>0</v>
      </c>
      <c r="E6264" t="s">
        <v>1075</v>
      </c>
      <c r="F6264" t="s">
        <v>8360</v>
      </c>
    </row>
    <row r="6265" spans="1:6">
      <c r="A6265" t="s">
        <v>14695</v>
      </c>
      <c r="B6265" t="s">
        <v>7428</v>
      </c>
      <c r="C6265">
        <v>0</v>
      </c>
      <c r="D6265">
        <v>0</v>
      </c>
      <c r="E6265" t="s">
        <v>1075</v>
      </c>
      <c r="F6265" t="s">
        <v>8360</v>
      </c>
    </row>
    <row r="6266" spans="1:6">
      <c r="A6266" t="s">
        <v>14696</v>
      </c>
      <c r="B6266" t="s">
        <v>7429</v>
      </c>
      <c r="C6266">
        <v>102</v>
      </c>
      <c r="D6266">
        <v>0</v>
      </c>
      <c r="E6266" t="s">
        <v>1075</v>
      </c>
      <c r="F6266" t="s">
        <v>8360</v>
      </c>
    </row>
    <row r="6267" spans="1:6">
      <c r="A6267" t="s">
        <v>14697</v>
      </c>
      <c r="B6267" t="s">
        <v>7430</v>
      </c>
      <c r="C6267">
        <v>35</v>
      </c>
      <c r="D6267">
        <v>0</v>
      </c>
      <c r="E6267" t="s">
        <v>1075</v>
      </c>
      <c r="F6267" t="s">
        <v>8360</v>
      </c>
    </row>
    <row r="6268" spans="1:6">
      <c r="A6268" t="s">
        <v>14698</v>
      </c>
      <c r="B6268" t="s">
        <v>7431</v>
      </c>
      <c r="C6268">
        <v>0</v>
      </c>
      <c r="D6268">
        <v>0</v>
      </c>
      <c r="E6268" t="s">
        <v>1075</v>
      </c>
      <c r="F6268" t="s">
        <v>1196</v>
      </c>
    </row>
    <row r="6269" spans="1:6">
      <c r="A6269" t="s">
        <v>14699</v>
      </c>
      <c r="B6269" t="s">
        <v>7432</v>
      </c>
      <c r="C6269">
        <v>291</v>
      </c>
      <c r="D6269">
        <v>0</v>
      </c>
      <c r="E6269" t="s">
        <v>1076</v>
      </c>
      <c r="F6269" t="s">
        <v>8360</v>
      </c>
    </row>
    <row r="6270" spans="1:6">
      <c r="A6270" t="s">
        <v>14700</v>
      </c>
      <c r="B6270" t="s">
        <v>7433</v>
      </c>
      <c r="C6270">
        <v>0</v>
      </c>
      <c r="D6270">
        <v>0</v>
      </c>
      <c r="E6270" t="s">
        <v>1076</v>
      </c>
      <c r="F6270" t="s">
        <v>8360</v>
      </c>
    </row>
    <row r="6271" spans="1:6">
      <c r="A6271" t="s">
        <v>14701</v>
      </c>
      <c r="B6271" t="s">
        <v>7434</v>
      </c>
      <c r="C6271">
        <v>33</v>
      </c>
      <c r="D6271">
        <v>0</v>
      </c>
      <c r="E6271" t="s">
        <v>1076</v>
      </c>
      <c r="F6271" t="s">
        <v>8360</v>
      </c>
    </row>
    <row r="6272" spans="1:6">
      <c r="A6272" t="s">
        <v>14702</v>
      </c>
      <c r="B6272" t="s">
        <v>7435</v>
      </c>
      <c r="C6272">
        <v>128</v>
      </c>
      <c r="D6272">
        <v>42</v>
      </c>
      <c r="E6272" t="s">
        <v>1076</v>
      </c>
      <c r="F6272" t="s">
        <v>8360</v>
      </c>
    </row>
    <row r="6273" spans="1:6">
      <c r="A6273" t="s">
        <v>14703</v>
      </c>
      <c r="B6273" t="s">
        <v>7436</v>
      </c>
      <c r="C6273">
        <v>70</v>
      </c>
      <c r="D6273">
        <v>12</v>
      </c>
      <c r="E6273" t="s">
        <v>1076</v>
      </c>
      <c r="F6273" t="s">
        <v>8360</v>
      </c>
    </row>
    <row r="6274" spans="1:6">
      <c r="A6274" t="s">
        <v>14704</v>
      </c>
      <c r="B6274" t="s">
        <v>7437</v>
      </c>
      <c r="C6274">
        <v>50</v>
      </c>
      <c r="D6274">
        <v>0</v>
      </c>
      <c r="E6274" t="s">
        <v>1076</v>
      </c>
      <c r="F6274" t="s">
        <v>8360</v>
      </c>
    </row>
    <row r="6275" spans="1:6">
      <c r="A6275" t="s">
        <v>14705</v>
      </c>
      <c r="B6275" t="s">
        <v>7438</v>
      </c>
      <c r="C6275">
        <v>42</v>
      </c>
      <c r="D6275">
        <v>0</v>
      </c>
      <c r="E6275" t="s">
        <v>1076</v>
      </c>
      <c r="F6275" t="s">
        <v>8360</v>
      </c>
    </row>
    <row r="6276" spans="1:6">
      <c r="A6276" t="s">
        <v>14706</v>
      </c>
      <c r="B6276" t="s">
        <v>7439</v>
      </c>
      <c r="C6276">
        <v>0</v>
      </c>
      <c r="D6276">
        <v>0</v>
      </c>
      <c r="E6276" t="s">
        <v>1076</v>
      </c>
      <c r="F6276" t="s">
        <v>8360</v>
      </c>
    </row>
    <row r="6277" spans="1:6">
      <c r="A6277" t="s">
        <v>14707</v>
      </c>
      <c r="B6277" t="s">
        <v>7440</v>
      </c>
      <c r="C6277">
        <v>36</v>
      </c>
      <c r="D6277">
        <v>0</v>
      </c>
      <c r="E6277" t="s">
        <v>1077</v>
      </c>
      <c r="F6277" t="s">
        <v>8360</v>
      </c>
    </row>
    <row r="6278" spans="1:6">
      <c r="A6278" t="s">
        <v>14708</v>
      </c>
      <c r="B6278" t="s">
        <v>7441</v>
      </c>
      <c r="C6278">
        <v>17</v>
      </c>
      <c r="D6278">
        <v>0</v>
      </c>
      <c r="E6278" t="s">
        <v>1077</v>
      </c>
      <c r="F6278" t="s">
        <v>8360</v>
      </c>
    </row>
    <row r="6279" spans="1:6">
      <c r="A6279" t="s">
        <v>14709</v>
      </c>
      <c r="B6279" t="s">
        <v>7442</v>
      </c>
      <c r="C6279">
        <v>105</v>
      </c>
      <c r="D6279">
        <v>5</v>
      </c>
      <c r="E6279" t="s">
        <v>1077</v>
      </c>
      <c r="F6279" t="s">
        <v>8360</v>
      </c>
    </row>
    <row r="6280" spans="1:6">
      <c r="A6280" t="s">
        <v>14710</v>
      </c>
      <c r="B6280" t="s">
        <v>7443</v>
      </c>
      <c r="C6280">
        <v>0</v>
      </c>
      <c r="D6280">
        <v>0</v>
      </c>
      <c r="E6280" t="s">
        <v>1077</v>
      </c>
      <c r="F6280" t="s">
        <v>8360</v>
      </c>
    </row>
    <row r="6281" spans="1:6">
      <c r="A6281" t="s">
        <v>14711</v>
      </c>
      <c r="B6281" t="s">
        <v>7444</v>
      </c>
      <c r="C6281">
        <v>10</v>
      </c>
      <c r="D6281">
        <v>0</v>
      </c>
      <c r="E6281" t="s">
        <v>1077</v>
      </c>
      <c r="F6281" t="s">
        <v>8360</v>
      </c>
    </row>
    <row r="6282" spans="1:6">
      <c r="A6282" t="s">
        <v>14712</v>
      </c>
      <c r="B6282" t="s">
        <v>7445</v>
      </c>
      <c r="C6282">
        <v>17</v>
      </c>
      <c r="D6282">
        <v>0</v>
      </c>
      <c r="E6282" t="s">
        <v>1077</v>
      </c>
      <c r="F6282" t="s">
        <v>8360</v>
      </c>
    </row>
    <row r="6283" spans="1:6">
      <c r="A6283" t="s">
        <v>14713</v>
      </c>
      <c r="B6283" t="s">
        <v>7446</v>
      </c>
      <c r="C6283">
        <v>7</v>
      </c>
      <c r="D6283">
        <v>0</v>
      </c>
      <c r="E6283" t="s">
        <v>1077</v>
      </c>
      <c r="F6283" t="s">
        <v>8360</v>
      </c>
    </row>
    <row r="6284" spans="1:6">
      <c r="A6284" t="s">
        <v>14714</v>
      </c>
      <c r="B6284" t="s">
        <v>7447</v>
      </c>
      <c r="C6284">
        <v>66</v>
      </c>
      <c r="D6284">
        <v>0</v>
      </c>
      <c r="E6284" t="s">
        <v>1077</v>
      </c>
      <c r="F6284" t="s">
        <v>8360</v>
      </c>
    </row>
    <row r="6285" spans="1:6">
      <c r="A6285" t="s">
        <v>14715</v>
      </c>
      <c r="B6285" t="s">
        <v>7448</v>
      </c>
      <c r="C6285">
        <v>41</v>
      </c>
      <c r="D6285">
        <v>0</v>
      </c>
      <c r="E6285" t="s">
        <v>1078</v>
      </c>
      <c r="F6285" t="s">
        <v>8360</v>
      </c>
    </row>
    <row r="6286" spans="1:6">
      <c r="A6286" t="s">
        <v>14716</v>
      </c>
      <c r="B6286" t="s">
        <v>7449</v>
      </c>
      <c r="C6286">
        <v>16</v>
      </c>
      <c r="D6286">
        <v>0</v>
      </c>
      <c r="E6286" t="s">
        <v>1078</v>
      </c>
      <c r="F6286" t="s">
        <v>8360</v>
      </c>
    </row>
    <row r="6287" spans="1:6">
      <c r="A6287" t="s">
        <v>14717</v>
      </c>
      <c r="B6287" t="s">
        <v>7450</v>
      </c>
      <c r="C6287">
        <v>90</v>
      </c>
      <c r="D6287">
        <v>0</v>
      </c>
      <c r="E6287" t="s">
        <v>1078</v>
      </c>
      <c r="F6287" t="s">
        <v>8360</v>
      </c>
    </row>
    <row r="6288" spans="1:6">
      <c r="A6288" t="s">
        <v>14718</v>
      </c>
      <c r="B6288" t="s">
        <v>7451</v>
      </c>
      <c r="C6288">
        <v>40</v>
      </c>
      <c r="D6288">
        <v>0</v>
      </c>
      <c r="E6288" t="s">
        <v>1078</v>
      </c>
      <c r="F6288" t="s">
        <v>8360</v>
      </c>
    </row>
    <row r="6289" spans="1:6">
      <c r="A6289" t="s">
        <v>14719</v>
      </c>
      <c r="B6289" t="s">
        <v>7452</v>
      </c>
      <c r="C6289">
        <v>0</v>
      </c>
      <c r="D6289">
        <v>0</v>
      </c>
      <c r="E6289" t="s">
        <v>1078</v>
      </c>
      <c r="F6289" t="s">
        <v>1196</v>
      </c>
    </row>
    <row r="6290" spans="1:6">
      <c r="A6290" t="s">
        <v>14720</v>
      </c>
      <c r="B6290" t="s">
        <v>7453</v>
      </c>
      <c r="C6290">
        <v>31</v>
      </c>
      <c r="D6290">
        <v>0</v>
      </c>
      <c r="E6290" t="s">
        <v>1078</v>
      </c>
      <c r="F6290" t="s">
        <v>8360</v>
      </c>
    </row>
    <row r="6291" spans="1:6">
      <c r="A6291" t="s">
        <v>14721</v>
      </c>
      <c r="B6291" t="s">
        <v>7454</v>
      </c>
      <c r="C6291">
        <v>0</v>
      </c>
      <c r="D6291">
        <v>0</v>
      </c>
      <c r="E6291" t="s">
        <v>1078</v>
      </c>
      <c r="F6291" t="s">
        <v>8360</v>
      </c>
    </row>
    <row r="6292" spans="1:6">
      <c r="A6292" t="s">
        <v>14722</v>
      </c>
      <c r="B6292" t="s">
        <v>7455</v>
      </c>
      <c r="C6292">
        <v>100</v>
      </c>
      <c r="D6292">
        <v>8</v>
      </c>
      <c r="E6292" t="s">
        <v>1078</v>
      </c>
      <c r="F6292" t="s">
        <v>8360</v>
      </c>
    </row>
    <row r="6293" spans="1:6">
      <c r="A6293" t="s">
        <v>14723</v>
      </c>
      <c r="B6293" t="s">
        <v>7456</v>
      </c>
      <c r="C6293">
        <v>42</v>
      </c>
      <c r="D6293">
        <v>0</v>
      </c>
      <c r="E6293" t="s">
        <v>1078</v>
      </c>
      <c r="F6293" t="s">
        <v>8360</v>
      </c>
    </row>
    <row r="6294" spans="1:6">
      <c r="A6294" t="s">
        <v>14724</v>
      </c>
      <c r="B6294" t="s">
        <v>7457</v>
      </c>
      <c r="C6294">
        <v>42</v>
      </c>
      <c r="D6294">
        <v>0</v>
      </c>
      <c r="E6294" t="s">
        <v>1078</v>
      </c>
      <c r="F6294" t="s">
        <v>8360</v>
      </c>
    </row>
    <row r="6295" spans="1:6">
      <c r="A6295" t="s">
        <v>14725</v>
      </c>
      <c r="B6295" t="s">
        <v>7458</v>
      </c>
      <c r="C6295">
        <v>52</v>
      </c>
      <c r="D6295">
        <v>0</v>
      </c>
      <c r="E6295" t="s">
        <v>1079</v>
      </c>
      <c r="F6295" t="s">
        <v>8360</v>
      </c>
    </row>
    <row r="6296" spans="1:6">
      <c r="A6296" t="s">
        <v>14726</v>
      </c>
      <c r="B6296" t="s">
        <v>7459</v>
      </c>
      <c r="C6296">
        <v>100</v>
      </c>
      <c r="D6296">
        <v>0</v>
      </c>
      <c r="E6296" t="s">
        <v>1079</v>
      </c>
      <c r="F6296" t="s">
        <v>8360</v>
      </c>
    </row>
    <row r="6297" spans="1:6">
      <c r="A6297" t="s">
        <v>14727</v>
      </c>
      <c r="B6297" t="s">
        <v>7460</v>
      </c>
      <c r="C6297">
        <v>558</v>
      </c>
      <c r="D6297">
        <v>0</v>
      </c>
      <c r="E6297" t="s">
        <v>1079</v>
      </c>
      <c r="F6297" t="s">
        <v>8360</v>
      </c>
    </row>
    <row r="6298" spans="1:6">
      <c r="A6298" t="s">
        <v>14728</v>
      </c>
      <c r="B6298" t="s">
        <v>7461</v>
      </c>
      <c r="C6298">
        <v>30</v>
      </c>
      <c r="D6298">
        <v>0</v>
      </c>
      <c r="E6298" t="s">
        <v>1079</v>
      </c>
      <c r="F6298" t="s">
        <v>8360</v>
      </c>
    </row>
    <row r="6299" spans="1:6">
      <c r="A6299" t="s">
        <v>14729</v>
      </c>
      <c r="B6299" t="s">
        <v>7462</v>
      </c>
      <c r="C6299">
        <v>55</v>
      </c>
      <c r="D6299">
        <v>0</v>
      </c>
      <c r="E6299" t="s">
        <v>1079</v>
      </c>
      <c r="F6299" t="s">
        <v>8360</v>
      </c>
    </row>
    <row r="6300" spans="1:6">
      <c r="A6300" t="s">
        <v>14730</v>
      </c>
      <c r="B6300" t="s">
        <v>7463</v>
      </c>
      <c r="C6300">
        <v>93</v>
      </c>
      <c r="D6300">
        <v>0</v>
      </c>
      <c r="E6300" t="s">
        <v>1079</v>
      </c>
      <c r="F6300" t="s">
        <v>8360</v>
      </c>
    </row>
    <row r="6301" spans="1:6">
      <c r="A6301" t="s">
        <v>14731</v>
      </c>
      <c r="B6301" t="s">
        <v>7464</v>
      </c>
      <c r="C6301">
        <v>4</v>
      </c>
      <c r="D6301">
        <v>0</v>
      </c>
      <c r="E6301" t="s">
        <v>1079</v>
      </c>
      <c r="F6301" t="s">
        <v>8360</v>
      </c>
    </row>
    <row r="6302" spans="1:6">
      <c r="A6302" t="s">
        <v>14732</v>
      </c>
      <c r="B6302" t="s">
        <v>7465</v>
      </c>
      <c r="C6302">
        <v>105</v>
      </c>
      <c r="D6302">
        <v>0</v>
      </c>
      <c r="E6302" t="s">
        <v>1079</v>
      </c>
      <c r="F6302" t="s">
        <v>8360</v>
      </c>
    </row>
    <row r="6303" spans="1:6">
      <c r="A6303" t="s">
        <v>14733</v>
      </c>
      <c r="B6303" t="s">
        <v>7466</v>
      </c>
      <c r="C6303">
        <v>0</v>
      </c>
      <c r="D6303">
        <v>0</v>
      </c>
      <c r="E6303" t="s">
        <v>1079</v>
      </c>
      <c r="F6303" t="s">
        <v>8360</v>
      </c>
    </row>
    <row r="6304" spans="1:6">
      <c r="A6304" t="s">
        <v>14734</v>
      </c>
      <c r="B6304" t="s">
        <v>7467</v>
      </c>
      <c r="C6304">
        <v>67</v>
      </c>
      <c r="D6304">
        <v>0</v>
      </c>
      <c r="E6304" t="s">
        <v>1079</v>
      </c>
      <c r="F6304" t="s">
        <v>8360</v>
      </c>
    </row>
    <row r="6305" spans="1:6">
      <c r="A6305" t="s">
        <v>14735</v>
      </c>
      <c r="B6305" t="s">
        <v>7468</v>
      </c>
      <c r="C6305">
        <v>41</v>
      </c>
      <c r="D6305">
        <v>0</v>
      </c>
      <c r="E6305" t="s">
        <v>1079</v>
      </c>
      <c r="F6305" t="s">
        <v>8360</v>
      </c>
    </row>
    <row r="6306" spans="1:6">
      <c r="A6306" t="s">
        <v>14736</v>
      </c>
      <c r="B6306" t="s">
        <v>7469</v>
      </c>
      <c r="C6306">
        <v>0</v>
      </c>
      <c r="D6306">
        <v>0</v>
      </c>
      <c r="E6306" t="s">
        <v>1080</v>
      </c>
      <c r="F6306" t="s">
        <v>8360</v>
      </c>
    </row>
    <row r="6307" spans="1:6">
      <c r="A6307" t="s">
        <v>14737</v>
      </c>
      <c r="B6307" t="s">
        <v>7470</v>
      </c>
      <c r="C6307">
        <v>0</v>
      </c>
      <c r="D6307">
        <v>0</v>
      </c>
      <c r="E6307" t="s">
        <v>1080</v>
      </c>
      <c r="F6307" t="s">
        <v>8360</v>
      </c>
    </row>
    <row r="6308" spans="1:6">
      <c r="A6308" t="s">
        <v>14738</v>
      </c>
      <c r="B6308" t="s">
        <v>7471</v>
      </c>
      <c r="C6308">
        <v>0</v>
      </c>
      <c r="D6308">
        <v>0</v>
      </c>
      <c r="E6308" t="s">
        <v>1080</v>
      </c>
      <c r="F6308" t="s">
        <v>8360</v>
      </c>
    </row>
    <row r="6309" spans="1:6">
      <c r="A6309" t="s">
        <v>14739</v>
      </c>
      <c r="B6309" t="s">
        <v>7472</v>
      </c>
      <c r="C6309">
        <v>2</v>
      </c>
      <c r="D6309">
        <v>0</v>
      </c>
      <c r="E6309" t="s">
        <v>1080</v>
      </c>
      <c r="F6309" t="s">
        <v>8360</v>
      </c>
    </row>
    <row r="6310" spans="1:6">
      <c r="A6310" t="s">
        <v>14740</v>
      </c>
      <c r="B6310" t="s">
        <v>7473</v>
      </c>
      <c r="C6310">
        <v>165</v>
      </c>
      <c r="D6310">
        <v>0</v>
      </c>
      <c r="E6310" t="s">
        <v>1080</v>
      </c>
      <c r="F6310" t="s">
        <v>8360</v>
      </c>
    </row>
    <row r="6311" spans="1:6">
      <c r="A6311" t="s">
        <v>14741</v>
      </c>
      <c r="B6311" t="s">
        <v>7474</v>
      </c>
      <c r="C6311">
        <v>0</v>
      </c>
      <c r="D6311">
        <v>0</v>
      </c>
      <c r="E6311" t="s">
        <v>1080</v>
      </c>
      <c r="F6311" t="s">
        <v>8360</v>
      </c>
    </row>
    <row r="6312" spans="1:6">
      <c r="A6312" t="s">
        <v>14742</v>
      </c>
      <c r="B6312" t="s">
        <v>7475</v>
      </c>
      <c r="C6312">
        <v>5</v>
      </c>
      <c r="D6312">
        <v>0</v>
      </c>
      <c r="E6312" t="s">
        <v>1080</v>
      </c>
      <c r="F6312" t="s">
        <v>8360</v>
      </c>
    </row>
    <row r="6313" spans="1:6">
      <c r="A6313" t="s">
        <v>14743</v>
      </c>
      <c r="B6313" t="s">
        <v>7476</v>
      </c>
      <c r="C6313">
        <v>12</v>
      </c>
      <c r="D6313">
        <v>0</v>
      </c>
      <c r="E6313" t="s">
        <v>1081</v>
      </c>
      <c r="F6313" t="s">
        <v>8360</v>
      </c>
    </row>
    <row r="6314" spans="1:6">
      <c r="A6314" t="s">
        <v>14744</v>
      </c>
      <c r="B6314" t="s">
        <v>7477</v>
      </c>
      <c r="C6314">
        <v>25</v>
      </c>
      <c r="D6314">
        <v>0</v>
      </c>
      <c r="E6314" t="s">
        <v>1081</v>
      </c>
      <c r="F6314" t="s">
        <v>8360</v>
      </c>
    </row>
    <row r="6315" spans="1:6">
      <c r="A6315" t="s">
        <v>14745</v>
      </c>
      <c r="B6315" t="s">
        <v>7478</v>
      </c>
      <c r="C6315">
        <v>129</v>
      </c>
      <c r="D6315">
        <v>0</v>
      </c>
      <c r="E6315" t="s">
        <v>1081</v>
      </c>
      <c r="F6315" t="s">
        <v>8360</v>
      </c>
    </row>
    <row r="6316" spans="1:6">
      <c r="A6316" t="s">
        <v>14746</v>
      </c>
      <c r="B6316" t="s">
        <v>7479</v>
      </c>
      <c r="C6316">
        <v>7</v>
      </c>
      <c r="D6316">
        <v>0</v>
      </c>
      <c r="E6316" t="s">
        <v>1081</v>
      </c>
      <c r="F6316" t="s">
        <v>8360</v>
      </c>
    </row>
    <row r="6317" spans="1:6">
      <c r="A6317" t="s">
        <v>14747</v>
      </c>
      <c r="B6317" t="s">
        <v>7480</v>
      </c>
      <c r="C6317">
        <v>69</v>
      </c>
      <c r="D6317">
        <v>0</v>
      </c>
      <c r="E6317" t="s">
        <v>1081</v>
      </c>
      <c r="F6317" t="s">
        <v>8360</v>
      </c>
    </row>
    <row r="6318" spans="1:6">
      <c r="A6318" t="s">
        <v>14748</v>
      </c>
      <c r="B6318" t="s">
        <v>7481</v>
      </c>
      <c r="C6318">
        <v>24</v>
      </c>
      <c r="D6318">
        <v>7</v>
      </c>
      <c r="E6318" t="s">
        <v>1082</v>
      </c>
      <c r="F6318" t="s">
        <v>8360</v>
      </c>
    </row>
    <row r="6319" spans="1:6">
      <c r="A6319" t="s">
        <v>14749</v>
      </c>
      <c r="B6319" t="s">
        <v>7482</v>
      </c>
      <c r="C6319">
        <v>12</v>
      </c>
      <c r="D6319">
        <v>0</v>
      </c>
      <c r="E6319" t="s">
        <v>1082</v>
      </c>
      <c r="F6319" t="s">
        <v>8360</v>
      </c>
    </row>
    <row r="6320" spans="1:6">
      <c r="A6320" t="s">
        <v>14750</v>
      </c>
      <c r="B6320" t="s">
        <v>7483</v>
      </c>
      <c r="C6320">
        <v>199</v>
      </c>
      <c r="D6320">
        <v>0</v>
      </c>
      <c r="E6320" t="s">
        <v>1082</v>
      </c>
      <c r="F6320" t="s">
        <v>8360</v>
      </c>
    </row>
    <row r="6321" spans="1:6">
      <c r="A6321" t="s">
        <v>14751</v>
      </c>
      <c r="B6321" t="s">
        <v>7484</v>
      </c>
      <c r="C6321">
        <v>100</v>
      </c>
      <c r="D6321">
        <v>0</v>
      </c>
      <c r="E6321" t="s">
        <v>1082</v>
      </c>
      <c r="F6321" t="s">
        <v>8360</v>
      </c>
    </row>
    <row r="6322" spans="1:6">
      <c r="A6322" t="s">
        <v>14752</v>
      </c>
      <c r="B6322" t="s">
        <v>7485</v>
      </c>
      <c r="C6322">
        <v>10</v>
      </c>
      <c r="D6322">
        <v>0</v>
      </c>
      <c r="E6322" t="s">
        <v>1082</v>
      </c>
      <c r="F6322" t="s">
        <v>8360</v>
      </c>
    </row>
    <row r="6323" spans="1:6">
      <c r="A6323" t="s">
        <v>14753</v>
      </c>
      <c r="B6323" t="s">
        <v>7486</v>
      </c>
      <c r="C6323">
        <v>62</v>
      </c>
      <c r="D6323">
        <v>4</v>
      </c>
      <c r="E6323" t="s">
        <v>1083</v>
      </c>
      <c r="F6323" t="s">
        <v>8360</v>
      </c>
    </row>
    <row r="6324" spans="1:6">
      <c r="A6324" t="s">
        <v>14754</v>
      </c>
      <c r="B6324" t="s">
        <v>7487</v>
      </c>
      <c r="C6324">
        <v>21</v>
      </c>
      <c r="D6324">
        <v>0</v>
      </c>
      <c r="E6324" t="s">
        <v>1083</v>
      </c>
      <c r="F6324" t="s">
        <v>8360</v>
      </c>
    </row>
    <row r="6325" spans="1:6">
      <c r="A6325" t="s">
        <v>14755</v>
      </c>
      <c r="B6325" t="s">
        <v>7488</v>
      </c>
      <c r="C6325">
        <v>218</v>
      </c>
      <c r="D6325">
        <v>0</v>
      </c>
      <c r="E6325" t="s">
        <v>1083</v>
      </c>
      <c r="F6325" t="s">
        <v>8360</v>
      </c>
    </row>
    <row r="6326" spans="1:6">
      <c r="A6326" t="s">
        <v>14756</v>
      </c>
      <c r="B6326" t="s">
        <v>7489</v>
      </c>
      <c r="C6326">
        <v>119</v>
      </c>
      <c r="D6326">
        <v>48</v>
      </c>
      <c r="E6326" t="s">
        <v>1083</v>
      </c>
      <c r="F6326" t="s">
        <v>8360</v>
      </c>
    </row>
    <row r="6327" spans="1:6">
      <c r="A6327" t="s">
        <v>14757</v>
      </c>
      <c r="B6327" t="s">
        <v>7490</v>
      </c>
      <c r="C6327">
        <v>0</v>
      </c>
      <c r="D6327">
        <v>0</v>
      </c>
      <c r="E6327" t="s">
        <v>1083</v>
      </c>
      <c r="F6327" t="s">
        <v>8360</v>
      </c>
    </row>
    <row r="6328" spans="1:6">
      <c r="A6328" t="s">
        <v>14758</v>
      </c>
      <c r="B6328" t="s">
        <v>7491</v>
      </c>
      <c r="C6328">
        <v>37</v>
      </c>
      <c r="D6328">
        <v>0</v>
      </c>
      <c r="E6328" t="s">
        <v>1084</v>
      </c>
      <c r="F6328" t="s">
        <v>8360</v>
      </c>
    </row>
    <row r="6329" spans="1:6">
      <c r="A6329" t="s">
        <v>14759</v>
      </c>
      <c r="B6329" t="s">
        <v>7492</v>
      </c>
      <c r="C6329">
        <v>36</v>
      </c>
      <c r="D6329">
        <v>0</v>
      </c>
      <c r="E6329" t="s">
        <v>1084</v>
      </c>
      <c r="F6329" t="s">
        <v>8360</v>
      </c>
    </row>
    <row r="6330" spans="1:6">
      <c r="A6330" t="s">
        <v>14760</v>
      </c>
      <c r="B6330" t="s">
        <v>7493</v>
      </c>
      <c r="C6330">
        <v>10</v>
      </c>
      <c r="D6330">
        <v>0</v>
      </c>
      <c r="E6330" t="s">
        <v>1084</v>
      </c>
      <c r="F6330" t="s">
        <v>8360</v>
      </c>
    </row>
    <row r="6331" spans="1:6">
      <c r="A6331" t="s">
        <v>14761</v>
      </c>
      <c r="B6331" t="s">
        <v>7494</v>
      </c>
      <c r="C6331">
        <v>0</v>
      </c>
      <c r="D6331">
        <v>0</v>
      </c>
      <c r="E6331" t="s">
        <v>1084</v>
      </c>
      <c r="F6331" t="s">
        <v>8360</v>
      </c>
    </row>
    <row r="6332" spans="1:6">
      <c r="A6332" t="s">
        <v>14762</v>
      </c>
      <c r="B6332" t="s">
        <v>7495</v>
      </c>
      <c r="C6332">
        <v>143</v>
      </c>
      <c r="D6332">
        <v>0</v>
      </c>
      <c r="E6332" t="s">
        <v>1084</v>
      </c>
      <c r="F6332" t="s">
        <v>8360</v>
      </c>
    </row>
    <row r="6333" spans="1:6">
      <c r="A6333" t="s">
        <v>14763</v>
      </c>
      <c r="B6333" t="s">
        <v>7496</v>
      </c>
      <c r="C6333">
        <v>26</v>
      </c>
      <c r="D6333">
        <v>0</v>
      </c>
      <c r="E6333" t="s">
        <v>1084</v>
      </c>
      <c r="F6333" t="s">
        <v>8360</v>
      </c>
    </row>
    <row r="6334" spans="1:6">
      <c r="A6334" t="s">
        <v>14764</v>
      </c>
      <c r="B6334" t="s">
        <v>7497</v>
      </c>
      <c r="C6334">
        <v>72</v>
      </c>
      <c r="D6334">
        <v>0</v>
      </c>
      <c r="E6334" t="s">
        <v>1084</v>
      </c>
      <c r="F6334" t="s">
        <v>8360</v>
      </c>
    </row>
    <row r="6335" spans="1:6">
      <c r="A6335" t="s">
        <v>14765</v>
      </c>
      <c r="B6335" t="s">
        <v>7498</v>
      </c>
      <c r="C6335">
        <v>0</v>
      </c>
      <c r="D6335">
        <v>0</v>
      </c>
      <c r="E6335" t="s">
        <v>1084</v>
      </c>
      <c r="F6335" t="s">
        <v>8360</v>
      </c>
    </row>
    <row r="6336" spans="1:6">
      <c r="A6336" t="s">
        <v>14766</v>
      </c>
      <c r="B6336" t="s">
        <v>7499</v>
      </c>
      <c r="C6336">
        <v>0</v>
      </c>
      <c r="D6336">
        <v>0</v>
      </c>
      <c r="E6336" t="s">
        <v>1085</v>
      </c>
      <c r="F6336" t="s">
        <v>8360</v>
      </c>
    </row>
    <row r="6337" spans="1:6">
      <c r="A6337" t="s">
        <v>14767</v>
      </c>
      <c r="B6337" t="s">
        <v>7500</v>
      </c>
      <c r="C6337">
        <v>0</v>
      </c>
      <c r="D6337">
        <v>0</v>
      </c>
      <c r="E6337" t="s">
        <v>1085</v>
      </c>
      <c r="F6337" t="s">
        <v>8360</v>
      </c>
    </row>
    <row r="6338" spans="1:6">
      <c r="A6338" t="s">
        <v>14768</v>
      </c>
      <c r="B6338" t="s">
        <v>7501</v>
      </c>
      <c r="C6338">
        <v>50</v>
      </c>
      <c r="D6338">
        <v>0</v>
      </c>
      <c r="E6338" t="s">
        <v>1085</v>
      </c>
      <c r="F6338" t="s">
        <v>8360</v>
      </c>
    </row>
    <row r="6339" spans="1:6">
      <c r="A6339" t="s">
        <v>14769</v>
      </c>
      <c r="B6339" t="s">
        <v>7502</v>
      </c>
      <c r="C6339">
        <v>0</v>
      </c>
      <c r="D6339">
        <v>0</v>
      </c>
      <c r="E6339" t="s">
        <v>1085</v>
      </c>
      <c r="F6339" t="s">
        <v>8360</v>
      </c>
    </row>
    <row r="6340" spans="1:6">
      <c r="A6340" t="s">
        <v>14770</v>
      </c>
      <c r="B6340" t="s">
        <v>7503</v>
      </c>
      <c r="C6340">
        <v>8</v>
      </c>
      <c r="D6340">
        <v>0</v>
      </c>
      <c r="E6340" t="s">
        <v>1085</v>
      </c>
      <c r="F6340" t="s">
        <v>8360</v>
      </c>
    </row>
    <row r="6341" spans="1:6">
      <c r="A6341" t="s">
        <v>14771</v>
      </c>
      <c r="B6341" t="s">
        <v>7504</v>
      </c>
      <c r="C6341">
        <v>42</v>
      </c>
      <c r="D6341">
        <v>0</v>
      </c>
      <c r="E6341" t="s">
        <v>1085</v>
      </c>
      <c r="F6341" t="s">
        <v>8360</v>
      </c>
    </row>
    <row r="6342" spans="1:6">
      <c r="A6342" t="s">
        <v>14772</v>
      </c>
      <c r="B6342" t="s">
        <v>7505</v>
      </c>
      <c r="C6342">
        <v>0</v>
      </c>
      <c r="D6342">
        <v>0</v>
      </c>
      <c r="E6342" t="s">
        <v>1086</v>
      </c>
      <c r="F6342" t="s">
        <v>8360</v>
      </c>
    </row>
    <row r="6343" spans="1:6">
      <c r="A6343" t="s">
        <v>14773</v>
      </c>
      <c r="B6343" t="s">
        <v>7506</v>
      </c>
      <c r="C6343">
        <v>0</v>
      </c>
      <c r="D6343">
        <v>0</v>
      </c>
      <c r="E6343" t="s">
        <v>1086</v>
      </c>
      <c r="F6343" t="s">
        <v>8360</v>
      </c>
    </row>
    <row r="6344" spans="1:6">
      <c r="A6344" t="s">
        <v>14774</v>
      </c>
      <c r="B6344" t="s">
        <v>7507</v>
      </c>
      <c r="C6344">
        <v>160</v>
      </c>
      <c r="D6344">
        <v>0</v>
      </c>
      <c r="E6344" t="s">
        <v>1086</v>
      </c>
      <c r="F6344" t="s">
        <v>8360</v>
      </c>
    </row>
    <row r="6345" spans="1:6">
      <c r="A6345" t="s">
        <v>14775</v>
      </c>
      <c r="B6345" t="s">
        <v>7508</v>
      </c>
      <c r="C6345">
        <v>112</v>
      </c>
      <c r="D6345">
        <v>0</v>
      </c>
      <c r="E6345" t="s">
        <v>1086</v>
      </c>
      <c r="F6345" t="s">
        <v>8360</v>
      </c>
    </row>
    <row r="6346" spans="1:6">
      <c r="A6346" t="s">
        <v>14776</v>
      </c>
      <c r="B6346" t="s">
        <v>7509</v>
      </c>
      <c r="C6346">
        <v>15</v>
      </c>
      <c r="D6346">
        <v>0</v>
      </c>
      <c r="E6346" t="s">
        <v>1086</v>
      </c>
      <c r="F6346" t="s">
        <v>8360</v>
      </c>
    </row>
    <row r="6347" spans="1:6">
      <c r="A6347" t="s">
        <v>14777</v>
      </c>
      <c r="B6347" t="s">
        <v>7510</v>
      </c>
      <c r="C6347">
        <v>96</v>
      </c>
      <c r="D6347">
        <v>0</v>
      </c>
      <c r="E6347" t="s">
        <v>1086</v>
      </c>
      <c r="F6347" t="s">
        <v>8360</v>
      </c>
    </row>
    <row r="6348" spans="1:6">
      <c r="A6348" t="s">
        <v>14778</v>
      </c>
      <c r="B6348" t="s">
        <v>7511</v>
      </c>
      <c r="C6348">
        <v>15</v>
      </c>
      <c r="D6348">
        <v>0</v>
      </c>
      <c r="E6348" t="s">
        <v>1087</v>
      </c>
      <c r="F6348" t="s">
        <v>8360</v>
      </c>
    </row>
    <row r="6349" spans="1:6">
      <c r="A6349" t="s">
        <v>14779</v>
      </c>
      <c r="B6349" t="s">
        <v>7512</v>
      </c>
      <c r="C6349">
        <v>73</v>
      </c>
      <c r="D6349">
        <v>0</v>
      </c>
      <c r="E6349" t="s">
        <v>1087</v>
      </c>
      <c r="F6349" t="s">
        <v>8360</v>
      </c>
    </row>
    <row r="6350" spans="1:6">
      <c r="A6350" t="s">
        <v>14780</v>
      </c>
      <c r="B6350" t="s">
        <v>7513</v>
      </c>
      <c r="C6350">
        <v>0</v>
      </c>
      <c r="D6350">
        <v>0</v>
      </c>
      <c r="E6350" t="s">
        <v>1087</v>
      </c>
      <c r="F6350" t="s">
        <v>8360</v>
      </c>
    </row>
    <row r="6351" spans="1:6">
      <c r="A6351" t="s">
        <v>14781</v>
      </c>
      <c r="B6351" t="s">
        <v>7514</v>
      </c>
      <c r="C6351">
        <v>24</v>
      </c>
      <c r="D6351">
        <v>0</v>
      </c>
      <c r="E6351" t="s">
        <v>1087</v>
      </c>
      <c r="F6351" t="s">
        <v>8360</v>
      </c>
    </row>
    <row r="6352" spans="1:6">
      <c r="A6352" t="s">
        <v>14782</v>
      </c>
      <c r="B6352" t="s">
        <v>7515</v>
      </c>
      <c r="C6352">
        <v>14</v>
      </c>
      <c r="D6352">
        <v>0</v>
      </c>
      <c r="E6352" t="s">
        <v>1087</v>
      </c>
      <c r="F6352" t="s">
        <v>8360</v>
      </c>
    </row>
    <row r="6353" spans="1:6">
      <c r="A6353" t="s">
        <v>14783</v>
      </c>
      <c r="B6353" t="s">
        <v>7516</v>
      </c>
      <c r="C6353">
        <v>40</v>
      </c>
      <c r="D6353">
        <v>0</v>
      </c>
      <c r="E6353" t="s">
        <v>1087</v>
      </c>
      <c r="F6353" t="s">
        <v>8360</v>
      </c>
    </row>
    <row r="6354" spans="1:6">
      <c r="A6354" t="s">
        <v>14784</v>
      </c>
      <c r="B6354" t="s">
        <v>7517</v>
      </c>
      <c r="C6354">
        <v>0</v>
      </c>
      <c r="D6354">
        <v>0</v>
      </c>
      <c r="E6354" t="s">
        <v>1087</v>
      </c>
      <c r="F6354" t="s">
        <v>8360</v>
      </c>
    </row>
    <row r="6355" spans="1:6">
      <c r="A6355" t="s">
        <v>14785</v>
      </c>
      <c r="B6355" t="s">
        <v>7518</v>
      </c>
      <c r="C6355">
        <v>0</v>
      </c>
      <c r="D6355">
        <v>0</v>
      </c>
      <c r="E6355" t="s">
        <v>1088</v>
      </c>
      <c r="F6355" t="s">
        <v>8360</v>
      </c>
    </row>
    <row r="6356" spans="1:6">
      <c r="A6356" t="s">
        <v>14786</v>
      </c>
      <c r="B6356" t="s">
        <v>7519</v>
      </c>
      <c r="C6356">
        <v>61</v>
      </c>
      <c r="D6356">
        <v>0</v>
      </c>
      <c r="E6356" t="s">
        <v>1088</v>
      </c>
      <c r="F6356" t="s">
        <v>8360</v>
      </c>
    </row>
    <row r="6357" spans="1:6">
      <c r="A6357" t="s">
        <v>14787</v>
      </c>
      <c r="B6357" t="s">
        <v>7520</v>
      </c>
      <c r="C6357">
        <v>9</v>
      </c>
      <c r="D6357">
        <v>0</v>
      </c>
      <c r="E6357" t="s">
        <v>1088</v>
      </c>
      <c r="F6357" t="s">
        <v>8360</v>
      </c>
    </row>
    <row r="6358" spans="1:6">
      <c r="A6358" t="s">
        <v>14788</v>
      </c>
      <c r="B6358" t="s">
        <v>7521</v>
      </c>
      <c r="C6358">
        <v>0</v>
      </c>
      <c r="D6358">
        <v>0</v>
      </c>
      <c r="E6358" t="s">
        <v>1088</v>
      </c>
      <c r="F6358" t="s">
        <v>8360</v>
      </c>
    </row>
    <row r="6359" spans="1:6">
      <c r="A6359" t="s">
        <v>14789</v>
      </c>
      <c r="B6359" t="s">
        <v>7522</v>
      </c>
      <c r="C6359">
        <v>25</v>
      </c>
      <c r="D6359">
        <v>0</v>
      </c>
      <c r="E6359" t="s">
        <v>1088</v>
      </c>
      <c r="F6359" t="s">
        <v>8360</v>
      </c>
    </row>
    <row r="6360" spans="1:6">
      <c r="A6360" t="s">
        <v>14790</v>
      </c>
      <c r="B6360" t="s">
        <v>7523</v>
      </c>
      <c r="C6360">
        <v>0</v>
      </c>
      <c r="D6360">
        <v>0</v>
      </c>
      <c r="E6360" t="s">
        <v>1088</v>
      </c>
      <c r="F6360" t="s">
        <v>8360</v>
      </c>
    </row>
    <row r="6361" spans="1:6">
      <c r="A6361" t="s">
        <v>14791</v>
      </c>
      <c r="B6361" t="s">
        <v>7524</v>
      </c>
      <c r="C6361">
        <v>153</v>
      </c>
      <c r="D6361">
        <v>0</v>
      </c>
      <c r="E6361" t="s">
        <v>1088</v>
      </c>
      <c r="F6361" t="s">
        <v>8360</v>
      </c>
    </row>
    <row r="6362" spans="1:6">
      <c r="A6362" t="s">
        <v>14792</v>
      </c>
      <c r="B6362" t="s">
        <v>7525</v>
      </c>
      <c r="C6362">
        <v>2</v>
      </c>
      <c r="D6362">
        <v>0</v>
      </c>
      <c r="E6362" t="s">
        <v>1088</v>
      </c>
      <c r="F6362" t="s">
        <v>8360</v>
      </c>
    </row>
    <row r="6363" spans="1:6">
      <c r="A6363" t="s">
        <v>14793</v>
      </c>
      <c r="B6363" t="s">
        <v>7526</v>
      </c>
      <c r="C6363">
        <v>34</v>
      </c>
      <c r="D6363">
        <v>0</v>
      </c>
      <c r="E6363" t="s">
        <v>1088</v>
      </c>
      <c r="F6363" t="s">
        <v>8360</v>
      </c>
    </row>
    <row r="6364" spans="1:6">
      <c r="A6364" t="s">
        <v>14794</v>
      </c>
      <c r="B6364" t="s">
        <v>7527</v>
      </c>
      <c r="C6364">
        <v>0</v>
      </c>
      <c r="D6364">
        <v>0</v>
      </c>
      <c r="E6364" t="s">
        <v>1089</v>
      </c>
      <c r="F6364" t="s">
        <v>8360</v>
      </c>
    </row>
    <row r="6365" spans="1:6">
      <c r="A6365" t="s">
        <v>14795</v>
      </c>
      <c r="B6365" t="s">
        <v>7528</v>
      </c>
      <c r="C6365">
        <v>26</v>
      </c>
      <c r="D6365">
        <v>0</v>
      </c>
      <c r="E6365" t="s">
        <v>1089</v>
      </c>
      <c r="F6365" t="s">
        <v>8360</v>
      </c>
    </row>
    <row r="6366" spans="1:6">
      <c r="A6366" t="s">
        <v>14796</v>
      </c>
      <c r="B6366" t="s">
        <v>7529</v>
      </c>
      <c r="C6366">
        <v>28</v>
      </c>
      <c r="D6366">
        <v>0</v>
      </c>
      <c r="E6366" t="s">
        <v>1089</v>
      </c>
      <c r="F6366" t="s">
        <v>8360</v>
      </c>
    </row>
    <row r="6367" spans="1:6">
      <c r="A6367" t="s">
        <v>14797</v>
      </c>
      <c r="B6367" t="s">
        <v>7530</v>
      </c>
      <c r="C6367">
        <v>1</v>
      </c>
      <c r="D6367">
        <v>0</v>
      </c>
      <c r="E6367" t="s">
        <v>1089</v>
      </c>
      <c r="F6367" t="s">
        <v>8360</v>
      </c>
    </row>
    <row r="6368" spans="1:6">
      <c r="A6368" t="s">
        <v>14798</v>
      </c>
      <c r="B6368" t="s">
        <v>7531</v>
      </c>
      <c r="C6368">
        <v>68</v>
      </c>
      <c r="D6368">
        <v>0</v>
      </c>
      <c r="E6368" t="s">
        <v>1089</v>
      </c>
      <c r="F6368" t="s">
        <v>8360</v>
      </c>
    </row>
    <row r="6369" spans="1:6">
      <c r="A6369" t="s">
        <v>14799</v>
      </c>
      <c r="B6369" t="s">
        <v>7532</v>
      </c>
      <c r="C6369">
        <v>104</v>
      </c>
      <c r="D6369">
        <v>0</v>
      </c>
      <c r="E6369" t="s">
        <v>1089</v>
      </c>
      <c r="F6369" t="s">
        <v>8360</v>
      </c>
    </row>
    <row r="6370" spans="1:6">
      <c r="A6370" t="s">
        <v>14800</v>
      </c>
      <c r="B6370" t="s">
        <v>7533</v>
      </c>
      <c r="C6370">
        <v>146</v>
      </c>
      <c r="D6370">
        <v>0</v>
      </c>
      <c r="E6370" t="s">
        <v>1089</v>
      </c>
      <c r="F6370" t="s">
        <v>8360</v>
      </c>
    </row>
    <row r="6371" spans="1:6">
      <c r="A6371" t="s">
        <v>14801</v>
      </c>
      <c r="B6371" t="s">
        <v>7534</v>
      </c>
      <c r="C6371">
        <v>0</v>
      </c>
      <c r="D6371">
        <v>0</v>
      </c>
      <c r="E6371" t="s">
        <v>1089</v>
      </c>
      <c r="F6371" t="s">
        <v>8360</v>
      </c>
    </row>
    <row r="6372" spans="1:6">
      <c r="A6372" t="s">
        <v>14802</v>
      </c>
      <c r="B6372" t="s">
        <v>7535</v>
      </c>
      <c r="C6372">
        <v>43</v>
      </c>
      <c r="D6372">
        <v>0</v>
      </c>
      <c r="E6372" t="s">
        <v>1089</v>
      </c>
      <c r="F6372" t="s">
        <v>8360</v>
      </c>
    </row>
    <row r="6373" spans="1:6">
      <c r="A6373" t="s">
        <v>14803</v>
      </c>
      <c r="B6373" t="s">
        <v>7536</v>
      </c>
      <c r="C6373">
        <v>60</v>
      </c>
      <c r="D6373">
        <v>0</v>
      </c>
      <c r="E6373" t="s">
        <v>1089</v>
      </c>
      <c r="F6373" t="s">
        <v>8360</v>
      </c>
    </row>
    <row r="6374" spans="1:6">
      <c r="A6374" t="s">
        <v>14804</v>
      </c>
      <c r="B6374" t="s">
        <v>7537</v>
      </c>
      <c r="C6374">
        <v>116</v>
      </c>
      <c r="D6374">
        <v>0</v>
      </c>
      <c r="E6374" t="s">
        <v>1090</v>
      </c>
      <c r="F6374" t="s">
        <v>8360</v>
      </c>
    </row>
    <row r="6375" spans="1:6">
      <c r="A6375" t="s">
        <v>14805</v>
      </c>
      <c r="B6375" t="s">
        <v>7538</v>
      </c>
      <c r="C6375">
        <v>28</v>
      </c>
      <c r="D6375">
        <v>0</v>
      </c>
      <c r="E6375" t="s">
        <v>1090</v>
      </c>
      <c r="F6375" t="s">
        <v>8360</v>
      </c>
    </row>
    <row r="6376" spans="1:6">
      <c r="A6376" t="s">
        <v>14806</v>
      </c>
      <c r="B6376" t="s">
        <v>7539</v>
      </c>
      <c r="C6376">
        <v>65</v>
      </c>
      <c r="D6376">
        <v>0</v>
      </c>
      <c r="E6376" t="s">
        <v>1090</v>
      </c>
      <c r="F6376" t="s">
        <v>8360</v>
      </c>
    </row>
    <row r="6377" spans="1:6">
      <c r="A6377" t="s">
        <v>14807</v>
      </c>
      <c r="B6377" t="s">
        <v>7540</v>
      </c>
      <c r="C6377">
        <v>45</v>
      </c>
      <c r="D6377">
        <v>0</v>
      </c>
      <c r="E6377" t="s">
        <v>1090</v>
      </c>
      <c r="F6377" t="s">
        <v>8360</v>
      </c>
    </row>
    <row r="6378" spans="1:6">
      <c r="A6378" t="s">
        <v>14808</v>
      </c>
      <c r="B6378" t="s">
        <v>7541</v>
      </c>
      <c r="C6378">
        <v>0</v>
      </c>
      <c r="D6378">
        <v>0</v>
      </c>
      <c r="E6378" t="s">
        <v>1090</v>
      </c>
      <c r="F6378" t="s">
        <v>8360</v>
      </c>
    </row>
    <row r="6379" spans="1:6">
      <c r="A6379" t="s">
        <v>14809</v>
      </c>
      <c r="B6379" t="s">
        <v>7542</v>
      </c>
      <c r="C6379">
        <v>117</v>
      </c>
      <c r="D6379">
        <v>0</v>
      </c>
      <c r="E6379" t="s">
        <v>1090</v>
      </c>
      <c r="F6379" t="s">
        <v>8360</v>
      </c>
    </row>
    <row r="6380" spans="1:6">
      <c r="A6380" t="s">
        <v>14810</v>
      </c>
      <c r="B6380" t="s">
        <v>7543</v>
      </c>
      <c r="C6380">
        <v>83</v>
      </c>
      <c r="D6380">
        <v>0</v>
      </c>
      <c r="E6380" t="s">
        <v>1091</v>
      </c>
      <c r="F6380" t="s">
        <v>8360</v>
      </c>
    </row>
    <row r="6381" spans="1:6">
      <c r="A6381" t="s">
        <v>14811</v>
      </c>
      <c r="B6381" t="s">
        <v>7544</v>
      </c>
      <c r="C6381">
        <v>0</v>
      </c>
      <c r="D6381">
        <v>0</v>
      </c>
      <c r="E6381" t="s">
        <v>1091</v>
      </c>
      <c r="F6381" t="s">
        <v>1196</v>
      </c>
    </row>
    <row r="6382" spans="1:6">
      <c r="A6382" t="s">
        <v>14812</v>
      </c>
      <c r="B6382" t="s">
        <v>7545</v>
      </c>
      <c r="C6382">
        <v>0</v>
      </c>
      <c r="D6382">
        <v>0</v>
      </c>
      <c r="E6382" t="s">
        <v>1091</v>
      </c>
      <c r="F6382" t="s">
        <v>8360</v>
      </c>
    </row>
    <row r="6383" spans="1:6">
      <c r="A6383" t="s">
        <v>14813</v>
      </c>
      <c r="B6383" t="s">
        <v>7546</v>
      </c>
      <c r="C6383">
        <v>12</v>
      </c>
      <c r="D6383">
        <v>0</v>
      </c>
      <c r="E6383" t="s">
        <v>1091</v>
      </c>
      <c r="F6383" t="s">
        <v>8360</v>
      </c>
    </row>
    <row r="6384" spans="1:6">
      <c r="A6384" t="s">
        <v>14814</v>
      </c>
      <c r="B6384" t="s">
        <v>7547</v>
      </c>
      <c r="C6384">
        <v>31</v>
      </c>
      <c r="D6384">
        <v>0</v>
      </c>
      <c r="E6384" t="s">
        <v>1091</v>
      </c>
      <c r="F6384" t="s">
        <v>8360</v>
      </c>
    </row>
    <row r="6385" spans="1:6">
      <c r="A6385" t="s">
        <v>14815</v>
      </c>
      <c r="B6385" t="s">
        <v>7548</v>
      </c>
      <c r="C6385">
        <v>0</v>
      </c>
      <c r="D6385">
        <v>0</v>
      </c>
      <c r="E6385" t="s">
        <v>1091</v>
      </c>
      <c r="F6385" t="s">
        <v>8360</v>
      </c>
    </row>
    <row r="6386" spans="1:6">
      <c r="A6386" t="s">
        <v>14816</v>
      </c>
      <c r="B6386" t="s">
        <v>7549</v>
      </c>
      <c r="C6386">
        <v>32</v>
      </c>
      <c r="D6386">
        <v>0</v>
      </c>
      <c r="E6386" t="s">
        <v>1091</v>
      </c>
      <c r="F6386" t="s">
        <v>8360</v>
      </c>
    </row>
    <row r="6387" spans="1:6">
      <c r="A6387" t="s">
        <v>14817</v>
      </c>
      <c r="B6387" t="s">
        <v>7550</v>
      </c>
      <c r="C6387">
        <v>142</v>
      </c>
      <c r="D6387">
        <v>0</v>
      </c>
      <c r="E6387" t="s">
        <v>1091</v>
      </c>
      <c r="F6387" t="s">
        <v>8360</v>
      </c>
    </row>
    <row r="6388" spans="1:6">
      <c r="A6388" t="s">
        <v>14818</v>
      </c>
      <c r="B6388" t="s">
        <v>7551</v>
      </c>
      <c r="C6388">
        <v>0</v>
      </c>
      <c r="D6388">
        <v>0</v>
      </c>
      <c r="E6388" t="s">
        <v>1091</v>
      </c>
      <c r="F6388" t="s">
        <v>8360</v>
      </c>
    </row>
    <row r="6389" spans="1:6">
      <c r="A6389" t="s">
        <v>14819</v>
      </c>
      <c r="B6389" t="s">
        <v>7552</v>
      </c>
      <c r="C6389">
        <v>0</v>
      </c>
      <c r="D6389">
        <v>0</v>
      </c>
      <c r="E6389" t="s">
        <v>1091</v>
      </c>
      <c r="F6389" t="s">
        <v>8360</v>
      </c>
    </row>
    <row r="6390" spans="1:6">
      <c r="A6390" t="s">
        <v>14820</v>
      </c>
      <c r="B6390" t="s">
        <v>7553</v>
      </c>
      <c r="C6390">
        <v>19</v>
      </c>
      <c r="D6390">
        <v>0</v>
      </c>
      <c r="E6390" t="s">
        <v>1091</v>
      </c>
      <c r="F6390" t="s">
        <v>8360</v>
      </c>
    </row>
    <row r="6391" spans="1:6">
      <c r="A6391" t="s">
        <v>14821</v>
      </c>
      <c r="B6391" t="s">
        <v>7554</v>
      </c>
      <c r="C6391">
        <v>0</v>
      </c>
      <c r="D6391">
        <v>0</v>
      </c>
      <c r="E6391" t="s">
        <v>1091</v>
      </c>
      <c r="F6391" t="s">
        <v>8360</v>
      </c>
    </row>
    <row r="6392" spans="1:6">
      <c r="A6392" t="s">
        <v>14822</v>
      </c>
      <c r="B6392" t="s">
        <v>7555</v>
      </c>
      <c r="C6392">
        <v>0</v>
      </c>
      <c r="D6392">
        <v>0</v>
      </c>
      <c r="E6392" t="s">
        <v>1092</v>
      </c>
      <c r="F6392" t="s">
        <v>1196</v>
      </c>
    </row>
    <row r="6393" spans="1:6">
      <c r="A6393" t="s">
        <v>14823</v>
      </c>
      <c r="B6393" t="s">
        <v>7556</v>
      </c>
      <c r="C6393">
        <v>58</v>
      </c>
      <c r="D6393">
        <v>0</v>
      </c>
      <c r="E6393" t="s">
        <v>1092</v>
      </c>
      <c r="F6393" t="s">
        <v>8360</v>
      </c>
    </row>
    <row r="6394" spans="1:6">
      <c r="A6394" t="s">
        <v>14824</v>
      </c>
      <c r="B6394" t="s">
        <v>7557</v>
      </c>
      <c r="C6394">
        <v>64</v>
      </c>
      <c r="D6394">
        <v>17</v>
      </c>
      <c r="E6394" t="s">
        <v>1092</v>
      </c>
      <c r="F6394" t="s">
        <v>8360</v>
      </c>
    </row>
    <row r="6395" spans="1:6">
      <c r="A6395" t="s">
        <v>14825</v>
      </c>
      <c r="B6395" t="s">
        <v>7558</v>
      </c>
      <c r="C6395">
        <v>3</v>
      </c>
      <c r="D6395">
        <v>0</v>
      </c>
      <c r="E6395" t="s">
        <v>1092</v>
      </c>
      <c r="F6395" t="s">
        <v>8360</v>
      </c>
    </row>
    <row r="6396" spans="1:6">
      <c r="A6396" t="s">
        <v>14826</v>
      </c>
      <c r="B6396" t="s">
        <v>7559</v>
      </c>
      <c r="C6396">
        <v>188</v>
      </c>
      <c r="D6396">
        <v>0</v>
      </c>
      <c r="E6396" t="s">
        <v>1092</v>
      </c>
      <c r="F6396" t="s">
        <v>8360</v>
      </c>
    </row>
    <row r="6397" spans="1:6">
      <c r="A6397" t="s">
        <v>14827</v>
      </c>
      <c r="B6397" t="s">
        <v>7560</v>
      </c>
      <c r="C6397">
        <v>45</v>
      </c>
      <c r="D6397">
        <v>0</v>
      </c>
      <c r="E6397" t="s">
        <v>1092</v>
      </c>
      <c r="F6397" t="s">
        <v>8360</v>
      </c>
    </row>
    <row r="6398" spans="1:6">
      <c r="A6398" t="s">
        <v>14828</v>
      </c>
      <c r="B6398" t="s">
        <v>7561</v>
      </c>
      <c r="C6398">
        <v>155</v>
      </c>
      <c r="D6398">
        <v>0</v>
      </c>
      <c r="E6398" t="s">
        <v>1092</v>
      </c>
      <c r="F6398" t="s">
        <v>8360</v>
      </c>
    </row>
    <row r="6399" spans="1:6">
      <c r="A6399" t="s">
        <v>14829</v>
      </c>
      <c r="B6399" t="s">
        <v>7562</v>
      </c>
      <c r="C6399">
        <v>0</v>
      </c>
      <c r="D6399">
        <v>0</v>
      </c>
      <c r="E6399" t="s">
        <v>1092</v>
      </c>
      <c r="F6399" t="s">
        <v>1196</v>
      </c>
    </row>
    <row r="6400" spans="1:6">
      <c r="A6400" t="s">
        <v>14830</v>
      </c>
      <c r="B6400" t="s">
        <v>7563</v>
      </c>
      <c r="C6400">
        <v>19</v>
      </c>
      <c r="D6400">
        <v>0</v>
      </c>
      <c r="E6400" t="s">
        <v>1092</v>
      </c>
      <c r="F6400" t="s">
        <v>8360</v>
      </c>
    </row>
    <row r="6401" spans="1:6">
      <c r="A6401" t="s">
        <v>14831</v>
      </c>
      <c r="B6401" t="s">
        <v>7564</v>
      </c>
      <c r="C6401">
        <v>381</v>
      </c>
      <c r="D6401">
        <v>0</v>
      </c>
      <c r="E6401" t="s">
        <v>1092</v>
      </c>
      <c r="F6401" t="s">
        <v>8360</v>
      </c>
    </row>
    <row r="6402" spans="1:6">
      <c r="A6402" t="s">
        <v>14832</v>
      </c>
      <c r="B6402" t="s">
        <v>7565</v>
      </c>
      <c r="C6402">
        <v>105</v>
      </c>
      <c r="D6402">
        <v>0</v>
      </c>
      <c r="E6402" t="s">
        <v>1092</v>
      </c>
      <c r="F6402" t="s">
        <v>8360</v>
      </c>
    </row>
    <row r="6403" spans="1:6">
      <c r="A6403" t="s">
        <v>14833</v>
      </c>
      <c r="B6403" t="s">
        <v>7566</v>
      </c>
      <c r="C6403">
        <v>173</v>
      </c>
      <c r="D6403">
        <v>0</v>
      </c>
      <c r="E6403" t="s">
        <v>1093</v>
      </c>
      <c r="F6403" t="s">
        <v>8360</v>
      </c>
    </row>
    <row r="6404" spans="1:6">
      <c r="A6404" t="s">
        <v>14834</v>
      </c>
      <c r="B6404" t="s">
        <v>7567</v>
      </c>
      <c r="C6404">
        <v>4</v>
      </c>
      <c r="D6404">
        <v>0</v>
      </c>
      <c r="E6404" t="s">
        <v>1093</v>
      </c>
      <c r="F6404" t="s">
        <v>8360</v>
      </c>
    </row>
    <row r="6405" spans="1:6">
      <c r="A6405" t="s">
        <v>14835</v>
      </c>
      <c r="B6405" t="s">
        <v>7568</v>
      </c>
      <c r="C6405">
        <v>57</v>
      </c>
      <c r="D6405">
        <v>0</v>
      </c>
      <c r="E6405" t="s">
        <v>1093</v>
      </c>
      <c r="F6405" t="s">
        <v>8360</v>
      </c>
    </row>
    <row r="6406" spans="1:6">
      <c r="A6406" t="s">
        <v>14836</v>
      </c>
      <c r="B6406" t="s">
        <v>7569</v>
      </c>
      <c r="C6406">
        <v>0</v>
      </c>
      <c r="D6406">
        <v>0</v>
      </c>
      <c r="E6406" t="s">
        <v>1093</v>
      </c>
      <c r="F6406" t="s">
        <v>8360</v>
      </c>
    </row>
    <row r="6407" spans="1:6">
      <c r="A6407" t="s">
        <v>14837</v>
      </c>
      <c r="B6407" t="s">
        <v>7570</v>
      </c>
      <c r="C6407">
        <v>189</v>
      </c>
      <c r="D6407">
        <v>0</v>
      </c>
      <c r="E6407" t="s">
        <v>1093</v>
      </c>
      <c r="F6407" t="s">
        <v>8360</v>
      </c>
    </row>
    <row r="6408" spans="1:6">
      <c r="A6408" t="s">
        <v>14838</v>
      </c>
      <c r="B6408" t="s">
        <v>7571</v>
      </c>
      <c r="C6408">
        <v>137</v>
      </c>
      <c r="D6408">
        <v>25</v>
      </c>
      <c r="E6408" t="s">
        <v>1093</v>
      </c>
      <c r="F6408" t="s">
        <v>8360</v>
      </c>
    </row>
    <row r="6409" spans="1:6">
      <c r="A6409" t="s">
        <v>14839</v>
      </c>
      <c r="B6409" t="s">
        <v>7572</v>
      </c>
      <c r="C6409">
        <v>0</v>
      </c>
      <c r="D6409">
        <v>0</v>
      </c>
      <c r="E6409" t="s">
        <v>1093</v>
      </c>
      <c r="F6409" t="s">
        <v>8360</v>
      </c>
    </row>
    <row r="6410" spans="1:6">
      <c r="A6410" t="s">
        <v>14840</v>
      </c>
      <c r="B6410" t="s">
        <v>7573</v>
      </c>
      <c r="C6410">
        <v>0</v>
      </c>
      <c r="D6410">
        <v>0</v>
      </c>
      <c r="E6410" t="s">
        <v>1093</v>
      </c>
      <c r="F6410" t="s">
        <v>8360</v>
      </c>
    </row>
    <row r="6411" spans="1:6">
      <c r="A6411" t="s">
        <v>14841</v>
      </c>
      <c r="B6411" t="s">
        <v>7574</v>
      </c>
      <c r="C6411">
        <v>0</v>
      </c>
      <c r="D6411">
        <v>0</v>
      </c>
      <c r="E6411" t="s">
        <v>1093</v>
      </c>
      <c r="F6411" t="s">
        <v>8360</v>
      </c>
    </row>
    <row r="6412" spans="1:6">
      <c r="A6412" t="s">
        <v>14842</v>
      </c>
      <c r="B6412" t="s">
        <v>7575</v>
      </c>
      <c r="C6412">
        <v>0</v>
      </c>
      <c r="D6412">
        <v>0</v>
      </c>
      <c r="E6412" t="s">
        <v>1093</v>
      </c>
      <c r="F6412" t="s">
        <v>8360</v>
      </c>
    </row>
    <row r="6413" spans="1:6">
      <c r="A6413" t="s">
        <v>14843</v>
      </c>
      <c r="B6413" t="s">
        <v>7576</v>
      </c>
      <c r="C6413">
        <v>20</v>
      </c>
      <c r="D6413">
        <v>0</v>
      </c>
      <c r="E6413" t="s">
        <v>1093</v>
      </c>
      <c r="F6413" t="s">
        <v>8360</v>
      </c>
    </row>
    <row r="6414" spans="1:6">
      <c r="A6414" t="s">
        <v>14844</v>
      </c>
      <c r="B6414" t="s">
        <v>7577</v>
      </c>
      <c r="C6414">
        <v>0</v>
      </c>
      <c r="D6414">
        <v>0</v>
      </c>
      <c r="E6414" t="s">
        <v>1093</v>
      </c>
      <c r="F6414" t="s">
        <v>1196</v>
      </c>
    </row>
    <row r="6415" spans="1:6">
      <c r="A6415" t="s">
        <v>14845</v>
      </c>
      <c r="B6415" t="s">
        <v>7578</v>
      </c>
      <c r="C6415">
        <v>90</v>
      </c>
      <c r="D6415">
        <v>0</v>
      </c>
      <c r="E6415" t="s">
        <v>1094</v>
      </c>
      <c r="F6415" t="s">
        <v>8360</v>
      </c>
    </row>
    <row r="6416" spans="1:6">
      <c r="A6416" t="s">
        <v>14846</v>
      </c>
      <c r="B6416" t="s">
        <v>7579</v>
      </c>
      <c r="C6416">
        <v>75</v>
      </c>
      <c r="D6416">
        <v>0</v>
      </c>
      <c r="E6416" t="s">
        <v>1094</v>
      </c>
      <c r="F6416" t="s">
        <v>8360</v>
      </c>
    </row>
    <row r="6417" spans="1:6">
      <c r="A6417" t="s">
        <v>14847</v>
      </c>
      <c r="B6417" t="s">
        <v>7580</v>
      </c>
      <c r="C6417">
        <v>75</v>
      </c>
      <c r="D6417">
        <v>0</v>
      </c>
      <c r="E6417" t="s">
        <v>1094</v>
      </c>
      <c r="F6417" t="s">
        <v>8360</v>
      </c>
    </row>
    <row r="6418" spans="1:6">
      <c r="A6418" t="s">
        <v>14848</v>
      </c>
      <c r="B6418" t="s">
        <v>7581</v>
      </c>
      <c r="C6418">
        <v>83</v>
      </c>
      <c r="D6418">
        <v>0</v>
      </c>
      <c r="E6418" t="s">
        <v>1094</v>
      </c>
      <c r="F6418" t="s">
        <v>8360</v>
      </c>
    </row>
    <row r="6419" spans="1:6">
      <c r="A6419" t="s">
        <v>14849</v>
      </c>
      <c r="B6419" t="s">
        <v>7582</v>
      </c>
      <c r="C6419">
        <v>119</v>
      </c>
      <c r="D6419">
        <v>0</v>
      </c>
      <c r="E6419" t="s">
        <v>1094</v>
      </c>
      <c r="F6419" t="s">
        <v>8360</v>
      </c>
    </row>
    <row r="6420" spans="1:6">
      <c r="A6420" t="s">
        <v>14850</v>
      </c>
      <c r="B6420" t="s">
        <v>7583</v>
      </c>
      <c r="C6420">
        <v>0</v>
      </c>
      <c r="D6420">
        <v>0</v>
      </c>
      <c r="E6420" t="s">
        <v>1094</v>
      </c>
      <c r="F6420" t="s">
        <v>8360</v>
      </c>
    </row>
    <row r="6421" spans="1:6">
      <c r="A6421" t="s">
        <v>14851</v>
      </c>
      <c r="B6421" t="s">
        <v>7584</v>
      </c>
      <c r="C6421">
        <v>42</v>
      </c>
      <c r="D6421">
        <v>0</v>
      </c>
      <c r="E6421" t="s">
        <v>1094</v>
      </c>
      <c r="F6421" t="s">
        <v>8360</v>
      </c>
    </row>
    <row r="6422" spans="1:6">
      <c r="A6422" t="s">
        <v>14852</v>
      </c>
      <c r="B6422" t="s">
        <v>7585</v>
      </c>
      <c r="C6422">
        <v>4</v>
      </c>
      <c r="D6422">
        <v>0</v>
      </c>
      <c r="E6422" t="s">
        <v>1094</v>
      </c>
      <c r="F6422" t="s">
        <v>8360</v>
      </c>
    </row>
    <row r="6423" spans="1:6">
      <c r="A6423" t="s">
        <v>14853</v>
      </c>
      <c r="B6423" t="s">
        <v>7586</v>
      </c>
      <c r="C6423">
        <v>15</v>
      </c>
      <c r="D6423">
        <v>0</v>
      </c>
      <c r="E6423" t="s">
        <v>1095</v>
      </c>
      <c r="F6423" t="s">
        <v>8335</v>
      </c>
    </row>
    <row r="6424" spans="1:6">
      <c r="A6424" t="s">
        <v>14854</v>
      </c>
      <c r="B6424" t="s">
        <v>7587</v>
      </c>
      <c r="C6424">
        <v>0</v>
      </c>
      <c r="D6424">
        <v>0</v>
      </c>
      <c r="E6424" t="s">
        <v>1095</v>
      </c>
      <c r="F6424" t="s">
        <v>8334</v>
      </c>
    </row>
    <row r="6425" spans="1:6">
      <c r="A6425" t="s">
        <v>14855</v>
      </c>
      <c r="B6425" t="s">
        <v>7588</v>
      </c>
      <c r="C6425">
        <v>10</v>
      </c>
      <c r="D6425">
        <v>0</v>
      </c>
      <c r="E6425" t="s">
        <v>1095</v>
      </c>
      <c r="F6425" t="s">
        <v>1196</v>
      </c>
    </row>
    <row r="6426" spans="1:6">
      <c r="A6426" t="s">
        <v>14856</v>
      </c>
      <c r="B6426" t="s">
        <v>7589</v>
      </c>
      <c r="C6426">
        <v>75</v>
      </c>
      <c r="D6426">
        <v>15</v>
      </c>
      <c r="E6426" t="s">
        <v>1095</v>
      </c>
      <c r="F6426" t="s">
        <v>8334</v>
      </c>
    </row>
    <row r="6427" spans="1:6">
      <c r="A6427" t="s">
        <v>14857</v>
      </c>
      <c r="B6427" t="s">
        <v>7590</v>
      </c>
      <c r="C6427">
        <v>66</v>
      </c>
      <c r="D6427">
        <v>6</v>
      </c>
      <c r="E6427" t="s">
        <v>1095</v>
      </c>
      <c r="F6427" t="s">
        <v>8334</v>
      </c>
    </row>
    <row r="6428" spans="1:6">
      <c r="A6428" t="s">
        <v>14858</v>
      </c>
      <c r="B6428" t="s">
        <v>7591</v>
      </c>
      <c r="C6428">
        <v>0</v>
      </c>
      <c r="D6428">
        <v>0</v>
      </c>
      <c r="E6428" t="s">
        <v>1096</v>
      </c>
      <c r="F6428" t="s">
        <v>8335</v>
      </c>
    </row>
    <row r="6429" spans="1:6">
      <c r="A6429" t="s">
        <v>14859</v>
      </c>
      <c r="B6429" t="s">
        <v>7592</v>
      </c>
      <c r="C6429">
        <v>86</v>
      </c>
      <c r="D6429">
        <v>11</v>
      </c>
      <c r="E6429" t="s">
        <v>1096</v>
      </c>
      <c r="F6429" t="s">
        <v>8335</v>
      </c>
    </row>
    <row r="6430" spans="1:6">
      <c r="A6430" t="s">
        <v>14860</v>
      </c>
      <c r="B6430" t="s">
        <v>7593</v>
      </c>
      <c r="C6430">
        <v>0</v>
      </c>
      <c r="D6430">
        <v>0</v>
      </c>
      <c r="E6430" t="s">
        <v>1096</v>
      </c>
      <c r="F6430" t="s">
        <v>1196</v>
      </c>
    </row>
    <row r="6431" spans="1:6">
      <c r="A6431" t="s">
        <v>14861</v>
      </c>
      <c r="B6431" t="s">
        <v>7594</v>
      </c>
      <c r="C6431">
        <v>149</v>
      </c>
      <c r="D6431">
        <v>18</v>
      </c>
      <c r="E6431" t="s">
        <v>1097</v>
      </c>
      <c r="F6431" t="s">
        <v>8334</v>
      </c>
    </row>
    <row r="6432" spans="1:6">
      <c r="A6432" t="s">
        <v>14862</v>
      </c>
      <c r="B6432" t="s">
        <v>7595</v>
      </c>
      <c r="C6432">
        <v>52</v>
      </c>
      <c r="D6432">
        <v>0</v>
      </c>
      <c r="E6432" t="s">
        <v>1097</v>
      </c>
      <c r="F6432" t="s">
        <v>8334</v>
      </c>
    </row>
    <row r="6433" spans="1:6">
      <c r="A6433" t="s">
        <v>14863</v>
      </c>
      <c r="B6433" t="s">
        <v>7596</v>
      </c>
      <c r="C6433">
        <v>235</v>
      </c>
      <c r="D6433">
        <v>31</v>
      </c>
      <c r="E6433" t="s">
        <v>1098</v>
      </c>
      <c r="F6433" t="s">
        <v>8335</v>
      </c>
    </row>
    <row r="6434" spans="1:6">
      <c r="A6434" t="s">
        <v>14864</v>
      </c>
      <c r="B6434" t="s">
        <v>7597</v>
      </c>
      <c r="C6434">
        <v>0</v>
      </c>
      <c r="D6434">
        <v>0</v>
      </c>
      <c r="E6434" t="s">
        <v>1099</v>
      </c>
      <c r="F6434" t="s">
        <v>8335</v>
      </c>
    </row>
    <row r="6435" spans="1:6">
      <c r="A6435" t="s">
        <v>14865</v>
      </c>
      <c r="B6435" t="s">
        <v>7598</v>
      </c>
      <c r="C6435">
        <v>52</v>
      </c>
      <c r="D6435">
        <v>5</v>
      </c>
      <c r="E6435" t="s">
        <v>1100</v>
      </c>
      <c r="F6435" t="s">
        <v>8332</v>
      </c>
    </row>
    <row r="6436" spans="1:6">
      <c r="A6436" t="s">
        <v>14866</v>
      </c>
      <c r="B6436" t="s">
        <v>7599</v>
      </c>
      <c r="C6436">
        <v>60</v>
      </c>
      <c r="D6436">
        <v>6</v>
      </c>
      <c r="E6436" t="s">
        <v>1101</v>
      </c>
      <c r="F6436" t="s">
        <v>8334</v>
      </c>
    </row>
    <row r="6437" spans="1:6">
      <c r="A6437" t="s">
        <v>14867</v>
      </c>
      <c r="B6437" t="s">
        <v>7600</v>
      </c>
      <c r="C6437">
        <v>16</v>
      </c>
      <c r="D6437">
        <v>1</v>
      </c>
      <c r="E6437" t="s">
        <v>1102</v>
      </c>
      <c r="F6437" t="s">
        <v>8335</v>
      </c>
    </row>
    <row r="6438" spans="1:6">
      <c r="A6438" t="s">
        <v>14868</v>
      </c>
      <c r="B6438" t="s">
        <v>7601</v>
      </c>
      <c r="C6438">
        <v>44</v>
      </c>
      <c r="D6438">
        <v>4</v>
      </c>
      <c r="E6438" t="s">
        <v>1102</v>
      </c>
      <c r="F6438" t="s">
        <v>8335</v>
      </c>
    </row>
    <row r="6439" spans="1:6">
      <c r="A6439" t="s">
        <v>14869</v>
      </c>
      <c r="B6439" t="s">
        <v>7602</v>
      </c>
      <c r="C6439">
        <v>60</v>
      </c>
      <c r="D6439">
        <v>7</v>
      </c>
      <c r="E6439" t="s">
        <v>1102</v>
      </c>
      <c r="F6439" t="s">
        <v>8335</v>
      </c>
    </row>
    <row r="6440" spans="1:6">
      <c r="A6440" t="s">
        <v>14870</v>
      </c>
      <c r="B6440" t="s">
        <v>7603</v>
      </c>
      <c r="C6440">
        <v>6</v>
      </c>
      <c r="D6440">
        <v>0</v>
      </c>
      <c r="E6440" t="s">
        <v>1102</v>
      </c>
      <c r="F6440" t="s">
        <v>8335</v>
      </c>
    </row>
    <row r="6441" spans="1:6">
      <c r="A6441" t="s">
        <v>14871</v>
      </c>
      <c r="B6441" t="s">
        <v>7604</v>
      </c>
      <c r="C6441">
        <v>22</v>
      </c>
      <c r="D6441">
        <v>3</v>
      </c>
      <c r="E6441" t="s">
        <v>1102</v>
      </c>
      <c r="F6441" t="s">
        <v>8335</v>
      </c>
    </row>
    <row r="6442" spans="1:6">
      <c r="A6442" t="s">
        <v>14872</v>
      </c>
      <c r="B6442" t="s">
        <v>7605</v>
      </c>
      <c r="C6442">
        <v>72</v>
      </c>
      <c r="D6442">
        <v>9</v>
      </c>
      <c r="E6442" t="s">
        <v>1103</v>
      </c>
      <c r="F6442" t="s">
        <v>8331</v>
      </c>
    </row>
    <row r="6443" spans="1:6">
      <c r="A6443" t="s">
        <v>14873</v>
      </c>
      <c r="B6443" t="s">
        <v>7606</v>
      </c>
      <c r="C6443">
        <v>57</v>
      </c>
      <c r="D6443">
        <v>6</v>
      </c>
      <c r="E6443" t="s">
        <v>1103</v>
      </c>
      <c r="F6443" t="s">
        <v>8331</v>
      </c>
    </row>
    <row r="6444" spans="1:6">
      <c r="A6444" t="s">
        <v>14874</v>
      </c>
      <c r="B6444" t="s">
        <v>7607</v>
      </c>
      <c r="C6444">
        <v>111</v>
      </c>
      <c r="D6444">
        <v>18</v>
      </c>
      <c r="E6444" t="s">
        <v>1103</v>
      </c>
      <c r="F6444" t="s">
        <v>8331</v>
      </c>
    </row>
    <row r="6445" spans="1:6">
      <c r="A6445" t="s">
        <v>14875</v>
      </c>
      <c r="B6445" t="s">
        <v>7608</v>
      </c>
      <c r="C6445">
        <v>0</v>
      </c>
      <c r="D6445">
        <v>0</v>
      </c>
      <c r="E6445" t="s">
        <v>1103</v>
      </c>
      <c r="F6445" t="s">
        <v>8331</v>
      </c>
    </row>
    <row r="6446" spans="1:6">
      <c r="A6446" t="s">
        <v>14876</v>
      </c>
      <c r="B6446" t="s">
        <v>7609</v>
      </c>
      <c r="C6446">
        <v>292</v>
      </c>
      <c r="D6446">
        <v>47</v>
      </c>
      <c r="E6446" t="s">
        <v>1104</v>
      </c>
      <c r="F6446" t="s">
        <v>8335</v>
      </c>
    </row>
    <row r="6447" spans="1:6">
      <c r="A6447" t="s">
        <v>14877</v>
      </c>
      <c r="B6447" t="s">
        <v>7610</v>
      </c>
      <c r="C6447">
        <v>175</v>
      </c>
      <c r="D6447">
        <v>28</v>
      </c>
      <c r="E6447" t="s">
        <v>1104</v>
      </c>
      <c r="F6447" t="s">
        <v>8335</v>
      </c>
    </row>
    <row r="6448" spans="1:6">
      <c r="A6448" t="s">
        <v>14878</v>
      </c>
      <c r="B6448" t="s">
        <v>7611</v>
      </c>
      <c r="C6448">
        <v>300</v>
      </c>
      <c r="D6448">
        <v>38</v>
      </c>
      <c r="E6448" t="s">
        <v>1104</v>
      </c>
      <c r="F6448" t="s">
        <v>8335</v>
      </c>
    </row>
    <row r="6449" spans="1:6">
      <c r="A6449" t="s">
        <v>14879</v>
      </c>
      <c r="B6449" t="s">
        <v>7612</v>
      </c>
      <c r="C6449">
        <v>0</v>
      </c>
      <c r="D6449">
        <v>0</v>
      </c>
      <c r="E6449" t="s">
        <v>1104</v>
      </c>
      <c r="F6449" t="s">
        <v>8335</v>
      </c>
    </row>
    <row r="6450" spans="1:6">
      <c r="A6450" t="s">
        <v>14880</v>
      </c>
      <c r="B6450" t="s">
        <v>7613</v>
      </c>
      <c r="C6450">
        <v>71</v>
      </c>
      <c r="D6450">
        <v>0</v>
      </c>
      <c r="E6450" t="s">
        <v>1104</v>
      </c>
      <c r="F6450" t="s">
        <v>8335</v>
      </c>
    </row>
    <row r="6451" spans="1:6">
      <c r="A6451" t="s">
        <v>14881</v>
      </c>
      <c r="B6451" t="s">
        <v>7614</v>
      </c>
      <c r="C6451">
        <v>38</v>
      </c>
      <c r="D6451">
        <v>0</v>
      </c>
      <c r="E6451" t="s">
        <v>1104</v>
      </c>
      <c r="F6451" t="s">
        <v>8335</v>
      </c>
    </row>
    <row r="6452" spans="1:6">
      <c r="A6452" t="s">
        <v>14882</v>
      </c>
      <c r="B6452" t="s">
        <v>7615</v>
      </c>
      <c r="C6452">
        <v>394</v>
      </c>
      <c r="D6452">
        <v>53</v>
      </c>
      <c r="E6452" t="s">
        <v>1104</v>
      </c>
      <c r="F6452" t="s">
        <v>8335</v>
      </c>
    </row>
    <row r="6453" spans="1:6">
      <c r="A6453" t="s">
        <v>14883</v>
      </c>
      <c r="B6453" t="s">
        <v>7616</v>
      </c>
      <c r="C6453">
        <v>125</v>
      </c>
      <c r="D6453">
        <v>20</v>
      </c>
      <c r="E6453" t="s">
        <v>1104</v>
      </c>
      <c r="F6453" t="s">
        <v>8335</v>
      </c>
    </row>
    <row r="6454" spans="1:6">
      <c r="A6454" t="s">
        <v>14884</v>
      </c>
      <c r="B6454" t="s">
        <v>7617</v>
      </c>
      <c r="C6454">
        <v>20</v>
      </c>
      <c r="D6454">
        <v>1</v>
      </c>
      <c r="E6454" t="s">
        <v>1104</v>
      </c>
      <c r="F6454" t="s">
        <v>8335</v>
      </c>
    </row>
    <row r="6455" spans="1:6">
      <c r="A6455" t="s">
        <v>14885</v>
      </c>
      <c r="B6455" t="s">
        <v>7618</v>
      </c>
      <c r="C6455">
        <v>120</v>
      </c>
      <c r="D6455">
        <v>16</v>
      </c>
      <c r="E6455" t="s">
        <v>1104</v>
      </c>
      <c r="F6455" t="s">
        <v>8335</v>
      </c>
    </row>
    <row r="6456" spans="1:6">
      <c r="A6456" t="s">
        <v>14886</v>
      </c>
      <c r="B6456" t="s">
        <v>7619</v>
      </c>
      <c r="C6456">
        <v>20</v>
      </c>
      <c r="D6456">
        <v>0</v>
      </c>
      <c r="E6456" t="s">
        <v>1104</v>
      </c>
      <c r="F6456" t="s">
        <v>8335</v>
      </c>
    </row>
    <row r="6457" spans="1:6">
      <c r="A6457" t="s">
        <v>14887</v>
      </c>
      <c r="B6457" t="s">
        <v>7620</v>
      </c>
      <c r="C6457">
        <v>97</v>
      </c>
      <c r="D6457">
        <v>7</v>
      </c>
      <c r="E6457" t="s">
        <v>1104</v>
      </c>
      <c r="F6457" t="s">
        <v>8335</v>
      </c>
    </row>
    <row r="6458" spans="1:6">
      <c r="A6458" t="s">
        <v>14888</v>
      </c>
      <c r="B6458" t="s">
        <v>7621</v>
      </c>
      <c r="C6458">
        <v>40</v>
      </c>
      <c r="D6458">
        <v>5</v>
      </c>
      <c r="E6458" t="s">
        <v>1105</v>
      </c>
      <c r="F6458" t="s">
        <v>8335</v>
      </c>
    </row>
    <row r="6459" spans="1:6">
      <c r="A6459" t="s">
        <v>14889</v>
      </c>
      <c r="B6459" t="s">
        <v>7622</v>
      </c>
      <c r="C6459">
        <v>11</v>
      </c>
      <c r="D6459">
        <v>0</v>
      </c>
      <c r="E6459" t="s">
        <v>1106</v>
      </c>
      <c r="F6459" t="s">
        <v>8335</v>
      </c>
    </row>
    <row r="6460" spans="1:6">
      <c r="A6460" t="s">
        <v>14890</v>
      </c>
      <c r="B6460" t="s">
        <v>7623</v>
      </c>
      <c r="C6460">
        <v>6</v>
      </c>
      <c r="D6460">
        <v>0</v>
      </c>
      <c r="E6460" t="s">
        <v>1106</v>
      </c>
      <c r="F6460" t="s">
        <v>8335</v>
      </c>
    </row>
    <row r="6461" spans="1:6">
      <c r="A6461" t="s">
        <v>14891</v>
      </c>
      <c r="B6461" t="s">
        <v>7624</v>
      </c>
      <c r="C6461">
        <v>400</v>
      </c>
      <c r="D6461">
        <v>47</v>
      </c>
      <c r="E6461" t="s">
        <v>1106</v>
      </c>
      <c r="F6461" t="s">
        <v>8335</v>
      </c>
    </row>
    <row r="6462" spans="1:6">
      <c r="A6462" t="s">
        <v>14892</v>
      </c>
      <c r="B6462" t="s">
        <v>7625</v>
      </c>
      <c r="C6462">
        <v>37</v>
      </c>
      <c r="D6462">
        <v>2</v>
      </c>
      <c r="E6462" t="s">
        <v>1106</v>
      </c>
      <c r="F6462" t="s">
        <v>8332</v>
      </c>
    </row>
    <row r="6463" spans="1:6">
      <c r="A6463" t="s">
        <v>14893</v>
      </c>
      <c r="B6463" t="s">
        <v>7626</v>
      </c>
      <c r="C6463">
        <v>136</v>
      </c>
      <c r="D6463">
        <v>21</v>
      </c>
      <c r="E6463" t="s">
        <v>1107</v>
      </c>
      <c r="F6463" t="s">
        <v>8334</v>
      </c>
    </row>
    <row r="6464" spans="1:6">
      <c r="A6464" t="s">
        <v>14894</v>
      </c>
      <c r="B6464" t="s">
        <v>7627</v>
      </c>
      <c r="C6464">
        <v>14</v>
      </c>
      <c r="D6464">
        <v>1</v>
      </c>
      <c r="E6464" t="s">
        <v>1107</v>
      </c>
      <c r="F6464" t="s">
        <v>8334</v>
      </c>
    </row>
    <row r="6465" spans="1:6">
      <c r="A6465" t="s">
        <v>14895</v>
      </c>
      <c r="B6465" t="s">
        <v>7628</v>
      </c>
      <c r="C6465">
        <v>15</v>
      </c>
      <c r="D6465">
        <v>3</v>
      </c>
      <c r="E6465" t="s">
        <v>1107</v>
      </c>
      <c r="F6465" t="s">
        <v>8334</v>
      </c>
    </row>
    <row r="6466" spans="1:6">
      <c r="A6466" t="s">
        <v>14896</v>
      </c>
      <c r="B6466" t="s">
        <v>7629</v>
      </c>
      <c r="C6466">
        <v>15</v>
      </c>
      <c r="D6466">
        <v>0</v>
      </c>
      <c r="E6466" t="s">
        <v>1107</v>
      </c>
      <c r="F6466" t="s">
        <v>8334</v>
      </c>
    </row>
    <row r="6467" spans="1:6">
      <c r="A6467" t="s">
        <v>14897</v>
      </c>
      <c r="B6467" t="s">
        <v>7630</v>
      </c>
      <c r="C6467">
        <v>46</v>
      </c>
      <c r="D6467">
        <v>6</v>
      </c>
      <c r="E6467" t="s">
        <v>1107</v>
      </c>
      <c r="F6467" t="s">
        <v>8334</v>
      </c>
    </row>
    <row r="6468" spans="1:6">
      <c r="A6468" t="s">
        <v>14898</v>
      </c>
      <c r="B6468" t="s">
        <v>7631</v>
      </c>
      <c r="C6468">
        <v>25</v>
      </c>
      <c r="D6468">
        <v>4</v>
      </c>
      <c r="E6468" t="s">
        <v>1107</v>
      </c>
      <c r="F6468" t="s">
        <v>8334</v>
      </c>
    </row>
    <row r="6469" spans="1:6">
      <c r="A6469" t="s">
        <v>14899</v>
      </c>
      <c r="B6469" t="s">
        <v>7632</v>
      </c>
      <c r="C6469">
        <v>270</v>
      </c>
      <c r="D6469">
        <v>66</v>
      </c>
      <c r="E6469" t="s">
        <v>1107</v>
      </c>
      <c r="F6469" t="s">
        <v>8334</v>
      </c>
    </row>
    <row r="6470" spans="1:6">
      <c r="A6470" t="s">
        <v>14900</v>
      </c>
      <c r="B6470" t="s">
        <v>7633</v>
      </c>
      <c r="C6470">
        <v>95</v>
      </c>
      <c r="D6470">
        <v>13</v>
      </c>
      <c r="E6470" t="s">
        <v>1108</v>
      </c>
      <c r="F6470" t="s">
        <v>8334</v>
      </c>
    </row>
    <row r="6471" spans="1:6">
      <c r="A6471" t="s">
        <v>14901</v>
      </c>
      <c r="B6471" t="s">
        <v>7634</v>
      </c>
      <c r="C6471">
        <v>1</v>
      </c>
      <c r="D6471">
        <v>0</v>
      </c>
      <c r="E6471" t="s">
        <v>1108</v>
      </c>
      <c r="F6471" t="s">
        <v>8334</v>
      </c>
    </row>
    <row r="6472" spans="1:6">
      <c r="A6472" t="s">
        <v>14902</v>
      </c>
      <c r="B6472" t="s">
        <v>7635</v>
      </c>
      <c r="C6472">
        <v>130</v>
      </c>
      <c r="D6472">
        <v>15</v>
      </c>
      <c r="E6472" t="s">
        <v>1108</v>
      </c>
      <c r="F6472" t="s">
        <v>8334</v>
      </c>
    </row>
    <row r="6473" spans="1:6">
      <c r="A6473" t="s">
        <v>14903</v>
      </c>
      <c r="B6473" t="s">
        <v>7636</v>
      </c>
      <c r="C6473">
        <v>164</v>
      </c>
      <c r="D6473">
        <v>0</v>
      </c>
      <c r="E6473" t="s">
        <v>1108</v>
      </c>
      <c r="F6473" t="s">
        <v>8335</v>
      </c>
    </row>
    <row r="6474" spans="1:6">
      <c r="A6474" t="s">
        <v>14904</v>
      </c>
      <c r="B6474" t="s">
        <v>7637</v>
      </c>
      <c r="C6474">
        <v>248</v>
      </c>
      <c r="D6474">
        <v>25</v>
      </c>
      <c r="E6474" t="s">
        <v>1109</v>
      </c>
      <c r="F6474" t="s">
        <v>8335</v>
      </c>
    </row>
    <row r="6475" spans="1:6">
      <c r="A6475" t="s">
        <v>14905</v>
      </c>
      <c r="B6475" t="s">
        <v>7638</v>
      </c>
      <c r="C6475">
        <v>40</v>
      </c>
      <c r="D6475">
        <v>4</v>
      </c>
      <c r="E6475" t="s">
        <v>1109</v>
      </c>
      <c r="F6475" t="s">
        <v>8335</v>
      </c>
    </row>
    <row r="6476" spans="1:6">
      <c r="A6476" t="s">
        <v>14906</v>
      </c>
      <c r="B6476" t="s">
        <v>7639</v>
      </c>
      <c r="C6476">
        <v>157</v>
      </c>
      <c r="D6476">
        <v>13</v>
      </c>
      <c r="E6476" t="s">
        <v>1110</v>
      </c>
      <c r="F6476" t="s">
        <v>8334</v>
      </c>
    </row>
    <row r="6477" spans="1:6">
      <c r="A6477" t="s">
        <v>14907</v>
      </c>
      <c r="B6477" t="s">
        <v>7640</v>
      </c>
      <c r="C6477">
        <v>33</v>
      </c>
      <c r="D6477">
        <v>3</v>
      </c>
      <c r="E6477" t="s">
        <v>1111</v>
      </c>
      <c r="F6477" t="s">
        <v>1196</v>
      </c>
    </row>
    <row r="6478" spans="1:6">
      <c r="A6478" t="s">
        <v>14908</v>
      </c>
      <c r="B6478" t="s">
        <v>7641</v>
      </c>
      <c r="C6478">
        <v>25</v>
      </c>
      <c r="D6478">
        <v>0</v>
      </c>
      <c r="E6478" t="s">
        <v>1112</v>
      </c>
      <c r="F6478" t="s">
        <v>8335</v>
      </c>
    </row>
    <row r="6479" spans="1:6">
      <c r="A6479" t="s">
        <v>14909</v>
      </c>
      <c r="B6479" t="s">
        <v>7642</v>
      </c>
      <c r="C6479">
        <v>7</v>
      </c>
      <c r="D6479">
        <v>0</v>
      </c>
      <c r="E6479" t="s">
        <v>1112</v>
      </c>
      <c r="F6479" t="s">
        <v>8332</v>
      </c>
    </row>
    <row r="6480" spans="1:6">
      <c r="A6480" t="s">
        <v>14910</v>
      </c>
      <c r="B6480" t="s">
        <v>7643</v>
      </c>
      <c r="C6480">
        <v>130</v>
      </c>
      <c r="D6480">
        <v>13</v>
      </c>
      <c r="E6480" t="s">
        <v>1112</v>
      </c>
      <c r="F6480" t="s">
        <v>8335</v>
      </c>
    </row>
    <row r="6481" spans="1:6">
      <c r="A6481" t="s">
        <v>14911</v>
      </c>
      <c r="B6481" t="s">
        <v>7644</v>
      </c>
      <c r="C6481">
        <v>11</v>
      </c>
      <c r="D6481">
        <v>0</v>
      </c>
      <c r="E6481" t="s">
        <v>1113</v>
      </c>
      <c r="F6481" t="s">
        <v>8334</v>
      </c>
    </row>
    <row r="6482" spans="1:6">
      <c r="A6482" t="s">
        <v>14912</v>
      </c>
      <c r="B6482" t="s">
        <v>7645</v>
      </c>
      <c r="C6482">
        <v>142</v>
      </c>
      <c r="D6482">
        <v>11</v>
      </c>
      <c r="E6482" t="s">
        <v>1113</v>
      </c>
      <c r="F6482" t="s">
        <v>8334</v>
      </c>
    </row>
    <row r="6483" spans="1:6">
      <c r="A6483" t="s">
        <v>14913</v>
      </c>
      <c r="B6483" t="s">
        <v>7646</v>
      </c>
      <c r="C6483">
        <v>20</v>
      </c>
      <c r="D6483">
        <v>2</v>
      </c>
      <c r="E6483" t="s">
        <v>1114</v>
      </c>
      <c r="F6483" t="s">
        <v>8335</v>
      </c>
    </row>
    <row r="6484" spans="1:6">
      <c r="A6484" t="s">
        <v>14914</v>
      </c>
      <c r="B6484" t="s">
        <v>7647</v>
      </c>
      <c r="C6484">
        <v>120</v>
      </c>
      <c r="D6484">
        <v>13</v>
      </c>
      <c r="E6484" t="s">
        <v>1115</v>
      </c>
      <c r="F6484" t="s">
        <v>8335</v>
      </c>
    </row>
    <row r="6485" spans="1:6">
      <c r="A6485" t="s">
        <v>14915</v>
      </c>
      <c r="B6485" t="s">
        <v>7648</v>
      </c>
      <c r="C6485">
        <v>116</v>
      </c>
      <c r="D6485">
        <v>11</v>
      </c>
      <c r="E6485" t="s">
        <v>1115</v>
      </c>
      <c r="F6485" t="s">
        <v>8335</v>
      </c>
    </row>
    <row r="6486" spans="1:6">
      <c r="A6486" t="s">
        <v>14916</v>
      </c>
      <c r="B6486" t="s">
        <v>7649</v>
      </c>
      <c r="C6486">
        <v>191</v>
      </c>
      <c r="D6486">
        <v>18</v>
      </c>
      <c r="E6486" t="s">
        <v>1115</v>
      </c>
      <c r="F6486" t="s">
        <v>8335</v>
      </c>
    </row>
    <row r="6487" spans="1:6">
      <c r="A6487" t="s">
        <v>14917</v>
      </c>
      <c r="B6487" t="s">
        <v>7650</v>
      </c>
      <c r="C6487">
        <v>150</v>
      </c>
      <c r="D6487">
        <v>14</v>
      </c>
      <c r="E6487" t="s">
        <v>1115</v>
      </c>
      <c r="F6487" t="s">
        <v>8335</v>
      </c>
    </row>
    <row r="6488" spans="1:6">
      <c r="A6488" t="s">
        <v>14918</v>
      </c>
      <c r="B6488" t="s">
        <v>7651</v>
      </c>
      <c r="C6488">
        <v>35</v>
      </c>
      <c r="D6488">
        <v>5</v>
      </c>
      <c r="E6488" t="s">
        <v>1116</v>
      </c>
      <c r="F6488" t="s">
        <v>8334</v>
      </c>
    </row>
    <row r="6489" spans="1:6">
      <c r="A6489" t="s">
        <v>14919</v>
      </c>
      <c r="B6489" t="s">
        <v>7652</v>
      </c>
      <c r="C6489">
        <v>11</v>
      </c>
      <c r="D6489">
        <v>0</v>
      </c>
      <c r="E6489" t="s">
        <v>1117</v>
      </c>
      <c r="F6489" t="s">
        <v>8335</v>
      </c>
    </row>
    <row r="6490" spans="1:6">
      <c r="A6490" t="s">
        <v>14920</v>
      </c>
      <c r="B6490" t="s">
        <v>7653</v>
      </c>
      <c r="C6490">
        <v>50</v>
      </c>
      <c r="D6490">
        <v>0</v>
      </c>
      <c r="E6490" t="s">
        <v>1117</v>
      </c>
      <c r="F6490" t="s">
        <v>8335</v>
      </c>
    </row>
    <row r="6491" spans="1:6">
      <c r="A6491" t="s">
        <v>14921</v>
      </c>
      <c r="B6491" t="s">
        <v>7654</v>
      </c>
      <c r="C6491">
        <v>34</v>
      </c>
      <c r="D6491">
        <v>4</v>
      </c>
      <c r="E6491" t="s">
        <v>1118</v>
      </c>
      <c r="F6491" t="s">
        <v>8335</v>
      </c>
    </row>
    <row r="6492" spans="1:6">
      <c r="A6492" t="s">
        <v>14922</v>
      </c>
      <c r="B6492" t="s">
        <v>7655</v>
      </c>
      <c r="C6492">
        <v>49</v>
      </c>
      <c r="D6492">
        <v>5</v>
      </c>
      <c r="E6492" t="s">
        <v>1119</v>
      </c>
      <c r="F6492" t="s">
        <v>8335</v>
      </c>
    </row>
    <row r="6493" spans="1:6">
      <c r="A6493" t="s">
        <v>14923</v>
      </c>
      <c r="B6493" t="s">
        <v>7656</v>
      </c>
      <c r="C6493">
        <v>130</v>
      </c>
      <c r="D6493">
        <v>11</v>
      </c>
      <c r="E6493" t="s">
        <v>1120</v>
      </c>
      <c r="F6493" t="s">
        <v>8335</v>
      </c>
    </row>
    <row r="6494" spans="1:6">
      <c r="A6494" t="s">
        <v>14924</v>
      </c>
      <c r="B6494" t="s">
        <v>7657</v>
      </c>
      <c r="C6494">
        <v>290</v>
      </c>
      <c r="D6494">
        <v>26</v>
      </c>
      <c r="E6494" t="s">
        <v>1121</v>
      </c>
      <c r="F6494" t="s">
        <v>8335</v>
      </c>
    </row>
    <row r="6495" spans="1:6">
      <c r="A6495" t="s">
        <v>14925</v>
      </c>
      <c r="B6495" t="s">
        <v>7658</v>
      </c>
      <c r="C6495">
        <v>137</v>
      </c>
      <c r="D6495">
        <v>15</v>
      </c>
      <c r="E6495" t="s">
        <v>1121</v>
      </c>
      <c r="F6495" t="s">
        <v>8335</v>
      </c>
    </row>
    <row r="6496" spans="1:6">
      <c r="A6496" t="s">
        <v>14926</v>
      </c>
      <c r="B6496" t="s">
        <v>7659</v>
      </c>
      <c r="C6496">
        <v>75</v>
      </c>
      <c r="D6496">
        <v>9</v>
      </c>
      <c r="E6496" t="s">
        <v>1121</v>
      </c>
      <c r="F6496" t="s">
        <v>8335</v>
      </c>
    </row>
    <row r="6497" spans="1:6">
      <c r="A6497" t="s">
        <v>14927</v>
      </c>
      <c r="B6497" t="s">
        <v>7660</v>
      </c>
      <c r="C6497">
        <v>414</v>
      </c>
      <c r="D6497">
        <v>36</v>
      </c>
      <c r="E6497" t="s">
        <v>1121</v>
      </c>
      <c r="F6497" t="s">
        <v>8335</v>
      </c>
    </row>
    <row r="6498" spans="1:6">
      <c r="A6498" t="s">
        <v>14928</v>
      </c>
      <c r="B6498" t="s">
        <v>7661</v>
      </c>
      <c r="C6498">
        <v>0</v>
      </c>
      <c r="D6498">
        <v>0</v>
      </c>
      <c r="E6498" t="s">
        <v>1121</v>
      </c>
      <c r="F6498" t="s">
        <v>8335</v>
      </c>
    </row>
    <row r="6499" spans="1:6">
      <c r="A6499" t="s">
        <v>14929</v>
      </c>
      <c r="B6499" t="s">
        <v>7662</v>
      </c>
      <c r="C6499">
        <v>256</v>
      </c>
      <c r="D6499">
        <v>19</v>
      </c>
      <c r="E6499" t="s">
        <v>1121</v>
      </c>
      <c r="F6499" t="s">
        <v>8335</v>
      </c>
    </row>
    <row r="6500" spans="1:6">
      <c r="A6500" t="s">
        <v>14930</v>
      </c>
      <c r="B6500" t="s">
        <v>7663</v>
      </c>
      <c r="C6500">
        <v>120</v>
      </c>
      <c r="D6500">
        <v>0</v>
      </c>
      <c r="E6500" t="s">
        <v>1121</v>
      </c>
      <c r="F6500" t="s">
        <v>8335</v>
      </c>
    </row>
    <row r="6501" spans="1:6">
      <c r="A6501" t="s">
        <v>14931</v>
      </c>
      <c r="B6501" t="s">
        <v>7664</v>
      </c>
      <c r="C6501">
        <v>0</v>
      </c>
      <c r="D6501">
        <v>0</v>
      </c>
      <c r="E6501" t="s">
        <v>1121</v>
      </c>
      <c r="F6501" t="s">
        <v>8335</v>
      </c>
    </row>
    <row r="6502" spans="1:6">
      <c r="A6502" t="s">
        <v>14932</v>
      </c>
      <c r="B6502" t="s">
        <v>7665</v>
      </c>
      <c r="C6502">
        <v>30</v>
      </c>
      <c r="D6502">
        <v>5</v>
      </c>
      <c r="E6502" t="s">
        <v>1122</v>
      </c>
      <c r="F6502" t="s">
        <v>8332</v>
      </c>
    </row>
    <row r="6503" spans="1:6">
      <c r="A6503" t="s">
        <v>14933</v>
      </c>
      <c r="B6503" t="s">
        <v>7666</v>
      </c>
      <c r="C6503">
        <v>80</v>
      </c>
      <c r="D6503">
        <v>10</v>
      </c>
      <c r="E6503" t="s">
        <v>1122</v>
      </c>
      <c r="F6503" t="s">
        <v>8332</v>
      </c>
    </row>
    <row r="6504" spans="1:6">
      <c r="A6504" t="s">
        <v>14934</v>
      </c>
      <c r="B6504" t="s">
        <v>7667</v>
      </c>
      <c r="C6504">
        <v>73</v>
      </c>
      <c r="D6504">
        <v>6</v>
      </c>
      <c r="E6504" t="s">
        <v>1123</v>
      </c>
      <c r="F6504" t="s">
        <v>1196</v>
      </c>
    </row>
    <row r="6505" spans="1:6">
      <c r="A6505" t="s">
        <v>14935</v>
      </c>
      <c r="B6505" t="s">
        <v>7668</v>
      </c>
      <c r="C6505">
        <v>170</v>
      </c>
      <c r="D6505">
        <v>24</v>
      </c>
      <c r="E6505" t="s">
        <v>1124</v>
      </c>
      <c r="F6505" t="s">
        <v>8334</v>
      </c>
    </row>
    <row r="6506" spans="1:6">
      <c r="A6506" t="s">
        <v>14936</v>
      </c>
      <c r="B6506" t="s">
        <v>7669</v>
      </c>
      <c r="C6506">
        <v>54</v>
      </c>
      <c r="D6506">
        <v>8</v>
      </c>
      <c r="E6506" t="s">
        <v>370</v>
      </c>
      <c r="F6506" t="s">
        <v>8331</v>
      </c>
    </row>
    <row r="6507" spans="1:6">
      <c r="A6507" t="s">
        <v>14937</v>
      </c>
      <c r="B6507" t="s">
        <v>7670</v>
      </c>
      <c r="C6507">
        <v>185</v>
      </c>
      <c r="D6507">
        <v>24</v>
      </c>
      <c r="E6507" t="s">
        <v>419</v>
      </c>
      <c r="F6507" t="s">
        <v>8331</v>
      </c>
    </row>
    <row r="6508" spans="1:6">
      <c r="A6508" t="s">
        <v>14938</v>
      </c>
      <c r="B6508" t="s">
        <v>7671</v>
      </c>
      <c r="C6508">
        <v>150</v>
      </c>
      <c r="D6508">
        <v>17</v>
      </c>
      <c r="E6508" t="s">
        <v>419</v>
      </c>
      <c r="F6508" t="s">
        <v>8331</v>
      </c>
    </row>
    <row r="6509" spans="1:6">
      <c r="A6509" t="s">
        <v>14939</v>
      </c>
      <c r="B6509" t="s">
        <v>7672</v>
      </c>
      <c r="C6509">
        <v>180</v>
      </c>
      <c r="D6509">
        <v>18</v>
      </c>
      <c r="E6509" t="s">
        <v>1125</v>
      </c>
      <c r="F6509" t="s">
        <v>8334</v>
      </c>
    </row>
    <row r="6510" spans="1:6">
      <c r="A6510" t="s">
        <v>14940</v>
      </c>
      <c r="B6510" t="s">
        <v>7673</v>
      </c>
      <c r="C6510">
        <v>65</v>
      </c>
      <c r="D6510">
        <v>13</v>
      </c>
      <c r="E6510" t="s">
        <v>574</v>
      </c>
      <c r="F6510" t="s">
        <v>8334</v>
      </c>
    </row>
    <row r="6511" spans="1:6">
      <c r="A6511" t="s">
        <v>14941</v>
      </c>
      <c r="B6511" t="s">
        <v>7674</v>
      </c>
      <c r="C6511">
        <v>71</v>
      </c>
      <c r="D6511">
        <v>10</v>
      </c>
      <c r="E6511" t="s">
        <v>1126</v>
      </c>
      <c r="F6511" t="s">
        <v>8334</v>
      </c>
    </row>
    <row r="6512" spans="1:6">
      <c r="A6512" t="s">
        <v>14942</v>
      </c>
      <c r="B6512" t="s">
        <v>7675</v>
      </c>
      <c r="C6512">
        <v>150</v>
      </c>
      <c r="D6512">
        <v>20</v>
      </c>
      <c r="E6512" t="s">
        <v>687</v>
      </c>
      <c r="F6512" t="s">
        <v>8342</v>
      </c>
    </row>
    <row r="6513" spans="1:6">
      <c r="A6513" t="s">
        <v>14943</v>
      </c>
      <c r="B6513" t="s">
        <v>7676</v>
      </c>
      <c r="C6513">
        <v>150</v>
      </c>
      <c r="D6513">
        <v>12</v>
      </c>
      <c r="E6513" t="s">
        <v>717</v>
      </c>
      <c r="F6513" t="s">
        <v>8334</v>
      </c>
    </row>
    <row r="6514" spans="1:6">
      <c r="A6514" t="s">
        <v>14944</v>
      </c>
      <c r="B6514" t="s">
        <v>7677</v>
      </c>
      <c r="C6514">
        <v>73</v>
      </c>
      <c r="D6514">
        <v>19</v>
      </c>
      <c r="E6514" t="s">
        <v>717</v>
      </c>
      <c r="F6514" t="s">
        <v>8334</v>
      </c>
    </row>
    <row r="6515" spans="1:6">
      <c r="A6515" t="s">
        <v>14945</v>
      </c>
      <c r="B6515" t="s">
        <v>7678</v>
      </c>
      <c r="C6515">
        <v>150</v>
      </c>
      <c r="D6515">
        <v>0</v>
      </c>
      <c r="E6515" t="s">
        <v>1196</v>
      </c>
      <c r="F6515" t="s">
        <v>8335</v>
      </c>
    </row>
    <row r="6516" spans="1:6">
      <c r="A6516" t="s">
        <v>14946</v>
      </c>
      <c r="B6516" t="s">
        <v>7679</v>
      </c>
      <c r="C6516">
        <v>244</v>
      </c>
      <c r="D6516">
        <v>0</v>
      </c>
      <c r="E6516" t="s">
        <v>1196</v>
      </c>
      <c r="F6516" t="s">
        <v>8335</v>
      </c>
    </row>
    <row r="6517" spans="1:6">
      <c r="A6517" t="s">
        <v>14947</v>
      </c>
      <c r="B6517" t="s">
        <v>7680</v>
      </c>
      <c r="C6517">
        <v>47</v>
      </c>
      <c r="D6517">
        <v>7</v>
      </c>
      <c r="E6517" t="s">
        <v>790</v>
      </c>
      <c r="F6517" t="s">
        <v>8335</v>
      </c>
    </row>
    <row r="6518" spans="1:6">
      <c r="A6518" t="s">
        <v>14948</v>
      </c>
      <c r="B6518" t="s">
        <v>7681</v>
      </c>
      <c r="C6518">
        <v>120</v>
      </c>
      <c r="D6518">
        <v>15</v>
      </c>
      <c r="E6518" t="s">
        <v>844</v>
      </c>
      <c r="F6518" t="s">
        <v>8335</v>
      </c>
    </row>
    <row r="6519" spans="1:6">
      <c r="A6519" t="s">
        <v>14949</v>
      </c>
      <c r="B6519" t="s">
        <v>7682</v>
      </c>
      <c r="C6519">
        <v>139</v>
      </c>
      <c r="D6519">
        <v>20</v>
      </c>
      <c r="E6519" t="s">
        <v>1127</v>
      </c>
      <c r="F6519" t="s">
        <v>8335</v>
      </c>
    </row>
    <row r="6520" spans="1:6">
      <c r="A6520" t="s">
        <v>14950</v>
      </c>
      <c r="B6520" t="s">
        <v>7683</v>
      </c>
      <c r="C6520">
        <v>190</v>
      </c>
      <c r="D6520">
        <v>34</v>
      </c>
      <c r="E6520" t="s">
        <v>897</v>
      </c>
      <c r="F6520" t="s">
        <v>8335</v>
      </c>
    </row>
    <row r="6521" spans="1:6">
      <c r="A6521" t="s">
        <v>14951</v>
      </c>
      <c r="B6521" t="s">
        <v>7684</v>
      </c>
      <c r="C6521">
        <v>102</v>
      </c>
      <c r="D6521">
        <v>9</v>
      </c>
      <c r="E6521" t="s">
        <v>970</v>
      </c>
      <c r="F6521" t="s">
        <v>8334</v>
      </c>
    </row>
    <row r="6522" spans="1:6">
      <c r="A6522" t="s">
        <v>14952</v>
      </c>
      <c r="B6522" t="s">
        <v>7685</v>
      </c>
      <c r="C6522">
        <v>45</v>
      </c>
      <c r="D6522">
        <v>0</v>
      </c>
      <c r="E6522" t="s">
        <v>1005</v>
      </c>
      <c r="F6522" t="s">
        <v>8389</v>
      </c>
    </row>
    <row r="6523" spans="1:6">
      <c r="A6523" t="s">
        <v>14953</v>
      </c>
      <c r="B6523" t="s">
        <v>7686</v>
      </c>
      <c r="C6523">
        <v>240</v>
      </c>
      <c r="D6523">
        <v>22</v>
      </c>
      <c r="E6523" t="s">
        <v>1034</v>
      </c>
      <c r="F6523" t="s">
        <v>8408</v>
      </c>
    </row>
    <row r="6524" spans="1:6">
      <c r="A6524" t="s">
        <v>14954</v>
      </c>
      <c r="B6524" t="s">
        <v>7687</v>
      </c>
      <c r="C6524">
        <v>30</v>
      </c>
      <c r="D6524">
        <v>0</v>
      </c>
      <c r="E6524" t="s">
        <v>1075</v>
      </c>
      <c r="F6524" t="s">
        <v>8360</v>
      </c>
    </row>
    <row r="6525" spans="1:6">
      <c r="A6525" t="s">
        <v>14955</v>
      </c>
      <c r="B6525" t="s">
        <v>7688</v>
      </c>
      <c r="C6525">
        <v>94</v>
      </c>
      <c r="D6525">
        <v>0</v>
      </c>
      <c r="E6525" t="s">
        <v>1085</v>
      </c>
      <c r="F6525" t="s">
        <v>8360</v>
      </c>
    </row>
    <row r="6526" spans="1:6">
      <c r="A6526" t="s">
        <v>14956</v>
      </c>
      <c r="B6526" t="s">
        <v>7689</v>
      </c>
      <c r="C6526">
        <v>135</v>
      </c>
      <c r="D6526">
        <v>19</v>
      </c>
      <c r="E6526" t="s">
        <v>662</v>
      </c>
      <c r="F6526" t="s">
        <v>8331</v>
      </c>
    </row>
    <row r="6527" spans="1:6">
      <c r="A6527" t="s">
        <v>14957</v>
      </c>
      <c r="B6527" t="s">
        <v>7690</v>
      </c>
      <c r="C6527">
        <v>88</v>
      </c>
      <c r="D6527">
        <v>0</v>
      </c>
      <c r="E6527" t="s">
        <v>687</v>
      </c>
      <c r="F6527" t="s">
        <v>8342</v>
      </c>
    </row>
    <row r="6528" spans="1:6">
      <c r="A6528" t="s">
        <v>14958</v>
      </c>
      <c r="B6528" t="s">
        <v>7691</v>
      </c>
      <c r="C6528">
        <v>75</v>
      </c>
      <c r="D6528">
        <v>30</v>
      </c>
      <c r="E6528" t="s">
        <v>298</v>
      </c>
      <c r="F6528" t="s">
        <v>8334</v>
      </c>
    </row>
    <row r="6529" spans="1:6">
      <c r="A6529" t="s">
        <v>14959</v>
      </c>
      <c r="B6529" t="s">
        <v>7692</v>
      </c>
      <c r="C6529">
        <v>135</v>
      </c>
      <c r="D6529">
        <v>14</v>
      </c>
      <c r="E6529" t="s">
        <v>336</v>
      </c>
      <c r="F6529" t="s">
        <v>8334</v>
      </c>
    </row>
    <row r="6530" spans="1:6">
      <c r="A6530" t="s">
        <v>14960</v>
      </c>
      <c r="B6530" t="s">
        <v>7693</v>
      </c>
      <c r="C6530">
        <v>89</v>
      </c>
      <c r="D6530">
        <v>14</v>
      </c>
      <c r="E6530" t="s">
        <v>299</v>
      </c>
      <c r="F6530" t="s">
        <v>8334</v>
      </c>
    </row>
    <row r="6531" spans="1:6">
      <c r="A6531" t="s">
        <v>14961</v>
      </c>
      <c r="B6531" t="s">
        <v>7694</v>
      </c>
      <c r="C6531">
        <v>120</v>
      </c>
      <c r="D6531">
        <v>0</v>
      </c>
      <c r="E6531" t="s">
        <v>299</v>
      </c>
      <c r="F6531" t="s">
        <v>8334</v>
      </c>
    </row>
    <row r="6532" spans="1:6">
      <c r="A6532" t="s">
        <v>14962</v>
      </c>
      <c r="B6532" t="s">
        <v>7695</v>
      </c>
      <c r="C6532">
        <v>150</v>
      </c>
      <c r="D6532">
        <v>38</v>
      </c>
      <c r="E6532" t="s">
        <v>395</v>
      </c>
      <c r="F6532" t="s">
        <v>8331</v>
      </c>
    </row>
    <row r="6533" spans="1:6">
      <c r="A6533" t="s">
        <v>14963</v>
      </c>
      <c r="B6533" t="s">
        <v>7696</v>
      </c>
      <c r="C6533">
        <v>50</v>
      </c>
      <c r="D6533">
        <v>15</v>
      </c>
      <c r="E6533" t="s">
        <v>419</v>
      </c>
      <c r="F6533" t="s">
        <v>8331</v>
      </c>
    </row>
    <row r="6534" spans="1:6">
      <c r="A6534" t="s">
        <v>14964</v>
      </c>
      <c r="B6534" t="s">
        <v>7697</v>
      </c>
      <c r="C6534">
        <v>84</v>
      </c>
      <c r="D6534">
        <v>29</v>
      </c>
      <c r="E6534" t="s">
        <v>419</v>
      </c>
      <c r="F6534" t="s">
        <v>8331</v>
      </c>
    </row>
    <row r="6535" spans="1:6">
      <c r="A6535" t="s">
        <v>14965</v>
      </c>
      <c r="B6535" t="s">
        <v>7698</v>
      </c>
      <c r="C6535">
        <v>45</v>
      </c>
      <c r="D6535">
        <v>5</v>
      </c>
      <c r="E6535" t="s">
        <v>427</v>
      </c>
      <c r="F6535" t="s">
        <v>8334</v>
      </c>
    </row>
    <row r="6536" spans="1:6">
      <c r="A6536" t="s">
        <v>14966</v>
      </c>
      <c r="B6536" t="s">
        <v>7699</v>
      </c>
      <c r="C6536">
        <v>105</v>
      </c>
      <c r="D6536">
        <v>15</v>
      </c>
      <c r="E6536" t="s">
        <v>427</v>
      </c>
      <c r="F6536" t="s">
        <v>8334</v>
      </c>
    </row>
    <row r="6537" spans="1:6">
      <c r="A6537" t="s">
        <v>14967</v>
      </c>
      <c r="B6537" t="s">
        <v>7700</v>
      </c>
      <c r="C6537">
        <v>140</v>
      </c>
      <c r="D6537">
        <v>9</v>
      </c>
      <c r="E6537" t="s">
        <v>494</v>
      </c>
      <c r="F6537" t="s">
        <v>8334</v>
      </c>
    </row>
    <row r="6538" spans="1:6">
      <c r="A6538" t="s">
        <v>14968</v>
      </c>
      <c r="B6538" t="s">
        <v>7701</v>
      </c>
      <c r="C6538">
        <v>210</v>
      </c>
      <c r="D6538">
        <v>38</v>
      </c>
      <c r="E6538" t="s">
        <v>494</v>
      </c>
      <c r="F6538" t="s">
        <v>8334</v>
      </c>
    </row>
    <row r="6539" spans="1:6">
      <c r="A6539" t="s">
        <v>14969</v>
      </c>
      <c r="B6539" t="s">
        <v>7702</v>
      </c>
      <c r="C6539">
        <v>61</v>
      </c>
      <c r="D6539">
        <v>7</v>
      </c>
      <c r="E6539" t="s">
        <v>545</v>
      </c>
      <c r="F6539" t="s">
        <v>8335</v>
      </c>
    </row>
    <row r="6540" spans="1:6">
      <c r="A6540" t="s">
        <v>14970</v>
      </c>
      <c r="B6540" t="s">
        <v>7703</v>
      </c>
      <c r="C6540">
        <v>30</v>
      </c>
      <c r="D6540">
        <v>4</v>
      </c>
      <c r="E6540" t="s">
        <v>545</v>
      </c>
      <c r="F6540" t="s">
        <v>8335</v>
      </c>
    </row>
    <row r="6541" spans="1:6">
      <c r="A6541" t="s">
        <v>14971</v>
      </c>
      <c r="B6541" t="s">
        <v>7704</v>
      </c>
      <c r="C6541">
        <v>22</v>
      </c>
      <c r="D6541">
        <v>9</v>
      </c>
      <c r="E6541" t="s">
        <v>545</v>
      </c>
      <c r="F6541" t="s">
        <v>8335</v>
      </c>
    </row>
    <row r="6542" spans="1:6">
      <c r="A6542" t="s">
        <v>14972</v>
      </c>
      <c r="B6542" t="s">
        <v>7705</v>
      </c>
      <c r="C6542">
        <v>100</v>
      </c>
      <c r="D6542">
        <v>12</v>
      </c>
      <c r="E6542" t="s">
        <v>568</v>
      </c>
      <c r="F6542" t="s">
        <v>8331</v>
      </c>
    </row>
    <row r="6543" spans="1:6">
      <c r="A6543" t="s">
        <v>14973</v>
      </c>
      <c r="B6543" t="s">
        <v>7706</v>
      </c>
      <c r="C6543">
        <v>100</v>
      </c>
      <c r="D6543">
        <v>7</v>
      </c>
      <c r="E6543" t="s">
        <v>1128</v>
      </c>
      <c r="F6543" t="s">
        <v>8335</v>
      </c>
    </row>
    <row r="6544" spans="1:6">
      <c r="A6544" t="s">
        <v>14974</v>
      </c>
      <c r="B6544" t="s">
        <v>7707</v>
      </c>
      <c r="C6544">
        <v>30</v>
      </c>
      <c r="D6544">
        <v>4</v>
      </c>
      <c r="E6544" t="s">
        <v>1128</v>
      </c>
      <c r="F6544" t="s">
        <v>8335</v>
      </c>
    </row>
    <row r="6545" spans="1:6">
      <c r="A6545" t="s">
        <v>14975</v>
      </c>
      <c r="B6545" t="s">
        <v>7708</v>
      </c>
      <c r="C6545">
        <v>245</v>
      </c>
      <c r="D6545">
        <v>18</v>
      </c>
      <c r="E6545" t="s">
        <v>590</v>
      </c>
      <c r="F6545" t="s">
        <v>8334</v>
      </c>
    </row>
    <row r="6546" spans="1:6">
      <c r="A6546" t="s">
        <v>14976</v>
      </c>
      <c r="B6546" t="s">
        <v>7709</v>
      </c>
      <c r="C6546">
        <v>57</v>
      </c>
      <c r="D6546">
        <v>5</v>
      </c>
      <c r="E6546" t="s">
        <v>590</v>
      </c>
      <c r="F6546" t="s">
        <v>8334</v>
      </c>
    </row>
    <row r="6547" spans="1:6">
      <c r="A6547" t="s">
        <v>14977</v>
      </c>
      <c r="B6547" t="s">
        <v>7710</v>
      </c>
      <c r="C6547">
        <v>210</v>
      </c>
      <c r="D6547">
        <v>20</v>
      </c>
      <c r="E6547" t="s">
        <v>717</v>
      </c>
      <c r="F6547" t="s">
        <v>8334</v>
      </c>
    </row>
    <row r="6548" spans="1:6">
      <c r="A6548" t="s">
        <v>14978</v>
      </c>
      <c r="B6548" t="s">
        <v>7711</v>
      </c>
      <c r="C6548">
        <v>120</v>
      </c>
      <c r="D6548">
        <v>11</v>
      </c>
      <c r="E6548" t="s">
        <v>717</v>
      </c>
      <c r="F6548" t="s">
        <v>8334</v>
      </c>
    </row>
    <row r="6549" spans="1:6">
      <c r="A6549" t="s">
        <v>14979</v>
      </c>
      <c r="B6549" t="s">
        <v>7712</v>
      </c>
      <c r="C6549">
        <v>80</v>
      </c>
      <c r="D6549">
        <v>10</v>
      </c>
      <c r="E6549" t="s">
        <v>786</v>
      </c>
      <c r="F6549" t="s">
        <v>8335</v>
      </c>
    </row>
    <row r="6550" spans="1:6">
      <c r="A6550" t="s">
        <v>14980</v>
      </c>
      <c r="B6550" t="s">
        <v>7713</v>
      </c>
      <c r="C6550">
        <v>106</v>
      </c>
      <c r="D6550">
        <v>9</v>
      </c>
      <c r="E6550" t="s">
        <v>796</v>
      </c>
      <c r="F6550" t="s">
        <v>8335</v>
      </c>
    </row>
    <row r="6551" spans="1:6">
      <c r="A6551" t="s">
        <v>14981</v>
      </c>
      <c r="B6551" t="s">
        <v>7714</v>
      </c>
      <c r="C6551">
        <v>50</v>
      </c>
      <c r="D6551">
        <v>0</v>
      </c>
      <c r="E6551" t="s">
        <v>796</v>
      </c>
      <c r="F6551" t="s">
        <v>8335</v>
      </c>
    </row>
    <row r="6552" spans="1:6">
      <c r="A6552" t="s">
        <v>14982</v>
      </c>
      <c r="B6552" t="s">
        <v>7715</v>
      </c>
      <c r="C6552">
        <v>40</v>
      </c>
      <c r="D6552">
        <v>4</v>
      </c>
      <c r="E6552" t="s">
        <v>796</v>
      </c>
      <c r="F6552" t="s">
        <v>8335</v>
      </c>
    </row>
    <row r="6553" spans="1:6">
      <c r="A6553" t="s">
        <v>14983</v>
      </c>
      <c r="B6553" t="s">
        <v>7716</v>
      </c>
      <c r="C6553">
        <v>243</v>
      </c>
      <c r="D6553">
        <v>22</v>
      </c>
      <c r="E6553" t="s">
        <v>796</v>
      </c>
      <c r="F6553" t="s">
        <v>8335</v>
      </c>
    </row>
    <row r="6554" spans="1:6">
      <c r="A6554" t="s">
        <v>14984</v>
      </c>
      <c r="B6554" t="s">
        <v>7717</v>
      </c>
      <c r="C6554">
        <v>88</v>
      </c>
      <c r="D6554">
        <v>8</v>
      </c>
      <c r="E6554" t="s">
        <v>796</v>
      </c>
      <c r="F6554" t="s">
        <v>8335</v>
      </c>
    </row>
    <row r="6555" spans="1:6">
      <c r="A6555" t="s">
        <v>14985</v>
      </c>
      <c r="B6555" t="s">
        <v>7718</v>
      </c>
      <c r="C6555">
        <v>132</v>
      </c>
      <c r="D6555">
        <v>26</v>
      </c>
      <c r="E6555" t="s">
        <v>804</v>
      </c>
      <c r="F6555" t="s">
        <v>8399</v>
      </c>
    </row>
    <row r="6556" spans="1:6">
      <c r="A6556" t="s">
        <v>14986</v>
      </c>
      <c r="B6556" t="s">
        <v>7719</v>
      </c>
      <c r="C6556">
        <v>173</v>
      </c>
      <c r="D6556">
        <v>35</v>
      </c>
      <c r="E6556" t="s">
        <v>804</v>
      </c>
      <c r="F6556" t="s">
        <v>8399</v>
      </c>
    </row>
    <row r="6557" spans="1:6">
      <c r="A6557" t="s">
        <v>14987</v>
      </c>
      <c r="B6557" t="s">
        <v>7720</v>
      </c>
      <c r="C6557">
        <v>130</v>
      </c>
      <c r="D6557">
        <v>9</v>
      </c>
      <c r="E6557" t="s">
        <v>804</v>
      </c>
      <c r="F6557" t="s">
        <v>8399</v>
      </c>
    </row>
    <row r="6558" spans="1:6">
      <c r="A6558" t="s">
        <v>14988</v>
      </c>
      <c r="B6558" t="s">
        <v>7721</v>
      </c>
      <c r="C6558">
        <v>130</v>
      </c>
      <c r="D6558">
        <v>25</v>
      </c>
      <c r="E6558" t="s">
        <v>804</v>
      </c>
      <c r="F6558" t="s">
        <v>8399</v>
      </c>
    </row>
    <row r="6559" spans="1:6">
      <c r="A6559" t="s">
        <v>14989</v>
      </c>
      <c r="B6559" t="s">
        <v>7722</v>
      </c>
      <c r="C6559">
        <v>90</v>
      </c>
      <c r="D6559">
        <v>10</v>
      </c>
      <c r="E6559" t="s">
        <v>804</v>
      </c>
      <c r="F6559" t="s">
        <v>8399</v>
      </c>
    </row>
    <row r="6560" spans="1:6">
      <c r="A6560" t="s">
        <v>14990</v>
      </c>
      <c r="B6560" t="s">
        <v>7723</v>
      </c>
      <c r="C6560">
        <v>150</v>
      </c>
      <c r="D6560">
        <v>0</v>
      </c>
      <c r="E6560" t="s">
        <v>1129</v>
      </c>
      <c r="F6560" t="s">
        <v>8335</v>
      </c>
    </row>
    <row r="6561" spans="1:6">
      <c r="A6561" t="s">
        <v>14991</v>
      </c>
      <c r="B6561" t="s">
        <v>7724</v>
      </c>
      <c r="C6561">
        <v>30</v>
      </c>
      <c r="D6561">
        <v>4</v>
      </c>
      <c r="E6561" t="s">
        <v>1129</v>
      </c>
      <c r="F6561" t="s">
        <v>8335</v>
      </c>
    </row>
    <row r="6562" spans="1:6">
      <c r="A6562" t="s">
        <v>14992</v>
      </c>
      <c r="B6562" t="s">
        <v>7725</v>
      </c>
      <c r="C6562">
        <v>90</v>
      </c>
      <c r="D6562">
        <v>0</v>
      </c>
      <c r="E6562" t="s">
        <v>844</v>
      </c>
      <c r="F6562" t="s">
        <v>8335</v>
      </c>
    </row>
    <row r="6563" spans="1:6">
      <c r="A6563" t="s">
        <v>14993</v>
      </c>
      <c r="B6563" t="s">
        <v>6072</v>
      </c>
      <c r="C6563">
        <v>321</v>
      </c>
      <c r="D6563">
        <v>41</v>
      </c>
      <c r="E6563" t="s">
        <v>844</v>
      </c>
      <c r="F6563" t="s">
        <v>8335</v>
      </c>
    </row>
    <row r="6564" spans="1:6">
      <c r="A6564" t="s">
        <v>14994</v>
      </c>
      <c r="B6564" t="s">
        <v>7726</v>
      </c>
      <c r="C6564">
        <v>220</v>
      </c>
      <c r="D6564">
        <v>28</v>
      </c>
      <c r="E6564" t="s">
        <v>875</v>
      </c>
      <c r="F6564" t="s">
        <v>8381</v>
      </c>
    </row>
    <row r="6565" spans="1:6">
      <c r="A6565" t="s">
        <v>14995</v>
      </c>
      <c r="B6565" t="s">
        <v>7727</v>
      </c>
      <c r="C6565">
        <v>75</v>
      </c>
      <c r="D6565">
        <v>8</v>
      </c>
      <c r="E6565" t="s">
        <v>881</v>
      </c>
      <c r="F6565" t="s">
        <v>8334</v>
      </c>
    </row>
    <row r="6566" spans="1:6">
      <c r="A6566" t="s">
        <v>14996</v>
      </c>
      <c r="B6566" t="s">
        <v>7728</v>
      </c>
      <c r="C6566">
        <v>211</v>
      </c>
      <c r="D6566">
        <v>48</v>
      </c>
      <c r="E6566" t="s">
        <v>919</v>
      </c>
      <c r="F6566" t="s">
        <v>8335</v>
      </c>
    </row>
    <row r="6567" spans="1:6">
      <c r="A6567" t="s">
        <v>14997</v>
      </c>
      <c r="B6567" t="s">
        <v>7729</v>
      </c>
      <c r="C6567">
        <v>71</v>
      </c>
      <c r="D6567">
        <v>9</v>
      </c>
      <c r="E6567" t="s">
        <v>919</v>
      </c>
      <c r="F6567" t="s">
        <v>8335</v>
      </c>
    </row>
    <row r="6568" spans="1:6">
      <c r="A6568" t="s">
        <v>14998</v>
      </c>
      <c r="B6568" t="s">
        <v>7730</v>
      </c>
      <c r="C6568">
        <v>271</v>
      </c>
      <c r="D6568">
        <v>52</v>
      </c>
      <c r="E6568" t="s">
        <v>919</v>
      </c>
      <c r="F6568" t="s">
        <v>8335</v>
      </c>
    </row>
    <row r="6569" spans="1:6">
      <c r="A6569" t="s">
        <v>14999</v>
      </c>
      <c r="B6569" t="s">
        <v>7731</v>
      </c>
      <c r="C6569">
        <v>0</v>
      </c>
      <c r="D6569">
        <v>0</v>
      </c>
      <c r="E6569" t="s">
        <v>976</v>
      </c>
      <c r="F6569" t="s">
        <v>8331</v>
      </c>
    </row>
    <row r="6570" spans="1:6">
      <c r="A6570" t="s">
        <v>15000</v>
      </c>
      <c r="B6570" t="s">
        <v>7732</v>
      </c>
      <c r="C6570">
        <v>256</v>
      </c>
      <c r="D6570">
        <v>78</v>
      </c>
      <c r="E6570" t="s">
        <v>976</v>
      </c>
      <c r="F6570" t="s">
        <v>8331</v>
      </c>
    </row>
    <row r="6571" spans="1:6">
      <c r="A6571" t="s">
        <v>15001</v>
      </c>
      <c r="B6571" t="s">
        <v>7733</v>
      </c>
      <c r="C6571">
        <v>180</v>
      </c>
      <c r="D6571">
        <v>44</v>
      </c>
      <c r="E6571" t="s">
        <v>976</v>
      </c>
      <c r="F6571" t="s">
        <v>8331</v>
      </c>
    </row>
    <row r="6572" spans="1:6">
      <c r="A6572" t="s">
        <v>15002</v>
      </c>
      <c r="B6572" t="s">
        <v>7734</v>
      </c>
      <c r="C6572">
        <v>268</v>
      </c>
      <c r="D6572">
        <v>56</v>
      </c>
      <c r="E6572" t="s">
        <v>976</v>
      </c>
      <c r="F6572" t="s">
        <v>8331</v>
      </c>
    </row>
    <row r="6573" spans="1:6">
      <c r="A6573" t="s">
        <v>15003</v>
      </c>
      <c r="B6573" t="s">
        <v>7735</v>
      </c>
      <c r="C6573">
        <v>303</v>
      </c>
      <c r="D6573">
        <v>19</v>
      </c>
      <c r="E6573" t="s">
        <v>1015</v>
      </c>
      <c r="F6573" t="s">
        <v>8335</v>
      </c>
    </row>
    <row r="6574" spans="1:6">
      <c r="A6574" t="s">
        <v>15004</v>
      </c>
      <c r="B6574" t="s">
        <v>7736</v>
      </c>
      <c r="C6574">
        <v>265</v>
      </c>
      <c r="D6574">
        <v>50</v>
      </c>
      <c r="E6574" t="s">
        <v>817</v>
      </c>
      <c r="F6574" t="s">
        <v>8334</v>
      </c>
    </row>
    <row r="6575" spans="1:6">
      <c r="A6575" t="s">
        <v>15005</v>
      </c>
      <c r="B6575" t="s">
        <v>7737</v>
      </c>
      <c r="C6575">
        <v>135</v>
      </c>
      <c r="D6575">
        <v>0</v>
      </c>
      <c r="E6575" t="s">
        <v>1075</v>
      </c>
      <c r="F6575" t="s">
        <v>8360</v>
      </c>
    </row>
    <row r="6576" spans="1:6">
      <c r="A6576" t="s">
        <v>15006</v>
      </c>
      <c r="B6576" t="s">
        <v>7738</v>
      </c>
      <c r="C6576">
        <v>393</v>
      </c>
      <c r="D6576">
        <v>71</v>
      </c>
      <c r="E6576" t="s">
        <v>266</v>
      </c>
      <c r="F6576" t="s">
        <v>8336</v>
      </c>
    </row>
    <row r="6577" spans="1:6">
      <c r="A6577" t="s">
        <v>15007</v>
      </c>
      <c r="B6577" t="s">
        <v>7739</v>
      </c>
      <c r="C6577">
        <v>244</v>
      </c>
      <c r="D6577">
        <v>64</v>
      </c>
      <c r="E6577" t="s">
        <v>1130</v>
      </c>
      <c r="F6577" t="s">
        <v>8335</v>
      </c>
    </row>
    <row r="6578" spans="1:6">
      <c r="A6578" t="s">
        <v>15008</v>
      </c>
      <c r="B6578" t="s">
        <v>7740</v>
      </c>
      <c r="C6578">
        <v>100</v>
      </c>
      <c r="D6578">
        <v>10</v>
      </c>
      <c r="E6578" t="s">
        <v>287</v>
      </c>
      <c r="F6578" t="s">
        <v>8333</v>
      </c>
    </row>
    <row r="6579" spans="1:6">
      <c r="A6579" t="s">
        <v>15009</v>
      </c>
      <c r="B6579" t="s">
        <v>7741</v>
      </c>
      <c r="C6579">
        <v>88</v>
      </c>
      <c r="D6579">
        <v>24</v>
      </c>
      <c r="E6579" t="s">
        <v>315</v>
      </c>
      <c r="F6579" t="s">
        <v>8335</v>
      </c>
    </row>
    <row r="6580" spans="1:6">
      <c r="A6580" t="s">
        <v>15010</v>
      </c>
      <c r="B6580" t="s">
        <v>7742</v>
      </c>
      <c r="C6580">
        <v>0</v>
      </c>
      <c r="D6580">
        <v>0</v>
      </c>
      <c r="E6580" t="s">
        <v>315</v>
      </c>
      <c r="F6580" t="s">
        <v>8335</v>
      </c>
    </row>
    <row r="6581" spans="1:6">
      <c r="A6581" t="s">
        <v>15011</v>
      </c>
      <c r="B6581" t="s">
        <v>7743</v>
      </c>
      <c r="C6581">
        <v>163</v>
      </c>
      <c r="D6581">
        <v>29</v>
      </c>
      <c r="E6581" t="s">
        <v>1131</v>
      </c>
      <c r="F6581" t="s">
        <v>8335</v>
      </c>
    </row>
    <row r="6582" spans="1:6">
      <c r="A6582" t="s">
        <v>15012</v>
      </c>
      <c r="B6582" t="s">
        <v>7744</v>
      </c>
      <c r="C6582">
        <v>86</v>
      </c>
      <c r="D6582">
        <v>0</v>
      </c>
      <c r="E6582" t="s">
        <v>1131</v>
      </c>
      <c r="F6582" t="s">
        <v>8335</v>
      </c>
    </row>
    <row r="6583" spans="1:6">
      <c r="A6583" t="s">
        <v>15013</v>
      </c>
      <c r="B6583" t="s">
        <v>7745</v>
      </c>
      <c r="C6583">
        <v>270</v>
      </c>
      <c r="D6583">
        <v>52</v>
      </c>
      <c r="E6583" t="s">
        <v>419</v>
      </c>
      <c r="F6583" t="s">
        <v>8331</v>
      </c>
    </row>
    <row r="6584" spans="1:6">
      <c r="A6584" t="s">
        <v>15014</v>
      </c>
      <c r="B6584" t="s">
        <v>7746</v>
      </c>
      <c r="C6584">
        <v>130</v>
      </c>
      <c r="D6584">
        <v>14</v>
      </c>
      <c r="E6584" t="s">
        <v>568</v>
      </c>
      <c r="F6584" t="s">
        <v>8331</v>
      </c>
    </row>
    <row r="6585" spans="1:6">
      <c r="A6585" t="s">
        <v>15015</v>
      </c>
      <c r="B6585" t="s">
        <v>7747</v>
      </c>
      <c r="C6585">
        <v>155</v>
      </c>
      <c r="D6585">
        <v>24</v>
      </c>
      <c r="E6585" t="s">
        <v>590</v>
      </c>
      <c r="F6585" t="s">
        <v>8334</v>
      </c>
    </row>
    <row r="6586" spans="1:6">
      <c r="A6586" t="s">
        <v>15016</v>
      </c>
      <c r="B6586" t="s">
        <v>7748</v>
      </c>
      <c r="C6586">
        <v>200</v>
      </c>
      <c r="D6586">
        <v>33</v>
      </c>
      <c r="E6586" t="s">
        <v>590</v>
      </c>
      <c r="F6586" t="s">
        <v>8334</v>
      </c>
    </row>
    <row r="6587" spans="1:6">
      <c r="A6587" t="s">
        <v>15017</v>
      </c>
      <c r="B6587" t="s">
        <v>7749</v>
      </c>
      <c r="C6587">
        <v>185</v>
      </c>
      <c r="D6587">
        <v>31</v>
      </c>
      <c r="E6587" t="s">
        <v>664</v>
      </c>
      <c r="F6587" t="s">
        <v>8335</v>
      </c>
    </row>
    <row r="6588" spans="1:6">
      <c r="A6588" t="s">
        <v>15018</v>
      </c>
      <c r="B6588" t="s">
        <v>7750</v>
      </c>
      <c r="C6588">
        <v>0</v>
      </c>
      <c r="D6588">
        <v>0</v>
      </c>
      <c r="E6588" t="s">
        <v>1196</v>
      </c>
      <c r="F6588" t="s">
        <v>8331</v>
      </c>
    </row>
    <row r="6589" spans="1:6">
      <c r="A6589" t="s">
        <v>15019</v>
      </c>
      <c r="B6589" t="s">
        <v>7751</v>
      </c>
      <c r="C6589">
        <v>253</v>
      </c>
      <c r="D6589">
        <v>0</v>
      </c>
      <c r="E6589" t="s">
        <v>1196</v>
      </c>
      <c r="F6589" t="s">
        <v>8335</v>
      </c>
    </row>
    <row r="6590" spans="1:6">
      <c r="A6590" t="s">
        <v>15020</v>
      </c>
      <c r="B6590" t="s">
        <v>7752</v>
      </c>
      <c r="C6590">
        <v>12</v>
      </c>
      <c r="D6590">
        <v>0</v>
      </c>
      <c r="E6590" t="s">
        <v>1196</v>
      </c>
      <c r="F6590" t="s">
        <v>8335</v>
      </c>
    </row>
    <row r="6591" spans="1:6">
      <c r="A6591" t="s">
        <v>15021</v>
      </c>
      <c r="B6591" t="s">
        <v>7753</v>
      </c>
      <c r="C6591">
        <v>220</v>
      </c>
      <c r="D6591">
        <v>41</v>
      </c>
      <c r="E6591" t="s">
        <v>825</v>
      </c>
      <c r="F6591" t="s">
        <v>8335</v>
      </c>
    </row>
    <row r="6592" spans="1:6">
      <c r="A6592" t="s">
        <v>15022</v>
      </c>
      <c r="B6592" t="s">
        <v>7754</v>
      </c>
      <c r="C6592">
        <v>135</v>
      </c>
      <c r="D6592">
        <v>16</v>
      </c>
      <c r="E6592" t="s">
        <v>844</v>
      </c>
      <c r="F6592" t="s">
        <v>8335</v>
      </c>
    </row>
    <row r="6593" spans="1:6">
      <c r="A6593" t="s">
        <v>15023</v>
      </c>
      <c r="B6593" t="s">
        <v>7755</v>
      </c>
      <c r="C6593">
        <v>70</v>
      </c>
      <c r="D6593">
        <v>7</v>
      </c>
      <c r="E6593" t="s">
        <v>849</v>
      </c>
      <c r="F6593" t="s">
        <v>8331</v>
      </c>
    </row>
    <row r="6594" spans="1:6">
      <c r="A6594" t="s">
        <v>15024</v>
      </c>
      <c r="B6594" t="s">
        <v>7756</v>
      </c>
      <c r="C6594">
        <v>332</v>
      </c>
      <c r="D6594">
        <v>49</v>
      </c>
      <c r="E6594" t="s">
        <v>1132</v>
      </c>
      <c r="F6594" t="s">
        <v>8335</v>
      </c>
    </row>
    <row r="6595" spans="1:6">
      <c r="A6595" t="s">
        <v>15025</v>
      </c>
      <c r="B6595" t="s">
        <v>7757</v>
      </c>
      <c r="C6595">
        <v>100</v>
      </c>
      <c r="D6595">
        <v>8</v>
      </c>
      <c r="E6595" t="s">
        <v>899</v>
      </c>
      <c r="F6595" t="s">
        <v>8332</v>
      </c>
    </row>
    <row r="6596" spans="1:6">
      <c r="A6596" t="s">
        <v>15026</v>
      </c>
      <c r="B6596" t="s">
        <v>7758</v>
      </c>
      <c r="C6596">
        <v>297</v>
      </c>
      <c r="D6596">
        <v>64</v>
      </c>
      <c r="E6596" t="s">
        <v>905</v>
      </c>
      <c r="F6596" t="s">
        <v>8335</v>
      </c>
    </row>
    <row r="6597" spans="1:6">
      <c r="A6597" t="s">
        <v>15027</v>
      </c>
      <c r="B6597" t="s">
        <v>7759</v>
      </c>
      <c r="C6597">
        <v>390</v>
      </c>
      <c r="D6597">
        <v>90</v>
      </c>
      <c r="E6597" t="s">
        <v>919</v>
      </c>
      <c r="F6597" t="s">
        <v>8335</v>
      </c>
    </row>
    <row r="6598" spans="1:6">
      <c r="A6598" t="s">
        <v>15028</v>
      </c>
      <c r="B6598" t="s">
        <v>7760</v>
      </c>
      <c r="C6598">
        <v>200</v>
      </c>
      <c r="D6598">
        <v>50</v>
      </c>
      <c r="E6598" t="s">
        <v>976</v>
      </c>
      <c r="F6598" t="s">
        <v>8331</v>
      </c>
    </row>
    <row r="6599" spans="1:6">
      <c r="A6599" t="s">
        <v>15029</v>
      </c>
      <c r="B6599" t="s">
        <v>7761</v>
      </c>
      <c r="C6599">
        <v>0</v>
      </c>
      <c r="D6599">
        <v>0</v>
      </c>
      <c r="E6599" t="s">
        <v>982</v>
      </c>
      <c r="F6599" t="s">
        <v>8335</v>
      </c>
    </row>
    <row r="6600" spans="1:6">
      <c r="A6600" t="s">
        <v>15030</v>
      </c>
      <c r="B6600" t="s">
        <v>7762</v>
      </c>
      <c r="C6600">
        <v>123</v>
      </c>
      <c r="D6600">
        <v>18</v>
      </c>
      <c r="E6600" t="s">
        <v>1053</v>
      </c>
      <c r="F6600" t="s">
        <v>8335</v>
      </c>
    </row>
    <row r="6601" spans="1:6">
      <c r="A6601" t="s">
        <v>15031</v>
      </c>
      <c r="B6601" t="s">
        <v>7763</v>
      </c>
      <c r="C6601">
        <v>66</v>
      </c>
      <c r="D6601">
        <v>0</v>
      </c>
      <c r="E6601" t="s">
        <v>1087</v>
      </c>
      <c r="F6601" t="s">
        <v>8360</v>
      </c>
    </row>
    <row r="6602" spans="1:6">
      <c r="A6602" t="s">
        <v>15032</v>
      </c>
      <c r="B6602" t="s">
        <v>7764</v>
      </c>
      <c r="C6602">
        <v>41</v>
      </c>
      <c r="D6602">
        <v>0</v>
      </c>
      <c r="E6602" t="s">
        <v>1087</v>
      </c>
      <c r="F6602" t="s">
        <v>8360</v>
      </c>
    </row>
    <row r="6603" spans="1:6">
      <c r="A6603" t="s">
        <v>15033</v>
      </c>
      <c r="B6603" t="s">
        <v>7765</v>
      </c>
      <c r="C6603">
        <v>260</v>
      </c>
      <c r="D6603">
        <v>27</v>
      </c>
      <c r="E6603" t="s">
        <v>1133</v>
      </c>
      <c r="F6603" t="s">
        <v>8335</v>
      </c>
    </row>
    <row r="6604" spans="1:6">
      <c r="A6604" t="s">
        <v>15034</v>
      </c>
      <c r="B6604" t="s">
        <v>7766</v>
      </c>
      <c r="C6604">
        <v>200</v>
      </c>
      <c r="D6604">
        <v>23</v>
      </c>
      <c r="E6604" t="s">
        <v>256</v>
      </c>
      <c r="F6604" t="s">
        <v>8334</v>
      </c>
    </row>
    <row r="6605" spans="1:6">
      <c r="A6605" t="s">
        <v>15035</v>
      </c>
      <c r="B6605" t="s">
        <v>7767</v>
      </c>
      <c r="C6605">
        <v>47</v>
      </c>
      <c r="D6605">
        <v>7</v>
      </c>
      <c r="E6605" t="s">
        <v>256</v>
      </c>
      <c r="F6605" t="s">
        <v>8334</v>
      </c>
    </row>
    <row r="6606" spans="1:6">
      <c r="A6606" t="s">
        <v>15036</v>
      </c>
      <c r="B6606" t="s">
        <v>7768</v>
      </c>
      <c r="C6606">
        <v>27</v>
      </c>
      <c r="D6606">
        <v>2</v>
      </c>
      <c r="E6606" t="s">
        <v>256</v>
      </c>
      <c r="F6606" t="s">
        <v>8334</v>
      </c>
    </row>
    <row r="6607" spans="1:6">
      <c r="A6607" t="s">
        <v>15037</v>
      </c>
      <c r="B6607" t="s">
        <v>7769</v>
      </c>
      <c r="C6607">
        <v>174</v>
      </c>
      <c r="D6607">
        <v>18</v>
      </c>
      <c r="E6607" t="s">
        <v>259</v>
      </c>
      <c r="F6607" t="s">
        <v>8334</v>
      </c>
    </row>
    <row r="6608" spans="1:6">
      <c r="A6608" t="s">
        <v>15038</v>
      </c>
      <c r="B6608" t="s">
        <v>7770</v>
      </c>
      <c r="C6608">
        <v>300</v>
      </c>
      <c r="D6608">
        <v>31</v>
      </c>
      <c r="E6608" t="s">
        <v>266</v>
      </c>
      <c r="F6608" t="s">
        <v>8337</v>
      </c>
    </row>
    <row r="6609" spans="1:6">
      <c r="A6609" t="s">
        <v>15039</v>
      </c>
      <c r="B6609" t="s">
        <v>7771</v>
      </c>
      <c r="C6609">
        <v>180</v>
      </c>
      <c r="D6609">
        <v>48</v>
      </c>
      <c r="E6609" t="s">
        <v>1134</v>
      </c>
      <c r="F6609" t="s">
        <v>8335</v>
      </c>
    </row>
    <row r="6610" spans="1:6">
      <c r="A6610" t="s">
        <v>15040</v>
      </c>
      <c r="B6610" t="s">
        <v>7772</v>
      </c>
      <c r="C6610">
        <v>98</v>
      </c>
      <c r="D6610">
        <v>5</v>
      </c>
      <c r="E6610" t="s">
        <v>283</v>
      </c>
      <c r="F6610" t="s">
        <v>8331</v>
      </c>
    </row>
    <row r="6611" spans="1:6">
      <c r="A6611" t="s">
        <v>15041</v>
      </c>
      <c r="B6611" t="s">
        <v>7773</v>
      </c>
      <c r="C6611">
        <v>69</v>
      </c>
      <c r="D6611">
        <v>12</v>
      </c>
      <c r="E6611" t="s">
        <v>287</v>
      </c>
      <c r="F6611" t="s">
        <v>8333</v>
      </c>
    </row>
    <row r="6612" spans="1:6">
      <c r="A6612" t="s">
        <v>15042</v>
      </c>
      <c r="B6612" t="s">
        <v>7774</v>
      </c>
      <c r="C6612">
        <v>130</v>
      </c>
      <c r="D6612">
        <v>9</v>
      </c>
      <c r="E6612" t="s">
        <v>287</v>
      </c>
      <c r="F6612" t="s">
        <v>8333</v>
      </c>
    </row>
    <row r="6613" spans="1:6">
      <c r="A6613" t="s">
        <v>15043</v>
      </c>
      <c r="B6613" t="s">
        <v>7775</v>
      </c>
      <c r="C6613">
        <v>165</v>
      </c>
      <c r="D6613">
        <v>36</v>
      </c>
      <c r="E6613" t="s">
        <v>287</v>
      </c>
      <c r="F6613" t="s">
        <v>8333</v>
      </c>
    </row>
    <row r="6614" spans="1:6">
      <c r="A6614" t="s">
        <v>15044</v>
      </c>
      <c r="B6614" t="s">
        <v>7776</v>
      </c>
      <c r="C6614">
        <v>100</v>
      </c>
      <c r="D6614">
        <v>14</v>
      </c>
      <c r="E6614" t="s">
        <v>298</v>
      </c>
      <c r="F6614" t="s">
        <v>8334</v>
      </c>
    </row>
    <row r="6615" spans="1:6">
      <c r="A6615" t="s">
        <v>15045</v>
      </c>
      <c r="B6615" t="s">
        <v>7777</v>
      </c>
      <c r="C6615">
        <v>180</v>
      </c>
      <c r="D6615">
        <v>23</v>
      </c>
      <c r="E6615" t="s">
        <v>317</v>
      </c>
      <c r="F6615" t="s">
        <v>8331</v>
      </c>
    </row>
    <row r="6616" spans="1:6">
      <c r="A6616" t="s">
        <v>15046</v>
      </c>
      <c r="B6616" t="s">
        <v>7778</v>
      </c>
      <c r="C6616">
        <v>185</v>
      </c>
      <c r="D6616">
        <v>17</v>
      </c>
      <c r="E6616" t="s">
        <v>326</v>
      </c>
      <c r="F6616" t="s">
        <v>8334</v>
      </c>
    </row>
    <row r="6617" spans="1:6">
      <c r="A6617" t="s">
        <v>15047</v>
      </c>
      <c r="B6617" t="s">
        <v>7779</v>
      </c>
      <c r="C6617">
        <v>805</v>
      </c>
      <c r="D6617">
        <v>63</v>
      </c>
      <c r="E6617" t="s">
        <v>332</v>
      </c>
      <c r="F6617" t="s">
        <v>8335</v>
      </c>
    </row>
    <row r="6618" spans="1:6">
      <c r="A6618" t="s">
        <v>15048</v>
      </c>
      <c r="B6618" t="s">
        <v>7780</v>
      </c>
      <c r="C6618">
        <v>158</v>
      </c>
      <c r="D6618">
        <v>10</v>
      </c>
      <c r="E6618" t="s">
        <v>332</v>
      </c>
      <c r="F6618" t="s">
        <v>8335</v>
      </c>
    </row>
    <row r="6619" spans="1:6">
      <c r="A6619" t="s">
        <v>15049</v>
      </c>
      <c r="B6619" t="s">
        <v>7781</v>
      </c>
      <c r="C6619">
        <v>87</v>
      </c>
      <c r="D6619">
        <v>18</v>
      </c>
      <c r="E6619" t="s">
        <v>336</v>
      </c>
      <c r="F6619" t="s">
        <v>8334</v>
      </c>
    </row>
    <row r="6620" spans="1:6">
      <c r="A6620" t="s">
        <v>15050</v>
      </c>
      <c r="B6620" t="s">
        <v>7782</v>
      </c>
      <c r="C6620">
        <v>147</v>
      </c>
      <c r="D6620">
        <v>16</v>
      </c>
      <c r="E6620" t="s">
        <v>336</v>
      </c>
      <c r="F6620" t="s">
        <v>8334</v>
      </c>
    </row>
    <row r="6621" spans="1:6">
      <c r="A6621" t="s">
        <v>15051</v>
      </c>
      <c r="B6621" t="s">
        <v>7783</v>
      </c>
      <c r="C6621">
        <v>95</v>
      </c>
      <c r="D6621">
        <v>7</v>
      </c>
      <c r="E6621" t="s">
        <v>336</v>
      </c>
      <c r="F6621" t="s">
        <v>8334</v>
      </c>
    </row>
    <row r="6622" spans="1:6">
      <c r="A6622" t="s">
        <v>15052</v>
      </c>
      <c r="B6622" t="s">
        <v>7784</v>
      </c>
      <c r="C6622">
        <v>49</v>
      </c>
      <c r="D6622">
        <v>4</v>
      </c>
      <c r="E6622" t="s">
        <v>336</v>
      </c>
      <c r="F6622" t="s">
        <v>8334</v>
      </c>
    </row>
    <row r="6623" spans="1:6">
      <c r="A6623" t="s">
        <v>15053</v>
      </c>
      <c r="B6623" t="s">
        <v>7785</v>
      </c>
      <c r="C6623">
        <v>45</v>
      </c>
      <c r="D6623">
        <v>5</v>
      </c>
      <c r="E6623" t="s">
        <v>1131</v>
      </c>
      <c r="F6623" t="s">
        <v>8335</v>
      </c>
    </row>
    <row r="6624" spans="1:6">
      <c r="A6624" t="s">
        <v>15054</v>
      </c>
      <c r="B6624" t="s">
        <v>7786</v>
      </c>
      <c r="C6624">
        <v>300</v>
      </c>
      <c r="D6624">
        <v>33</v>
      </c>
      <c r="E6624" t="s">
        <v>365</v>
      </c>
      <c r="F6624" t="s">
        <v>8334</v>
      </c>
    </row>
    <row r="6625" spans="1:6">
      <c r="A6625" t="s">
        <v>15055</v>
      </c>
      <c r="B6625" t="s">
        <v>7787</v>
      </c>
      <c r="C6625">
        <v>136</v>
      </c>
      <c r="D6625">
        <v>29</v>
      </c>
      <c r="E6625" t="s">
        <v>370</v>
      </c>
      <c r="F6625" t="s">
        <v>8346</v>
      </c>
    </row>
    <row r="6626" spans="1:6">
      <c r="A6626" t="s">
        <v>15056</v>
      </c>
      <c r="B6626" t="s">
        <v>7788</v>
      </c>
      <c r="C6626">
        <v>219</v>
      </c>
      <c r="D6626">
        <v>21</v>
      </c>
      <c r="E6626" t="s">
        <v>370</v>
      </c>
      <c r="F6626" t="s">
        <v>8331</v>
      </c>
    </row>
    <row r="6627" spans="1:6">
      <c r="A6627" t="s">
        <v>15057</v>
      </c>
      <c r="B6627" t="s">
        <v>7789</v>
      </c>
      <c r="C6627">
        <v>177</v>
      </c>
      <c r="D6627">
        <v>15</v>
      </c>
      <c r="E6627" t="s">
        <v>1135</v>
      </c>
      <c r="F6627" t="s">
        <v>8334</v>
      </c>
    </row>
    <row r="6628" spans="1:6">
      <c r="A6628" t="s">
        <v>15058</v>
      </c>
      <c r="B6628" t="s">
        <v>7790</v>
      </c>
      <c r="C6628">
        <v>137</v>
      </c>
      <c r="D6628">
        <v>22</v>
      </c>
      <c r="E6628" t="s">
        <v>384</v>
      </c>
      <c r="F6628" t="s">
        <v>8331</v>
      </c>
    </row>
    <row r="6629" spans="1:6">
      <c r="A6629" t="s">
        <v>15059</v>
      </c>
      <c r="B6629" t="s">
        <v>7791</v>
      </c>
      <c r="C6629">
        <v>16</v>
      </c>
      <c r="D6629">
        <v>0</v>
      </c>
      <c r="E6629" t="s">
        <v>391</v>
      </c>
      <c r="F6629" t="s">
        <v>8334</v>
      </c>
    </row>
    <row r="6630" spans="1:6">
      <c r="A6630" t="s">
        <v>15060</v>
      </c>
      <c r="B6630" t="s">
        <v>7792</v>
      </c>
      <c r="C6630">
        <v>191</v>
      </c>
      <c r="D6630">
        <v>41</v>
      </c>
      <c r="E6630" t="s">
        <v>391</v>
      </c>
      <c r="F6630" t="s">
        <v>8334</v>
      </c>
    </row>
    <row r="6631" spans="1:6">
      <c r="A6631" t="s">
        <v>15061</v>
      </c>
      <c r="B6631" t="s">
        <v>7793</v>
      </c>
      <c r="C6631">
        <v>100</v>
      </c>
      <c r="D6631">
        <v>19</v>
      </c>
      <c r="E6631" t="s">
        <v>419</v>
      </c>
      <c r="F6631" t="s">
        <v>8331</v>
      </c>
    </row>
    <row r="6632" spans="1:6">
      <c r="A6632" t="s">
        <v>15062</v>
      </c>
      <c r="B6632" t="s">
        <v>7794</v>
      </c>
      <c r="C6632">
        <v>298</v>
      </c>
      <c r="D6632">
        <v>25</v>
      </c>
      <c r="E6632" t="s">
        <v>419</v>
      </c>
      <c r="F6632" t="s">
        <v>8331</v>
      </c>
    </row>
    <row r="6633" spans="1:6">
      <c r="A6633" t="s">
        <v>15063</v>
      </c>
      <c r="B6633" t="s">
        <v>7795</v>
      </c>
      <c r="C6633">
        <v>170</v>
      </c>
      <c r="D6633">
        <v>33</v>
      </c>
      <c r="E6633" t="s">
        <v>419</v>
      </c>
      <c r="F6633" t="s">
        <v>8331</v>
      </c>
    </row>
    <row r="6634" spans="1:6">
      <c r="A6634" t="s">
        <v>15064</v>
      </c>
      <c r="B6634" t="s">
        <v>7796</v>
      </c>
      <c r="C6634">
        <v>70</v>
      </c>
      <c r="D6634">
        <v>16</v>
      </c>
      <c r="E6634" t="s">
        <v>1136</v>
      </c>
      <c r="F6634" t="s">
        <v>8331</v>
      </c>
    </row>
    <row r="6635" spans="1:6">
      <c r="A6635" t="s">
        <v>15065</v>
      </c>
      <c r="B6635" t="s">
        <v>7797</v>
      </c>
      <c r="C6635">
        <v>298</v>
      </c>
      <c r="D6635">
        <v>48</v>
      </c>
      <c r="E6635" t="s">
        <v>443</v>
      </c>
      <c r="F6635" t="s">
        <v>8335</v>
      </c>
    </row>
    <row r="6636" spans="1:6">
      <c r="A6636" t="s">
        <v>15066</v>
      </c>
      <c r="B6636" t="s">
        <v>7798</v>
      </c>
      <c r="C6636">
        <v>145</v>
      </c>
      <c r="D6636">
        <v>18</v>
      </c>
      <c r="E6636" t="s">
        <v>443</v>
      </c>
      <c r="F6636" t="s">
        <v>8335</v>
      </c>
    </row>
    <row r="6637" spans="1:6">
      <c r="A6637" t="s">
        <v>15067</v>
      </c>
      <c r="B6637" t="s">
        <v>7799</v>
      </c>
      <c r="C6637">
        <v>255</v>
      </c>
      <c r="D6637">
        <v>30</v>
      </c>
      <c r="E6637" t="s">
        <v>443</v>
      </c>
      <c r="F6637" t="s">
        <v>8335</v>
      </c>
    </row>
    <row r="6638" spans="1:6">
      <c r="A6638" t="s">
        <v>15068</v>
      </c>
      <c r="B6638" t="s">
        <v>7800</v>
      </c>
      <c r="C6638">
        <v>250</v>
      </c>
      <c r="D6638">
        <v>61</v>
      </c>
      <c r="E6638" t="s">
        <v>463</v>
      </c>
      <c r="F6638" t="s">
        <v>8352</v>
      </c>
    </row>
    <row r="6639" spans="1:6">
      <c r="A6639" t="s">
        <v>15069</v>
      </c>
      <c r="B6639" t="s">
        <v>7801</v>
      </c>
      <c r="C6639">
        <v>80</v>
      </c>
      <c r="D6639">
        <v>18</v>
      </c>
      <c r="E6639" t="s">
        <v>466</v>
      </c>
      <c r="F6639" t="s">
        <v>8391</v>
      </c>
    </row>
    <row r="6640" spans="1:6">
      <c r="A6640" t="s">
        <v>15070</v>
      </c>
      <c r="B6640" t="s">
        <v>7802</v>
      </c>
      <c r="C6640">
        <v>325</v>
      </c>
      <c r="D6640">
        <v>23</v>
      </c>
      <c r="E6640" t="s">
        <v>466</v>
      </c>
      <c r="F6640" t="s">
        <v>8391</v>
      </c>
    </row>
    <row r="6641" spans="1:6">
      <c r="A6641" t="s">
        <v>15071</v>
      </c>
      <c r="B6641" t="s">
        <v>7803</v>
      </c>
      <c r="C6641">
        <v>350</v>
      </c>
      <c r="D6641">
        <v>75</v>
      </c>
      <c r="E6641" t="s">
        <v>470</v>
      </c>
      <c r="F6641" t="s">
        <v>8335</v>
      </c>
    </row>
    <row r="6642" spans="1:6">
      <c r="A6642" t="s">
        <v>15072</v>
      </c>
      <c r="B6642" t="s">
        <v>7804</v>
      </c>
      <c r="C6642">
        <v>210</v>
      </c>
      <c r="D6642">
        <v>32</v>
      </c>
      <c r="E6642" t="s">
        <v>1137</v>
      </c>
      <c r="F6642" t="s">
        <v>8334</v>
      </c>
    </row>
    <row r="6643" spans="1:6">
      <c r="A6643" t="s">
        <v>15073</v>
      </c>
      <c r="B6643" t="s">
        <v>7805</v>
      </c>
      <c r="C6643">
        <v>85</v>
      </c>
      <c r="D6643">
        <v>28</v>
      </c>
      <c r="E6643" t="s">
        <v>487</v>
      </c>
      <c r="F6643" t="s">
        <v>8335</v>
      </c>
    </row>
    <row r="6644" spans="1:6">
      <c r="A6644" t="s">
        <v>15074</v>
      </c>
      <c r="B6644" t="s">
        <v>7806</v>
      </c>
      <c r="C6644">
        <v>110</v>
      </c>
      <c r="D6644">
        <v>11</v>
      </c>
      <c r="E6644" t="s">
        <v>508</v>
      </c>
      <c r="F6644" t="s">
        <v>8331</v>
      </c>
    </row>
    <row r="6645" spans="1:6">
      <c r="A6645" t="s">
        <v>15075</v>
      </c>
      <c r="B6645" t="s">
        <v>7807</v>
      </c>
      <c r="C6645">
        <v>180</v>
      </c>
      <c r="D6645">
        <v>14</v>
      </c>
      <c r="E6645" t="s">
        <v>1138</v>
      </c>
      <c r="F6645" t="s">
        <v>8334</v>
      </c>
    </row>
    <row r="6646" spans="1:6">
      <c r="A6646" t="s">
        <v>15076</v>
      </c>
      <c r="B6646" t="s">
        <v>7808</v>
      </c>
      <c r="C6646">
        <v>300</v>
      </c>
      <c r="D6646">
        <v>20</v>
      </c>
      <c r="E6646" t="s">
        <v>1139</v>
      </c>
      <c r="F6646" t="s">
        <v>8334</v>
      </c>
    </row>
    <row r="6647" spans="1:6">
      <c r="A6647" t="s">
        <v>15077</v>
      </c>
      <c r="B6647" t="s">
        <v>7809</v>
      </c>
      <c r="C6647">
        <v>155</v>
      </c>
      <c r="D6647">
        <v>26</v>
      </c>
      <c r="E6647" t="s">
        <v>548</v>
      </c>
      <c r="F6647" t="s">
        <v>8335</v>
      </c>
    </row>
    <row r="6648" spans="1:6">
      <c r="A6648" t="s">
        <v>15078</v>
      </c>
      <c r="B6648" t="s">
        <v>7810</v>
      </c>
      <c r="C6648">
        <v>160</v>
      </c>
      <c r="D6648">
        <v>25</v>
      </c>
      <c r="E6648" t="s">
        <v>551</v>
      </c>
      <c r="F6648" t="s">
        <v>8335</v>
      </c>
    </row>
    <row r="6649" spans="1:6">
      <c r="A6649" t="s">
        <v>15079</v>
      </c>
      <c r="B6649" t="s">
        <v>7811</v>
      </c>
      <c r="C6649">
        <v>120</v>
      </c>
      <c r="D6649">
        <v>11</v>
      </c>
      <c r="E6649" t="s">
        <v>568</v>
      </c>
      <c r="F6649" t="s">
        <v>8331</v>
      </c>
    </row>
    <row r="6650" spans="1:6">
      <c r="A6650" t="s">
        <v>15080</v>
      </c>
      <c r="B6650" t="s">
        <v>7812</v>
      </c>
      <c r="C6650">
        <v>275</v>
      </c>
      <c r="D6650">
        <v>39</v>
      </c>
      <c r="E6650" t="s">
        <v>568</v>
      </c>
      <c r="F6650" t="s">
        <v>8331</v>
      </c>
    </row>
    <row r="6651" spans="1:6">
      <c r="A6651" t="s">
        <v>15081</v>
      </c>
      <c r="B6651" t="s">
        <v>7813</v>
      </c>
      <c r="C6651">
        <v>175</v>
      </c>
      <c r="D6651">
        <v>15</v>
      </c>
      <c r="E6651" t="s">
        <v>568</v>
      </c>
      <c r="F6651" t="s">
        <v>8331</v>
      </c>
    </row>
    <row r="6652" spans="1:6">
      <c r="A6652" t="s">
        <v>15082</v>
      </c>
      <c r="B6652" t="s">
        <v>7814</v>
      </c>
      <c r="C6652">
        <v>175</v>
      </c>
      <c r="D6652">
        <v>36</v>
      </c>
      <c r="E6652" t="s">
        <v>568</v>
      </c>
      <c r="F6652" t="s">
        <v>8331</v>
      </c>
    </row>
    <row r="6653" spans="1:6">
      <c r="A6653" t="s">
        <v>15083</v>
      </c>
      <c r="B6653" t="s">
        <v>7815</v>
      </c>
      <c r="C6653">
        <v>150</v>
      </c>
      <c r="D6653">
        <v>2</v>
      </c>
      <c r="E6653" t="s">
        <v>568</v>
      </c>
      <c r="F6653" t="s">
        <v>8331</v>
      </c>
    </row>
    <row r="6654" spans="1:6">
      <c r="A6654" t="s">
        <v>15084</v>
      </c>
      <c r="B6654" t="s">
        <v>7816</v>
      </c>
      <c r="C6654">
        <v>360</v>
      </c>
      <c r="D6654">
        <v>25</v>
      </c>
      <c r="E6654" t="s">
        <v>570</v>
      </c>
      <c r="F6654" t="s">
        <v>8334</v>
      </c>
    </row>
    <row r="6655" spans="1:6">
      <c r="A6655" t="s">
        <v>15085</v>
      </c>
      <c r="B6655" t="s">
        <v>7817</v>
      </c>
      <c r="C6655">
        <v>70</v>
      </c>
      <c r="D6655">
        <v>14</v>
      </c>
      <c r="E6655" t="s">
        <v>606</v>
      </c>
      <c r="F6655" t="s">
        <v>8362</v>
      </c>
    </row>
    <row r="6656" spans="1:6">
      <c r="A6656" t="s">
        <v>15086</v>
      </c>
      <c r="B6656" t="s">
        <v>7818</v>
      </c>
      <c r="C6656">
        <v>28</v>
      </c>
      <c r="D6656">
        <v>0</v>
      </c>
      <c r="E6656" t="s">
        <v>612</v>
      </c>
      <c r="F6656" t="s">
        <v>8332</v>
      </c>
    </row>
    <row r="6657" spans="1:6">
      <c r="A6657" t="s">
        <v>15087</v>
      </c>
      <c r="B6657" t="s">
        <v>7819</v>
      </c>
      <c r="C6657">
        <v>120</v>
      </c>
      <c r="D6657">
        <v>15</v>
      </c>
      <c r="E6657" t="s">
        <v>1140</v>
      </c>
      <c r="F6657" t="s">
        <v>8335</v>
      </c>
    </row>
    <row r="6658" spans="1:6">
      <c r="A6658" t="s">
        <v>15088</v>
      </c>
      <c r="B6658" t="s">
        <v>7820</v>
      </c>
      <c r="C6658">
        <v>190</v>
      </c>
      <c r="D6658">
        <v>12</v>
      </c>
      <c r="E6658" t="s">
        <v>625</v>
      </c>
      <c r="F6658" t="s">
        <v>8334</v>
      </c>
    </row>
    <row r="6659" spans="1:6">
      <c r="A6659" t="s">
        <v>15089</v>
      </c>
      <c r="B6659" t="s">
        <v>7821</v>
      </c>
      <c r="C6659">
        <v>368</v>
      </c>
      <c r="D6659">
        <v>54</v>
      </c>
      <c r="E6659" t="s">
        <v>629</v>
      </c>
      <c r="F6659" t="s">
        <v>8334</v>
      </c>
    </row>
    <row r="6660" spans="1:6">
      <c r="A6660" t="s">
        <v>15090</v>
      </c>
      <c r="B6660" t="s">
        <v>7822</v>
      </c>
      <c r="C6660">
        <v>247</v>
      </c>
      <c r="D6660">
        <v>28</v>
      </c>
      <c r="E6660" t="s">
        <v>654</v>
      </c>
      <c r="F6660" t="s">
        <v>8347</v>
      </c>
    </row>
    <row r="6661" spans="1:6">
      <c r="A6661" t="s">
        <v>15091</v>
      </c>
      <c r="B6661" t="s">
        <v>7823</v>
      </c>
      <c r="C6661">
        <v>87</v>
      </c>
      <c r="D6661">
        <v>7</v>
      </c>
      <c r="E6661" t="s">
        <v>662</v>
      </c>
      <c r="F6661" t="s">
        <v>8331</v>
      </c>
    </row>
    <row r="6662" spans="1:6">
      <c r="A6662" t="s">
        <v>15092</v>
      </c>
      <c r="B6662" t="s">
        <v>7824</v>
      </c>
      <c r="C6662">
        <v>65</v>
      </c>
      <c r="D6662">
        <v>5</v>
      </c>
      <c r="E6662" t="s">
        <v>662</v>
      </c>
      <c r="F6662" t="s">
        <v>8331</v>
      </c>
    </row>
    <row r="6663" spans="1:6">
      <c r="A6663" t="s">
        <v>15093</v>
      </c>
      <c r="B6663" t="s">
        <v>7825</v>
      </c>
      <c r="C6663">
        <v>153</v>
      </c>
      <c r="D6663">
        <v>17</v>
      </c>
      <c r="E6663" t="s">
        <v>662</v>
      </c>
      <c r="F6663" t="s">
        <v>8331</v>
      </c>
    </row>
    <row r="6664" spans="1:6">
      <c r="A6664" t="s">
        <v>15094</v>
      </c>
      <c r="B6664" t="s">
        <v>7826</v>
      </c>
      <c r="C6664">
        <v>36</v>
      </c>
      <c r="D6664">
        <v>9</v>
      </c>
      <c r="E6664" t="s">
        <v>1141</v>
      </c>
      <c r="F6664" t="s">
        <v>8332</v>
      </c>
    </row>
    <row r="6665" spans="1:6">
      <c r="A6665" t="s">
        <v>15095</v>
      </c>
      <c r="B6665" t="s">
        <v>7827</v>
      </c>
      <c r="C6665">
        <v>260</v>
      </c>
      <c r="D6665">
        <v>0</v>
      </c>
      <c r="E6665" t="s">
        <v>1142</v>
      </c>
      <c r="F6665" t="s">
        <v>8334</v>
      </c>
    </row>
    <row r="6666" spans="1:6">
      <c r="A6666" t="s">
        <v>15096</v>
      </c>
      <c r="B6666" t="s">
        <v>7828</v>
      </c>
      <c r="C6666">
        <v>205</v>
      </c>
      <c r="D6666">
        <v>16</v>
      </c>
      <c r="E6666" t="s">
        <v>1142</v>
      </c>
      <c r="F6666" t="s">
        <v>8334</v>
      </c>
    </row>
    <row r="6667" spans="1:6">
      <c r="A6667" t="s">
        <v>15097</v>
      </c>
      <c r="B6667" t="s">
        <v>7829</v>
      </c>
      <c r="C6667">
        <v>270</v>
      </c>
      <c r="D6667">
        <v>44</v>
      </c>
      <c r="E6667" t="s">
        <v>716</v>
      </c>
      <c r="F6667" t="s">
        <v>8371</v>
      </c>
    </row>
    <row r="6668" spans="1:6">
      <c r="A6668" t="s">
        <v>15098</v>
      </c>
      <c r="B6668" t="s">
        <v>7830</v>
      </c>
      <c r="C6668">
        <v>252</v>
      </c>
      <c r="D6668">
        <v>31</v>
      </c>
      <c r="E6668" t="s">
        <v>716</v>
      </c>
      <c r="F6668" t="s">
        <v>8371</v>
      </c>
    </row>
    <row r="6669" spans="1:6">
      <c r="A6669" t="s">
        <v>15099</v>
      </c>
      <c r="B6669" t="s">
        <v>7831</v>
      </c>
      <c r="C6669">
        <v>340</v>
      </c>
      <c r="D6669">
        <v>49</v>
      </c>
      <c r="E6669" t="s">
        <v>717</v>
      </c>
      <c r="F6669" t="s">
        <v>8334</v>
      </c>
    </row>
    <row r="6670" spans="1:6">
      <c r="A6670" t="s">
        <v>15100</v>
      </c>
      <c r="B6670" t="s">
        <v>7832</v>
      </c>
      <c r="C6670">
        <v>120</v>
      </c>
      <c r="D6670">
        <v>18</v>
      </c>
      <c r="E6670" t="s">
        <v>1143</v>
      </c>
      <c r="F6670" t="s">
        <v>8334</v>
      </c>
    </row>
    <row r="6671" spans="1:6">
      <c r="A6671" t="s">
        <v>15101</v>
      </c>
      <c r="B6671" t="s">
        <v>7833</v>
      </c>
      <c r="C6671">
        <v>240</v>
      </c>
      <c r="D6671">
        <v>14</v>
      </c>
      <c r="E6671" t="s">
        <v>740</v>
      </c>
      <c r="F6671" t="s">
        <v>8334</v>
      </c>
    </row>
    <row r="6672" spans="1:6">
      <c r="A6672" t="s">
        <v>15102</v>
      </c>
      <c r="B6672" t="s">
        <v>7834</v>
      </c>
      <c r="C6672">
        <v>130</v>
      </c>
      <c r="D6672">
        <v>0</v>
      </c>
      <c r="E6672" t="s">
        <v>1144</v>
      </c>
      <c r="F6672" t="s">
        <v>8334</v>
      </c>
    </row>
    <row r="6673" spans="1:6">
      <c r="A6673" t="s">
        <v>15103</v>
      </c>
      <c r="B6673" t="s">
        <v>7835</v>
      </c>
      <c r="C6673">
        <v>270</v>
      </c>
      <c r="D6673">
        <v>42</v>
      </c>
      <c r="E6673" t="s">
        <v>759</v>
      </c>
      <c r="F6673" t="s">
        <v>8334</v>
      </c>
    </row>
    <row r="6674" spans="1:6">
      <c r="A6674" t="s">
        <v>15104</v>
      </c>
      <c r="B6674" t="s">
        <v>7836</v>
      </c>
      <c r="C6674">
        <v>67</v>
      </c>
      <c r="D6674">
        <v>4</v>
      </c>
      <c r="E6674" t="s">
        <v>1196</v>
      </c>
      <c r="F6674" t="s">
        <v>8331</v>
      </c>
    </row>
    <row r="6675" spans="1:6">
      <c r="A6675" t="s">
        <v>15105</v>
      </c>
      <c r="B6675" t="s">
        <v>7837</v>
      </c>
      <c r="C6675">
        <v>175</v>
      </c>
      <c r="D6675">
        <v>0</v>
      </c>
      <c r="E6675" t="s">
        <v>1196</v>
      </c>
      <c r="F6675" t="s">
        <v>8342</v>
      </c>
    </row>
    <row r="6676" spans="1:6">
      <c r="A6676" t="s">
        <v>15106</v>
      </c>
      <c r="B6676" t="s">
        <v>7838</v>
      </c>
      <c r="C6676">
        <v>115</v>
      </c>
      <c r="D6676">
        <v>0</v>
      </c>
      <c r="E6676" t="s">
        <v>1196</v>
      </c>
      <c r="F6676" t="s">
        <v>8334</v>
      </c>
    </row>
    <row r="6677" spans="1:6">
      <c r="A6677" t="s">
        <v>15107</v>
      </c>
      <c r="B6677" t="s">
        <v>7839</v>
      </c>
      <c r="C6677">
        <v>190</v>
      </c>
      <c r="D6677">
        <v>0</v>
      </c>
      <c r="E6677" t="s">
        <v>1196</v>
      </c>
      <c r="F6677" t="s">
        <v>8416</v>
      </c>
    </row>
    <row r="6678" spans="1:6">
      <c r="A6678" t="s">
        <v>15108</v>
      </c>
      <c r="B6678" t="s">
        <v>7840</v>
      </c>
      <c r="C6678">
        <v>0</v>
      </c>
      <c r="D6678">
        <v>0</v>
      </c>
      <c r="E6678" t="s">
        <v>1196</v>
      </c>
      <c r="F6678" t="s">
        <v>8334</v>
      </c>
    </row>
    <row r="6679" spans="1:6">
      <c r="A6679" t="s">
        <v>15109</v>
      </c>
      <c r="B6679" t="s">
        <v>7841</v>
      </c>
      <c r="C6679">
        <v>400</v>
      </c>
      <c r="D6679">
        <v>0</v>
      </c>
      <c r="E6679" t="s">
        <v>1196</v>
      </c>
      <c r="F6679" t="s">
        <v>8335</v>
      </c>
    </row>
    <row r="6680" spans="1:6">
      <c r="A6680" t="s">
        <v>15110</v>
      </c>
      <c r="B6680" t="s">
        <v>7842</v>
      </c>
      <c r="C6680">
        <v>210</v>
      </c>
      <c r="D6680">
        <v>0</v>
      </c>
      <c r="E6680" t="s">
        <v>1196</v>
      </c>
      <c r="F6680" t="s">
        <v>8335</v>
      </c>
    </row>
    <row r="6681" spans="1:6">
      <c r="A6681" t="s">
        <v>15111</v>
      </c>
      <c r="B6681" t="s">
        <v>7843</v>
      </c>
      <c r="C6681">
        <v>130</v>
      </c>
      <c r="D6681">
        <v>16</v>
      </c>
      <c r="E6681" t="s">
        <v>790</v>
      </c>
      <c r="F6681" t="s">
        <v>8335</v>
      </c>
    </row>
    <row r="6682" spans="1:6">
      <c r="A6682" t="s">
        <v>15112</v>
      </c>
      <c r="B6682" t="s">
        <v>7844</v>
      </c>
      <c r="C6682">
        <v>420</v>
      </c>
      <c r="D6682">
        <v>45</v>
      </c>
      <c r="E6682" t="s">
        <v>792</v>
      </c>
      <c r="F6682" t="s">
        <v>8334</v>
      </c>
    </row>
    <row r="6683" spans="1:6">
      <c r="A6683" t="s">
        <v>15113</v>
      </c>
      <c r="B6683" t="s">
        <v>7845</v>
      </c>
      <c r="C6683">
        <v>520</v>
      </c>
      <c r="D6683">
        <v>80</v>
      </c>
      <c r="E6683" t="s">
        <v>806</v>
      </c>
      <c r="F6683" t="s">
        <v>8334</v>
      </c>
    </row>
    <row r="6684" spans="1:6">
      <c r="A6684" t="s">
        <v>15114</v>
      </c>
      <c r="B6684" t="s">
        <v>7846</v>
      </c>
      <c r="C6684">
        <v>281</v>
      </c>
      <c r="D6684">
        <v>21</v>
      </c>
      <c r="E6684" t="s">
        <v>808</v>
      </c>
      <c r="F6684" t="s">
        <v>8335</v>
      </c>
    </row>
    <row r="6685" spans="1:6">
      <c r="A6685" t="s">
        <v>15115</v>
      </c>
      <c r="B6685" t="s">
        <v>7847</v>
      </c>
      <c r="C6685">
        <v>200</v>
      </c>
      <c r="D6685">
        <v>20</v>
      </c>
      <c r="E6685" t="s">
        <v>1129</v>
      </c>
      <c r="F6685" t="s">
        <v>8335</v>
      </c>
    </row>
    <row r="6686" spans="1:6">
      <c r="A6686" t="s">
        <v>15116</v>
      </c>
      <c r="B6686" t="s">
        <v>7848</v>
      </c>
      <c r="C6686">
        <v>110</v>
      </c>
      <c r="D6686">
        <v>12</v>
      </c>
      <c r="E6686" t="s">
        <v>817</v>
      </c>
      <c r="F6686" t="s">
        <v>8334</v>
      </c>
    </row>
    <row r="6687" spans="1:6">
      <c r="A6687" t="s">
        <v>15117</v>
      </c>
      <c r="B6687" t="s">
        <v>7849</v>
      </c>
      <c r="C6687">
        <v>300</v>
      </c>
      <c r="D6687">
        <v>42</v>
      </c>
      <c r="E6687" t="s">
        <v>836</v>
      </c>
      <c r="F6687" t="s">
        <v>8335</v>
      </c>
    </row>
    <row r="6688" spans="1:6">
      <c r="A6688" t="s">
        <v>15118</v>
      </c>
      <c r="B6688" t="s">
        <v>7850</v>
      </c>
      <c r="C6688">
        <v>100</v>
      </c>
      <c r="D6688">
        <v>7</v>
      </c>
      <c r="E6688" t="s">
        <v>838</v>
      </c>
      <c r="F6688" t="s">
        <v>8334</v>
      </c>
    </row>
    <row r="6689" spans="1:6">
      <c r="A6689" t="s">
        <v>15119</v>
      </c>
      <c r="B6689" t="s">
        <v>7851</v>
      </c>
      <c r="C6689">
        <v>220</v>
      </c>
      <c r="D6689">
        <v>41</v>
      </c>
      <c r="E6689" t="s">
        <v>1145</v>
      </c>
      <c r="F6689" t="s">
        <v>8334</v>
      </c>
    </row>
    <row r="6690" spans="1:6">
      <c r="A6690" t="s">
        <v>15120</v>
      </c>
      <c r="B6690" t="s">
        <v>7852</v>
      </c>
      <c r="C6690">
        <v>120</v>
      </c>
      <c r="D6690">
        <v>27</v>
      </c>
      <c r="E6690" t="s">
        <v>843</v>
      </c>
      <c r="F6690" t="s">
        <v>8335</v>
      </c>
    </row>
    <row r="6691" spans="1:6">
      <c r="A6691" t="s">
        <v>15121</v>
      </c>
      <c r="B6691" t="s">
        <v>7853</v>
      </c>
      <c r="C6691">
        <v>150</v>
      </c>
      <c r="D6691">
        <v>33</v>
      </c>
      <c r="E6691" t="s">
        <v>844</v>
      </c>
      <c r="F6691" t="s">
        <v>8335</v>
      </c>
    </row>
    <row r="6692" spans="1:6">
      <c r="A6692" t="s">
        <v>15122</v>
      </c>
      <c r="B6692" t="s">
        <v>7854</v>
      </c>
      <c r="C6692">
        <v>479</v>
      </c>
      <c r="D6692">
        <v>37</v>
      </c>
      <c r="E6692" t="s">
        <v>1146</v>
      </c>
      <c r="F6692" t="s">
        <v>8331</v>
      </c>
    </row>
    <row r="6693" spans="1:6">
      <c r="A6693" t="s">
        <v>15123</v>
      </c>
      <c r="B6693" t="s">
        <v>7855</v>
      </c>
      <c r="C6693">
        <v>178</v>
      </c>
      <c r="D6693">
        <v>14</v>
      </c>
      <c r="E6693" t="s">
        <v>861</v>
      </c>
      <c r="F6693" t="s">
        <v>8334</v>
      </c>
    </row>
    <row r="6694" spans="1:6">
      <c r="A6694" t="s">
        <v>15124</v>
      </c>
      <c r="B6694" t="s">
        <v>7856</v>
      </c>
      <c r="C6694">
        <v>230</v>
      </c>
      <c r="D6694">
        <v>67</v>
      </c>
      <c r="E6694" t="s">
        <v>862</v>
      </c>
      <c r="F6694" t="s">
        <v>8334</v>
      </c>
    </row>
    <row r="6695" spans="1:6">
      <c r="A6695" t="s">
        <v>15125</v>
      </c>
      <c r="B6695" t="s">
        <v>7857</v>
      </c>
      <c r="C6695">
        <v>161</v>
      </c>
      <c r="D6695">
        <v>16</v>
      </c>
      <c r="E6695" t="s">
        <v>866</v>
      </c>
      <c r="F6695" t="s">
        <v>8334</v>
      </c>
    </row>
    <row r="6696" spans="1:6">
      <c r="A6696" t="s">
        <v>15126</v>
      </c>
      <c r="B6696" t="s">
        <v>7858</v>
      </c>
      <c r="C6696">
        <v>165</v>
      </c>
      <c r="D6696">
        <v>30</v>
      </c>
      <c r="E6696" t="s">
        <v>871</v>
      </c>
      <c r="F6696" t="s">
        <v>8335</v>
      </c>
    </row>
    <row r="6697" spans="1:6">
      <c r="A6697" t="s">
        <v>15127</v>
      </c>
      <c r="B6697" t="s">
        <v>7859</v>
      </c>
      <c r="C6697">
        <v>262</v>
      </c>
      <c r="D6697">
        <v>24</v>
      </c>
      <c r="E6697" t="s">
        <v>1147</v>
      </c>
      <c r="F6697" t="s">
        <v>8334</v>
      </c>
    </row>
    <row r="6698" spans="1:6">
      <c r="A6698" t="s">
        <v>15128</v>
      </c>
      <c r="B6698" t="s">
        <v>7860</v>
      </c>
      <c r="C6698">
        <v>300</v>
      </c>
      <c r="D6698">
        <v>27</v>
      </c>
      <c r="E6698" t="s">
        <v>881</v>
      </c>
      <c r="F6698" t="s">
        <v>8334</v>
      </c>
    </row>
    <row r="6699" spans="1:6">
      <c r="A6699" t="s">
        <v>15129</v>
      </c>
      <c r="B6699" t="s">
        <v>6341</v>
      </c>
      <c r="C6699">
        <v>155</v>
      </c>
      <c r="D6699">
        <v>27</v>
      </c>
      <c r="E6699" t="s">
        <v>884</v>
      </c>
      <c r="F6699" t="s">
        <v>8334</v>
      </c>
    </row>
    <row r="6700" spans="1:6">
      <c r="A6700" t="s">
        <v>15130</v>
      </c>
      <c r="B6700" t="s">
        <v>7861</v>
      </c>
      <c r="C6700">
        <v>70</v>
      </c>
      <c r="D6700">
        <v>9</v>
      </c>
      <c r="E6700" t="s">
        <v>890</v>
      </c>
      <c r="F6700" t="s">
        <v>8331</v>
      </c>
    </row>
    <row r="6701" spans="1:6">
      <c r="A6701" t="s">
        <v>15131</v>
      </c>
      <c r="B6701" t="s">
        <v>7862</v>
      </c>
      <c r="C6701">
        <v>160</v>
      </c>
      <c r="D6701">
        <v>41</v>
      </c>
      <c r="E6701" t="s">
        <v>891</v>
      </c>
      <c r="F6701" t="s">
        <v>8335</v>
      </c>
    </row>
    <row r="6702" spans="1:6">
      <c r="A6702" t="s">
        <v>15132</v>
      </c>
      <c r="B6702" t="s">
        <v>7863</v>
      </c>
      <c r="C6702">
        <v>304</v>
      </c>
      <c r="D6702">
        <v>31</v>
      </c>
      <c r="E6702" t="s">
        <v>1148</v>
      </c>
      <c r="F6702" t="s">
        <v>8334</v>
      </c>
    </row>
    <row r="6703" spans="1:6">
      <c r="A6703" t="s">
        <v>15133</v>
      </c>
      <c r="B6703" t="s">
        <v>7864</v>
      </c>
      <c r="C6703">
        <v>185</v>
      </c>
      <c r="D6703">
        <v>37</v>
      </c>
      <c r="E6703" t="s">
        <v>929</v>
      </c>
      <c r="F6703" t="s">
        <v>8335</v>
      </c>
    </row>
    <row r="6704" spans="1:6">
      <c r="A6704" t="s">
        <v>15134</v>
      </c>
      <c r="B6704" t="s">
        <v>7865</v>
      </c>
      <c r="C6704">
        <v>180</v>
      </c>
      <c r="D6704">
        <v>28</v>
      </c>
      <c r="E6704" t="s">
        <v>935</v>
      </c>
      <c r="F6704" t="s">
        <v>8335</v>
      </c>
    </row>
    <row r="6705" spans="1:6">
      <c r="A6705" t="s">
        <v>15135</v>
      </c>
      <c r="B6705" t="s">
        <v>7866</v>
      </c>
      <c r="C6705">
        <v>298</v>
      </c>
      <c r="D6705">
        <v>19</v>
      </c>
      <c r="E6705" t="s">
        <v>937</v>
      </c>
      <c r="F6705" t="s">
        <v>8334</v>
      </c>
    </row>
    <row r="6706" spans="1:6">
      <c r="A6706" t="s">
        <v>15136</v>
      </c>
      <c r="B6706" t="s">
        <v>7867</v>
      </c>
      <c r="C6706">
        <v>300</v>
      </c>
      <c r="D6706">
        <v>25</v>
      </c>
      <c r="E6706" t="s">
        <v>1149</v>
      </c>
      <c r="F6706" t="s">
        <v>8335</v>
      </c>
    </row>
    <row r="6707" spans="1:6">
      <c r="A6707" t="s">
        <v>15137</v>
      </c>
      <c r="B6707" t="s">
        <v>7868</v>
      </c>
      <c r="C6707">
        <v>200</v>
      </c>
      <c r="D6707">
        <v>16</v>
      </c>
      <c r="E6707" t="s">
        <v>939</v>
      </c>
      <c r="F6707" t="s">
        <v>8335</v>
      </c>
    </row>
    <row r="6708" spans="1:6">
      <c r="A6708" t="s">
        <v>15138</v>
      </c>
      <c r="B6708" t="s">
        <v>7869</v>
      </c>
      <c r="C6708">
        <v>150</v>
      </c>
      <c r="D6708">
        <v>20</v>
      </c>
      <c r="E6708" t="s">
        <v>940</v>
      </c>
      <c r="F6708" t="s">
        <v>8350</v>
      </c>
    </row>
    <row r="6709" spans="1:6">
      <c r="A6709" t="s">
        <v>15139</v>
      </c>
      <c r="B6709" t="s">
        <v>7870</v>
      </c>
      <c r="C6709">
        <v>36</v>
      </c>
      <c r="D6709">
        <v>2</v>
      </c>
      <c r="E6709" t="s">
        <v>948</v>
      </c>
      <c r="F6709" t="s">
        <v>8404</v>
      </c>
    </row>
    <row r="6710" spans="1:6">
      <c r="A6710" t="s">
        <v>15140</v>
      </c>
      <c r="B6710" t="s">
        <v>7871</v>
      </c>
      <c r="C6710">
        <v>90</v>
      </c>
      <c r="D6710">
        <v>7</v>
      </c>
      <c r="E6710" t="s">
        <v>956</v>
      </c>
      <c r="F6710" t="s">
        <v>8331</v>
      </c>
    </row>
    <row r="6711" spans="1:6">
      <c r="A6711" t="s">
        <v>15141</v>
      </c>
      <c r="B6711" t="s">
        <v>7872</v>
      </c>
      <c r="C6711">
        <v>234</v>
      </c>
      <c r="D6711">
        <v>29</v>
      </c>
      <c r="E6711" t="s">
        <v>968</v>
      </c>
      <c r="F6711" t="s">
        <v>8335</v>
      </c>
    </row>
    <row r="6712" spans="1:6">
      <c r="A6712" t="s">
        <v>15142</v>
      </c>
      <c r="B6712" t="s">
        <v>7873</v>
      </c>
      <c r="C6712">
        <v>115</v>
      </c>
      <c r="D6712">
        <v>17</v>
      </c>
      <c r="E6712" t="s">
        <v>976</v>
      </c>
      <c r="F6712" t="s">
        <v>8331</v>
      </c>
    </row>
    <row r="6713" spans="1:6">
      <c r="A6713" t="s">
        <v>15143</v>
      </c>
      <c r="B6713" t="s">
        <v>7874</v>
      </c>
      <c r="C6713">
        <v>215</v>
      </c>
      <c r="D6713">
        <v>37</v>
      </c>
      <c r="E6713" t="s">
        <v>981</v>
      </c>
      <c r="F6713" t="s">
        <v>8334</v>
      </c>
    </row>
    <row r="6714" spans="1:6">
      <c r="A6714" t="s">
        <v>15144</v>
      </c>
      <c r="B6714" t="s">
        <v>7875</v>
      </c>
      <c r="C6714">
        <v>128</v>
      </c>
      <c r="D6714">
        <v>20</v>
      </c>
      <c r="E6714" t="s">
        <v>1150</v>
      </c>
      <c r="F6714" t="s">
        <v>8334</v>
      </c>
    </row>
    <row r="6715" spans="1:6">
      <c r="A6715" t="s">
        <v>15145</v>
      </c>
      <c r="B6715" t="s">
        <v>7876</v>
      </c>
      <c r="C6715">
        <v>156</v>
      </c>
      <c r="D6715">
        <v>9</v>
      </c>
      <c r="E6715" t="s">
        <v>1150</v>
      </c>
      <c r="F6715" t="s">
        <v>8334</v>
      </c>
    </row>
    <row r="6716" spans="1:6">
      <c r="A6716" t="s">
        <v>15146</v>
      </c>
      <c r="B6716" t="s">
        <v>7877</v>
      </c>
      <c r="C6716">
        <v>60</v>
      </c>
      <c r="D6716">
        <v>0</v>
      </c>
      <c r="E6716" t="s">
        <v>1003</v>
      </c>
      <c r="F6716" t="s">
        <v>8389</v>
      </c>
    </row>
    <row r="6717" spans="1:6">
      <c r="A6717" t="s">
        <v>15147</v>
      </c>
      <c r="B6717" t="s">
        <v>7878</v>
      </c>
      <c r="C6717">
        <v>268</v>
      </c>
      <c r="D6717">
        <v>86</v>
      </c>
      <c r="E6717" t="s">
        <v>1015</v>
      </c>
      <c r="F6717" t="s">
        <v>8335</v>
      </c>
    </row>
    <row r="6718" spans="1:6">
      <c r="A6718" t="s">
        <v>15148</v>
      </c>
      <c r="B6718" t="s">
        <v>7879</v>
      </c>
      <c r="C6718">
        <v>325</v>
      </c>
      <c r="D6718">
        <v>52</v>
      </c>
      <c r="E6718" t="s">
        <v>1018</v>
      </c>
      <c r="F6718" t="s">
        <v>8335</v>
      </c>
    </row>
    <row r="6719" spans="1:6">
      <c r="A6719" t="s">
        <v>15149</v>
      </c>
      <c r="B6719" t="s">
        <v>7880</v>
      </c>
      <c r="C6719">
        <v>150</v>
      </c>
      <c r="D6719">
        <v>23</v>
      </c>
      <c r="E6719" t="s">
        <v>1021</v>
      </c>
      <c r="F6719" t="s">
        <v>8334</v>
      </c>
    </row>
    <row r="6720" spans="1:6">
      <c r="A6720" t="s">
        <v>15150</v>
      </c>
      <c r="B6720" t="s">
        <v>7881</v>
      </c>
      <c r="C6720">
        <v>250</v>
      </c>
      <c r="D6720">
        <v>55</v>
      </c>
      <c r="E6720" t="s">
        <v>1027</v>
      </c>
      <c r="F6720" t="s">
        <v>8334</v>
      </c>
    </row>
    <row r="6721" spans="1:6">
      <c r="A6721" t="s">
        <v>15151</v>
      </c>
      <c r="B6721" t="s">
        <v>7882</v>
      </c>
      <c r="C6721">
        <v>217</v>
      </c>
      <c r="D6721">
        <v>33</v>
      </c>
      <c r="E6721" t="s">
        <v>1041</v>
      </c>
      <c r="F6721" t="s">
        <v>8335</v>
      </c>
    </row>
    <row r="6722" spans="1:6">
      <c r="A6722" t="s">
        <v>15152</v>
      </c>
      <c r="B6722" t="s">
        <v>7883</v>
      </c>
      <c r="C6722">
        <v>110</v>
      </c>
      <c r="D6722">
        <v>0</v>
      </c>
      <c r="E6722" t="s">
        <v>1041</v>
      </c>
      <c r="F6722" t="s">
        <v>8335</v>
      </c>
    </row>
    <row r="6723" spans="1:6">
      <c r="A6723" t="s">
        <v>15153</v>
      </c>
      <c r="B6723" t="s">
        <v>7884</v>
      </c>
      <c r="C6723">
        <v>359</v>
      </c>
      <c r="D6723">
        <v>63</v>
      </c>
      <c r="E6723" t="s">
        <v>1049</v>
      </c>
      <c r="F6723" t="s">
        <v>8335</v>
      </c>
    </row>
    <row r="6724" spans="1:6">
      <c r="A6724" t="s">
        <v>15154</v>
      </c>
      <c r="B6724" t="s">
        <v>7885</v>
      </c>
      <c r="C6724">
        <v>200</v>
      </c>
      <c r="D6724">
        <v>13</v>
      </c>
      <c r="E6724" t="s">
        <v>1051</v>
      </c>
      <c r="F6724" t="s">
        <v>1051</v>
      </c>
    </row>
    <row r="6725" spans="1:6">
      <c r="A6725" t="s">
        <v>15155</v>
      </c>
      <c r="B6725" t="s">
        <v>7886</v>
      </c>
      <c r="C6725">
        <v>210</v>
      </c>
      <c r="D6725">
        <v>0</v>
      </c>
      <c r="E6725" t="s">
        <v>1084</v>
      </c>
      <c r="F6725" t="s">
        <v>8360</v>
      </c>
    </row>
    <row r="6726" spans="1:6">
      <c r="A6726" t="s">
        <v>15156</v>
      </c>
      <c r="B6726" t="s">
        <v>7887</v>
      </c>
      <c r="C6726">
        <v>120</v>
      </c>
      <c r="D6726">
        <v>0</v>
      </c>
      <c r="E6726" t="s">
        <v>1085</v>
      </c>
      <c r="F6726" t="s">
        <v>8360</v>
      </c>
    </row>
    <row r="6727" spans="1:6">
      <c r="A6727" t="s">
        <v>15157</v>
      </c>
      <c r="B6727" t="s">
        <v>7888</v>
      </c>
      <c r="C6727">
        <v>174</v>
      </c>
      <c r="D6727">
        <v>27</v>
      </c>
      <c r="E6727" t="s">
        <v>1107</v>
      </c>
      <c r="F6727" t="s">
        <v>8334</v>
      </c>
    </row>
    <row r="6728" spans="1:6">
      <c r="A6728" t="s">
        <v>15158</v>
      </c>
      <c r="B6728" t="s">
        <v>7889</v>
      </c>
      <c r="C6728">
        <v>198</v>
      </c>
      <c r="D6728">
        <v>17</v>
      </c>
      <c r="E6728" t="s">
        <v>1107</v>
      </c>
      <c r="F6728" t="s">
        <v>8334</v>
      </c>
    </row>
    <row r="6729" spans="1:6">
      <c r="A6729" t="s">
        <v>15159</v>
      </c>
      <c r="B6729" t="s">
        <v>7890</v>
      </c>
      <c r="C6729">
        <v>538</v>
      </c>
      <c r="D6729">
        <v>84</v>
      </c>
      <c r="E6729" t="s">
        <v>1108</v>
      </c>
      <c r="F6729" t="s">
        <v>8335</v>
      </c>
    </row>
    <row r="6730" spans="1:6">
      <c r="A6730" t="s">
        <v>15160</v>
      </c>
      <c r="B6730" t="s">
        <v>7891</v>
      </c>
      <c r="C6730">
        <v>245</v>
      </c>
      <c r="D6730">
        <v>43</v>
      </c>
      <c r="E6730" t="s">
        <v>1109</v>
      </c>
      <c r="F6730" t="s">
        <v>8335</v>
      </c>
    </row>
    <row r="6731" spans="1:6">
      <c r="A6731" t="s">
        <v>15161</v>
      </c>
      <c r="B6731" t="s">
        <v>7892</v>
      </c>
      <c r="C6731">
        <v>150</v>
      </c>
      <c r="D6731">
        <v>22</v>
      </c>
      <c r="E6731" t="s">
        <v>255</v>
      </c>
      <c r="F6731" t="s">
        <v>8334</v>
      </c>
    </row>
    <row r="6732" spans="1:6">
      <c r="A6732" t="s">
        <v>15162</v>
      </c>
      <c r="B6732" t="s">
        <v>7893</v>
      </c>
      <c r="C6732">
        <v>370</v>
      </c>
      <c r="D6732">
        <v>69</v>
      </c>
      <c r="E6732" t="s">
        <v>298</v>
      </c>
      <c r="F6732" t="s">
        <v>8334</v>
      </c>
    </row>
    <row r="6733" spans="1:6">
      <c r="A6733" t="s">
        <v>15163</v>
      </c>
      <c r="B6733" t="s">
        <v>7894</v>
      </c>
      <c r="C6733">
        <v>400</v>
      </c>
      <c r="D6733">
        <v>29</v>
      </c>
      <c r="E6733" t="s">
        <v>302</v>
      </c>
      <c r="F6733" t="s">
        <v>8334</v>
      </c>
    </row>
    <row r="6734" spans="1:6">
      <c r="A6734" t="s">
        <v>15164</v>
      </c>
      <c r="B6734" t="s">
        <v>7895</v>
      </c>
      <c r="C6734">
        <v>181</v>
      </c>
      <c r="D6734">
        <v>31</v>
      </c>
      <c r="E6734" t="s">
        <v>346</v>
      </c>
      <c r="F6734" t="s">
        <v>8332</v>
      </c>
    </row>
    <row r="6735" spans="1:6">
      <c r="A6735" t="s">
        <v>15165</v>
      </c>
      <c r="B6735" t="s">
        <v>7896</v>
      </c>
      <c r="C6735">
        <v>0</v>
      </c>
      <c r="D6735">
        <v>0</v>
      </c>
      <c r="E6735" t="s">
        <v>357</v>
      </c>
      <c r="F6735" t="s">
        <v>8334</v>
      </c>
    </row>
    <row r="6736" spans="1:6">
      <c r="A6736" t="s">
        <v>15166</v>
      </c>
      <c r="B6736" t="s">
        <v>7897</v>
      </c>
      <c r="C6736">
        <v>450</v>
      </c>
      <c r="D6736">
        <v>85</v>
      </c>
      <c r="E6736" t="s">
        <v>370</v>
      </c>
      <c r="F6736" t="s">
        <v>8331</v>
      </c>
    </row>
    <row r="6737" spans="1:6">
      <c r="A6737" t="s">
        <v>15167</v>
      </c>
      <c r="B6737" t="s">
        <v>7898</v>
      </c>
      <c r="C6737">
        <v>235</v>
      </c>
      <c r="D6737">
        <v>47</v>
      </c>
      <c r="E6737" t="s">
        <v>397</v>
      </c>
      <c r="F6737" t="s">
        <v>8335</v>
      </c>
    </row>
    <row r="6738" spans="1:6">
      <c r="A6738" t="s">
        <v>15168</v>
      </c>
      <c r="B6738" t="s">
        <v>7899</v>
      </c>
      <c r="C6738">
        <v>360</v>
      </c>
      <c r="D6738">
        <v>39</v>
      </c>
      <c r="E6738" t="s">
        <v>419</v>
      </c>
      <c r="F6738" t="s">
        <v>8331</v>
      </c>
    </row>
    <row r="6739" spans="1:6">
      <c r="A6739" t="s">
        <v>15169</v>
      </c>
      <c r="B6739" t="s">
        <v>7900</v>
      </c>
      <c r="C6739">
        <v>70</v>
      </c>
      <c r="D6739">
        <v>8</v>
      </c>
      <c r="E6739" t="s">
        <v>447</v>
      </c>
      <c r="F6739" t="s">
        <v>8335</v>
      </c>
    </row>
    <row r="6740" spans="1:6">
      <c r="A6740" t="s">
        <v>15170</v>
      </c>
      <c r="B6740" t="s">
        <v>7901</v>
      </c>
      <c r="C6740">
        <v>266</v>
      </c>
      <c r="D6740">
        <v>28</v>
      </c>
      <c r="E6740" t="s">
        <v>478</v>
      </c>
      <c r="F6740" t="s">
        <v>8334</v>
      </c>
    </row>
    <row r="6741" spans="1:6">
      <c r="A6741" t="s">
        <v>15171</v>
      </c>
      <c r="B6741" t="s">
        <v>7902</v>
      </c>
      <c r="C6741">
        <v>245</v>
      </c>
      <c r="D6741">
        <v>97</v>
      </c>
      <c r="E6741" t="s">
        <v>1151</v>
      </c>
      <c r="F6741" t="s">
        <v>8335</v>
      </c>
    </row>
    <row r="6742" spans="1:6">
      <c r="A6742" t="s">
        <v>15172</v>
      </c>
      <c r="B6742" t="s">
        <v>7903</v>
      </c>
      <c r="C6742">
        <v>109</v>
      </c>
      <c r="D6742">
        <v>9</v>
      </c>
      <c r="E6742" t="s">
        <v>568</v>
      </c>
      <c r="F6742" t="s">
        <v>8331</v>
      </c>
    </row>
    <row r="6743" spans="1:6">
      <c r="A6743" t="s">
        <v>15173</v>
      </c>
      <c r="B6743" t="s">
        <v>7904</v>
      </c>
      <c r="C6743">
        <v>272</v>
      </c>
      <c r="D6743">
        <v>32</v>
      </c>
      <c r="E6743" t="s">
        <v>568</v>
      </c>
      <c r="F6743" t="s">
        <v>8331</v>
      </c>
    </row>
    <row r="6744" spans="1:6">
      <c r="A6744" t="s">
        <v>15174</v>
      </c>
      <c r="B6744" t="s">
        <v>7905</v>
      </c>
      <c r="C6744">
        <v>300</v>
      </c>
      <c r="D6744">
        <v>52</v>
      </c>
      <c r="E6744" t="s">
        <v>568</v>
      </c>
      <c r="F6744" t="s">
        <v>8331</v>
      </c>
    </row>
    <row r="6745" spans="1:6">
      <c r="A6745" t="s">
        <v>15175</v>
      </c>
      <c r="B6745" t="s">
        <v>7906</v>
      </c>
      <c r="C6745">
        <v>78</v>
      </c>
      <c r="D6745">
        <v>0</v>
      </c>
      <c r="E6745" t="s">
        <v>568</v>
      </c>
      <c r="F6745" t="s">
        <v>8331</v>
      </c>
    </row>
    <row r="6746" spans="1:6">
      <c r="A6746" t="s">
        <v>15176</v>
      </c>
      <c r="B6746" t="s">
        <v>7907</v>
      </c>
      <c r="C6746">
        <v>56</v>
      </c>
      <c r="D6746">
        <v>6</v>
      </c>
      <c r="E6746" t="s">
        <v>612</v>
      </c>
      <c r="F6746" t="s">
        <v>8332</v>
      </c>
    </row>
    <row r="6747" spans="1:6">
      <c r="A6747" t="s">
        <v>15177</v>
      </c>
      <c r="B6747" t="s">
        <v>7908</v>
      </c>
      <c r="C6747">
        <v>220</v>
      </c>
      <c r="D6747">
        <v>71</v>
      </c>
      <c r="E6747" t="s">
        <v>612</v>
      </c>
      <c r="F6747" t="s">
        <v>8332</v>
      </c>
    </row>
    <row r="6748" spans="1:6">
      <c r="A6748" t="s">
        <v>15178</v>
      </c>
      <c r="B6748" t="s">
        <v>7909</v>
      </c>
      <c r="C6748">
        <v>0</v>
      </c>
      <c r="D6748">
        <v>0</v>
      </c>
      <c r="E6748" t="s">
        <v>628</v>
      </c>
      <c r="F6748" t="s">
        <v>8365</v>
      </c>
    </row>
    <row r="6749" spans="1:6">
      <c r="A6749" t="s">
        <v>15179</v>
      </c>
      <c r="B6749" t="s">
        <v>7910</v>
      </c>
      <c r="C6749">
        <v>0</v>
      </c>
      <c r="D6749">
        <v>0</v>
      </c>
      <c r="E6749" t="s">
        <v>628</v>
      </c>
      <c r="F6749" t="s">
        <v>8365</v>
      </c>
    </row>
    <row r="6750" spans="1:6">
      <c r="A6750" t="s">
        <v>15180</v>
      </c>
      <c r="B6750" t="s">
        <v>7911</v>
      </c>
      <c r="C6750">
        <v>222</v>
      </c>
      <c r="D6750">
        <v>44</v>
      </c>
      <c r="E6750" t="s">
        <v>628</v>
      </c>
      <c r="F6750" t="s">
        <v>8365</v>
      </c>
    </row>
    <row r="6751" spans="1:6">
      <c r="A6751" t="s">
        <v>15181</v>
      </c>
      <c r="B6751" t="s">
        <v>7912</v>
      </c>
      <c r="C6751">
        <v>341</v>
      </c>
      <c r="D6751">
        <v>35</v>
      </c>
      <c r="E6751" t="s">
        <v>717</v>
      </c>
      <c r="F6751" t="s">
        <v>8334</v>
      </c>
    </row>
    <row r="6752" spans="1:6">
      <c r="A6752" t="s">
        <v>15182</v>
      </c>
      <c r="B6752" t="s">
        <v>7913</v>
      </c>
      <c r="C6752">
        <v>175</v>
      </c>
      <c r="D6752">
        <v>10</v>
      </c>
      <c r="E6752" t="s">
        <v>722</v>
      </c>
      <c r="F6752" t="s">
        <v>8331</v>
      </c>
    </row>
    <row r="6753" spans="1:6">
      <c r="A6753" t="s">
        <v>15183</v>
      </c>
      <c r="B6753" t="s">
        <v>7914</v>
      </c>
      <c r="C6753">
        <v>429</v>
      </c>
      <c r="D6753">
        <v>17</v>
      </c>
      <c r="E6753" t="s">
        <v>722</v>
      </c>
      <c r="F6753" t="s">
        <v>8331</v>
      </c>
    </row>
    <row r="6754" spans="1:6">
      <c r="A6754" t="s">
        <v>15184</v>
      </c>
      <c r="B6754" t="s">
        <v>7915</v>
      </c>
      <c r="C6754">
        <v>372</v>
      </c>
      <c r="D6754">
        <v>63</v>
      </c>
      <c r="E6754" t="s">
        <v>882</v>
      </c>
      <c r="F6754" t="s">
        <v>8334</v>
      </c>
    </row>
    <row r="6755" spans="1:6">
      <c r="A6755" t="s">
        <v>15185</v>
      </c>
      <c r="B6755" t="s">
        <v>7916</v>
      </c>
      <c r="C6755">
        <v>180</v>
      </c>
      <c r="D6755">
        <v>0</v>
      </c>
      <c r="E6755" t="s">
        <v>953</v>
      </c>
      <c r="F6755" t="s">
        <v>8335</v>
      </c>
    </row>
    <row r="6756" spans="1:6">
      <c r="A6756" t="s">
        <v>15186</v>
      </c>
      <c r="B6756" t="s">
        <v>7917</v>
      </c>
      <c r="C6756">
        <v>0</v>
      </c>
      <c r="D6756">
        <v>0</v>
      </c>
      <c r="E6756" t="s">
        <v>968</v>
      </c>
      <c r="F6756" t="s">
        <v>8335</v>
      </c>
    </row>
    <row r="6757" spans="1:6">
      <c r="A6757" t="s">
        <v>15187</v>
      </c>
      <c r="B6757" t="s">
        <v>7918</v>
      </c>
      <c r="C6757">
        <v>284</v>
      </c>
      <c r="D6757">
        <v>12</v>
      </c>
      <c r="E6757" t="s">
        <v>977</v>
      </c>
      <c r="F6757" t="s">
        <v>8335</v>
      </c>
    </row>
    <row r="6758" spans="1:6">
      <c r="A6758" t="s">
        <v>15188</v>
      </c>
      <c r="B6758" t="s">
        <v>7919</v>
      </c>
      <c r="C6758">
        <v>26</v>
      </c>
      <c r="D6758">
        <v>0</v>
      </c>
      <c r="E6758" t="s">
        <v>977</v>
      </c>
      <c r="F6758" t="s">
        <v>8335</v>
      </c>
    </row>
    <row r="6759" spans="1:6">
      <c r="A6759" t="s">
        <v>15189</v>
      </c>
      <c r="B6759" t="s">
        <v>7920</v>
      </c>
      <c r="C6759">
        <v>500</v>
      </c>
      <c r="D6759">
        <v>128</v>
      </c>
      <c r="E6759" t="s">
        <v>979</v>
      </c>
      <c r="F6759" t="s">
        <v>8334</v>
      </c>
    </row>
    <row r="6760" spans="1:6">
      <c r="A6760" t="s">
        <v>15190</v>
      </c>
      <c r="B6760" t="s">
        <v>7921</v>
      </c>
      <c r="C6760">
        <v>120</v>
      </c>
      <c r="D6760">
        <v>23</v>
      </c>
      <c r="E6760" t="s">
        <v>1026</v>
      </c>
      <c r="F6760" t="s">
        <v>8335</v>
      </c>
    </row>
    <row r="6761" spans="1:6">
      <c r="A6761" t="s">
        <v>15191</v>
      </c>
      <c r="B6761" t="s">
        <v>7922</v>
      </c>
      <c r="C6761">
        <v>476</v>
      </c>
      <c r="D6761">
        <v>42</v>
      </c>
      <c r="E6761" t="s">
        <v>1027</v>
      </c>
      <c r="F6761" t="s">
        <v>8334</v>
      </c>
    </row>
    <row r="6762" spans="1:6">
      <c r="A6762" t="s">
        <v>15192</v>
      </c>
      <c r="B6762" t="s">
        <v>7923</v>
      </c>
      <c r="C6762">
        <v>500</v>
      </c>
      <c r="D6762">
        <v>41</v>
      </c>
      <c r="E6762" t="s">
        <v>1045</v>
      </c>
      <c r="F6762" t="s">
        <v>8334</v>
      </c>
    </row>
    <row r="6763" spans="1:6">
      <c r="A6763" t="s">
        <v>15193</v>
      </c>
      <c r="B6763" t="s">
        <v>7924</v>
      </c>
      <c r="C6763">
        <v>33</v>
      </c>
      <c r="D6763">
        <v>0</v>
      </c>
      <c r="E6763" t="s">
        <v>1080</v>
      </c>
      <c r="F6763" t="s">
        <v>8360</v>
      </c>
    </row>
    <row r="6764" spans="1:6">
      <c r="A6764" t="s">
        <v>15194</v>
      </c>
      <c r="B6764" t="s">
        <v>7925</v>
      </c>
      <c r="C6764">
        <v>200</v>
      </c>
      <c r="D6764">
        <v>0</v>
      </c>
      <c r="E6764" t="s">
        <v>1087</v>
      </c>
      <c r="F6764" t="s">
        <v>8360</v>
      </c>
    </row>
    <row r="6765" spans="1:6">
      <c r="A6765" t="s">
        <v>15195</v>
      </c>
      <c r="B6765" t="s">
        <v>7926</v>
      </c>
      <c r="C6765">
        <v>143</v>
      </c>
      <c r="D6765">
        <v>16</v>
      </c>
      <c r="E6765" t="s">
        <v>258</v>
      </c>
      <c r="F6765" t="s">
        <v>8335</v>
      </c>
    </row>
    <row r="6766" spans="1:6">
      <c r="A6766" t="s">
        <v>15196</v>
      </c>
      <c r="B6766" t="s">
        <v>7927</v>
      </c>
      <c r="C6766">
        <v>215</v>
      </c>
      <c r="D6766">
        <v>99</v>
      </c>
      <c r="E6766" t="s">
        <v>258</v>
      </c>
      <c r="F6766" t="s">
        <v>8335</v>
      </c>
    </row>
    <row r="6767" spans="1:6">
      <c r="A6767" t="s">
        <v>15197</v>
      </c>
      <c r="B6767" t="s">
        <v>7928</v>
      </c>
      <c r="C6767">
        <v>352</v>
      </c>
      <c r="D6767">
        <v>42</v>
      </c>
      <c r="E6767" t="s">
        <v>264</v>
      </c>
      <c r="F6767" t="s">
        <v>8334</v>
      </c>
    </row>
    <row r="6768" spans="1:6">
      <c r="A6768" t="s">
        <v>15198</v>
      </c>
      <c r="B6768" t="s">
        <v>7929</v>
      </c>
      <c r="C6768">
        <v>250</v>
      </c>
      <c r="D6768">
        <v>36</v>
      </c>
      <c r="E6768" t="s">
        <v>266</v>
      </c>
      <c r="F6768" t="s">
        <v>8337</v>
      </c>
    </row>
    <row r="6769" spans="1:6">
      <c r="A6769" t="s">
        <v>15199</v>
      </c>
      <c r="B6769" t="s">
        <v>7930</v>
      </c>
      <c r="C6769">
        <v>100</v>
      </c>
      <c r="D6769">
        <v>32</v>
      </c>
      <c r="E6769" t="s">
        <v>266</v>
      </c>
      <c r="F6769" t="s">
        <v>8336</v>
      </c>
    </row>
    <row r="6770" spans="1:6">
      <c r="A6770" t="s">
        <v>15200</v>
      </c>
      <c r="B6770" t="s">
        <v>7931</v>
      </c>
      <c r="C6770">
        <v>446</v>
      </c>
      <c r="D6770">
        <v>48</v>
      </c>
      <c r="E6770" t="s">
        <v>268</v>
      </c>
      <c r="F6770" t="s">
        <v>8335</v>
      </c>
    </row>
    <row r="6771" spans="1:6">
      <c r="A6771" t="s">
        <v>15201</v>
      </c>
      <c r="B6771" t="s">
        <v>7932</v>
      </c>
      <c r="C6771">
        <v>135</v>
      </c>
      <c r="D6771">
        <v>17</v>
      </c>
      <c r="E6771" t="s">
        <v>268</v>
      </c>
      <c r="F6771" t="s">
        <v>8335</v>
      </c>
    </row>
    <row r="6772" spans="1:6">
      <c r="A6772" t="s">
        <v>15202</v>
      </c>
      <c r="B6772" t="s">
        <v>7933</v>
      </c>
      <c r="C6772">
        <v>180</v>
      </c>
      <c r="D6772">
        <v>19</v>
      </c>
      <c r="E6772" t="s">
        <v>1152</v>
      </c>
      <c r="F6772" t="s">
        <v>8335</v>
      </c>
    </row>
    <row r="6773" spans="1:6">
      <c r="A6773" t="s">
        <v>15203</v>
      </c>
      <c r="B6773" t="s">
        <v>7934</v>
      </c>
      <c r="C6773">
        <v>136</v>
      </c>
      <c r="D6773">
        <v>21</v>
      </c>
      <c r="E6773" t="s">
        <v>281</v>
      </c>
      <c r="F6773" t="s">
        <v>8335</v>
      </c>
    </row>
    <row r="6774" spans="1:6">
      <c r="A6774" t="s">
        <v>15204</v>
      </c>
      <c r="B6774" t="s">
        <v>7935</v>
      </c>
      <c r="C6774">
        <v>303</v>
      </c>
      <c r="D6774">
        <v>52</v>
      </c>
      <c r="E6774" t="s">
        <v>283</v>
      </c>
      <c r="F6774" t="s">
        <v>8331</v>
      </c>
    </row>
    <row r="6775" spans="1:6">
      <c r="A6775" t="s">
        <v>15205</v>
      </c>
      <c r="B6775" t="s">
        <v>7936</v>
      </c>
      <c r="C6775">
        <v>309</v>
      </c>
      <c r="D6775">
        <v>59</v>
      </c>
      <c r="E6775" t="s">
        <v>283</v>
      </c>
      <c r="F6775" t="s">
        <v>8331</v>
      </c>
    </row>
    <row r="6776" spans="1:6">
      <c r="A6776" t="s">
        <v>15206</v>
      </c>
      <c r="B6776" t="s">
        <v>7937</v>
      </c>
      <c r="C6776">
        <v>146</v>
      </c>
      <c r="D6776">
        <v>13</v>
      </c>
      <c r="E6776" t="s">
        <v>285</v>
      </c>
      <c r="F6776" t="s">
        <v>8335</v>
      </c>
    </row>
    <row r="6777" spans="1:6">
      <c r="A6777" t="s">
        <v>15207</v>
      </c>
      <c r="B6777" t="s">
        <v>7938</v>
      </c>
      <c r="C6777">
        <v>360</v>
      </c>
      <c r="D6777">
        <v>62</v>
      </c>
      <c r="E6777" t="s">
        <v>1153</v>
      </c>
      <c r="F6777" t="s">
        <v>8335</v>
      </c>
    </row>
    <row r="6778" spans="1:6">
      <c r="A6778" t="s">
        <v>15208</v>
      </c>
      <c r="B6778" t="s">
        <v>7939</v>
      </c>
      <c r="C6778">
        <v>210</v>
      </c>
      <c r="D6778">
        <v>43</v>
      </c>
      <c r="E6778" t="s">
        <v>286</v>
      </c>
      <c r="F6778" t="s">
        <v>8335</v>
      </c>
    </row>
    <row r="6779" spans="1:6">
      <c r="A6779" t="s">
        <v>15209</v>
      </c>
      <c r="B6779" t="s">
        <v>7940</v>
      </c>
      <c r="C6779">
        <v>116</v>
      </c>
      <c r="D6779">
        <v>40</v>
      </c>
      <c r="E6779" t="s">
        <v>287</v>
      </c>
      <c r="F6779" t="s">
        <v>8333</v>
      </c>
    </row>
    <row r="6780" spans="1:6">
      <c r="A6780" t="s">
        <v>15210</v>
      </c>
      <c r="B6780" t="s">
        <v>7941</v>
      </c>
      <c r="C6780">
        <v>150</v>
      </c>
      <c r="D6780">
        <v>25</v>
      </c>
      <c r="E6780" t="s">
        <v>287</v>
      </c>
      <c r="F6780" t="s">
        <v>8333</v>
      </c>
    </row>
    <row r="6781" spans="1:6">
      <c r="A6781" t="s">
        <v>15211</v>
      </c>
      <c r="B6781" t="s">
        <v>7942</v>
      </c>
      <c r="C6781">
        <v>94</v>
      </c>
      <c r="D6781">
        <v>22</v>
      </c>
      <c r="E6781" t="s">
        <v>287</v>
      </c>
      <c r="F6781" t="s">
        <v>8333</v>
      </c>
    </row>
    <row r="6782" spans="1:6">
      <c r="A6782" t="s">
        <v>15212</v>
      </c>
      <c r="B6782" t="s">
        <v>7943</v>
      </c>
      <c r="C6782">
        <v>437</v>
      </c>
      <c r="D6782">
        <v>90</v>
      </c>
      <c r="E6782" t="s">
        <v>287</v>
      </c>
      <c r="F6782" t="s">
        <v>8333</v>
      </c>
    </row>
    <row r="6783" spans="1:6">
      <c r="A6783" t="s">
        <v>15213</v>
      </c>
      <c r="B6783" t="s">
        <v>7944</v>
      </c>
      <c r="C6783">
        <v>575</v>
      </c>
      <c r="D6783">
        <v>59</v>
      </c>
      <c r="E6783" t="s">
        <v>287</v>
      </c>
      <c r="F6783" t="s">
        <v>8333</v>
      </c>
    </row>
    <row r="6784" spans="1:6">
      <c r="A6784" t="s">
        <v>15214</v>
      </c>
      <c r="B6784" t="s">
        <v>7945</v>
      </c>
      <c r="C6784">
        <v>250</v>
      </c>
      <c r="D6784">
        <v>26</v>
      </c>
      <c r="E6784" t="s">
        <v>287</v>
      </c>
      <c r="F6784" t="s">
        <v>8333</v>
      </c>
    </row>
    <row r="6785" spans="1:6">
      <c r="A6785" t="s">
        <v>15215</v>
      </c>
      <c r="B6785" t="s">
        <v>7946</v>
      </c>
      <c r="C6785">
        <v>460</v>
      </c>
      <c r="D6785">
        <v>112</v>
      </c>
      <c r="E6785" t="s">
        <v>287</v>
      </c>
      <c r="F6785" t="s">
        <v>8333</v>
      </c>
    </row>
    <row r="6786" spans="1:6">
      <c r="A6786" t="s">
        <v>15216</v>
      </c>
      <c r="B6786" t="s">
        <v>7947</v>
      </c>
      <c r="C6786">
        <v>128</v>
      </c>
      <c r="D6786">
        <v>11</v>
      </c>
      <c r="E6786" t="s">
        <v>287</v>
      </c>
      <c r="F6786" t="s">
        <v>8334</v>
      </c>
    </row>
    <row r="6787" spans="1:6">
      <c r="A6787" t="s">
        <v>15217</v>
      </c>
      <c r="B6787" t="s">
        <v>7948</v>
      </c>
      <c r="C6787">
        <v>185</v>
      </c>
      <c r="D6787">
        <v>29</v>
      </c>
      <c r="E6787" t="s">
        <v>287</v>
      </c>
      <c r="F6787" t="s">
        <v>8333</v>
      </c>
    </row>
    <row r="6788" spans="1:6">
      <c r="A6788" t="s">
        <v>15218</v>
      </c>
      <c r="B6788" t="s">
        <v>7949</v>
      </c>
      <c r="C6788">
        <v>340</v>
      </c>
      <c r="D6788">
        <v>92</v>
      </c>
      <c r="E6788" t="s">
        <v>287</v>
      </c>
      <c r="F6788" t="s">
        <v>8333</v>
      </c>
    </row>
    <row r="6789" spans="1:6">
      <c r="A6789" t="s">
        <v>15219</v>
      </c>
      <c r="B6789" t="s">
        <v>7950</v>
      </c>
      <c r="C6789">
        <v>160</v>
      </c>
      <c r="D6789">
        <v>29</v>
      </c>
      <c r="E6789" t="s">
        <v>289</v>
      </c>
      <c r="F6789" t="s">
        <v>8335</v>
      </c>
    </row>
    <row r="6790" spans="1:6">
      <c r="A6790" t="s">
        <v>15220</v>
      </c>
      <c r="B6790" t="s">
        <v>7951</v>
      </c>
      <c r="C6790">
        <v>532</v>
      </c>
      <c r="D6790">
        <v>111</v>
      </c>
      <c r="E6790" t="s">
        <v>294</v>
      </c>
      <c r="F6790" t="s">
        <v>8339</v>
      </c>
    </row>
    <row r="6791" spans="1:6">
      <c r="A6791" t="s">
        <v>15221</v>
      </c>
      <c r="B6791" t="s">
        <v>7952</v>
      </c>
      <c r="C6791">
        <v>165</v>
      </c>
      <c r="D6791">
        <v>14</v>
      </c>
      <c r="E6791" t="s">
        <v>296</v>
      </c>
      <c r="F6791" t="s">
        <v>8334</v>
      </c>
    </row>
    <row r="6792" spans="1:6">
      <c r="A6792" t="s">
        <v>15222</v>
      </c>
      <c r="B6792" t="s">
        <v>7953</v>
      </c>
      <c r="C6792">
        <v>0</v>
      </c>
      <c r="D6792">
        <v>0</v>
      </c>
      <c r="E6792" t="s">
        <v>298</v>
      </c>
      <c r="F6792" t="s">
        <v>8334</v>
      </c>
    </row>
    <row r="6793" spans="1:6">
      <c r="A6793" t="s">
        <v>15223</v>
      </c>
      <c r="B6793" t="s">
        <v>7954</v>
      </c>
      <c r="C6793">
        <v>530</v>
      </c>
      <c r="D6793">
        <v>144</v>
      </c>
      <c r="E6793" t="s">
        <v>298</v>
      </c>
      <c r="F6793" t="s">
        <v>8334</v>
      </c>
    </row>
    <row r="6794" spans="1:6">
      <c r="A6794" t="s">
        <v>15224</v>
      </c>
      <c r="B6794" t="s">
        <v>7955</v>
      </c>
      <c r="C6794">
        <v>296</v>
      </c>
      <c r="D6794">
        <v>93</v>
      </c>
      <c r="E6794" t="s">
        <v>298</v>
      </c>
      <c r="F6794" t="s">
        <v>8334</v>
      </c>
    </row>
    <row r="6795" spans="1:6">
      <c r="A6795" t="s">
        <v>15225</v>
      </c>
      <c r="B6795" t="s">
        <v>7956</v>
      </c>
      <c r="C6795">
        <v>472</v>
      </c>
      <c r="D6795">
        <v>155</v>
      </c>
      <c r="E6795" t="s">
        <v>299</v>
      </c>
      <c r="F6795" t="s">
        <v>8335</v>
      </c>
    </row>
    <row r="6796" spans="1:6">
      <c r="A6796" t="s">
        <v>15226</v>
      </c>
      <c r="B6796" t="s">
        <v>7957</v>
      </c>
      <c r="C6796">
        <v>600</v>
      </c>
      <c r="D6796">
        <v>130</v>
      </c>
      <c r="E6796" t="s">
        <v>299</v>
      </c>
      <c r="F6796" t="s">
        <v>8334</v>
      </c>
    </row>
    <row r="6797" spans="1:6">
      <c r="A6797" t="s">
        <v>15227</v>
      </c>
      <c r="B6797" t="s">
        <v>7958</v>
      </c>
      <c r="C6797">
        <v>700</v>
      </c>
      <c r="D6797">
        <v>39</v>
      </c>
      <c r="E6797" t="s">
        <v>301</v>
      </c>
      <c r="F6797" t="s">
        <v>8334</v>
      </c>
    </row>
    <row r="6798" spans="1:6">
      <c r="A6798" t="s">
        <v>15228</v>
      </c>
      <c r="B6798" t="s">
        <v>7959</v>
      </c>
      <c r="C6798">
        <v>90</v>
      </c>
      <c r="D6798">
        <v>10</v>
      </c>
      <c r="E6798" t="s">
        <v>301</v>
      </c>
      <c r="F6798" t="s">
        <v>8334</v>
      </c>
    </row>
    <row r="6799" spans="1:6">
      <c r="A6799" t="s">
        <v>15229</v>
      </c>
      <c r="B6799" t="s">
        <v>7960</v>
      </c>
      <c r="C6799">
        <v>223</v>
      </c>
      <c r="D6799">
        <v>14</v>
      </c>
      <c r="E6799" t="s">
        <v>301</v>
      </c>
      <c r="F6799" t="s">
        <v>8334</v>
      </c>
    </row>
    <row r="6800" spans="1:6">
      <c r="A6800" t="s">
        <v>15230</v>
      </c>
      <c r="B6800" t="s">
        <v>7961</v>
      </c>
      <c r="C6800">
        <v>325</v>
      </c>
      <c r="D6800">
        <v>40</v>
      </c>
      <c r="E6800" t="s">
        <v>302</v>
      </c>
      <c r="F6800" t="s">
        <v>8334</v>
      </c>
    </row>
    <row r="6801" spans="1:6">
      <c r="A6801" t="s">
        <v>15231</v>
      </c>
      <c r="B6801" t="s">
        <v>7962</v>
      </c>
      <c r="C6801">
        <v>171</v>
      </c>
      <c r="D6801">
        <v>20</v>
      </c>
      <c r="E6801" t="s">
        <v>302</v>
      </c>
      <c r="F6801" t="s">
        <v>8334</v>
      </c>
    </row>
    <row r="6802" spans="1:6">
      <c r="A6802" t="s">
        <v>15232</v>
      </c>
      <c r="B6802" t="s">
        <v>7963</v>
      </c>
      <c r="C6802">
        <v>225</v>
      </c>
      <c r="D6802">
        <v>26</v>
      </c>
      <c r="E6802" t="s">
        <v>303</v>
      </c>
      <c r="F6802" t="s">
        <v>8388</v>
      </c>
    </row>
    <row r="6803" spans="1:6">
      <c r="A6803" t="s">
        <v>15233</v>
      </c>
      <c r="B6803" t="s">
        <v>7964</v>
      </c>
      <c r="C6803">
        <v>110</v>
      </c>
      <c r="D6803">
        <v>0</v>
      </c>
      <c r="E6803" t="s">
        <v>303</v>
      </c>
      <c r="F6803" t="s">
        <v>8335</v>
      </c>
    </row>
    <row r="6804" spans="1:6">
      <c r="A6804" t="s">
        <v>15234</v>
      </c>
      <c r="B6804" t="s">
        <v>7965</v>
      </c>
      <c r="C6804">
        <v>138</v>
      </c>
      <c r="D6804">
        <v>10</v>
      </c>
      <c r="E6804" t="s">
        <v>303</v>
      </c>
      <c r="F6804" t="s">
        <v>8335</v>
      </c>
    </row>
    <row r="6805" spans="1:6">
      <c r="A6805" t="s">
        <v>15235</v>
      </c>
      <c r="B6805" t="s">
        <v>7966</v>
      </c>
      <c r="C6805">
        <v>580</v>
      </c>
      <c r="D6805">
        <v>106</v>
      </c>
      <c r="E6805" t="s">
        <v>303</v>
      </c>
      <c r="F6805" t="s">
        <v>8335</v>
      </c>
    </row>
    <row r="6806" spans="1:6">
      <c r="A6806" t="s">
        <v>15236</v>
      </c>
      <c r="B6806" t="s">
        <v>7967</v>
      </c>
      <c r="C6806">
        <v>145</v>
      </c>
      <c r="D6806">
        <v>25</v>
      </c>
      <c r="E6806" t="s">
        <v>303</v>
      </c>
      <c r="F6806" t="s">
        <v>8335</v>
      </c>
    </row>
    <row r="6807" spans="1:6">
      <c r="A6807" t="s">
        <v>15237</v>
      </c>
      <c r="B6807" t="s">
        <v>7968</v>
      </c>
      <c r="C6807">
        <v>4</v>
      </c>
      <c r="D6807">
        <v>0</v>
      </c>
      <c r="E6807" t="s">
        <v>315</v>
      </c>
      <c r="F6807" t="s">
        <v>8335</v>
      </c>
    </row>
    <row r="6808" spans="1:6">
      <c r="A6808" t="s">
        <v>15238</v>
      </c>
      <c r="B6808" t="s">
        <v>7969</v>
      </c>
      <c r="C6808">
        <v>381</v>
      </c>
      <c r="D6808">
        <v>89</v>
      </c>
      <c r="E6808" t="s">
        <v>315</v>
      </c>
      <c r="F6808" t="s">
        <v>8335</v>
      </c>
    </row>
    <row r="6809" spans="1:6">
      <c r="A6809" t="s">
        <v>15239</v>
      </c>
      <c r="B6809" t="s">
        <v>7970</v>
      </c>
      <c r="C6809">
        <v>0</v>
      </c>
      <c r="D6809">
        <v>0</v>
      </c>
      <c r="E6809" t="s">
        <v>316</v>
      </c>
      <c r="F6809" t="s">
        <v>8334</v>
      </c>
    </row>
    <row r="6810" spans="1:6">
      <c r="A6810" t="s">
        <v>15240</v>
      </c>
      <c r="B6810" t="s">
        <v>7971</v>
      </c>
      <c r="C6810">
        <v>179</v>
      </c>
      <c r="D6810">
        <v>31</v>
      </c>
      <c r="E6810" t="s">
        <v>317</v>
      </c>
      <c r="F6810" t="s">
        <v>8331</v>
      </c>
    </row>
    <row r="6811" spans="1:6">
      <c r="A6811" t="s">
        <v>15241</v>
      </c>
      <c r="B6811" t="s">
        <v>7972</v>
      </c>
      <c r="C6811">
        <v>128</v>
      </c>
      <c r="D6811">
        <v>9</v>
      </c>
      <c r="E6811" t="s">
        <v>1154</v>
      </c>
      <c r="F6811" t="s">
        <v>8335</v>
      </c>
    </row>
    <row r="6812" spans="1:6">
      <c r="A6812" t="s">
        <v>15242</v>
      </c>
      <c r="B6812" t="s">
        <v>7973</v>
      </c>
      <c r="C6812">
        <v>126</v>
      </c>
      <c r="D6812">
        <v>19</v>
      </c>
      <c r="E6812" t="s">
        <v>324</v>
      </c>
      <c r="F6812" t="s">
        <v>1196</v>
      </c>
    </row>
    <row r="6813" spans="1:6">
      <c r="A6813" t="s">
        <v>15243</v>
      </c>
      <c r="B6813" t="s">
        <v>7974</v>
      </c>
      <c r="C6813">
        <v>152</v>
      </c>
      <c r="D6813">
        <v>19</v>
      </c>
      <c r="E6813" t="s">
        <v>327</v>
      </c>
      <c r="F6813" t="s">
        <v>8335</v>
      </c>
    </row>
    <row r="6814" spans="1:6">
      <c r="A6814" t="s">
        <v>15244</v>
      </c>
      <c r="B6814" t="s">
        <v>7975</v>
      </c>
      <c r="C6814">
        <v>716</v>
      </c>
      <c r="D6814">
        <v>178</v>
      </c>
      <c r="E6814" t="s">
        <v>1155</v>
      </c>
      <c r="F6814" t="s">
        <v>8335</v>
      </c>
    </row>
    <row r="6815" spans="1:6">
      <c r="A6815" t="s">
        <v>15245</v>
      </c>
      <c r="B6815" t="s">
        <v>7976</v>
      </c>
      <c r="C6815">
        <v>80</v>
      </c>
      <c r="D6815">
        <v>11</v>
      </c>
      <c r="E6815" t="s">
        <v>332</v>
      </c>
      <c r="F6815" t="s">
        <v>8335</v>
      </c>
    </row>
    <row r="6816" spans="1:6">
      <c r="A6816" t="s">
        <v>15246</v>
      </c>
      <c r="B6816" t="s">
        <v>7977</v>
      </c>
      <c r="C6816">
        <v>400</v>
      </c>
      <c r="D6816">
        <v>38</v>
      </c>
      <c r="E6816" t="s">
        <v>332</v>
      </c>
      <c r="F6816" t="s">
        <v>8335</v>
      </c>
    </row>
    <row r="6817" spans="1:6">
      <c r="A6817" t="s">
        <v>15247</v>
      </c>
      <c r="B6817" t="s">
        <v>7978</v>
      </c>
      <c r="C6817">
        <v>185</v>
      </c>
      <c r="D6817">
        <v>41</v>
      </c>
      <c r="E6817" t="s">
        <v>332</v>
      </c>
      <c r="F6817" t="s">
        <v>8335</v>
      </c>
    </row>
    <row r="6818" spans="1:6">
      <c r="A6818" t="s">
        <v>15248</v>
      </c>
      <c r="B6818" t="s">
        <v>7979</v>
      </c>
      <c r="C6818">
        <v>106</v>
      </c>
      <c r="D6818">
        <v>14</v>
      </c>
      <c r="E6818" t="s">
        <v>1156</v>
      </c>
      <c r="F6818" t="s">
        <v>8334</v>
      </c>
    </row>
    <row r="6819" spans="1:6">
      <c r="A6819" t="s">
        <v>15249</v>
      </c>
      <c r="B6819" t="s">
        <v>7980</v>
      </c>
      <c r="C6819">
        <v>397</v>
      </c>
      <c r="D6819">
        <v>110</v>
      </c>
      <c r="E6819" t="s">
        <v>337</v>
      </c>
      <c r="F6819" t="s">
        <v>8335</v>
      </c>
    </row>
    <row r="6820" spans="1:6">
      <c r="A6820" t="s">
        <v>15250</v>
      </c>
      <c r="B6820" t="s">
        <v>7981</v>
      </c>
      <c r="C6820">
        <v>279</v>
      </c>
      <c r="D6820">
        <v>39</v>
      </c>
      <c r="E6820" t="s">
        <v>1131</v>
      </c>
      <c r="F6820" t="s">
        <v>8335</v>
      </c>
    </row>
    <row r="6821" spans="1:6">
      <c r="A6821" t="s">
        <v>15251</v>
      </c>
      <c r="B6821" t="s">
        <v>7982</v>
      </c>
      <c r="C6821">
        <v>27</v>
      </c>
      <c r="D6821">
        <v>9</v>
      </c>
      <c r="E6821" t="s">
        <v>355</v>
      </c>
      <c r="F6821" t="s">
        <v>8335</v>
      </c>
    </row>
    <row r="6822" spans="1:6">
      <c r="A6822" t="s">
        <v>15252</v>
      </c>
      <c r="B6822" t="s">
        <v>7983</v>
      </c>
      <c r="C6822">
        <v>140</v>
      </c>
      <c r="D6822">
        <v>0</v>
      </c>
      <c r="E6822" t="s">
        <v>360</v>
      </c>
      <c r="F6822" t="s">
        <v>8335</v>
      </c>
    </row>
    <row r="6823" spans="1:6">
      <c r="A6823" t="s">
        <v>15253</v>
      </c>
      <c r="B6823" t="s">
        <v>7984</v>
      </c>
      <c r="C6823">
        <v>620</v>
      </c>
      <c r="D6823">
        <v>208</v>
      </c>
      <c r="E6823" t="s">
        <v>365</v>
      </c>
      <c r="F6823" t="s">
        <v>8334</v>
      </c>
    </row>
    <row r="6824" spans="1:6">
      <c r="A6824" t="s">
        <v>15254</v>
      </c>
      <c r="B6824" t="s">
        <v>7985</v>
      </c>
      <c r="C6824">
        <v>437</v>
      </c>
      <c r="D6824">
        <v>44</v>
      </c>
      <c r="E6824" t="s">
        <v>365</v>
      </c>
      <c r="F6824" t="s">
        <v>8334</v>
      </c>
    </row>
    <row r="6825" spans="1:6">
      <c r="A6825" t="s">
        <v>15255</v>
      </c>
      <c r="B6825" t="s">
        <v>1876</v>
      </c>
      <c r="C6825">
        <v>220</v>
      </c>
      <c r="D6825">
        <v>26</v>
      </c>
      <c r="E6825" t="s">
        <v>365</v>
      </c>
      <c r="F6825" t="s">
        <v>8334</v>
      </c>
    </row>
    <row r="6826" spans="1:6">
      <c r="A6826" t="s">
        <v>15256</v>
      </c>
      <c r="B6826" t="s">
        <v>7986</v>
      </c>
      <c r="C6826">
        <v>300</v>
      </c>
      <c r="D6826">
        <v>60</v>
      </c>
      <c r="E6826" t="s">
        <v>1157</v>
      </c>
      <c r="F6826" t="s">
        <v>8334</v>
      </c>
    </row>
    <row r="6827" spans="1:6">
      <c r="A6827" t="s">
        <v>15257</v>
      </c>
      <c r="B6827" t="s">
        <v>7987</v>
      </c>
      <c r="C6827">
        <v>70</v>
      </c>
      <c r="D6827">
        <v>10</v>
      </c>
      <c r="E6827" t="s">
        <v>370</v>
      </c>
      <c r="F6827" t="s">
        <v>8331</v>
      </c>
    </row>
    <row r="6828" spans="1:6">
      <c r="A6828" t="s">
        <v>15258</v>
      </c>
      <c r="B6828" t="s">
        <v>7988</v>
      </c>
      <c r="C6828">
        <v>492</v>
      </c>
      <c r="D6828">
        <v>46</v>
      </c>
      <c r="E6828" t="s">
        <v>370</v>
      </c>
      <c r="F6828" t="s">
        <v>8331</v>
      </c>
    </row>
    <row r="6829" spans="1:6">
      <c r="A6829" t="s">
        <v>15259</v>
      </c>
      <c r="B6829" t="s">
        <v>7989</v>
      </c>
      <c r="C6829">
        <v>295</v>
      </c>
      <c r="D6829">
        <v>18</v>
      </c>
      <c r="E6829" t="s">
        <v>371</v>
      </c>
      <c r="F6829" t="s">
        <v>8335</v>
      </c>
    </row>
    <row r="6830" spans="1:6">
      <c r="A6830" t="s">
        <v>15260</v>
      </c>
      <c r="B6830" t="s">
        <v>7990</v>
      </c>
      <c r="C6830">
        <v>833</v>
      </c>
      <c r="D6830">
        <v>89</v>
      </c>
      <c r="E6830" t="s">
        <v>373</v>
      </c>
      <c r="F6830" t="s">
        <v>8335</v>
      </c>
    </row>
    <row r="6831" spans="1:6">
      <c r="A6831" t="s">
        <v>15261</v>
      </c>
      <c r="B6831" t="s">
        <v>7991</v>
      </c>
      <c r="C6831">
        <v>149</v>
      </c>
      <c r="D6831">
        <v>19</v>
      </c>
      <c r="E6831" t="s">
        <v>375</v>
      </c>
      <c r="F6831" t="s">
        <v>8335</v>
      </c>
    </row>
    <row r="6832" spans="1:6">
      <c r="A6832" t="s">
        <v>15262</v>
      </c>
      <c r="B6832" t="s">
        <v>7992</v>
      </c>
      <c r="C6832">
        <v>310</v>
      </c>
      <c r="D6832">
        <v>27</v>
      </c>
      <c r="E6832" t="s">
        <v>376</v>
      </c>
      <c r="F6832" t="s">
        <v>8335</v>
      </c>
    </row>
    <row r="6833" spans="1:6">
      <c r="A6833" t="s">
        <v>15263</v>
      </c>
      <c r="B6833" t="s">
        <v>7993</v>
      </c>
      <c r="C6833">
        <v>335</v>
      </c>
      <c r="D6833">
        <v>59</v>
      </c>
      <c r="E6833" t="s">
        <v>383</v>
      </c>
      <c r="F6833" t="s">
        <v>8335</v>
      </c>
    </row>
    <row r="6834" spans="1:6">
      <c r="A6834" t="s">
        <v>15264</v>
      </c>
      <c r="B6834" t="s">
        <v>7994</v>
      </c>
      <c r="C6834">
        <v>215</v>
      </c>
      <c r="D6834">
        <v>27</v>
      </c>
      <c r="E6834" t="s">
        <v>384</v>
      </c>
      <c r="F6834" t="s">
        <v>8331</v>
      </c>
    </row>
    <row r="6835" spans="1:6">
      <c r="A6835" t="s">
        <v>15265</v>
      </c>
      <c r="B6835" t="s">
        <v>7995</v>
      </c>
      <c r="C6835">
        <v>150</v>
      </c>
      <c r="D6835">
        <v>16</v>
      </c>
      <c r="E6835" t="s">
        <v>384</v>
      </c>
      <c r="F6835" t="s">
        <v>8331</v>
      </c>
    </row>
    <row r="6836" spans="1:6">
      <c r="A6836" t="s">
        <v>15266</v>
      </c>
      <c r="B6836" t="s">
        <v>7996</v>
      </c>
      <c r="C6836">
        <v>290</v>
      </c>
      <c r="D6836">
        <v>23</v>
      </c>
      <c r="E6836" t="s">
        <v>384</v>
      </c>
      <c r="F6836" t="s">
        <v>8331</v>
      </c>
    </row>
    <row r="6837" spans="1:6">
      <c r="A6837" t="s">
        <v>15267</v>
      </c>
      <c r="B6837" t="s">
        <v>7997</v>
      </c>
      <c r="C6837">
        <v>384</v>
      </c>
      <c r="D6837">
        <v>87</v>
      </c>
      <c r="E6837" t="s">
        <v>384</v>
      </c>
      <c r="F6837" t="s">
        <v>8331</v>
      </c>
    </row>
    <row r="6838" spans="1:6">
      <c r="A6838" t="s">
        <v>15268</v>
      </c>
      <c r="B6838" t="s">
        <v>7998</v>
      </c>
      <c r="C6838">
        <v>230</v>
      </c>
      <c r="D6838">
        <v>28</v>
      </c>
      <c r="E6838" t="s">
        <v>384</v>
      </c>
      <c r="F6838" t="s">
        <v>8331</v>
      </c>
    </row>
    <row r="6839" spans="1:6">
      <c r="A6839" t="s">
        <v>15269</v>
      </c>
      <c r="B6839" t="s">
        <v>7999</v>
      </c>
      <c r="C6839">
        <v>380</v>
      </c>
      <c r="D6839">
        <v>17</v>
      </c>
      <c r="E6839" t="s">
        <v>384</v>
      </c>
      <c r="F6839" t="s">
        <v>8331</v>
      </c>
    </row>
    <row r="6840" spans="1:6">
      <c r="A6840" t="s">
        <v>15270</v>
      </c>
      <c r="B6840" t="s">
        <v>8000</v>
      </c>
      <c r="C6840">
        <v>250</v>
      </c>
      <c r="D6840">
        <v>23</v>
      </c>
      <c r="E6840" t="s">
        <v>1158</v>
      </c>
      <c r="F6840" t="s">
        <v>8334</v>
      </c>
    </row>
    <row r="6841" spans="1:6">
      <c r="A6841" t="s">
        <v>15271</v>
      </c>
      <c r="B6841" t="s">
        <v>8001</v>
      </c>
      <c r="C6841">
        <v>217</v>
      </c>
      <c r="D6841">
        <v>85</v>
      </c>
      <c r="E6841" t="s">
        <v>388</v>
      </c>
      <c r="F6841" t="s">
        <v>8335</v>
      </c>
    </row>
    <row r="6842" spans="1:6">
      <c r="A6842" t="s">
        <v>15272</v>
      </c>
      <c r="B6842" t="s">
        <v>8002</v>
      </c>
      <c r="C6842">
        <v>230</v>
      </c>
      <c r="D6842">
        <v>70</v>
      </c>
      <c r="E6842" t="s">
        <v>388</v>
      </c>
      <c r="F6842" t="s">
        <v>8335</v>
      </c>
    </row>
    <row r="6843" spans="1:6">
      <c r="A6843" t="s">
        <v>15273</v>
      </c>
      <c r="B6843" t="s">
        <v>8003</v>
      </c>
      <c r="C6843">
        <v>194</v>
      </c>
      <c r="D6843">
        <v>89</v>
      </c>
      <c r="E6843" t="s">
        <v>389</v>
      </c>
      <c r="F6843" t="s">
        <v>8335</v>
      </c>
    </row>
    <row r="6844" spans="1:6">
      <c r="A6844" t="s">
        <v>15274</v>
      </c>
      <c r="B6844" t="s">
        <v>8004</v>
      </c>
      <c r="C6844">
        <v>104</v>
      </c>
      <c r="D6844">
        <v>44</v>
      </c>
      <c r="E6844" t="s">
        <v>1159</v>
      </c>
      <c r="F6844" t="s">
        <v>8335</v>
      </c>
    </row>
    <row r="6845" spans="1:6">
      <c r="A6845" t="s">
        <v>15275</v>
      </c>
      <c r="B6845" t="s">
        <v>8005</v>
      </c>
      <c r="C6845">
        <v>160</v>
      </c>
      <c r="D6845">
        <v>69</v>
      </c>
      <c r="E6845" t="s">
        <v>392</v>
      </c>
      <c r="F6845" t="s">
        <v>8335</v>
      </c>
    </row>
    <row r="6846" spans="1:6">
      <c r="A6846" t="s">
        <v>15276</v>
      </c>
      <c r="B6846" t="s">
        <v>8006</v>
      </c>
      <c r="C6846">
        <v>175</v>
      </c>
      <c r="D6846">
        <v>102</v>
      </c>
      <c r="E6846" t="s">
        <v>1160</v>
      </c>
      <c r="F6846" t="s">
        <v>8335</v>
      </c>
    </row>
    <row r="6847" spans="1:6">
      <c r="A6847" t="s">
        <v>15277</v>
      </c>
      <c r="B6847" t="s">
        <v>8007</v>
      </c>
      <c r="C6847">
        <v>224</v>
      </c>
      <c r="D6847">
        <v>89</v>
      </c>
      <c r="E6847" t="s">
        <v>1161</v>
      </c>
      <c r="F6847" t="s">
        <v>8335</v>
      </c>
    </row>
    <row r="6848" spans="1:6">
      <c r="A6848" t="s">
        <v>15278</v>
      </c>
      <c r="B6848" t="s">
        <v>8008</v>
      </c>
      <c r="C6848">
        <v>496</v>
      </c>
      <c r="D6848">
        <v>68</v>
      </c>
      <c r="E6848" t="s">
        <v>394</v>
      </c>
      <c r="F6848" t="s">
        <v>8335</v>
      </c>
    </row>
    <row r="6849" spans="1:6">
      <c r="A6849" t="s">
        <v>15279</v>
      </c>
      <c r="B6849" t="s">
        <v>8009</v>
      </c>
      <c r="C6849">
        <v>58</v>
      </c>
      <c r="D6849">
        <v>7</v>
      </c>
      <c r="E6849" t="s">
        <v>395</v>
      </c>
      <c r="F6849" t="s">
        <v>8331</v>
      </c>
    </row>
    <row r="6850" spans="1:6">
      <c r="A6850" t="s">
        <v>15280</v>
      </c>
      <c r="B6850" t="s">
        <v>8010</v>
      </c>
      <c r="C6850">
        <v>174</v>
      </c>
      <c r="D6850">
        <v>33</v>
      </c>
      <c r="E6850" t="s">
        <v>395</v>
      </c>
      <c r="F6850" t="s">
        <v>8331</v>
      </c>
    </row>
    <row r="6851" spans="1:6">
      <c r="A6851" t="s">
        <v>15281</v>
      </c>
      <c r="B6851" t="s">
        <v>8011</v>
      </c>
      <c r="C6851">
        <v>205</v>
      </c>
      <c r="D6851">
        <v>0</v>
      </c>
      <c r="E6851" t="s">
        <v>399</v>
      </c>
      <c r="F6851" t="s">
        <v>8335</v>
      </c>
    </row>
    <row r="6852" spans="1:6">
      <c r="A6852" t="s">
        <v>15282</v>
      </c>
      <c r="B6852" t="s">
        <v>8012</v>
      </c>
      <c r="C6852">
        <v>300</v>
      </c>
      <c r="D6852">
        <v>60</v>
      </c>
      <c r="E6852" t="s">
        <v>413</v>
      </c>
      <c r="F6852" t="s">
        <v>8331</v>
      </c>
    </row>
    <row r="6853" spans="1:6">
      <c r="A6853" t="s">
        <v>15283</v>
      </c>
      <c r="B6853" t="s">
        <v>8013</v>
      </c>
      <c r="C6853">
        <v>235</v>
      </c>
      <c r="D6853">
        <v>28</v>
      </c>
      <c r="E6853" t="s">
        <v>415</v>
      </c>
      <c r="F6853" t="s">
        <v>8334</v>
      </c>
    </row>
    <row r="6854" spans="1:6">
      <c r="A6854" t="s">
        <v>15284</v>
      </c>
      <c r="B6854" t="s">
        <v>8014</v>
      </c>
      <c r="C6854">
        <v>348</v>
      </c>
      <c r="D6854">
        <v>61</v>
      </c>
      <c r="E6854" t="s">
        <v>417</v>
      </c>
      <c r="F6854" t="s">
        <v>8332</v>
      </c>
    </row>
    <row r="6855" spans="1:6">
      <c r="A6855" t="s">
        <v>15285</v>
      </c>
      <c r="B6855" t="s">
        <v>8015</v>
      </c>
      <c r="C6855">
        <v>366</v>
      </c>
      <c r="D6855">
        <v>30</v>
      </c>
      <c r="E6855" t="s">
        <v>418</v>
      </c>
      <c r="F6855" t="s">
        <v>8335</v>
      </c>
    </row>
    <row r="6856" spans="1:6">
      <c r="A6856" t="s">
        <v>15286</v>
      </c>
      <c r="B6856" t="s">
        <v>8016</v>
      </c>
      <c r="C6856">
        <v>312</v>
      </c>
      <c r="D6856">
        <v>55</v>
      </c>
      <c r="E6856" t="s">
        <v>419</v>
      </c>
      <c r="F6856" t="s">
        <v>8331</v>
      </c>
    </row>
    <row r="6857" spans="1:6">
      <c r="A6857" t="s">
        <v>15287</v>
      </c>
      <c r="B6857" t="s">
        <v>8017</v>
      </c>
      <c r="C6857">
        <v>315</v>
      </c>
      <c r="D6857">
        <v>33</v>
      </c>
      <c r="E6857" t="s">
        <v>419</v>
      </c>
      <c r="F6857" t="s">
        <v>8331</v>
      </c>
    </row>
    <row r="6858" spans="1:6">
      <c r="A6858" t="s">
        <v>15288</v>
      </c>
      <c r="B6858" t="s">
        <v>8018</v>
      </c>
      <c r="C6858">
        <v>259</v>
      </c>
      <c r="D6858">
        <v>93</v>
      </c>
      <c r="E6858" t="s">
        <v>419</v>
      </c>
      <c r="F6858" t="s">
        <v>8331</v>
      </c>
    </row>
    <row r="6859" spans="1:6">
      <c r="A6859" t="s">
        <v>15289</v>
      </c>
      <c r="B6859" t="s">
        <v>8019</v>
      </c>
      <c r="C6859">
        <v>85</v>
      </c>
      <c r="D6859">
        <v>16</v>
      </c>
      <c r="E6859" t="s">
        <v>419</v>
      </c>
      <c r="F6859" t="s">
        <v>8331</v>
      </c>
    </row>
    <row r="6860" spans="1:6">
      <c r="A6860" t="s">
        <v>15290</v>
      </c>
      <c r="B6860" t="s">
        <v>8020</v>
      </c>
      <c r="C6860">
        <v>200</v>
      </c>
      <c r="D6860">
        <v>35</v>
      </c>
      <c r="E6860" t="s">
        <v>419</v>
      </c>
      <c r="F6860" t="s">
        <v>8331</v>
      </c>
    </row>
    <row r="6861" spans="1:6">
      <c r="A6861" t="s">
        <v>15291</v>
      </c>
      <c r="B6861" t="s">
        <v>8021</v>
      </c>
      <c r="C6861">
        <v>201</v>
      </c>
      <c r="D6861">
        <v>11</v>
      </c>
      <c r="E6861" t="s">
        <v>419</v>
      </c>
      <c r="F6861" t="s">
        <v>8331</v>
      </c>
    </row>
    <row r="6862" spans="1:6">
      <c r="A6862" t="s">
        <v>15292</v>
      </c>
      <c r="B6862" t="s">
        <v>8022</v>
      </c>
      <c r="C6862">
        <v>118</v>
      </c>
      <c r="D6862">
        <v>27</v>
      </c>
      <c r="E6862" t="s">
        <v>426</v>
      </c>
      <c r="F6862" t="s">
        <v>8334</v>
      </c>
    </row>
    <row r="6863" spans="1:6">
      <c r="A6863" t="s">
        <v>15293</v>
      </c>
      <c r="B6863" t="s">
        <v>8023</v>
      </c>
      <c r="C6863">
        <v>370</v>
      </c>
      <c r="D6863">
        <v>56</v>
      </c>
      <c r="E6863" t="s">
        <v>427</v>
      </c>
      <c r="F6863" t="s">
        <v>8334</v>
      </c>
    </row>
    <row r="6864" spans="1:6">
      <c r="A6864" t="s">
        <v>15294</v>
      </c>
      <c r="B6864" t="s">
        <v>8024</v>
      </c>
      <c r="C6864">
        <v>83</v>
      </c>
      <c r="D6864">
        <v>12</v>
      </c>
      <c r="E6864" t="s">
        <v>427</v>
      </c>
      <c r="F6864" t="s">
        <v>8334</v>
      </c>
    </row>
    <row r="6865" spans="1:6">
      <c r="A6865" t="s">
        <v>15295</v>
      </c>
      <c r="B6865" t="s">
        <v>8025</v>
      </c>
      <c r="C6865">
        <v>210</v>
      </c>
      <c r="D6865">
        <v>70</v>
      </c>
      <c r="E6865" t="s">
        <v>433</v>
      </c>
      <c r="F6865" t="s">
        <v>8335</v>
      </c>
    </row>
    <row r="6866" spans="1:6">
      <c r="A6866" t="s">
        <v>15296</v>
      </c>
      <c r="B6866" t="s">
        <v>8026</v>
      </c>
      <c r="C6866">
        <v>303</v>
      </c>
      <c r="D6866">
        <v>94</v>
      </c>
      <c r="E6866" t="s">
        <v>434</v>
      </c>
      <c r="F6866" t="s">
        <v>8335</v>
      </c>
    </row>
    <row r="6867" spans="1:6">
      <c r="A6867" t="s">
        <v>15297</v>
      </c>
      <c r="B6867" t="s">
        <v>8027</v>
      </c>
      <c r="C6867">
        <v>132</v>
      </c>
      <c r="D6867">
        <v>6</v>
      </c>
      <c r="E6867" t="s">
        <v>444</v>
      </c>
      <c r="F6867" t="s">
        <v>8334</v>
      </c>
    </row>
    <row r="6868" spans="1:6">
      <c r="A6868" t="s">
        <v>15298</v>
      </c>
      <c r="B6868" t="s">
        <v>2394</v>
      </c>
      <c r="C6868">
        <v>299</v>
      </c>
      <c r="D6868">
        <v>92</v>
      </c>
      <c r="E6868" t="s">
        <v>445</v>
      </c>
      <c r="F6868" t="s">
        <v>8335</v>
      </c>
    </row>
    <row r="6869" spans="1:6">
      <c r="A6869" t="s">
        <v>15299</v>
      </c>
      <c r="B6869" t="s">
        <v>8028</v>
      </c>
      <c r="C6869">
        <v>429</v>
      </c>
      <c r="D6869">
        <v>51</v>
      </c>
      <c r="E6869" t="s">
        <v>447</v>
      </c>
      <c r="F6869" t="s">
        <v>8335</v>
      </c>
    </row>
    <row r="6870" spans="1:6">
      <c r="A6870" t="s">
        <v>15300</v>
      </c>
      <c r="B6870" t="s">
        <v>8029</v>
      </c>
      <c r="C6870">
        <v>420</v>
      </c>
      <c r="D6870">
        <v>24</v>
      </c>
      <c r="E6870" t="s">
        <v>1162</v>
      </c>
      <c r="F6870" t="s">
        <v>8335</v>
      </c>
    </row>
    <row r="6871" spans="1:6">
      <c r="A6871" t="s">
        <v>15301</v>
      </c>
      <c r="B6871" t="s">
        <v>8030</v>
      </c>
      <c r="C6871">
        <v>75</v>
      </c>
      <c r="D6871">
        <v>8</v>
      </c>
      <c r="E6871" t="s">
        <v>456</v>
      </c>
      <c r="F6871" t="s">
        <v>8335</v>
      </c>
    </row>
    <row r="6872" spans="1:6">
      <c r="A6872" t="s">
        <v>15302</v>
      </c>
      <c r="B6872" t="s">
        <v>8031</v>
      </c>
      <c r="C6872">
        <v>125</v>
      </c>
      <c r="D6872">
        <v>25</v>
      </c>
      <c r="E6872" t="s">
        <v>457</v>
      </c>
      <c r="F6872" t="s">
        <v>8335</v>
      </c>
    </row>
    <row r="6873" spans="1:6">
      <c r="A6873" t="s">
        <v>15303</v>
      </c>
      <c r="B6873" t="s">
        <v>8032</v>
      </c>
      <c r="C6873">
        <v>240</v>
      </c>
      <c r="D6873">
        <v>40</v>
      </c>
      <c r="E6873" t="s">
        <v>458</v>
      </c>
      <c r="F6873" t="s">
        <v>8335</v>
      </c>
    </row>
    <row r="6874" spans="1:6">
      <c r="A6874" t="s">
        <v>15304</v>
      </c>
      <c r="B6874" t="s">
        <v>8033</v>
      </c>
      <c r="C6874">
        <v>50</v>
      </c>
      <c r="D6874">
        <v>16</v>
      </c>
      <c r="E6874" t="s">
        <v>458</v>
      </c>
      <c r="F6874" t="s">
        <v>8335</v>
      </c>
    </row>
    <row r="6875" spans="1:6">
      <c r="A6875" t="s">
        <v>15305</v>
      </c>
      <c r="B6875" t="s">
        <v>8034</v>
      </c>
      <c r="C6875">
        <v>237</v>
      </c>
      <c r="D6875">
        <v>30</v>
      </c>
      <c r="E6875" t="s">
        <v>463</v>
      </c>
      <c r="F6875" t="s">
        <v>8352</v>
      </c>
    </row>
    <row r="6876" spans="1:6">
      <c r="A6876" t="s">
        <v>15306</v>
      </c>
      <c r="B6876" t="s">
        <v>8035</v>
      </c>
      <c r="C6876">
        <v>249</v>
      </c>
      <c r="D6876">
        <v>38</v>
      </c>
      <c r="E6876" t="s">
        <v>463</v>
      </c>
      <c r="F6876" t="s">
        <v>8352</v>
      </c>
    </row>
    <row r="6877" spans="1:6">
      <c r="A6877" t="s">
        <v>15307</v>
      </c>
      <c r="B6877" t="s">
        <v>8036</v>
      </c>
      <c r="C6877">
        <v>440</v>
      </c>
      <c r="D6877">
        <v>164</v>
      </c>
      <c r="E6877" t="s">
        <v>463</v>
      </c>
      <c r="F6877" t="s">
        <v>8352</v>
      </c>
    </row>
    <row r="6878" spans="1:6">
      <c r="A6878" t="s">
        <v>15308</v>
      </c>
      <c r="B6878" t="s">
        <v>8037</v>
      </c>
      <c r="C6878">
        <v>412</v>
      </c>
      <c r="D6878">
        <v>59</v>
      </c>
      <c r="E6878" t="s">
        <v>1163</v>
      </c>
      <c r="F6878" t="s">
        <v>8334</v>
      </c>
    </row>
    <row r="6879" spans="1:6">
      <c r="A6879" t="s">
        <v>15309</v>
      </c>
      <c r="B6879" t="s">
        <v>8038</v>
      </c>
      <c r="C6879">
        <v>150</v>
      </c>
      <c r="D6879">
        <v>19</v>
      </c>
      <c r="E6879" t="s">
        <v>1164</v>
      </c>
      <c r="F6879" t="s">
        <v>8335</v>
      </c>
    </row>
    <row r="6880" spans="1:6">
      <c r="A6880" t="s">
        <v>15310</v>
      </c>
      <c r="B6880" t="s">
        <v>8039</v>
      </c>
      <c r="C6880">
        <v>635</v>
      </c>
      <c r="D6880">
        <v>136</v>
      </c>
      <c r="E6880" t="s">
        <v>466</v>
      </c>
      <c r="F6880" t="s">
        <v>8391</v>
      </c>
    </row>
    <row r="6881" spans="1:6">
      <c r="A6881" t="s">
        <v>15311</v>
      </c>
      <c r="B6881" t="s">
        <v>8040</v>
      </c>
      <c r="C6881">
        <v>128</v>
      </c>
      <c r="D6881">
        <v>14</v>
      </c>
      <c r="E6881" t="s">
        <v>467</v>
      </c>
      <c r="F6881" t="s">
        <v>8334</v>
      </c>
    </row>
    <row r="6882" spans="1:6">
      <c r="A6882" t="s">
        <v>15312</v>
      </c>
      <c r="B6882" t="s">
        <v>8041</v>
      </c>
      <c r="C6882">
        <v>100</v>
      </c>
      <c r="D6882">
        <v>0</v>
      </c>
      <c r="E6882" t="s">
        <v>1165</v>
      </c>
      <c r="F6882" t="s">
        <v>8335</v>
      </c>
    </row>
    <row r="6883" spans="1:6">
      <c r="A6883" t="s">
        <v>15313</v>
      </c>
      <c r="B6883" t="s">
        <v>8042</v>
      </c>
      <c r="C6883">
        <v>200</v>
      </c>
      <c r="D6883">
        <v>17</v>
      </c>
      <c r="E6883" t="s">
        <v>1166</v>
      </c>
      <c r="F6883" t="s">
        <v>8334</v>
      </c>
    </row>
    <row r="6884" spans="1:6">
      <c r="A6884" t="s">
        <v>15314</v>
      </c>
      <c r="B6884" t="s">
        <v>8043</v>
      </c>
      <c r="C6884">
        <v>82</v>
      </c>
      <c r="D6884">
        <v>10</v>
      </c>
      <c r="E6884" t="s">
        <v>480</v>
      </c>
      <c r="F6884" t="s">
        <v>8335</v>
      </c>
    </row>
    <row r="6885" spans="1:6">
      <c r="A6885" t="s">
        <v>15315</v>
      </c>
      <c r="B6885" t="s">
        <v>8044</v>
      </c>
      <c r="C6885">
        <v>202</v>
      </c>
      <c r="D6885">
        <v>40</v>
      </c>
      <c r="E6885" t="s">
        <v>480</v>
      </c>
      <c r="F6885" t="s">
        <v>8335</v>
      </c>
    </row>
    <row r="6886" spans="1:6">
      <c r="A6886" t="s">
        <v>15316</v>
      </c>
      <c r="B6886" t="s">
        <v>8045</v>
      </c>
      <c r="C6886">
        <v>435</v>
      </c>
      <c r="D6886">
        <v>127</v>
      </c>
      <c r="E6886" t="s">
        <v>480</v>
      </c>
      <c r="F6886" t="s">
        <v>8335</v>
      </c>
    </row>
    <row r="6887" spans="1:6">
      <c r="A6887" t="s">
        <v>15317</v>
      </c>
      <c r="B6887" t="s">
        <v>8046</v>
      </c>
      <c r="C6887">
        <v>350</v>
      </c>
      <c r="D6887">
        <v>87</v>
      </c>
      <c r="E6887" t="s">
        <v>480</v>
      </c>
      <c r="F6887" t="s">
        <v>8335</v>
      </c>
    </row>
    <row r="6888" spans="1:6">
      <c r="A6888" t="s">
        <v>15318</v>
      </c>
      <c r="B6888" t="s">
        <v>8047</v>
      </c>
      <c r="C6888">
        <v>281</v>
      </c>
      <c r="D6888">
        <v>51</v>
      </c>
      <c r="E6888" t="s">
        <v>487</v>
      </c>
      <c r="F6888" t="s">
        <v>8335</v>
      </c>
    </row>
    <row r="6889" spans="1:6">
      <c r="A6889" t="s">
        <v>15319</v>
      </c>
      <c r="B6889" t="s">
        <v>8048</v>
      </c>
      <c r="C6889">
        <v>190</v>
      </c>
      <c r="D6889">
        <v>24</v>
      </c>
      <c r="E6889" t="s">
        <v>491</v>
      </c>
      <c r="F6889" t="s">
        <v>8335</v>
      </c>
    </row>
    <row r="6890" spans="1:6">
      <c r="A6890" t="s">
        <v>15320</v>
      </c>
      <c r="B6890" t="s">
        <v>8049</v>
      </c>
      <c r="C6890">
        <v>363</v>
      </c>
      <c r="D6890">
        <v>41</v>
      </c>
      <c r="E6890" t="s">
        <v>506</v>
      </c>
      <c r="F6890" t="s">
        <v>8335</v>
      </c>
    </row>
    <row r="6891" spans="1:6">
      <c r="A6891" t="s">
        <v>15321</v>
      </c>
      <c r="B6891" t="s">
        <v>8050</v>
      </c>
      <c r="C6891">
        <v>454</v>
      </c>
      <c r="D6891">
        <v>66</v>
      </c>
      <c r="E6891" t="s">
        <v>509</v>
      </c>
      <c r="F6891" t="s">
        <v>8350</v>
      </c>
    </row>
    <row r="6892" spans="1:6">
      <c r="A6892" t="s">
        <v>15322</v>
      </c>
      <c r="B6892" t="s">
        <v>8051</v>
      </c>
      <c r="C6892">
        <v>340</v>
      </c>
      <c r="D6892">
        <v>56</v>
      </c>
      <c r="E6892" t="s">
        <v>515</v>
      </c>
      <c r="F6892" t="s">
        <v>8417</v>
      </c>
    </row>
    <row r="6893" spans="1:6">
      <c r="A6893" t="s">
        <v>15323</v>
      </c>
      <c r="B6893" t="s">
        <v>8052</v>
      </c>
      <c r="C6893">
        <v>30</v>
      </c>
      <c r="D6893">
        <v>0</v>
      </c>
      <c r="E6893" t="s">
        <v>516</v>
      </c>
      <c r="F6893" t="s">
        <v>8332</v>
      </c>
    </row>
    <row r="6894" spans="1:6">
      <c r="A6894" t="s">
        <v>15324</v>
      </c>
      <c r="B6894" t="s">
        <v>8053</v>
      </c>
      <c r="C6894">
        <v>473</v>
      </c>
      <c r="D6894">
        <v>39</v>
      </c>
      <c r="E6894" t="s">
        <v>517</v>
      </c>
      <c r="F6894" t="s">
        <v>8334</v>
      </c>
    </row>
    <row r="6895" spans="1:6">
      <c r="A6895" t="s">
        <v>15325</v>
      </c>
      <c r="B6895" t="s">
        <v>8054</v>
      </c>
      <c r="C6895">
        <v>250</v>
      </c>
      <c r="D6895">
        <v>30</v>
      </c>
      <c r="E6895" t="s">
        <v>544</v>
      </c>
      <c r="F6895" t="s">
        <v>8334</v>
      </c>
    </row>
    <row r="6896" spans="1:6">
      <c r="A6896" t="s">
        <v>15326</v>
      </c>
      <c r="B6896" t="s">
        <v>8055</v>
      </c>
      <c r="C6896">
        <v>585</v>
      </c>
      <c r="D6896">
        <v>131</v>
      </c>
      <c r="E6896" t="s">
        <v>545</v>
      </c>
      <c r="F6896" t="s">
        <v>8335</v>
      </c>
    </row>
    <row r="6897" spans="1:6">
      <c r="A6897" t="s">
        <v>15327</v>
      </c>
      <c r="B6897" t="s">
        <v>8056</v>
      </c>
      <c r="C6897">
        <v>131</v>
      </c>
      <c r="D6897">
        <v>19</v>
      </c>
      <c r="E6897" t="s">
        <v>1167</v>
      </c>
      <c r="F6897" t="s">
        <v>8335</v>
      </c>
    </row>
    <row r="6898" spans="1:6">
      <c r="A6898" t="s">
        <v>15328</v>
      </c>
      <c r="B6898" t="s">
        <v>8057</v>
      </c>
      <c r="C6898">
        <v>325</v>
      </c>
      <c r="D6898">
        <v>19</v>
      </c>
      <c r="E6898" t="s">
        <v>563</v>
      </c>
      <c r="F6898" t="s">
        <v>8334</v>
      </c>
    </row>
    <row r="6899" spans="1:6">
      <c r="A6899" t="s">
        <v>15329</v>
      </c>
      <c r="B6899" t="s">
        <v>8058</v>
      </c>
      <c r="C6899">
        <v>162</v>
      </c>
      <c r="D6899">
        <v>9</v>
      </c>
      <c r="E6899" t="s">
        <v>563</v>
      </c>
      <c r="F6899" t="s">
        <v>8334</v>
      </c>
    </row>
    <row r="6900" spans="1:6">
      <c r="A6900" t="s">
        <v>15330</v>
      </c>
      <c r="B6900" t="s">
        <v>8059</v>
      </c>
      <c r="C6900">
        <v>178</v>
      </c>
      <c r="D6900">
        <v>64</v>
      </c>
      <c r="E6900" t="s">
        <v>566</v>
      </c>
      <c r="F6900" t="s">
        <v>8335</v>
      </c>
    </row>
    <row r="6901" spans="1:6">
      <c r="A6901" t="s">
        <v>15331</v>
      </c>
      <c r="B6901" t="s">
        <v>8060</v>
      </c>
      <c r="C6901">
        <v>200</v>
      </c>
      <c r="D6901">
        <v>25</v>
      </c>
      <c r="E6901" t="s">
        <v>568</v>
      </c>
      <c r="F6901" t="s">
        <v>8331</v>
      </c>
    </row>
    <row r="6902" spans="1:6">
      <c r="A6902" t="s">
        <v>15332</v>
      </c>
      <c r="B6902" t="s">
        <v>8061</v>
      </c>
      <c r="C6902">
        <v>156</v>
      </c>
      <c r="D6902">
        <v>0</v>
      </c>
      <c r="E6902" t="s">
        <v>568</v>
      </c>
      <c r="F6902" t="s">
        <v>8331</v>
      </c>
    </row>
    <row r="6903" spans="1:6">
      <c r="A6903" t="s">
        <v>15333</v>
      </c>
      <c r="B6903" t="s">
        <v>8062</v>
      </c>
      <c r="C6903">
        <v>160</v>
      </c>
      <c r="D6903">
        <v>37</v>
      </c>
      <c r="E6903" t="s">
        <v>568</v>
      </c>
      <c r="F6903" t="s">
        <v>8331</v>
      </c>
    </row>
    <row r="6904" spans="1:6">
      <c r="A6904" t="s">
        <v>15334</v>
      </c>
      <c r="B6904" t="s">
        <v>8063</v>
      </c>
      <c r="C6904">
        <v>163</v>
      </c>
      <c r="D6904">
        <v>42</v>
      </c>
      <c r="E6904" t="s">
        <v>568</v>
      </c>
      <c r="F6904" t="s">
        <v>8331</v>
      </c>
    </row>
    <row r="6905" spans="1:6">
      <c r="A6905" t="s">
        <v>15335</v>
      </c>
      <c r="B6905" t="s">
        <v>8064</v>
      </c>
      <c r="C6905">
        <v>190</v>
      </c>
      <c r="D6905">
        <v>22</v>
      </c>
      <c r="E6905" t="s">
        <v>568</v>
      </c>
      <c r="F6905" t="s">
        <v>8331</v>
      </c>
    </row>
    <row r="6906" spans="1:6">
      <c r="A6906" t="s">
        <v>15336</v>
      </c>
      <c r="B6906" t="s">
        <v>8065</v>
      </c>
      <c r="C6906">
        <v>235</v>
      </c>
      <c r="D6906">
        <v>61</v>
      </c>
      <c r="E6906" t="s">
        <v>568</v>
      </c>
      <c r="F6906" t="s">
        <v>8331</v>
      </c>
    </row>
    <row r="6907" spans="1:6">
      <c r="A6907" t="s">
        <v>15337</v>
      </c>
      <c r="B6907" t="s">
        <v>2798</v>
      </c>
      <c r="C6907">
        <v>189</v>
      </c>
      <c r="D6907">
        <v>36</v>
      </c>
      <c r="E6907" t="s">
        <v>568</v>
      </c>
      <c r="F6907" t="s">
        <v>8331</v>
      </c>
    </row>
    <row r="6908" spans="1:6">
      <c r="A6908" t="s">
        <v>15338</v>
      </c>
      <c r="B6908" t="s">
        <v>8066</v>
      </c>
      <c r="C6908">
        <v>190</v>
      </c>
      <c r="D6908">
        <v>14</v>
      </c>
      <c r="E6908" t="s">
        <v>568</v>
      </c>
      <c r="F6908" t="s">
        <v>8331</v>
      </c>
    </row>
    <row r="6909" spans="1:6">
      <c r="A6909" t="s">
        <v>15339</v>
      </c>
      <c r="B6909" t="s">
        <v>8067</v>
      </c>
      <c r="C6909">
        <v>195</v>
      </c>
      <c r="D6909">
        <v>28</v>
      </c>
      <c r="E6909" t="s">
        <v>568</v>
      </c>
      <c r="F6909" t="s">
        <v>8331</v>
      </c>
    </row>
    <row r="6910" spans="1:6">
      <c r="A6910" t="s">
        <v>15340</v>
      </c>
      <c r="B6910" t="s">
        <v>8068</v>
      </c>
      <c r="C6910">
        <v>180</v>
      </c>
      <c r="D6910">
        <v>23</v>
      </c>
      <c r="E6910" t="s">
        <v>568</v>
      </c>
      <c r="F6910" t="s">
        <v>8331</v>
      </c>
    </row>
    <row r="6911" spans="1:6">
      <c r="A6911" t="s">
        <v>15341</v>
      </c>
      <c r="B6911" t="s">
        <v>8069</v>
      </c>
      <c r="C6911">
        <v>325</v>
      </c>
      <c r="D6911">
        <v>36</v>
      </c>
      <c r="E6911" t="s">
        <v>568</v>
      </c>
      <c r="F6911" t="s">
        <v>8331</v>
      </c>
    </row>
    <row r="6912" spans="1:6">
      <c r="A6912" t="s">
        <v>15342</v>
      </c>
      <c r="B6912" t="s">
        <v>8070</v>
      </c>
      <c r="C6912">
        <v>393</v>
      </c>
      <c r="D6912">
        <v>16</v>
      </c>
      <c r="E6912" t="s">
        <v>568</v>
      </c>
      <c r="F6912" t="s">
        <v>8331</v>
      </c>
    </row>
    <row r="6913" spans="1:6">
      <c r="A6913" t="s">
        <v>15343</v>
      </c>
      <c r="B6913" t="s">
        <v>8071</v>
      </c>
      <c r="C6913">
        <v>400</v>
      </c>
      <c r="D6913">
        <v>87</v>
      </c>
      <c r="E6913" t="s">
        <v>568</v>
      </c>
      <c r="F6913" t="s">
        <v>8331</v>
      </c>
    </row>
    <row r="6914" spans="1:6">
      <c r="A6914" t="s">
        <v>15344</v>
      </c>
      <c r="B6914" t="s">
        <v>8072</v>
      </c>
      <c r="C6914">
        <v>553</v>
      </c>
      <c r="D6914">
        <v>90</v>
      </c>
      <c r="E6914" t="s">
        <v>568</v>
      </c>
      <c r="F6914" t="s">
        <v>8331</v>
      </c>
    </row>
    <row r="6915" spans="1:6">
      <c r="A6915" t="s">
        <v>15345</v>
      </c>
      <c r="B6915" t="s">
        <v>8073</v>
      </c>
      <c r="C6915">
        <v>264</v>
      </c>
      <c r="D6915">
        <v>34</v>
      </c>
      <c r="E6915" t="s">
        <v>568</v>
      </c>
      <c r="F6915" t="s">
        <v>8331</v>
      </c>
    </row>
    <row r="6916" spans="1:6">
      <c r="A6916" t="s">
        <v>15346</v>
      </c>
      <c r="B6916" t="s">
        <v>8074</v>
      </c>
      <c r="C6916">
        <v>181</v>
      </c>
      <c r="D6916">
        <v>22</v>
      </c>
      <c r="E6916" t="s">
        <v>568</v>
      </c>
      <c r="F6916" t="s">
        <v>8331</v>
      </c>
    </row>
    <row r="6917" spans="1:6">
      <c r="A6917" t="s">
        <v>15347</v>
      </c>
      <c r="B6917" t="s">
        <v>8075</v>
      </c>
      <c r="C6917">
        <v>300</v>
      </c>
      <c r="D6917">
        <v>32</v>
      </c>
      <c r="E6917" t="s">
        <v>568</v>
      </c>
      <c r="F6917" t="s">
        <v>8331</v>
      </c>
    </row>
    <row r="6918" spans="1:6">
      <c r="A6918" t="s">
        <v>15348</v>
      </c>
      <c r="B6918" t="s">
        <v>8076</v>
      </c>
      <c r="C6918">
        <v>332</v>
      </c>
      <c r="D6918">
        <v>29</v>
      </c>
      <c r="E6918" t="s">
        <v>568</v>
      </c>
      <c r="F6918" t="s">
        <v>8331</v>
      </c>
    </row>
    <row r="6919" spans="1:6">
      <c r="A6919" t="s">
        <v>15349</v>
      </c>
      <c r="B6919" t="s">
        <v>8077</v>
      </c>
      <c r="C6919">
        <v>187</v>
      </c>
      <c r="D6919">
        <v>14</v>
      </c>
      <c r="E6919" t="s">
        <v>568</v>
      </c>
      <c r="F6919" t="s">
        <v>8331</v>
      </c>
    </row>
    <row r="6920" spans="1:6">
      <c r="A6920" t="s">
        <v>15350</v>
      </c>
      <c r="B6920" t="s">
        <v>8078</v>
      </c>
      <c r="C6920">
        <v>500</v>
      </c>
      <c r="D6920">
        <v>93</v>
      </c>
      <c r="E6920" t="s">
        <v>568</v>
      </c>
      <c r="F6920" t="s">
        <v>8331</v>
      </c>
    </row>
    <row r="6921" spans="1:6">
      <c r="A6921" t="s">
        <v>15351</v>
      </c>
      <c r="B6921" t="s">
        <v>8079</v>
      </c>
      <c r="C6921">
        <v>30</v>
      </c>
      <c r="D6921">
        <v>4</v>
      </c>
      <c r="E6921" t="s">
        <v>568</v>
      </c>
      <c r="F6921" t="s">
        <v>8331</v>
      </c>
    </row>
    <row r="6922" spans="1:6">
      <c r="A6922" t="s">
        <v>15352</v>
      </c>
      <c r="B6922" t="s">
        <v>8080</v>
      </c>
      <c r="C6922">
        <v>169</v>
      </c>
      <c r="D6922">
        <v>24</v>
      </c>
      <c r="E6922" t="s">
        <v>568</v>
      </c>
      <c r="F6922" t="s">
        <v>8331</v>
      </c>
    </row>
    <row r="6923" spans="1:6">
      <c r="A6923" t="s">
        <v>15353</v>
      </c>
      <c r="B6923" t="s">
        <v>8081</v>
      </c>
      <c r="C6923">
        <v>260</v>
      </c>
      <c r="D6923">
        <v>45</v>
      </c>
      <c r="E6923" t="s">
        <v>1128</v>
      </c>
      <c r="F6923" t="s">
        <v>8335</v>
      </c>
    </row>
    <row r="6924" spans="1:6">
      <c r="A6924" t="s">
        <v>15354</v>
      </c>
      <c r="B6924" t="s">
        <v>8082</v>
      </c>
      <c r="C6924">
        <v>198</v>
      </c>
      <c r="D6924">
        <v>44</v>
      </c>
      <c r="E6924" t="s">
        <v>573</v>
      </c>
      <c r="F6924" t="s">
        <v>8334</v>
      </c>
    </row>
    <row r="6925" spans="1:6">
      <c r="A6925" t="s">
        <v>15355</v>
      </c>
      <c r="B6925" t="s">
        <v>2952</v>
      </c>
      <c r="C6925">
        <v>297</v>
      </c>
      <c r="D6925">
        <v>16</v>
      </c>
      <c r="E6925" t="s">
        <v>574</v>
      </c>
      <c r="F6925" t="s">
        <v>8334</v>
      </c>
    </row>
    <row r="6926" spans="1:6">
      <c r="A6926" t="s">
        <v>15356</v>
      </c>
      <c r="B6926" t="s">
        <v>8083</v>
      </c>
      <c r="C6926">
        <v>310</v>
      </c>
      <c r="D6926">
        <v>26</v>
      </c>
      <c r="E6926" t="s">
        <v>574</v>
      </c>
      <c r="F6926" t="s">
        <v>8334</v>
      </c>
    </row>
    <row r="6927" spans="1:6">
      <c r="A6927" t="s">
        <v>15357</v>
      </c>
      <c r="B6927" t="s">
        <v>8084</v>
      </c>
      <c r="C6927">
        <v>333</v>
      </c>
      <c r="D6927">
        <v>59</v>
      </c>
      <c r="E6927" t="s">
        <v>1168</v>
      </c>
      <c r="F6927" t="s">
        <v>8335</v>
      </c>
    </row>
    <row r="6928" spans="1:6">
      <c r="A6928" t="s">
        <v>15358</v>
      </c>
      <c r="B6928" t="s">
        <v>8085</v>
      </c>
      <c r="C6928">
        <v>350</v>
      </c>
      <c r="D6928">
        <v>37</v>
      </c>
      <c r="E6928" t="s">
        <v>585</v>
      </c>
      <c r="F6928" t="s">
        <v>8334</v>
      </c>
    </row>
    <row r="6929" spans="1:6">
      <c r="A6929" t="s">
        <v>15359</v>
      </c>
      <c r="B6929" t="s">
        <v>8086</v>
      </c>
      <c r="C6929">
        <v>228</v>
      </c>
      <c r="D6929">
        <v>40</v>
      </c>
      <c r="E6929" t="s">
        <v>590</v>
      </c>
      <c r="F6929" t="s">
        <v>8334</v>
      </c>
    </row>
    <row r="6930" spans="1:6">
      <c r="A6930" t="s">
        <v>15360</v>
      </c>
      <c r="B6930" t="s">
        <v>8087</v>
      </c>
      <c r="C6930">
        <v>88</v>
      </c>
      <c r="D6930">
        <v>0</v>
      </c>
      <c r="E6930" t="s">
        <v>594</v>
      </c>
      <c r="F6930" t="s">
        <v>8331</v>
      </c>
    </row>
    <row r="6931" spans="1:6">
      <c r="A6931" t="s">
        <v>15361</v>
      </c>
      <c r="B6931" t="s">
        <v>8088</v>
      </c>
      <c r="C6931">
        <v>125</v>
      </c>
      <c r="D6931">
        <v>20</v>
      </c>
      <c r="E6931" t="s">
        <v>603</v>
      </c>
      <c r="F6931" t="s">
        <v>8331</v>
      </c>
    </row>
    <row r="6932" spans="1:6">
      <c r="A6932" t="s">
        <v>15362</v>
      </c>
      <c r="B6932" t="s">
        <v>8089</v>
      </c>
      <c r="C6932">
        <v>75</v>
      </c>
      <c r="D6932">
        <v>4</v>
      </c>
      <c r="E6932" t="s">
        <v>603</v>
      </c>
      <c r="F6932" t="s">
        <v>8331</v>
      </c>
    </row>
    <row r="6933" spans="1:6">
      <c r="A6933" t="s">
        <v>15363</v>
      </c>
      <c r="B6933" t="s">
        <v>8090</v>
      </c>
      <c r="C6933">
        <v>260</v>
      </c>
      <c r="D6933">
        <v>25</v>
      </c>
      <c r="E6933" t="s">
        <v>603</v>
      </c>
      <c r="F6933" t="s">
        <v>8331</v>
      </c>
    </row>
    <row r="6934" spans="1:6">
      <c r="A6934" t="s">
        <v>15364</v>
      </c>
      <c r="B6934" t="s">
        <v>8091</v>
      </c>
      <c r="C6934">
        <v>130</v>
      </c>
      <c r="D6934">
        <v>0</v>
      </c>
      <c r="E6934" t="s">
        <v>604</v>
      </c>
      <c r="F6934" t="s">
        <v>8360</v>
      </c>
    </row>
    <row r="6935" spans="1:6">
      <c r="A6935" t="s">
        <v>15365</v>
      </c>
      <c r="B6935" t="s">
        <v>8092</v>
      </c>
      <c r="C6935">
        <v>290</v>
      </c>
      <c r="D6935">
        <v>52</v>
      </c>
      <c r="E6935" t="s">
        <v>606</v>
      </c>
      <c r="F6935" t="s">
        <v>8418</v>
      </c>
    </row>
    <row r="6936" spans="1:6">
      <c r="A6936" t="s">
        <v>15366</v>
      </c>
      <c r="B6936" t="s">
        <v>8093</v>
      </c>
      <c r="C6936">
        <v>691</v>
      </c>
      <c r="D6936">
        <v>149</v>
      </c>
      <c r="E6936" t="s">
        <v>608</v>
      </c>
      <c r="F6936" t="s">
        <v>8334</v>
      </c>
    </row>
    <row r="6937" spans="1:6">
      <c r="A6937" t="s">
        <v>15367</v>
      </c>
      <c r="B6937" t="s">
        <v>4721</v>
      </c>
      <c r="C6937">
        <v>323</v>
      </c>
      <c r="D6937">
        <v>33</v>
      </c>
      <c r="E6937" t="s">
        <v>610</v>
      </c>
      <c r="F6937" t="s">
        <v>8335</v>
      </c>
    </row>
    <row r="6938" spans="1:6">
      <c r="A6938" t="s">
        <v>15368</v>
      </c>
      <c r="B6938" t="s">
        <v>8094</v>
      </c>
      <c r="C6938">
        <v>400</v>
      </c>
      <c r="D6938">
        <v>51</v>
      </c>
      <c r="E6938" t="s">
        <v>612</v>
      </c>
      <c r="F6938" t="s">
        <v>8332</v>
      </c>
    </row>
    <row r="6939" spans="1:6">
      <c r="A6939" t="s">
        <v>15369</v>
      </c>
      <c r="B6939" t="s">
        <v>8095</v>
      </c>
      <c r="C6939">
        <v>140</v>
      </c>
      <c r="D6939">
        <v>11</v>
      </c>
      <c r="E6939" t="s">
        <v>612</v>
      </c>
      <c r="F6939" t="s">
        <v>8332</v>
      </c>
    </row>
    <row r="6940" spans="1:6">
      <c r="A6940" t="s">
        <v>15370</v>
      </c>
      <c r="B6940" t="s">
        <v>8096</v>
      </c>
      <c r="C6940">
        <v>185</v>
      </c>
      <c r="D6940">
        <v>61</v>
      </c>
      <c r="E6940" t="s">
        <v>612</v>
      </c>
      <c r="F6940" t="s">
        <v>8332</v>
      </c>
    </row>
    <row r="6941" spans="1:6">
      <c r="A6941" t="s">
        <v>15371</v>
      </c>
      <c r="B6941" t="s">
        <v>8097</v>
      </c>
      <c r="C6941">
        <v>300</v>
      </c>
      <c r="D6941">
        <v>68</v>
      </c>
      <c r="E6941" t="s">
        <v>612</v>
      </c>
      <c r="F6941" t="s">
        <v>8332</v>
      </c>
    </row>
    <row r="6942" spans="1:6">
      <c r="A6942" t="s">
        <v>15372</v>
      </c>
      <c r="B6942" t="s">
        <v>8098</v>
      </c>
      <c r="C6942">
        <v>150</v>
      </c>
      <c r="D6942">
        <v>28</v>
      </c>
      <c r="E6942" t="s">
        <v>619</v>
      </c>
      <c r="F6942" t="s">
        <v>8334</v>
      </c>
    </row>
    <row r="6943" spans="1:6">
      <c r="A6943" t="s">
        <v>15373</v>
      </c>
      <c r="B6943" t="s">
        <v>8099</v>
      </c>
      <c r="C6943">
        <v>275</v>
      </c>
      <c r="D6943">
        <v>30</v>
      </c>
      <c r="E6943" t="s">
        <v>1140</v>
      </c>
      <c r="F6943" t="s">
        <v>8335</v>
      </c>
    </row>
    <row r="6944" spans="1:6">
      <c r="A6944" t="s">
        <v>15374</v>
      </c>
      <c r="B6944" t="s">
        <v>8100</v>
      </c>
      <c r="C6944">
        <v>300</v>
      </c>
      <c r="D6944">
        <v>36</v>
      </c>
      <c r="E6944" t="s">
        <v>625</v>
      </c>
      <c r="F6944" t="s">
        <v>8334</v>
      </c>
    </row>
    <row r="6945" spans="1:6">
      <c r="A6945" t="s">
        <v>15375</v>
      </c>
      <c r="B6945" t="s">
        <v>8101</v>
      </c>
      <c r="C6945">
        <v>190</v>
      </c>
      <c r="D6945">
        <v>38</v>
      </c>
      <c r="E6945" t="s">
        <v>625</v>
      </c>
      <c r="F6945" t="s">
        <v>8334</v>
      </c>
    </row>
    <row r="6946" spans="1:6">
      <c r="A6946" t="s">
        <v>15376</v>
      </c>
      <c r="B6946" t="s">
        <v>8102</v>
      </c>
      <c r="C6946">
        <v>179</v>
      </c>
      <c r="D6946">
        <v>26</v>
      </c>
      <c r="E6946" t="s">
        <v>628</v>
      </c>
      <c r="F6946" t="s">
        <v>8365</v>
      </c>
    </row>
    <row r="6947" spans="1:6">
      <c r="A6947" t="s">
        <v>15377</v>
      </c>
      <c r="B6947" t="s">
        <v>8103</v>
      </c>
      <c r="C6947">
        <v>142</v>
      </c>
      <c r="D6947">
        <v>0</v>
      </c>
      <c r="E6947" t="s">
        <v>629</v>
      </c>
      <c r="F6947" t="s">
        <v>8334</v>
      </c>
    </row>
    <row r="6948" spans="1:6">
      <c r="A6948" t="s">
        <v>15378</v>
      </c>
      <c r="B6948" t="s">
        <v>8104</v>
      </c>
      <c r="C6948">
        <v>53</v>
      </c>
      <c r="D6948">
        <v>8</v>
      </c>
      <c r="E6948" t="s">
        <v>630</v>
      </c>
      <c r="F6948" t="s">
        <v>8335</v>
      </c>
    </row>
    <row r="6949" spans="1:6">
      <c r="A6949" t="s">
        <v>15379</v>
      </c>
      <c r="B6949" t="s">
        <v>8105</v>
      </c>
      <c r="C6949">
        <v>600</v>
      </c>
      <c r="D6949">
        <v>102</v>
      </c>
      <c r="E6949" t="s">
        <v>631</v>
      </c>
      <c r="F6949" t="s">
        <v>8335</v>
      </c>
    </row>
    <row r="6950" spans="1:6">
      <c r="A6950" t="s">
        <v>15380</v>
      </c>
      <c r="B6950" t="s">
        <v>8106</v>
      </c>
      <c r="C6950">
        <v>341</v>
      </c>
      <c r="D6950">
        <v>34</v>
      </c>
      <c r="E6950" t="s">
        <v>633</v>
      </c>
      <c r="F6950" t="s">
        <v>8334</v>
      </c>
    </row>
    <row r="6951" spans="1:6">
      <c r="A6951" t="s">
        <v>15381</v>
      </c>
      <c r="B6951" t="s">
        <v>8107</v>
      </c>
      <c r="C6951">
        <v>150</v>
      </c>
      <c r="D6951">
        <v>18</v>
      </c>
      <c r="E6951" t="s">
        <v>637</v>
      </c>
      <c r="F6951" t="s">
        <v>8334</v>
      </c>
    </row>
    <row r="6952" spans="1:6">
      <c r="A6952" t="s">
        <v>15382</v>
      </c>
      <c r="B6952" t="s">
        <v>8108</v>
      </c>
      <c r="C6952">
        <v>133</v>
      </c>
      <c r="D6952">
        <v>18</v>
      </c>
      <c r="E6952" t="s">
        <v>637</v>
      </c>
      <c r="F6952" t="s">
        <v>8334</v>
      </c>
    </row>
    <row r="6953" spans="1:6">
      <c r="A6953" t="s">
        <v>15383</v>
      </c>
      <c r="B6953" t="s">
        <v>8109</v>
      </c>
      <c r="C6953">
        <v>60</v>
      </c>
      <c r="D6953">
        <v>10</v>
      </c>
      <c r="E6953" t="s">
        <v>637</v>
      </c>
      <c r="F6953" t="s">
        <v>8334</v>
      </c>
    </row>
    <row r="6954" spans="1:6">
      <c r="A6954" t="s">
        <v>15384</v>
      </c>
      <c r="B6954" t="s">
        <v>8110</v>
      </c>
      <c r="C6954">
        <v>100</v>
      </c>
      <c r="D6954">
        <v>9</v>
      </c>
      <c r="E6954" t="s">
        <v>637</v>
      </c>
      <c r="F6954" t="s">
        <v>8334</v>
      </c>
    </row>
    <row r="6955" spans="1:6">
      <c r="A6955" t="s">
        <v>15385</v>
      </c>
      <c r="B6955" t="s">
        <v>8111</v>
      </c>
      <c r="C6955">
        <v>345</v>
      </c>
      <c r="D6955">
        <v>58</v>
      </c>
      <c r="E6955" t="s">
        <v>637</v>
      </c>
      <c r="F6955" t="s">
        <v>8334</v>
      </c>
    </row>
    <row r="6956" spans="1:6">
      <c r="A6956" t="s">
        <v>15386</v>
      </c>
      <c r="B6956" t="s">
        <v>8112</v>
      </c>
      <c r="C6956">
        <v>60</v>
      </c>
      <c r="D6956">
        <v>8</v>
      </c>
      <c r="E6956" t="s">
        <v>637</v>
      </c>
      <c r="F6956" t="s">
        <v>8334</v>
      </c>
    </row>
    <row r="6957" spans="1:6">
      <c r="A6957" t="s">
        <v>15387</v>
      </c>
      <c r="B6957" t="s">
        <v>8113</v>
      </c>
      <c r="C6957">
        <v>270</v>
      </c>
      <c r="D6957">
        <v>40</v>
      </c>
      <c r="E6957" t="s">
        <v>645</v>
      </c>
      <c r="F6957" t="s">
        <v>8334</v>
      </c>
    </row>
    <row r="6958" spans="1:6">
      <c r="A6958" t="s">
        <v>15388</v>
      </c>
      <c r="B6958" t="s">
        <v>8114</v>
      </c>
      <c r="C6958">
        <v>300</v>
      </c>
      <c r="D6958">
        <v>91</v>
      </c>
      <c r="E6958" t="s">
        <v>655</v>
      </c>
      <c r="F6958" t="s">
        <v>8335</v>
      </c>
    </row>
    <row r="6959" spans="1:6">
      <c r="A6959" t="s">
        <v>15389</v>
      </c>
      <c r="B6959" t="s">
        <v>8115</v>
      </c>
      <c r="C6959">
        <v>170</v>
      </c>
      <c r="D6959">
        <v>39</v>
      </c>
      <c r="E6959" t="s">
        <v>655</v>
      </c>
      <c r="F6959" t="s">
        <v>8335</v>
      </c>
    </row>
    <row r="6960" spans="1:6">
      <c r="A6960" t="s">
        <v>15390</v>
      </c>
      <c r="B6960" t="s">
        <v>8116</v>
      </c>
      <c r="C6960">
        <v>392</v>
      </c>
      <c r="D6960">
        <v>35</v>
      </c>
      <c r="E6960" t="s">
        <v>1169</v>
      </c>
      <c r="F6960" t="s">
        <v>8334</v>
      </c>
    </row>
    <row r="6961" spans="1:6">
      <c r="A6961" t="s">
        <v>15391</v>
      </c>
      <c r="B6961" t="s">
        <v>8117</v>
      </c>
      <c r="C6961">
        <v>34</v>
      </c>
      <c r="D6961">
        <v>0</v>
      </c>
      <c r="E6961" t="s">
        <v>661</v>
      </c>
      <c r="F6961" t="s">
        <v>8335</v>
      </c>
    </row>
    <row r="6962" spans="1:6">
      <c r="A6962" t="s">
        <v>15392</v>
      </c>
      <c r="B6962" t="s">
        <v>8118</v>
      </c>
      <c r="C6962">
        <v>226</v>
      </c>
      <c r="D6962">
        <v>22</v>
      </c>
      <c r="E6962" t="s">
        <v>662</v>
      </c>
      <c r="F6962" t="s">
        <v>8331</v>
      </c>
    </row>
    <row r="6963" spans="1:6">
      <c r="A6963" t="s">
        <v>15393</v>
      </c>
      <c r="B6963" t="s">
        <v>3661</v>
      </c>
      <c r="C6963">
        <v>580</v>
      </c>
      <c r="D6963">
        <v>97</v>
      </c>
      <c r="E6963" t="s">
        <v>667</v>
      </c>
      <c r="F6963" t="s">
        <v>8368</v>
      </c>
    </row>
    <row r="6964" spans="1:6">
      <c r="A6964" t="s">
        <v>15394</v>
      </c>
      <c r="B6964" t="s">
        <v>8119</v>
      </c>
      <c r="C6964">
        <v>622</v>
      </c>
      <c r="D6964">
        <v>48</v>
      </c>
      <c r="E6964" t="s">
        <v>675</v>
      </c>
      <c r="F6964" t="s">
        <v>8334</v>
      </c>
    </row>
    <row r="6965" spans="1:6">
      <c r="A6965" t="s">
        <v>15395</v>
      </c>
      <c r="B6965" t="s">
        <v>8120</v>
      </c>
      <c r="C6965">
        <v>243</v>
      </c>
      <c r="D6965">
        <v>83</v>
      </c>
      <c r="E6965" t="s">
        <v>682</v>
      </c>
      <c r="F6965" t="s">
        <v>8335</v>
      </c>
    </row>
    <row r="6966" spans="1:6">
      <c r="A6966" t="s">
        <v>15396</v>
      </c>
      <c r="B6966" t="s">
        <v>8121</v>
      </c>
      <c r="C6966">
        <v>214</v>
      </c>
      <c r="D6966">
        <v>50</v>
      </c>
      <c r="E6966" t="s">
        <v>686</v>
      </c>
      <c r="F6966" t="s">
        <v>8333</v>
      </c>
    </row>
    <row r="6967" spans="1:6">
      <c r="A6967" t="s">
        <v>15397</v>
      </c>
      <c r="B6967" t="s">
        <v>8122</v>
      </c>
      <c r="C6967">
        <v>384</v>
      </c>
      <c r="D6967">
        <v>39</v>
      </c>
      <c r="E6967" t="s">
        <v>689</v>
      </c>
      <c r="F6967" t="s">
        <v>8335</v>
      </c>
    </row>
    <row r="6968" spans="1:6">
      <c r="A6968" t="s">
        <v>15398</v>
      </c>
      <c r="B6968" t="s">
        <v>8123</v>
      </c>
      <c r="C6968">
        <v>220</v>
      </c>
      <c r="D6968">
        <v>25</v>
      </c>
      <c r="E6968" t="s">
        <v>694</v>
      </c>
      <c r="F6968" t="s">
        <v>8335</v>
      </c>
    </row>
    <row r="6969" spans="1:6">
      <c r="A6969" t="s">
        <v>15399</v>
      </c>
      <c r="B6969" t="s">
        <v>8124</v>
      </c>
      <c r="C6969">
        <v>170</v>
      </c>
      <c r="D6969">
        <v>36</v>
      </c>
      <c r="E6969" t="s">
        <v>694</v>
      </c>
      <c r="F6969" t="s">
        <v>8335</v>
      </c>
    </row>
    <row r="6970" spans="1:6">
      <c r="A6970" t="s">
        <v>15400</v>
      </c>
      <c r="B6970" t="s">
        <v>8125</v>
      </c>
      <c r="C6970">
        <v>645</v>
      </c>
      <c r="D6970">
        <v>118</v>
      </c>
      <c r="E6970" t="s">
        <v>694</v>
      </c>
      <c r="F6970" t="s">
        <v>8335</v>
      </c>
    </row>
    <row r="6971" spans="1:6">
      <c r="A6971" t="s">
        <v>15401</v>
      </c>
      <c r="B6971" t="s">
        <v>8126</v>
      </c>
      <c r="C6971">
        <v>320</v>
      </c>
      <c r="D6971">
        <v>88</v>
      </c>
      <c r="E6971" t="s">
        <v>700</v>
      </c>
      <c r="F6971" t="s">
        <v>8370</v>
      </c>
    </row>
    <row r="6972" spans="1:6">
      <c r="A6972" t="s">
        <v>15402</v>
      </c>
      <c r="B6972" t="s">
        <v>8127</v>
      </c>
      <c r="C6972">
        <v>255</v>
      </c>
      <c r="D6972">
        <v>43</v>
      </c>
      <c r="E6972" t="s">
        <v>704</v>
      </c>
      <c r="F6972" t="s">
        <v>8335</v>
      </c>
    </row>
    <row r="6973" spans="1:6">
      <c r="A6973" t="s">
        <v>15403</v>
      </c>
      <c r="B6973" t="s">
        <v>8128</v>
      </c>
      <c r="C6973">
        <v>335</v>
      </c>
      <c r="D6973">
        <v>39</v>
      </c>
      <c r="E6973" t="s">
        <v>710</v>
      </c>
      <c r="F6973" t="s">
        <v>8335</v>
      </c>
    </row>
    <row r="6974" spans="1:6">
      <c r="A6974" t="s">
        <v>15404</v>
      </c>
      <c r="B6974" t="s">
        <v>8129</v>
      </c>
      <c r="C6974">
        <v>298</v>
      </c>
      <c r="D6974">
        <v>0</v>
      </c>
      <c r="E6974" t="s">
        <v>713</v>
      </c>
      <c r="F6974" t="s">
        <v>8335</v>
      </c>
    </row>
    <row r="6975" spans="1:6">
      <c r="A6975" t="s">
        <v>15405</v>
      </c>
      <c r="B6975" t="s">
        <v>8130</v>
      </c>
      <c r="C6975">
        <v>445</v>
      </c>
      <c r="D6975">
        <v>82</v>
      </c>
      <c r="E6975" t="s">
        <v>713</v>
      </c>
      <c r="F6975" t="s">
        <v>8335</v>
      </c>
    </row>
    <row r="6976" spans="1:6">
      <c r="A6976" t="s">
        <v>15406</v>
      </c>
      <c r="B6976" t="s">
        <v>8131</v>
      </c>
      <c r="C6976">
        <v>244</v>
      </c>
      <c r="D6976">
        <v>26</v>
      </c>
      <c r="E6976" t="s">
        <v>1170</v>
      </c>
      <c r="F6976" t="s">
        <v>8335</v>
      </c>
    </row>
    <row r="6977" spans="1:6">
      <c r="A6977" t="s">
        <v>15407</v>
      </c>
      <c r="B6977" t="s">
        <v>8132</v>
      </c>
      <c r="C6977">
        <v>0</v>
      </c>
      <c r="D6977">
        <v>0</v>
      </c>
      <c r="E6977" t="s">
        <v>716</v>
      </c>
      <c r="F6977" t="s">
        <v>8371</v>
      </c>
    </row>
    <row r="6978" spans="1:6">
      <c r="A6978" t="s">
        <v>15408</v>
      </c>
      <c r="B6978" t="s">
        <v>8133</v>
      </c>
      <c r="C6978">
        <v>220</v>
      </c>
      <c r="D6978">
        <v>40</v>
      </c>
      <c r="E6978" t="s">
        <v>717</v>
      </c>
      <c r="F6978" t="s">
        <v>8350</v>
      </c>
    </row>
    <row r="6979" spans="1:6">
      <c r="A6979" t="s">
        <v>15409</v>
      </c>
      <c r="B6979" t="s">
        <v>3837</v>
      </c>
      <c r="C6979">
        <v>225</v>
      </c>
      <c r="D6979">
        <v>26</v>
      </c>
      <c r="E6979" t="s">
        <v>717</v>
      </c>
      <c r="F6979" t="s">
        <v>8350</v>
      </c>
    </row>
    <row r="6980" spans="1:6">
      <c r="A6980" t="s">
        <v>15410</v>
      </c>
      <c r="B6980" t="s">
        <v>4923</v>
      </c>
      <c r="C6980">
        <v>850</v>
      </c>
      <c r="D6980">
        <v>95</v>
      </c>
      <c r="E6980" t="s">
        <v>717</v>
      </c>
      <c r="F6980" t="s">
        <v>8350</v>
      </c>
    </row>
    <row r="6981" spans="1:6">
      <c r="A6981" t="s">
        <v>15411</v>
      </c>
      <c r="B6981" t="s">
        <v>8134</v>
      </c>
      <c r="C6981">
        <v>514</v>
      </c>
      <c r="D6981">
        <v>0</v>
      </c>
      <c r="E6981" t="s">
        <v>717</v>
      </c>
      <c r="F6981" t="s">
        <v>8350</v>
      </c>
    </row>
    <row r="6982" spans="1:6">
      <c r="A6982" t="s">
        <v>15412</v>
      </c>
      <c r="B6982" t="s">
        <v>8135</v>
      </c>
      <c r="C6982">
        <v>331</v>
      </c>
      <c r="D6982">
        <v>170</v>
      </c>
      <c r="E6982" t="s">
        <v>717</v>
      </c>
      <c r="F6982" t="s">
        <v>8334</v>
      </c>
    </row>
    <row r="6983" spans="1:6">
      <c r="A6983" t="s">
        <v>15413</v>
      </c>
      <c r="B6983" t="s">
        <v>8136</v>
      </c>
      <c r="C6983">
        <v>365</v>
      </c>
      <c r="D6983">
        <v>92</v>
      </c>
      <c r="E6983" t="s">
        <v>717</v>
      </c>
      <c r="F6983" t="s">
        <v>8350</v>
      </c>
    </row>
    <row r="6984" spans="1:6">
      <c r="A6984" t="s">
        <v>15414</v>
      </c>
      <c r="B6984" t="s">
        <v>8137</v>
      </c>
      <c r="C6984">
        <v>160</v>
      </c>
      <c r="D6984">
        <v>73</v>
      </c>
      <c r="E6984" t="s">
        <v>717</v>
      </c>
      <c r="F6984" t="s">
        <v>8334</v>
      </c>
    </row>
    <row r="6985" spans="1:6">
      <c r="A6985" t="s">
        <v>15415</v>
      </c>
      <c r="B6985" t="s">
        <v>8138</v>
      </c>
      <c r="C6985">
        <v>315</v>
      </c>
      <c r="D6985">
        <v>79</v>
      </c>
      <c r="E6985" t="s">
        <v>718</v>
      </c>
      <c r="F6985" t="s">
        <v>8334</v>
      </c>
    </row>
    <row r="6986" spans="1:6">
      <c r="A6986" t="s">
        <v>15416</v>
      </c>
      <c r="B6986" t="s">
        <v>8139</v>
      </c>
      <c r="C6986">
        <v>274</v>
      </c>
      <c r="D6986">
        <v>68</v>
      </c>
      <c r="E6986" t="s">
        <v>731</v>
      </c>
      <c r="F6986" t="s">
        <v>8372</v>
      </c>
    </row>
    <row r="6987" spans="1:6">
      <c r="A6987" t="s">
        <v>15417</v>
      </c>
      <c r="B6987" t="s">
        <v>8140</v>
      </c>
      <c r="C6987">
        <v>0</v>
      </c>
      <c r="D6987">
        <v>0</v>
      </c>
      <c r="E6987" t="s">
        <v>736</v>
      </c>
      <c r="F6987" t="s">
        <v>8334</v>
      </c>
    </row>
    <row r="6988" spans="1:6">
      <c r="A6988" t="s">
        <v>15418</v>
      </c>
      <c r="B6988" t="s">
        <v>8141</v>
      </c>
      <c r="C6988">
        <v>927</v>
      </c>
      <c r="D6988">
        <v>83</v>
      </c>
      <c r="E6988" t="s">
        <v>742</v>
      </c>
      <c r="F6988" t="s">
        <v>8334</v>
      </c>
    </row>
    <row r="6989" spans="1:6">
      <c r="A6989" t="s">
        <v>15419</v>
      </c>
      <c r="B6989" t="s">
        <v>3940</v>
      </c>
      <c r="C6989">
        <v>400</v>
      </c>
      <c r="D6989">
        <v>61</v>
      </c>
      <c r="E6989" t="s">
        <v>743</v>
      </c>
      <c r="F6989" t="s">
        <v>8334</v>
      </c>
    </row>
    <row r="6990" spans="1:6">
      <c r="A6990" t="s">
        <v>15420</v>
      </c>
      <c r="B6990" t="s">
        <v>8142</v>
      </c>
      <c r="C6990">
        <v>170</v>
      </c>
      <c r="D6990">
        <v>16</v>
      </c>
      <c r="E6990" t="s">
        <v>745</v>
      </c>
      <c r="F6990" t="s">
        <v>8334</v>
      </c>
    </row>
    <row r="6991" spans="1:6">
      <c r="A6991" t="s">
        <v>15421</v>
      </c>
      <c r="B6991" t="s">
        <v>8143</v>
      </c>
      <c r="C6991">
        <v>400</v>
      </c>
      <c r="D6991">
        <v>44</v>
      </c>
      <c r="E6991" t="s">
        <v>745</v>
      </c>
      <c r="F6991" t="s">
        <v>8334</v>
      </c>
    </row>
    <row r="6992" spans="1:6">
      <c r="A6992" t="s">
        <v>15422</v>
      </c>
      <c r="B6992" t="s">
        <v>8144</v>
      </c>
      <c r="C6992">
        <v>250</v>
      </c>
      <c r="D6992">
        <v>71</v>
      </c>
      <c r="E6992" t="s">
        <v>747</v>
      </c>
      <c r="F6992" t="s">
        <v>8335</v>
      </c>
    </row>
    <row r="6993" spans="1:6">
      <c r="A6993" t="s">
        <v>15423</v>
      </c>
      <c r="B6993" t="s">
        <v>8145</v>
      </c>
      <c r="C6993">
        <v>217</v>
      </c>
      <c r="D6993">
        <v>25</v>
      </c>
      <c r="E6993" t="s">
        <v>1171</v>
      </c>
      <c r="F6993" t="s">
        <v>8335</v>
      </c>
    </row>
    <row r="6994" spans="1:6">
      <c r="A6994" t="s">
        <v>15424</v>
      </c>
      <c r="B6994" t="s">
        <v>8146</v>
      </c>
      <c r="C6994">
        <v>506</v>
      </c>
      <c r="D6994">
        <v>79</v>
      </c>
      <c r="E6994" t="s">
        <v>753</v>
      </c>
      <c r="F6994" t="s">
        <v>8335</v>
      </c>
    </row>
    <row r="6995" spans="1:6">
      <c r="A6995" t="s">
        <v>15425</v>
      </c>
      <c r="B6995" t="s">
        <v>8147</v>
      </c>
      <c r="C6995">
        <v>535</v>
      </c>
      <c r="D6995">
        <v>61</v>
      </c>
      <c r="E6995" t="s">
        <v>758</v>
      </c>
      <c r="F6995" t="s">
        <v>8334</v>
      </c>
    </row>
    <row r="6996" spans="1:6">
      <c r="A6996" t="s">
        <v>15426</v>
      </c>
      <c r="B6996" t="s">
        <v>8148</v>
      </c>
      <c r="C6996">
        <v>300</v>
      </c>
      <c r="D6996">
        <v>40</v>
      </c>
      <c r="E6996" t="s">
        <v>758</v>
      </c>
      <c r="F6996" t="s">
        <v>8334</v>
      </c>
    </row>
    <row r="6997" spans="1:6">
      <c r="A6997" t="s">
        <v>15427</v>
      </c>
      <c r="B6997" t="s">
        <v>8149</v>
      </c>
      <c r="C6997">
        <v>570</v>
      </c>
      <c r="D6997">
        <v>42</v>
      </c>
      <c r="E6997" t="s">
        <v>759</v>
      </c>
      <c r="F6997" t="s">
        <v>8334</v>
      </c>
    </row>
    <row r="6998" spans="1:6">
      <c r="A6998" t="s">
        <v>15428</v>
      </c>
      <c r="B6998" t="s">
        <v>8150</v>
      </c>
      <c r="C6998">
        <v>240</v>
      </c>
      <c r="D6998">
        <v>0</v>
      </c>
      <c r="E6998" t="s">
        <v>1196</v>
      </c>
      <c r="F6998" t="s">
        <v>8331</v>
      </c>
    </row>
    <row r="6999" spans="1:6">
      <c r="A6999" t="s">
        <v>15429</v>
      </c>
      <c r="B6999" t="s">
        <v>8151</v>
      </c>
      <c r="C6999">
        <v>153</v>
      </c>
      <c r="D6999">
        <v>0</v>
      </c>
      <c r="E6999" t="s">
        <v>1196</v>
      </c>
      <c r="F6999" t="s">
        <v>8334</v>
      </c>
    </row>
    <row r="7000" spans="1:6">
      <c r="A7000" t="s">
        <v>15430</v>
      </c>
      <c r="B7000" t="s">
        <v>8152</v>
      </c>
      <c r="C7000">
        <v>19</v>
      </c>
      <c r="D7000">
        <v>0</v>
      </c>
      <c r="E7000" t="s">
        <v>1196</v>
      </c>
      <c r="F7000" t="s">
        <v>8335</v>
      </c>
    </row>
    <row r="7001" spans="1:6">
      <c r="A7001" t="s">
        <v>15431</v>
      </c>
      <c r="B7001" t="s">
        <v>8153</v>
      </c>
      <c r="C7001">
        <v>54</v>
      </c>
      <c r="D7001">
        <v>0</v>
      </c>
      <c r="E7001" t="s">
        <v>1196</v>
      </c>
      <c r="F7001" t="s">
        <v>8335</v>
      </c>
    </row>
    <row r="7002" spans="1:6">
      <c r="A7002" t="s">
        <v>15432</v>
      </c>
      <c r="B7002" t="s">
        <v>8154</v>
      </c>
      <c r="C7002">
        <v>134</v>
      </c>
      <c r="D7002">
        <v>0</v>
      </c>
      <c r="E7002" t="s">
        <v>1196</v>
      </c>
      <c r="F7002" t="s">
        <v>8335</v>
      </c>
    </row>
    <row r="7003" spans="1:6">
      <c r="A7003" t="s">
        <v>15433</v>
      </c>
      <c r="B7003" t="s">
        <v>8155</v>
      </c>
      <c r="C7003">
        <v>85</v>
      </c>
      <c r="D7003">
        <v>0</v>
      </c>
      <c r="E7003" t="s">
        <v>1196</v>
      </c>
      <c r="F7003" t="s">
        <v>8335</v>
      </c>
    </row>
    <row r="7004" spans="1:6">
      <c r="A7004" t="s">
        <v>15434</v>
      </c>
      <c r="B7004" t="s">
        <v>8156</v>
      </c>
      <c r="C7004">
        <v>30</v>
      </c>
      <c r="D7004">
        <v>0</v>
      </c>
      <c r="E7004" t="s">
        <v>1196</v>
      </c>
      <c r="F7004" t="s">
        <v>8335</v>
      </c>
    </row>
    <row r="7005" spans="1:6">
      <c r="A7005" t="s">
        <v>15435</v>
      </c>
      <c r="B7005" t="s">
        <v>8157</v>
      </c>
      <c r="C7005">
        <v>326</v>
      </c>
      <c r="D7005">
        <v>0</v>
      </c>
      <c r="E7005" t="s">
        <v>1196</v>
      </c>
      <c r="F7005" t="s">
        <v>8419</v>
      </c>
    </row>
    <row r="7006" spans="1:6">
      <c r="A7006" t="s">
        <v>15436</v>
      </c>
      <c r="B7006" t="s">
        <v>8158</v>
      </c>
      <c r="C7006">
        <v>70</v>
      </c>
      <c r="D7006">
        <v>0</v>
      </c>
      <c r="E7006" t="s">
        <v>1196</v>
      </c>
      <c r="F7006" t="s">
        <v>8335</v>
      </c>
    </row>
    <row r="7007" spans="1:6">
      <c r="A7007" t="s">
        <v>15437</v>
      </c>
      <c r="B7007" t="s">
        <v>8159</v>
      </c>
      <c r="C7007">
        <v>110</v>
      </c>
      <c r="D7007">
        <v>0</v>
      </c>
      <c r="E7007" t="s">
        <v>1196</v>
      </c>
      <c r="F7007" t="s">
        <v>8335</v>
      </c>
    </row>
    <row r="7008" spans="1:6">
      <c r="A7008" t="s">
        <v>15438</v>
      </c>
      <c r="B7008" t="s">
        <v>8160</v>
      </c>
      <c r="C7008">
        <v>143</v>
      </c>
      <c r="D7008">
        <v>0</v>
      </c>
      <c r="E7008" t="s">
        <v>1196</v>
      </c>
      <c r="F7008" t="s">
        <v>8335</v>
      </c>
    </row>
    <row r="7009" spans="1:6">
      <c r="A7009" t="s">
        <v>15439</v>
      </c>
      <c r="B7009" t="s">
        <v>3689</v>
      </c>
      <c r="C7009">
        <v>30</v>
      </c>
      <c r="D7009">
        <v>0</v>
      </c>
      <c r="E7009" t="s">
        <v>1196</v>
      </c>
      <c r="F7009" t="s">
        <v>8335</v>
      </c>
    </row>
    <row r="7010" spans="1:6">
      <c r="A7010" t="s">
        <v>15440</v>
      </c>
      <c r="B7010" t="s">
        <v>1684</v>
      </c>
      <c r="C7010">
        <v>106</v>
      </c>
      <c r="D7010">
        <v>0</v>
      </c>
      <c r="E7010" t="s">
        <v>1196</v>
      </c>
      <c r="F7010" t="s">
        <v>8341</v>
      </c>
    </row>
    <row r="7011" spans="1:6">
      <c r="A7011" t="s">
        <v>15441</v>
      </c>
      <c r="B7011" t="s">
        <v>8161</v>
      </c>
      <c r="C7011">
        <v>44</v>
      </c>
      <c r="D7011">
        <v>0</v>
      </c>
      <c r="E7011" t="s">
        <v>1196</v>
      </c>
      <c r="F7011" t="s">
        <v>8335</v>
      </c>
    </row>
    <row r="7012" spans="1:6">
      <c r="A7012" t="s">
        <v>15442</v>
      </c>
      <c r="B7012" t="s">
        <v>8162</v>
      </c>
      <c r="C7012">
        <v>298</v>
      </c>
      <c r="D7012">
        <v>0</v>
      </c>
      <c r="E7012" t="s">
        <v>1196</v>
      </c>
      <c r="F7012" t="s">
        <v>8334</v>
      </c>
    </row>
    <row r="7013" spans="1:6">
      <c r="A7013" t="s">
        <v>15443</v>
      </c>
      <c r="B7013" t="s">
        <v>8163</v>
      </c>
      <c r="C7013">
        <v>52</v>
      </c>
      <c r="D7013">
        <v>0</v>
      </c>
      <c r="E7013" t="s">
        <v>1196</v>
      </c>
      <c r="F7013" t="s">
        <v>8335</v>
      </c>
    </row>
    <row r="7014" spans="1:6">
      <c r="A7014" t="s">
        <v>15444</v>
      </c>
      <c r="B7014" t="s">
        <v>8164</v>
      </c>
      <c r="C7014">
        <v>119</v>
      </c>
      <c r="D7014">
        <v>0</v>
      </c>
      <c r="E7014" t="s">
        <v>1196</v>
      </c>
      <c r="F7014" t="s">
        <v>8335</v>
      </c>
    </row>
    <row r="7015" spans="1:6">
      <c r="A7015" t="s">
        <v>15445</v>
      </c>
      <c r="B7015" t="s">
        <v>8165</v>
      </c>
      <c r="C7015">
        <v>65</v>
      </c>
      <c r="D7015">
        <v>0</v>
      </c>
      <c r="E7015" t="s">
        <v>1196</v>
      </c>
      <c r="F7015" t="s">
        <v>8335</v>
      </c>
    </row>
    <row r="7016" spans="1:6">
      <c r="A7016" t="s">
        <v>15446</v>
      </c>
      <c r="B7016" t="s">
        <v>8166</v>
      </c>
      <c r="C7016">
        <v>35</v>
      </c>
      <c r="D7016">
        <v>0</v>
      </c>
      <c r="E7016" t="s">
        <v>1196</v>
      </c>
      <c r="F7016" t="s">
        <v>8331</v>
      </c>
    </row>
    <row r="7017" spans="1:6">
      <c r="A7017" t="s">
        <v>15447</v>
      </c>
      <c r="B7017" t="s">
        <v>8167</v>
      </c>
      <c r="C7017">
        <v>180</v>
      </c>
      <c r="D7017">
        <v>0</v>
      </c>
      <c r="E7017" t="s">
        <v>1196</v>
      </c>
      <c r="F7017" t="s">
        <v>8335</v>
      </c>
    </row>
    <row r="7018" spans="1:6">
      <c r="A7018" t="s">
        <v>15448</v>
      </c>
      <c r="B7018" t="s">
        <v>8168</v>
      </c>
      <c r="C7018">
        <v>302</v>
      </c>
      <c r="D7018">
        <v>0</v>
      </c>
      <c r="E7018" t="s">
        <v>1196</v>
      </c>
      <c r="F7018" t="s">
        <v>8334</v>
      </c>
    </row>
    <row r="7019" spans="1:6">
      <c r="A7019" t="s">
        <v>15449</v>
      </c>
      <c r="B7019" t="s">
        <v>8169</v>
      </c>
      <c r="C7019">
        <v>245</v>
      </c>
      <c r="D7019">
        <v>0</v>
      </c>
      <c r="E7019" t="s">
        <v>1196</v>
      </c>
      <c r="F7019" t="s">
        <v>8335</v>
      </c>
    </row>
    <row r="7020" spans="1:6">
      <c r="A7020" t="s">
        <v>15450</v>
      </c>
      <c r="B7020" t="s">
        <v>8170</v>
      </c>
      <c r="C7020">
        <v>102</v>
      </c>
      <c r="D7020">
        <v>0</v>
      </c>
      <c r="E7020" t="s">
        <v>1196</v>
      </c>
      <c r="F7020" t="s">
        <v>8334</v>
      </c>
    </row>
    <row r="7021" spans="1:6">
      <c r="A7021" t="s">
        <v>15451</v>
      </c>
      <c r="B7021" t="s">
        <v>8171</v>
      </c>
      <c r="C7021">
        <v>250</v>
      </c>
      <c r="D7021">
        <v>59</v>
      </c>
      <c r="E7021" t="s">
        <v>767</v>
      </c>
      <c r="F7021" t="s">
        <v>8335</v>
      </c>
    </row>
    <row r="7022" spans="1:6">
      <c r="A7022" t="s">
        <v>15452</v>
      </c>
      <c r="B7022" t="s">
        <v>8172</v>
      </c>
      <c r="C7022">
        <v>68</v>
      </c>
      <c r="D7022">
        <v>13</v>
      </c>
      <c r="E7022" t="s">
        <v>1172</v>
      </c>
      <c r="F7022" t="s">
        <v>8335</v>
      </c>
    </row>
    <row r="7023" spans="1:6">
      <c r="A7023" t="s">
        <v>15453</v>
      </c>
      <c r="B7023" t="s">
        <v>8173</v>
      </c>
      <c r="C7023">
        <v>328</v>
      </c>
      <c r="D7023">
        <v>85</v>
      </c>
      <c r="E7023" t="s">
        <v>1172</v>
      </c>
      <c r="F7023" t="s">
        <v>8335</v>
      </c>
    </row>
    <row r="7024" spans="1:6">
      <c r="A7024" t="s">
        <v>15454</v>
      </c>
      <c r="B7024" t="s">
        <v>8174</v>
      </c>
      <c r="C7024">
        <v>231</v>
      </c>
      <c r="D7024">
        <v>17</v>
      </c>
      <c r="E7024" t="s">
        <v>773</v>
      </c>
      <c r="F7024" t="s">
        <v>8335</v>
      </c>
    </row>
    <row r="7025" spans="1:6">
      <c r="A7025" t="s">
        <v>15455</v>
      </c>
      <c r="B7025" t="s">
        <v>8175</v>
      </c>
      <c r="C7025">
        <v>173</v>
      </c>
      <c r="D7025">
        <v>32</v>
      </c>
      <c r="E7025" t="s">
        <v>780</v>
      </c>
      <c r="F7025" t="s">
        <v>8334</v>
      </c>
    </row>
    <row r="7026" spans="1:6">
      <c r="A7026" t="s">
        <v>15456</v>
      </c>
      <c r="B7026" t="s">
        <v>8176</v>
      </c>
      <c r="C7026">
        <v>350</v>
      </c>
      <c r="D7026">
        <v>55</v>
      </c>
      <c r="E7026" t="s">
        <v>785</v>
      </c>
      <c r="F7026" t="s">
        <v>8335</v>
      </c>
    </row>
    <row r="7027" spans="1:6">
      <c r="A7027" t="s">
        <v>15457</v>
      </c>
      <c r="B7027" t="s">
        <v>8177</v>
      </c>
      <c r="C7027">
        <v>85</v>
      </c>
      <c r="D7027">
        <v>9</v>
      </c>
      <c r="E7027" t="s">
        <v>786</v>
      </c>
      <c r="F7027" t="s">
        <v>8335</v>
      </c>
    </row>
    <row r="7028" spans="1:6">
      <c r="A7028" t="s">
        <v>15458</v>
      </c>
      <c r="B7028" t="s">
        <v>8178</v>
      </c>
      <c r="C7028">
        <v>131</v>
      </c>
      <c r="D7028">
        <v>18</v>
      </c>
      <c r="E7028" t="s">
        <v>787</v>
      </c>
      <c r="F7028" t="s">
        <v>8334</v>
      </c>
    </row>
    <row r="7029" spans="1:6">
      <c r="A7029" t="s">
        <v>15459</v>
      </c>
      <c r="B7029" t="s">
        <v>8179</v>
      </c>
      <c r="C7029">
        <v>280</v>
      </c>
      <c r="D7029">
        <v>49</v>
      </c>
      <c r="E7029" t="s">
        <v>1173</v>
      </c>
      <c r="F7029" t="s">
        <v>8335</v>
      </c>
    </row>
    <row r="7030" spans="1:6">
      <c r="A7030" t="s">
        <v>15460</v>
      </c>
      <c r="B7030" t="s">
        <v>8180</v>
      </c>
      <c r="C7030">
        <v>300</v>
      </c>
      <c r="D7030">
        <v>35</v>
      </c>
      <c r="E7030" t="s">
        <v>789</v>
      </c>
      <c r="F7030" t="s">
        <v>8334</v>
      </c>
    </row>
    <row r="7031" spans="1:6">
      <c r="A7031" t="s">
        <v>15461</v>
      </c>
      <c r="B7031" t="s">
        <v>8181</v>
      </c>
      <c r="C7031">
        <v>639</v>
      </c>
      <c r="D7031">
        <v>115</v>
      </c>
      <c r="E7031" t="s">
        <v>790</v>
      </c>
      <c r="F7031" t="s">
        <v>8335</v>
      </c>
    </row>
    <row r="7032" spans="1:6">
      <c r="A7032" t="s">
        <v>15462</v>
      </c>
      <c r="B7032" t="s">
        <v>8182</v>
      </c>
      <c r="C7032">
        <v>411</v>
      </c>
      <c r="D7032">
        <v>26</v>
      </c>
      <c r="E7032" t="s">
        <v>790</v>
      </c>
      <c r="F7032" t="s">
        <v>8335</v>
      </c>
    </row>
    <row r="7033" spans="1:6">
      <c r="A7033" t="s">
        <v>15463</v>
      </c>
      <c r="B7033" t="s">
        <v>8183</v>
      </c>
      <c r="C7033">
        <v>750</v>
      </c>
      <c r="D7033">
        <v>128</v>
      </c>
      <c r="E7033" t="s">
        <v>796</v>
      </c>
      <c r="F7033" t="s">
        <v>8335</v>
      </c>
    </row>
    <row r="7034" spans="1:6">
      <c r="A7034" t="s">
        <v>15464</v>
      </c>
      <c r="B7034" t="s">
        <v>8184</v>
      </c>
      <c r="C7034">
        <v>304</v>
      </c>
      <c r="D7034">
        <v>76</v>
      </c>
      <c r="E7034" t="s">
        <v>803</v>
      </c>
      <c r="F7034" t="s">
        <v>8335</v>
      </c>
    </row>
    <row r="7035" spans="1:6">
      <c r="A7035" t="s">
        <v>15465</v>
      </c>
      <c r="B7035" t="s">
        <v>8185</v>
      </c>
      <c r="C7035">
        <v>450</v>
      </c>
      <c r="D7035">
        <v>86</v>
      </c>
      <c r="E7035" t="s">
        <v>804</v>
      </c>
      <c r="F7035" t="s">
        <v>8399</v>
      </c>
    </row>
    <row r="7036" spans="1:6">
      <c r="A7036" t="s">
        <v>15466</v>
      </c>
      <c r="B7036" t="s">
        <v>8186</v>
      </c>
      <c r="C7036">
        <v>295</v>
      </c>
      <c r="D7036">
        <v>16</v>
      </c>
      <c r="E7036" t="s">
        <v>811</v>
      </c>
      <c r="F7036" t="s">
        <v>8335</v>
      </c>
    </row>
    <row r="7037" spans="1:6">
      <c r="A7037" t="s">
        <v>15467</v>
      </c>
      <c r="B7037" t="s">
        <v>8187</v>
      </c>
      <c r="C7037">
        <v>505</v>
      </c>
      <c r="D7037">
        <v>106</v>
      </c>
      <c r="E7037" t="s">
        <v>811</v>
      </c>
      <c r="F7037" t="s">
        <v>8335</v>
      </c>
    </row>
    <row r="7038" spans="1:6">
      <c r="A7038" t="s">
        <v>15468</v>
      </c>
      <c r="B7038" t="s">
        <v>8188</v>
      </c>
      <c r="C7038">
        <v>163</v>
      </c>
      <c r="D7038">
        <v>16</v>
      </c>
      <c r="E7038" t="s">
        <v>811</v>
      </c>
      <c r="F7038" t="s">
        <v>8335</v>
      </c>
    </row>
    <row r="7039" spans="1:6">
      <c r="A7039" t="s">
        <v>15469</v>
      </c>
      <c r="B7039" t="s">
        <v>8189</v>
      </c>
      <c r="C7039">
        <v>740</v>
      </c>
      <c r="D7039">
        <v>60</v>
      </c>
      <c r="E7039" t="s">
        <v>1174</v>
      </c>
      <c r="F7039" t="s">
        <v>8335</v>
      </c>
    </row>
    <row r="7040" spans="1:6">
      <c r="A7040" t="s">
        <v>15470</v>
      </c>
      <c r="B7040" t="s">
        <v>8190</v>
      </c>
      <c r="C7040">
        <v>83</v>
      </c>
      <c r="D7040">
        <v>26</v>
      </c>
      <c r="E7040" t="s">
        <v>813</v>
      </c>
      <c r="F7040" t="s">
        <v>8335</v>
      </c>
    </row>
    <row r="7041" spans="1:6">
      <c r="A7041" t="s">
        <v>15471</v>
      </c>
      <c r="B7041" t="s">
        <v>8191</v>
      </c>
      <c r="C7041">
        <v>304</v>
      </c>
      <c r="D7041">
        <v>0</v>
      </c>
      <c r="E7041" t="s">
        <v>817</v>
      </c>
      <c r="F7041" t="s">
        <v>8334</v>
      </c>
    </row>
    <row r="7042" spans="1:6">
      <c r="A7042" t="s">
        <v>15472</v>
      </c>
      <c r="B7042" t="s">
        <v>8192</v>
      </c>
      <c r="C7042">
        <v>225</v>
      </c>
      <c r="D7042">
        <v>19</v>
      </c>
      <c r="E7042" t="s">
        <v>1175</v>
      </c>
      <c r="F7042" t="s">
        <v>8334</v>
      </c>
    </row>
    <row r="7043" spans="1:6">
      <c r="A7043" t="s">
        <v>15473</v>
      </c>
      <c r="B7043" t="s">
        <v>8193</v>
      </c>
      <c r="C7043">
        <v>508</v>
      </c>
      <c r="D7043">
        <v>43</v>
      </c>
      <c r="E7043" t="s">
        <v>821</v>
      </c>
      <c r="F7043" t="s">
        <v>8335</v>
      </c>
    </row>
    <row r="7044" spans="1:6">
      <c r="A7044" t="s">
        <v>15474</v>
      </c>
      <c r="B7044" t="s">
        <v>8194</v>
      </c>
      <c r="C7044">
        <v>400</v>
      </c>
      <c r="D7044">
        <v>48</v>
      </c>
      <c r="E7044" t="s">
        <v>824</v>
      </c>
      <c r="F7044" t="s">
        <v>8335</v>
      </c>
    </row>
    <row r="7045" spans="1:6">
      <c r="A7045" t="s">
        <v>15475</v>
      </c>
      <c r="B7045" t="s">
        <v>8195</v>
      </c>
      <c r="C7045">
        <v>320</v>
      </c>
      <c r="D7045">
        <v>77</v>
      </c>
      <c r="E7045" t="s">
        <v>1176</v>
      </c>
      <c r="F7045" t="s">
        <v>8335</v>
      </c>
    </row>
    <row r="7046" spans="1:6">
      <c r="A7046" t="s">
        <v>15476</v>
      </c>
      <c r="B7046" t="s">
        <v>8196</v>
      </c>
      <c r="C7046">
        <v>570</v>
      </c>
      <c r="D7046">
        <v>131</v>
      </c>
      <c r="E7046" t="s">
        <v>836</v>
      </c>
      <c r="F7046" t="s">
        <v>8335</v>
      </c>
    </row>
    <row r="7047" spans="1:6">
      <c r="A7047" t="s">
        <v>15477</v>
      </c>
      <c r="B7047" t="s">
        <v>8197</v>
      </c>
      <c r="C7047">
        <v>367</v>
      </c>
      <c r="D7047">
        <v>74</v>
      </c>
      <c r="E7047" t="s">
        <v>837</v>
      </c>
      <c r="F7047" t="s">
        <v>8334</v>
      </c>
    </row>
    <row r="7048" spans="1:6">
      <c r="A7048" t="s">
        <v>15478</v>
      </c>
      <c r="B7048" t="s">
        <v>8198</v>
      </c>
      <c r="C7048">
        <v>420</v>
      </c>
      <c r="D7048">
        <v>51</v>
      </c>
      <c r="E7048" t="s">
        <v>838</v>
      </c>
      <c r="F7048" t="s">
        <v>8334</v>
      </c>
    </row>
    <row r="7049" spans="1:6">
      <c r="A7049" t="s">
        <v>15479</v>
      </c>
      <c r="B7049" t="s">
        <v>8199</v>
      </c>
      <c r="C7049">
        <v>200</v>
      </c>
      <c r="D7049">
        <v>14</v>
      </c>
      <c r="E7049" t="s">
        <v>839</v>
      </c>
      <c r="F7049" t="s">
        <v>8335</v>
      </c>
    </row>
    <row r="7050" spans="1:6">
      <c r="A7050" t="s">
        <v>15480</v>
      </c>
      <c r="B7050" t="s">
        <v>8200</v>
      </c>
      <c r="C7050">
        <v>532</v>
      </c>
      <c r="D7050">
        <v>125</v>
      </c>
      <c r="E7050" t="s">
        <v>841</v>
      </c>
      <c r="F7050" t="s">
        <v>8332</v>
      </c>
    </row>
    <row r="7051" spans="1:6">
      <c r="A7051" t="s">
        <v>15481</v>
      </c>
      <c r="B7051" t="s">
        <v>8201</v>
      </c>
      <c r="C7051">
        <v>327</v>
      </c>
      <c r="D7051">
        <v>50</v>
      </c>
      <c r="E7051" t="s">
        <v>843</v>
      </c>
      <c r="F7051" t="s">
        <v>8335</v>
      </c>
    </row>
    <row r="7052" spans="1:6">
      <c r="A7052" t="s">
        <v>15482</v>
      </c>
      <c r="B7052" t="s">
        <v>8202</v>
      </c>
      <c r="C7052">
        <v>192</v>
      </c>
      <c r="D7052">
        <v>21</v>
      </c>
      <c r="E7052" t="s">
        <v>844</v>
      </c>
      <c r="F7052" t="s">
        <v>8335</v>
      </c>
    </row>
    <row r="7053" spans="1:6">
      <c r="A7053" t="s">
        <v>15483</v>
      </c>
      <c r="B7053" t="s">
        <v>8203</v>
      </c>
      <c r="C7053">
        <v>100</v>
      </c>
      <c r="D7053">
        <v>9</v>
      </c>
      <c r="E7053" t="s">
        <v>844</v>
      </c>
      <c r="F7053" t="s">
        <v>8335</v>
      </c>
    </row>
    <row r="7054" spans="1:6">
      <c r="A7054" t="s">
        <v>15484</v>
      </c>
      <c r="B7054" t="s">
        <v>8204</v>
      </c>
      <c r="C7054">
        <v>440</v>
      </c>
      <c r="D7054">
        <v>99</v>
      </c>
      <c r="E7054" t="s">
        <v>844</v>
      </c>
      <c r="F7054" t="s">
        <v>8335</v>
      </c>
    </row>
    <row r="7055" spans="1:6">
      <c r="A7055" t="s">
        <v>15485</v>
      </c>
      <c r="B7055" t="s">
        <v>8205</v>
      </c>
      <c r="C7055">
        <v>387</v>
      </c>
      <c r="D7055">
        <v>80</v>
      </c>
      <c r="E7055" t="s">
        <v>844</v>
      </c>
      <c r="F7055" t="s">
        <v>8335</v>
      </c>
    </row>
    <row r="7056" spans="1:6">
      <c r="A7056" t="s">
        <v>15486</v>
      </c>
      <c r="B7056" t="s">
        <v>8206</v>
      </c>
      <c r="C7056">
        <v>115</v>
      </c>
      <c r="D7056">
        <v>17</v>
      </c>
      <c r="E7056" t="s">
        <v>844</v>
      </c>
      <c r="F7056" t="s">
        <v>8335</v>
      </c>
    </row>
    <row r="7057" spans="1:6">
      <c r="A7057" t="s">
        <v>15487</v>
      </c>
      <c r="B7057" t="s">
        <v>6090</v>
      </c>
      <c r="C7057">
        <v>487</v>
      </c>
      <c r="D7057">
        <v>64</v>
      </c>
      <c r="E7057" t="s">
        <v>844</v>
      </c>
      <c r="F7057" t="s">
        <v>8335</v>
      </c>
    </row>
    <row r="7058" spans="1:6">
      <c r="A7058" t="s">
        <v>15488</v>
      </c>
      <c r="B7058" t="s">
        <v>8207</v>
      </c>
      <c r="C7058">
        <v>177</v>
      </c>
      <c r="D7058">
        <v>81</v>
      </c>
      <c r="E7058" t="s">
        <v>1177</v>
      </c>
      <c r="F7058" t="s">
        <v>8335</v>
      </c>
    </row>
    <row r="7059" spans="1:6">
      <c r="A7059" t="s">
        <v>15489</v>
      </c>
      <c r="B7059" t="s">
        <v>8208</v>
      </c>
      <c r="C7059">
        <v>230</v>
      </c>
      <c r="D7059">
        <v>46</v>
      </c>
      <c r="E7059" t="s">
        <v>850</v>
      </c>
      <c r="F7059" t="s">
        <v>8334</v>
      </c>
    </row>
    <row r="7060" spans="1:6">
      <c r="A7060" t="s">
        <v>15490</v>
      </c>
      <c r="B7060" t="s">
        <v>8209</v>
      </c>
      <c r="C7060">
        <v>246</v>
      </c>
      <c r="D7060">
        <v>12</v>
      </c>
      <c r="E7060" t="s">
        <v>1178</v>
      </c>
      <c r="F7060" t="s">
        <v>8335</v>
      </c>
    </row>
    <row r="7061" spans="1:6">
      <c r="A7061" t="s">
        <v>15491</v>
      </c>
      <c r="B7061" t="s">
        <v>8210</v>
      </c>
      <c r="C7061">
        <v>475</v>
      </c>
      <c r="D7061">
        <v>184</v>
      </c>
      <c r="E7061" t="s">
        <v>855</v>
      </c>
      <c r="F7061" t="s">
        <v>8403</v>
      </c>
    </row>
    <row r="7062" spans="1:6">
      <c r="A7062" t="s">
        <v>15492</v>
      </c>
      <c r="B7062" t="s">
        <v>8211</v>
      </c>
      <c r="C7062">
        <v>300</v>
      </c>
      <c r="D7062">
        <v>31</v>
      </c>
      <c r="E7062" t="s">
        <v>1179</v>
      </c>
      <c r="F7062" t="s">
        <v>8335</v>
      </c>
    </row>
    <row r="7063" spans="1:6">
      <c r="A7063" t="s">
        <v>15493</v>
      </c>
      <c r="B7063" t="s">
        <v>8212</v>
      </c>
      <c r="C7063">
        <v>467</v>
      </c>
      <c r="D7063">
        <v>40</v>
      </c>
      <c r="E7063" t="s">
        <v>866</v>
      </c>
      <c r="F7063" t="s">
        <v>8334</v>
      </c>
    </row>
    <row r="7064" spans="1:6">
      <c r="A7064" t="s">
        <v>15494</v>
      </c>
      <c r="B7064" t="s">
        <v>8213</v>
      </c>
      <c r="C7064">
        <v>92</v>
      </c>
      <c r="D7064">
        <v>11</v>
      </c>
      <c r="E7064" t="s">
        <v>1180</v>
      </c>
      <c r="F7064" t="s">
        <v>8335</v>
      </c>
    </row>
    <row r="7065" spans="1:6">
      <c r="A7065" t="s">
        <v>15495</v>
      </c>
      <c r="B7065" t="s">
        <v>8214</v>
      </c>
      <c r="C7065">
        <v>664</v>
      </c>
      <c r="D7065">
        <v>67</v>
      </c>
      <c r="E7065" t="s">
        <v>871</v>
      </c>
      <c r="F7065" t="s">
        <v>8335</v>
      </c>
    </row>
    <row r="7066" spans="1:6">
      <c r="A7066" t="s">
        <v>15496</v>
      </c>
      <c r="B7066" t="s">
        <v>8215</v>
      </c>
      <c r="C7066">
        <v>120</v>
      </c>
      <c r="D7066">
        <v>16</v>
      </c>
      <c r="E7066" t="s">
        <v>878</v>
      </c>
      <c r="F7066" t="s">
        <v>8335</v>
      </c>
    </row>
    <row r="7067" spans="1:6">
      <c r="A7067" t="s">
        <v>15497</v>
      </c>
      <c r="B7067" t="s">
        <v>8216</v>
      </c>
      <c r="C7067">
        <v>150</v>
      </c>
      <c r="D7067">
        <v>37</v>
      </c>
      <c r="E7067" t="s">
        <v>1181</v>
      </c>
      <c r="F7067" t="s">
        <v>8335</v>
      </c>
    </row>
    <row r="7068" spans="1:6">
      <c r="A7068" t="s">
        <v>15498</v>
      </c>
      <c r="B7068" t="s">
        <v>8217</v>
      </c>
      <c r="C7068">
        <v>217</v>
      </c>
      <c r="D7068">
        <v>19</v>
      </c>
      <c r="E7068" t="s">
        <v>1182</v>
      </c>
      <c r="F7068" t="s">
        <v>8335</v>
      </c>
    </row>
    <row r="7069" spans="1:6">
      <c r="A7069" t="s">
        <v>15499</v>
      </c>
      <c r="B7069" t="s">
        <v>8218</v>
      </c>
      <c r="C7069">
        <v>317</v>
      </c>
      <c r="D7069">
        <v>35</v>
      </c>
      <c r="E7069" t="s">
        <v>890</v>
      </c>
      <c r="F7069" t="s">
        <v>8331</v>
      </c>
    </row>
    <row r="7070" spans="1:6">
      <c r="A7070" t="s">
        <v>15500</v>
      </c>
      <c r="B7070" t="s">
        <v>8219</v>
      </c>
      <c r="C7070">
        <v>473</v>
      </c>
      <c r="D7070">
        <v>74</v>
      </c>
      <c r="E7070" t="s">
        <v>890</v>
      </c>
      <c r="F7070" t="s">
        <v>8335</v>
      </c>
    </row>
    <row r="7071" spans="1:6">
      <c r="A7071" t="s">
        <v>15501</v>
      </c>
      <c r="B7071" t="s">
        <v>8220</v>
      </c>
      <c r="C7071">
        <v>350</v>
      </c>
      <c r="D7071">
        <v>82</v>
      </c>
      <c r="E7071" t="s">
        <v>1183</v>
      </c>
      <c r="F7071" t="s">
        <v>8331</v>
      </c>
    </row>
    <row r="7072" spans="1:6">
      <c r="A7072" t="s">
        <v>15502</v>
      </c>
      <c r="B7072" t="s">
        <v>8221</v>
      </c>
      <c r="C7072">
        <v>124</v>
      </c>
      <c r="D7072">
        <v>20</v>
      </c>
      <c r="E7072" t="s">
        <v>905</v>
      </c>
      <c r="F7072" t="s">
        <v>8335</v>
      </c>
    </row>
    <row r="7073" spans="1:6">
      <c r="A7073" t="s">
        <v>15503</v>
      </c>
      <c r="B7073" t="s">
        <v>8222</v>
      </c>
      <c r="C7073">
        <v>238</v>
      </c>
      <c r="D7073">
        <v>47</v>
      </c>
      <c r="E7073" t="s">
        <v>905</v>
      </c>
      <c r="F7073" t="s">
        <v>8335</v>
      </c>
    </row>
    <row r="7074" spans="1:6">
      <c r="A7074" t="s">
        <v>15504</v>
      </c>
      <c r="B7074" t="s">
        <v>8223</v>
      </c>
      <c r="C7074">
        <v>345</v>
      </c>
      <c r="D7074">
        <v>22</v>
      </c>
      <c r="E7074" t="s">
        <v>1184</v>
      </c>
      <c r="F7074" t="s">
        <v>8335</v>
      </c>
    </row>
    <row r="7075" spans="1:6">
      <c r="A7075" t="s">
        <v>15505</v>
      </c>
      <c r="B7075" t="s">
        <v>8224</v>
      </c>
      <c r="C7075">
        <v>426</v>
      </c>
      <c r="D7075">
        <v>61</v>
      </c>
      <c r="E7075" t="s">
        <v>1185</v>
      </c>
      <c r="F7075" t="s">
        <v>8347</v>
      </c>
    </row>
    <row r="7076" spans="1:6">
      <c r="A7076" t="s">
        <v>15506</v>
      </c>
      <c r="B7076" t="s">
        <v>8225</v>
      </c>
      <c r="C7076">
        <v>247</v>
      </c>
      <c r="D7076">
        <v>55</v>
      </c>
      <c r="E7076" t="s">
        <v>913</v>
      </c>
      <c r="F7076" t="s">
        <v>8335</v>
      </c>
    </row>
    <row r="7077" spans="1:6">
      <c r="A7077" t="s">
        <v>15507</v>
      </c>
      <c r="B7077" t="s">
        <v>8226</v>
      </c>
      <c r="C7077">
        <v>160</v>
      </c>
      <c r="D7077">
        <v>16</v>
      </c>
      <c r="E7077" t="s">
        <v>916</v>
      </c>
      <c r="F7077" t="s">
        <v>8335</v>
      </c>
    </row>
    <row r="7078" spans="1:6">
      <c r="A7078" t="s">
        <v>15508</v>
      </c>
      <c r="B7078" t="s">
        <v>8227</v>
      </c>
      <c r="C7078">
        <v>158</v>
      </c>
      <c r="D7078">
        <v>0</v>
      </c>
      <c r="E7078" t="s">
        <v>919</v>
      </c>
      <c r="F7078" t="s">
        <v>8335</v>
      </c>
    </row>
    <row r="7079" spans="1:6">
      <c r="A7079" t="s">
        <v>15509</v>
      </c>
      <c r="B7079" t="s">
        <v>8228</v>
      </c>
      <c r="C7079">
        <v>20</v>
      </c>
      <c r="D7079">
        <v>0</v>
      </c>
      <c r="E7079" t="s">
        <v>921</v>
      </c>
      <c r="F7079" t="s">
        <v>8335</v>
      </c>
    </row>
    <row r="7080" spans="1:6">
      <c r="A7080" t="s">
        <v>15510</v>
      </c>
      <c r="B7080" t="s">
        <v>8229</v>
      </c>
      <c r="C7080">
        <v>220</v>
      </c>
      <c r="D7080">
        <v>53</v>
      </c>
      <c r="E7080" t="s">
        <v>926</v>
      </c>
      <c r="F7080" t="s">
        <v>8334</v>
      </c>
    </row>
    <row r="7081" spans="1:6">
      <c r="A7081" t="s">
        <v>15511</v>
      </c>
      <c r="B7081" t="s">
        <v>8230</v>
      </c>
      <c r="C7081">
        <v>191</v>
      </c>
      <c r="D7081">
        <v>44</v>
      </c>
      <c r="E7081" t="s">
        <v>929</v>
      </c>
      <c r="F7081" t="s">
        <v>8335</v>
      </c>
    </row>
    <row r="7082" spans="1:6">
      <c r="A7082" t="s">
        <v>15512</v>
      </c>
      <c r="B7082" t="s">
        <v>6634</v>
      </c>
      <c r="C7082">
        <v>369</v>
      </c>
      <c r="D7082">
        <v>148</v>
      </c>
      <c r="E7082" t="s">
        <v>946</v>
      </c>
      <c r="F7082" t="s">
        <v>8335</v>
      </c>
    </row>
    <row r="7083" spans="1:6">
      <c r="A7083" t="s">
        <v>15513</v>
      </c>
      <c r="B7083" t="s">
        <v>8231</v>
      </c>
      <c r="C7083">
        <v>450</v>
      </c>
      <c r="D7083">
        <v>63</v>
      </c>
      <c r="E7083" t="s">
        <v>948</v>
      </c>
      <c r="F7083" t="s">
        <v>8404</v>
      </c>
    </row>
    <row r="7084" spans="1:6">
      <c r="A7084" t="s">
        <v>15514</v>
      </c>
      <c r="B7084" t="s">
        <v>8232</v>
      </c>
      <c r="C7084">
        <v>54</v>
      </c>
      <c r="D7084">
        <v>7</v>
      </c>
      <c r="E7084" t="s">
        <v>949</v>
      </c>
      <c r="F7084" t="s">
        <v>8335</v>
      </c>
    </row>
    <row r="7085" spans="1:6">
      <c r="A7085" t="s">
        <v>15515</v>
      </c>
      <c r="B7085" t="s">
        <v>8233</v>
      </c>
      <c r="C7085">
        <v>270</v>
      </c>
      <c r="D7085">
        <v>50</v>
      </c>
      <c r="E7085" t="s">
        <v>951</v>
      </c>
      <c r="F7085" t="s">
        <v>8334</v>
      </c>
    </row>
    <row r="7086" spans="1:6">
      <c r="A7086" t="s">
        <v>15516</v>
      </c>
      <c r="B7086" t="s">
        <v>8234</v>
      </c>
      <c r="C7086">
        <v>130</v>
      </c>
      <c r="D7086">
        <v>23</v>
      </c>
      <c r="E7086" t="s">
        <v>951</v>
      </c>
      <c r="F7086" t="s">
        <v>8334</v>
      </c>
    </row>
    <row r="7087" spans="1:6">
      <c r="A7087" t="s">
        <v>15517</v>
      </c>
      <c r="B7087" t="s">
        <v>8235</v>
      </c>
      <c r="C7087">
        <v>280</v>
      </c>
      <c r="D7087">
        <v>97</v>
      </c>
      <c r="E7087" t="s">
        <v>951</v>
      </c>
      <c r="F7087" t="s">
        <v>8334</v>
      </c>
    </row>
    <row r="7088" spans="1:6">
      <c r="A7088" t="s">
        <v>15518</v>
      </c>
      <c r="B7088" t="s">
        <v>8236</v>
      </c>
      <c r="C7088">
        <v>537</v>
      </c>
      <c r="D7088">
        <v>74</v>
      </c>
      <c r="E7088" t="s">
        <v>957</v>
      </c>
      <c r="F7088" t="s">
        <v>8334</v>
      </c>
    </row>
    <row r="7089" spans="1:6">
      <c r="A7089" t="s">
        <v>15519</v>
      </c>
      <c r="B7089" t="s">
        <v>8237</v>
      </c>
      <c r="C7089">
        <v>287</v>
      </c>
      <c r="D7089">
        <v>43</v>
      </c>
      <c r="E7089" t="s">
        <v>966</v>
      </c>
      <c r="F7089" t="s">
        <v>8334</v>
      </c>
    </row>
    <row r="7090" spans="1:6">
      <c r="A7090" t="s">
        <v>15520</v>
      </c>
      <c r="B7090" t="s">
        <v>8238</v>
      </c>
      <c r="C7090">
        <v>254</v>
      </c>
      <c r="D7090">
        <v>23</v>
      </c>
      <c r="E7090" t="s">
        <v>968</v>
      </c>
      <c r="F7090" t="s">
        <v>8335</v>
      </c>
    </row>
    <row r="7091" spans="1:6">
      <c r="A7091" t="s">
        <v>15521</v>
      </c>
      <c r="B7091" t="s">
        <v>8239</v>
      </c>
      <c r="C7091">
        <v>300</v>
      </c>
      <c r="D7091">
        <v>25</v>
      </c>
      <c r="E7091" t="s">
        <v>968</v>
      </c>
      <c r="F7091" t="s">
        <v>8335</v>
      </c>
    </row>
    <row r="7092" spans="1:6">
      <c r="A7092" t="s">
        <v>15522</v>
      </c>
      <c r="B7092" t="s">
        <v>8240</v>
      </c>
      <c r="C7092">
        <v>362</v>
      </c>
      <c r="D7092">
        <v>27</v>
      </c>
      <c r="E7092" t="s">
        <v>972</v>
      </c>
      <c r="F7092" t="s">
        <v>8335</v>
      </c>
    </row>
    <row r="7093" spans="1:6">
      <c r="A7093" t="s">
        <v>15523</v>
      </c>
      <c r="B7093" t="s">
        <v>8241</v>
      </c>
      <c r="C7093">
        <v>450</v>
      </c>
      <c r="D7093">
        <v>97</v>
      </c>
      <c r="E7093" t="s">
        <v>975</v>
      </c>
      <c r="F7093" t="s">
        <v>8335</v>
      </c>
    </row>
    <row r="7094" spans="1:6">
      <c r="A7094" t="s">
        <v>15524</v>
      </c>
      <c r="B7094" t="s">
        <v>8242</v>
      </c>
      <c r="C7094">
        <v>175</v>
      </c>
      <c r="D7094">
        <v>43</v>
      </c>
      <c r="E7094" t="s">
        <v>976</v>
      </c>
      <c r="F7094" t="s">
        <v>8331</v>
      </c>
    </row>
    <row r="7095" spans="1:6">
      <c r="A7095" t="s">
        <v>15525</v>
      </c>
      <c r="B7095" t="s">
        <v>8243</v>
      </c>
      <c r="C7095">
        <v>270</v>
      </c>
      <c r="D7095">
        <v>26</v>
      </c>
      <c r="E7095" t="s">
        <v>976</v>
      </c>
      <c r="F7095" t="s">
        <v>8331</v>
      </c>
    </row>
    <row r="7096" spans="1:6">
      <c r="A7096" t="s">
        <v>15526</v>
      </c>
      <c r="B7096" t="s">
        <v>8244</v>
      </c>
      <c r="C7096">
        <v>201</v>
      </c>
      <c r="D7096">
        <v>19</v>
      </c>
      <c r="E7096" t="s">
        <v>976</v>
      </c>
      <c r="F7096" t="s">
        <v>8331</v>
      </c>
    </row>
    <row r="7097" spans="1:6">
      <c r="A7097" t="s">
        <v>15527</v>
      </c>
      <c r="B7097" t="s">
        <v>8245</v>
      </c>
      <c r="C7097">
        <v>51</v>
      </c>
      <c r="D7097">
        <v>5</v>
      </c>
      <c r="E7097" t="s">
        <v>976</v>
      </c>
      <c r="F7097" t="s">
        <v>8331</v>
      </c>
    </row>
    <row r="7098" spans="1:6">
      <c r="A7098" t="s">
        <v>15528</v>
      </c>
      <c r="B7098" t="s">
        <v>8246</v>
      </c>
      <c r="C7098">
        <v>338</v>
      </c>
      <c r="D7098">
        <v>32</v>
      </c>
      <c r="E7098" t="s">
        <v>976</v>
      </c>
      <c r="F7098" t="s">
        <v>8331</v>
      </c>
    </row>
    <row r="7099" spans="1:6">
      <c r="A7099" t="s">
        <v>15529</v>
      </c>
      <c r="B7099" t="s">
        <v>8247</v>
      </c>
      <c r="C7099">
        <v>105</v>
      </c>
      <c r="D7099">
        <v>14</v>
      </c>
      <c r="E7099" t="s">
        <v>976</v>
      </c>
      <c r="F7099" t="s">
        <v>8331</v>
      </c>
    </row>
    <row r="7100" spans="1:6">
      <c r="A7100" t="s">
        <v>15530</v>
      </c>
      <c r="B7100" t="s">
        <v>8248</v>
      </c>
      <c r="C7100">
        <v>238</v>
      </c>
      <c r="D7100">
        <v>23</v>
      </c>
      <c r="E7100" t="s">
        <v>976</v>
      </c>
      <c r="F7100" t="s">
        <v>8331</v>
      </c>
    </row>
    <row r="7101" spans="1:6">
      <c r="A7101" t="s">
        <v>15531</v>
      </c>
      <c r="B7101" t="s">
        <v>8249</v>
      </c>
      <c r="C7101">
        <v>290</v>
      </c>
      <c r="D7101">
        <v>37</v>
      </c>
      <c r="E7101" t="s">
        <v>976</v>
      </c>
      <c r="F7101" t="s">
        <v>8331</v>
      </c>
    </row>
    <row r="7102" spans="1:6">
      <c r="A7102" t="s">
        <v>15532</v>
      </c>
      <c r="B7102" t="s">
        <v>8250</v>
      </c>
      <c r="C7102">
        <v>180</v>
      </c>
      <c r="D7102">
        <v>24</v>
      </c>
      <c r="E7102" t="s">
        <v>983</v>
      </c>
      <c r="F7102" t="s">
        <v>8335</v>
      </c>
    </row>
    <row r="7103" spans="1:6">
      <c r="A7103" t="s">
        <v>15533</v>
      </c>
      <c r="B7103" t="s">
        <v>8251</v>
      </c>
      <c r="C7103">
        <v>320</v>
      </c>
      <c r="D7103">
        <v>36</v>
      </c>
      <c r="E7103" t="s">
        <v>1186</v>
      </c>
      <c r="F7103" t="s">
        <v>8335</v>
      </c>
    </row>
    <row r="7104" spans="1:6">
      <c r="A7104" t="s">
        <v>15534</v>
      </c>
      <c r="B7104" t="s">
        <v>8252</v>
      </c>
      <c r="C7104">
        <v>395</v>
      </c>
      <c r="D7104">
        <v>85</v>
      </c>
      <c r="E7104" t="s">
        <v>989</v>
      </c>
      <c r="F7104" t="s">
        <v>8335</v>
      </c>
    </row>
    <row r="7105" spans="1:6">
      <c r="A7105" t="s">
        <v>15535</v>
      </c>
      <c r="B7105" t="s">
        <v>8253</v>
      </c>
      <c r="C7105">
        <v>909</v>
      </c>
      <c r="D7105">
        <v>110</v>
      </c>
      <c r="E7105" t="s">
        <v>990</v>
      </c>
      <c r="F7105" t="s">
        <v>8335</v>
      </c>
    </row>
    <row r="7106" spans="1:6">
      <c r="A7106" t="s">
        <v>15536</v>
      </c>
      <c r="B7106" t="s">
        <v>8254</v>
      </c>
      <c r="C7106">
        <v>420</v>
      </c>
      <c r="D7106">
        <v>42</v>
      </c>
      <c r="E7106" t="s">
        <v>991</v>
      </c>
      <c r="F7106" t="s">
        <v>8335</v>
      </c>
    </row>
    <row r="7107" spans="1:6">
      <c r="A7107" t="s">
        <v>15537</v>
      </c>
      <c r="B7107" t="s">
        <v>8255</v>
      </c>
      <c r="C7107">
        <v>175</v>
      </c>
      <c r="D7107">
        <v>8</v>
      </c>
      <c r="E7107" t="s">
        <v>1187</v>
      </c>
      <c r="F7107" t="s">
        <v>8335</v>
      </c>
    </row>
    <row r="7108" spans="1:6">
      <c r="A7108" t="s">
        <v>15538</v>
      </c>
      <c r="B7108" t="s">
        <v>8256</v>
      </c>
      <c r="C7108">
        <v>125</v>
      </c>
      <c r="D7108">
        <v>19</v>
      </c>
      <c r="E7108" t="s">
        <v>994</v>
      </c>
      <c r="F7108" t="s">
        <v>8335</v>
      </c>
    </row>
    <row r="7109" spans="1:6">
      <c r="A7109" t="s">
        <v>15539</v>
      </c>
      <c r="B7109" t="s">
        <v>8257</v>
      </c>
      <c r="C7109">
        <v>110</v>
      </c>
      <c r="D7109">
        <v>11</v>
      </c>
      <c r="E7109" t="s">
        <v>994</v>
      </c>
      <c r="F7109" t="s">
        <v>8335</v>
      </c>
    </row>
    <row r="7110" spans="1:6">
      <c r="A7110" t="s">
        <v>15540</v>
      </c>
      <c r="B7110" t="s">
        <v>8258</v>
      </c>
      <c r="C7110">
        <v>274</v>
      </c>
      <c r="D7110">
        <v>37</v>
      </c>
      <c r="E7110" t="s">
        <v>1188</v>
      </c>
      <c r="F7110" t="s">
        <v>8335</v>
      </c>
    </row>
    <row r="7111" spans="1:6">
      <c r="A7111" t="s">
        <v>15541</v>
      </c>
      <c r="B7111" t="s">
        <v>8259</v>
      </c>
      <c r="C7111">
        <v>70</v>
      </c>
      <c r="D7111">
        <v>0</v>
      </c>
      <c r="E7111" t="s">
        <v>1002</v>
      </c>
      <c r="F7111" t="s">
        <v>8389</v>
      </c>
    </row>
    <row r="7112" spans="1:6">
      <c r="A7112" t="s">
        <v>15542</v>
      </c>
      <c r="B7112" t="s">
        <v>8260</v>
      </c>
      <c r="C7112">
        <v>296</v>
      </c>
      <c r="D7112">
        <v>0</v>
      </c>
      <c r="E7112" t="s">
        <v>1002</v>
      </c>
      <c r="F7112" t="s">
        <v>8389</v>
      </c>
    </row>
    <row r="7113" spans="1:6">
      <c r="A7113" t="s">
        <v>15543</v>
      </c>
      <c r="B7113" t="s">
        <v>8261</v>
      </c>
      <c r="C7113">
        <v>22</v>
      </c>
      <c r="D7113">
        <v>0</v>
      </c>
      <c r="E7113" t="s">
        <v>1002</v>
      </c>
      <c r="F7113" t="s">
        <v>8389</v>
      </c>
    </row>
    <row r="7114" spans="1:6">
      <c r="A7114" t="s">
        <v>15544</v>
      </c>
      <c r="B7114" t="s">
        <v>8262</v>
      </c>
      <c r="C7114">
        <v>100</v>
      </c>
      <c r="D7114">
        <v>0</v>
      </c>
      <c r="E7114" t="s">
        <v>1002</v>
      </c>
      <c r="F7114" t="s">
        <v>8389</v>
      </c>
    </row>
    <row r="7115" spans="1:6">
      <c r="A7115" t="s">
        <v>15545</v>
      </c>
      <c r="B7115" t="s">
        <v>8263</v>
      </c>
      <c r="C7115">
        <v>27</v>
      </c>
      <c r="D7115">
        <v>0</v>
      </c>
      <c r="E7115" t="s">
        <v>1002</v>
      </c>
      <c r="F7115" t="s">
        <v>8389</v>
      </c>
    </row>
    <row r="7116" spans="1:6">
      <c r="A7116" t="s">
        <v>15546</v>
      </c>
      <c r="B7116" t="s">
        <v>8264</v>
      </c>
      <c r="C7116">
        <v>35</v>
      </c>
      <c r="D7116">
        <v>2</v>
      </c>
      <c r="E7116" t="s">
        <v>1003</v>
      </c>
      <c r="F7116" t="s">
        <v>8389</v>
      </c>
    </row>
    <row r="7117" spans="1:6">
      <c r="A7117" t="s">
        <v>15547</v>
      </c>
      <c r="B7117" t="s">
        <v>8265</v>
      </c>
      <c r="C7117">
        <v>80</v>
      </c>
      <c r="D7117">
        <v>0</v>
      </c>
      <c r="E7117" t="s">
        <v>1005</v>
      </c>
      <c r="F7117" t="s">
        <v>8389</v>
      </c>
    </row>
    <row r="7118" spans="1:6">
      <c r="A7118" t="s">
        <v>15548</v>
      </c>
      <c r="B7118" t="s">
        <v>8266</v>
      </c>
      <c r="C7118">
        <v>267</v>
      </c>
      <c r="D7118">
        <v>27</v>
      </c>
      <c r="E7118" t="s">
        <v>1006</v>
      </c>
      <c r="F7118" t="s">
        <v>8334</v>
      </c>
    </row>
    <row r="7119" spans="1:6">
      <c r="A7119" t="s">
        <v>15549</v>
      </c>
      <c r="B7119" t="s">
        <v>8267</v>
      </c>
      <c r="C7119">
        <v>380</v>
      </c>
      <c r="D7119">
        <v>104</v>
      </c>
      <c r="E7119" t="s">
        <v>1006</v>
      </c>
      <c r="F7119" t="s">
        <v>8334</v>
      </c>
    </row>
    <row r="7120" spans="1:6">
      <c r="A7120" t="s">
        <v>15550</v>
      </c>
      <c r="B7120" t="s">
        <v>8268</v>
      </c>
      <c r="C7120">
        <v>32</v>
      </c>
      <c r="D7120">
        <v>0</v>
      </c>
      <c r="E7120" t="s">
        <v>1008</v>
      </c>
      <c r="F7120" t="s">
        <v>8331</v>
      </c>
    </row>
    <row r="7121" spans="1:6">
      <c r="A7121" t="s">
        <v>15551</v>
      </c>
      <c r="B7121" t="s">
        <v>8269</v>
      </c>
      <c r="C7121">
        <v>400</v>
      </c>
      <c r="D7121">
        <v>58</v>
      </c>
      <c r="E7121" t="s">
        <v>1008</v>
      </c>
      <c r="F7121" t="s">
        <v>8331</v>
      </c>
    </row>
    <row r="7122" spans="1:6">
      <c r="A7122" t="s">
        <v>15552</v>
      </c>
      <c r="B7122" t="s">
        <v>8270</v>
      </c>
      <c r="C7122">
        <v>350</v>
      </c>
      <c r="D7122">
        <v>32</v>
      </c>
      <c r="E7122" t="s">
        <v>1008</v>
      </c>
      <c r="F7122" t="s">
        <v>8331</v>
      </c>
    </row>
    <row r="7123" spans="1:6">
      <c r="A7123" t="s">
        <v>15553</v>
      </c>
      <c r="B7123" t="s">
        <v>8271</v>
      </c>
      <c r="C7123">
        <v>306</v>
      </c>
      <c r="D7123">
        <v>83</v>
      </c>
      <c r="E7123" t="s">
        <v>1189</v>
      </c>
      <c r="F7123" t="s">
        <v>8334</v>
      </c>
    </row>
    <row r="7124" spans="1:6">
      <c r="A7124" t="s">
        <v>15554</v>
      </c>
      <c r="B7124" t="s">
        <v>8272</v>
      </c>
      <c r="C7124">
        <v>444</v>
      </c>
      <c r="D7124">
        <v>132</v>
      </c>
      <c r="E7124" t="s">
        <v>1015</v>
      </c>
      <c r="F7124" t="s">
        <v>8335</v>
      </c>
    </row>
    <row r="7125" spans="1:6">
      <c r="A7125" t="s">
        <v>15555</v>
      </c>
      <c r="B7125" t="s">
        <v>8273</v>
      </c>
      <c r="C7125">
        <v>150</v>
      </c>
      <c r="D7125">
        <v>18</v>
      </c>
      <c r="E7125" t="s">
        <v>1015</v>
      </c>
      <c r="F7125" t="s">
        <v>8335</v>
      </c>
    </row>
    <row r="7126" spans="1:6">
      <c r="A7126" t="s">
        <v>15556</v>
      </c>
      <c r="B7126" t="s">
        <v>8274</v>
      </c>
      <c r="C7126">
        <v>275</v>
      </c>
      <c r="D7126">
        <v>47</v>
      </c>
      <c r="E7126" t="s">
        <v>1015</v>
      </c>
      <c r="F7126" t="s">
        <v>8335</v>
      </c>
    </row>
    <row r="7127" spans="1:6">
      <c r="A7127" t="s">
        <v>15557</v>
      </c>
      <c r="B7127" t="s">
        <v>8275</v>
      </c>
      <c r="C7127">
        <v>0</v>
      </c>
      <c r="D7127">
        <v>0</v>
      </c>
      <c r="E7127" t="s">
        <v>1015</v>
      </c>
      <c r="F7127" t="s">
        <v>8335</v>
      </c>
    </row>
    <row r="7128" spans="1:6">
      <c r="A7128" t="s">
        <v>15558</v>
      </c>
      <c r="B7128" t="s">
        <v>8276</v>
      </c>
      <c r="C7128">
        <v>350</v>
      </c>
      <c r="D7128">
        <v>111</v>
      </c>
      <c r="E7128" t="s">
        <v>1015</v>
      </c>
      <c r="F7128" t="s">
        <v>8335</v>
      </c>
    </row>
    <row r="7129" spans="1:6">
      <c r="A7129" t="s">
        <v>15559</v>
      </c>
      <c r="B7129" t="s">
        <v>8277</v>
      </c>
      <c r="C7129">
        <v>80</v>
      </c>
      <c r="D7129">
        <v>9</v>
      </c>
      <c r="E7129" t="s">
        <v>1015</v>
      </c>
      <c r="F7129" t="s">
        <v>8335</v>
      </c>
    </row>
    <row r="7130" spans="1:6">
      <c r="A7130" t="s">
        <v>15560</v>
      </c>
      <c r="B7130" t="s">
        <v>8278</v>
      </c>
      <c r="C7130">
        <v>845</v>
      </c>
      <c r="D7130">
        <v>223</v>
      </c>
      <c r="E7130" t="s">
        <v>1016</v>
      </c>
      <c r="F7130" t="s">
        <v>8335</v>
      </c>
    </row>
    <row r="7131" spans="1:6">
      <c r="A7131" t="s">
        <v>15561</v>
      </c>
      <c r="B7131" t="s">
        <v>8279</v>
      </c>
      <c r="C7131">
        <v>408</v>
      </c>
      <c r="D7131">
        <v>109</v>
      </c>
      <c r="E7131" t="s">
        <v>1016</v>
      </c>
      <c r="F7131" t="s">
        <v>8335</v>
      </c>
    </row>
    <row r="7132" spans="1:6">
      <c r="A7132" t="s">
        <v>15562</v>
      </c>
      <c r="B7132" t="s">
        <v>8280</v>
      </c>
      <c r="C7132">
        <v>36</v>
      </c>
      <c r="D7132">
        <v>7</v>
      </c>
      <c r="E7132" t="s">
        <v>1017</v>
      </c>
      <c r="F7132" t="s">
        <v>8335</v>
      </c>
    </row>
    <row r="7133" spans="1:6">
      <c r="A7133" t="s">
        <v>15563</v>
      </c>
      <c r="B7133" t="s">
        <v>8281</v>
      </c>
      <c r="C7133">
        <v>350</v>
      </c>
      <c r="D7133">
        <v>68</v>
      </c>
      <c r="E7133" t="s">
        <v>1017</v>
      </c>
      <c r="F7133" t="s">
        <v>8335</v>
      </c>
    </row>
    <row r="7134" spans="1:6">
      <c r="A7134" t="s">
        <v>15564</v>
      </c>
      <c r="B7134" t="s">
        <v>4849</v>
      </c>
      <c r="C7134">
        <v>406</v>
      </c>
      <c r="D7134">
        <v>167</v>
      </c>
      <c r="E7134" t="s">
        <v>1190</v>
      </c>
      <c r="F7134" t="s">
        <v>8334</v>
      </c>
    </row>
    <row r="7135" spans="1:6">
      <c r="A7135" t="s">
        <v>15565</v>
      </c>
      <c r="B7135" t="s">
        <v>8282</v>
      </c>
      <c r="C7135">
        <v>231</v>
      </c>
      <c r="D7135">
        <v>32</v>
      </c>
      <c r="E7135" t="s">
        <v>1018</v>
      </c>
      <c r="F7135" t="s">
        <v>8335</v>
      </c>
    </row>
    <row r="7136" spans="1:6">
      <c r="A7136" t="s">
        <v>15566</v>
      </c>
      <c r="B7136" t="s">
        <v>8283</v>
      </c>
      <c r="C7136">
        <v>581</v>
      </c>
      <c r="D7136">
        <v>83</v>
      </c>
      <c r="E7136" t="s">
        <v>1018</v>
      </c>
      <c r="F7136" t="s">
        <v>8392</v>
      </c>
    </row>
    <row r="7137" spans="1:6">
      <c r="A7137" t="s">
        <v>15567</v>
      </c>
      <c r="B7137" t="s">
        <v>8284</v>
      </c>
      <c r="C7137">
        <v>226</v>
      </c>
      <c r="D7137">
        <v>20</v>
      </c>
      <c r="E7137" t="s">
        <v>1022</v>
      </c>
      <c r="F7137" t="s">
        <v>8335</v>
      </c>
    </row>
    <row r="7138" spans="1:6">
      <c r="A7138" t="s">
        <v>15568</v>
      </c>
      <c r="B7138" t="s">
        <v>8285</v>
      </c>
      <c r="C7138">
        <v>220</v>
      </c>
      <c r="D7138">
        <v>44</v>
      </c>
      <c r="E7138" t="s">
        <v>1026</v>
      </c>
      <c r="F7138" t="s">
        <v>8335</v>
      </c>
    </row>
    <row r="7139" spans="1:6">
      <c r="A7139" t="s">
        <v>15569</v>
      </c>
      <c r="B7139" t="s">
        <v>8286</v>
      </c>
      <c r="C7139">
        <v>300</v>
      </c>
      <c r="D7139">
        <v>46</v>
      </c>
      <c r="E7139" t="s">
        <v>1026</v>
      </c>
      <c r="F7139" t="s">
        <v>8335</v>
      </c>
    </row>
    <row r="7140" spans="1:6">
      <c r="A7140" t="s">
        <v>15570</v>
      </c>
      <c r="B7140" t="s">
        <v>8287</v>
      </c>
      <c r="C7140">
        <v>96</v>
      </c>
      <c r="D7140">
        <v>17</v>
      </c>
      <c r="E7140" t="s">
        <v>1027</v>
      </c>
      <c r="F7140" t="s">
        <v>8334</v>
      </c>
    </row>
    <row r="7141" spans="1:6">
      <c r="A7141" t="s">
        <v>15571</v>
      </c>
      <c r="B7141" t="s">
        <v>8288</v>
      </c>
      <c r="C7141">
        <v>331</v>
      </c>
      <c r="D7141">
        <v>95</v>
      </c>
      <c r="E7141" t="s">
        <v>1028</v>
      </c>
      <c r="F7141" t="s">
        <v>8335</v>
      </c>
    </row>
    <row r="7142" spans="1:6">
      <c r="A7142" t="s">
        <v>15572</v>
      </c>
      <c r="B7142" t="s">
        <v>8289</v>
      </c>
      <c r="C7142">
        <v>450</v>
      </c>
      <c r="D7142">
        <v>113</v>
      </c>
      <c r="E7142" t="s">
        <v>1191</v>
      </c>
      <c r="F7142" t="s">
        <v>8334</v>
      </c>
    </row>
    <row r="7143" spans="1:6">
      <c r="A7143" t="s">
        <v>15573</v>
      </c>
      <c r="B7143" t="s">
        <v>8290</v>
      </c>
      <c r="C7143">
        <v>560</v>
      </c>
      <c r="D7143">
        <v>48</v>
      </c>
      <c r="E7143" t="s">
        <v>1030</v>
      </c>
      <c r="F7143" t="s">
        <v>8335</v>
      </c>
    </row>
    <row r="7144" spans="1:6">
      <c r="A7144" t="s">
        <v>15574</v>
      </c>
      <c r="B7144" t="s">
        <v>8291</v>
      </c>
      <c r="C7144">
        <v>736</v>
      </c>
      <c r="D7144">
        <v>75</v>
      </c>
      <c r="E7144" t="s">
        <v>1031</v>
      </c>
      <c r="F7144" t="s">
        <v>8334</v>
      </c>
    </row>
    <row r="7145" spans="1:6">
      <c r="A7145" t="s">
        <v>15575</v>
      </c>
      <c r="B7145" t="s">
        <v>8292</v>
      </c>
      <c r="C7145">
        <v>429</v>
      </c>
      <c r="D7145">
        <v>50</v>
      </c>
      <c r="E7145" t="s">
        <v>1192</v>
      </c>
      <c r="F7145" t="s">
        <v>8335</v>
      </c>
    </row>
    <row r="7146" spans="1:6">
      <c r="A7146" t="s">
        <v>15576</v>
      </c>
      <c r="B7146" t="s">
        <v>8293</v>
      </c>
      <c r="C7146">
        <v>175</v>
      </c>
      <c r="D7146">
        <v>22</v>
      </c>
      <c r="E7146" t="s">
        <v>1193</v>
      </c>
      <c r="F7146" t="s">
        <v>8335</v>
      </c>
    </row>
    <row r="7147" spans="1:6">
      <c r="A7147" t="s">
        <v>15577</v>
      </c>
      <c r="B7147" t="s">
        <v>8294</v>
      </c>
      <c r="C7147">
        <v>330</v>
      </c>
      <c r="D7147">
        <v>99</v>
      </c>
      <c r="E7147" t="s">
        <v>1194</v>
      </c>
      <c r="F7147" t="s">
        <v>8335</v>
      </c>
    </row>
    <row r="7148" spans="1:6">
      <c r="A7148" t="s">
        <v>15578</v>
      </c>
      <c r="B7148" t="s">
        <v>8295</v>
      </c>
      <c r="C7148">
        <v>515</v>
      </c>
      <c r="D7148">
        <v>82</v>
      </c>
      <c r="E7148" t="s">
        <v>1036</v>
      </c>
      <c r="F7148" t="s">
        <v>8335</v>
      </c>
    </row>
    <row r="7149" spans="1:6">
      <c r="A7149" t="s">
        <v>15579</v>
      </c>
      <c r="B7149" t="s">
        <v>8296</v>
      </c>
      <c r="C7149">
        <v>546</v>
      </c>
      <c r="D7149">
        <v>109</v>
      </c>
      <c r="E7149" t="s">
        <v>1037</v>
      </c>
      <c r="F7149" t="s">
        <v>8335</v>
      </c>
    </row>
    <row r="7150" spans="1:6">
      <c r="A7150" t="s">
        <v>15580</v>
      </c>
      <c r="B7150" t="s">
        <v>8297</v>
      </c>
      <c r="C7150">
        <v>390</v>
      </c>
      <c r="D7150">
        <v>42</v>
      </c>
      <c r="E7150" t="s">
        <v>1039</v>
      </c>
      <c r="F7150" t="s">
        <v>8331</v>
      </c>
    </row>
    <row r="7151" spans="1:6">
      <c r="A7151" t="s">
        <v>15581</v>
      </c>
      <c r="B7151" t="s">
        <v>8298</v>
      </c>
      <c r="C7151">
        <v>571</v>
      </c>
      <c r="D7151">
        <v>115</v>
      </c>
      <c r="E7151" t="s">
        <v>1042</v>
      </c>
      <c r="F7151" t="s">
        <v>8335</v>
      </c>
    </row>
    <row r="7152" spans="1:6">
      <c r="A7152" t="s">
        <v>15582</v>
      </c>
      <c r="B7152" t="s">
        <v>8299</v>
      </c>
      <c r="C7152">
        <v>353</v>
      </c>
      <c r="D7152">
        <v>80</v>
      </c>
      <c r="E7152" t="s">
        <v>1046</v>
      </c>
      <c r="F7152" t="s">
        <v>8334</v>
      </c>
    </row>
    <row r="7153" spans="1:6">
      <c r="A7153" t="s">
        <v>15583</v>
      </c>
      <c r="B7153" t="s">
        <v>8300</v>
      </c>
      <c r="C7153">
        <v>320</v>
      </c>
      <c r="D7153">
        <v>65</v>
      </c>
      <c r="E7153" t="s">
        <v>1047</v>
      </c>
      <c r="F7153" t="s">
        <v>8335</v>
      </c>
    </row>
    <row r="7154" spans="1:6">
      <c r="A7154" t="s">
        <v>15584</v>
      </c>
      <c r="B7154" t="s">
        <v>8301</v>
      </c>
      <c r="C7154">
        <v>300</v>
      </c>
      <c r="D7154">
        <v>49</v>
      </c>
      <c r="E7154" t="s">
        <v>1048</v>
      </c>
      <c r="F7154" t="s">
        <v>8335</v>
      </c>
    </row>
    <row r="7155" spans="1:6">
      <c r="A7155" t="s">
        <v>15585</v>
      </c>
      <c r="B7155" t="s">
        <v>8302</v>
      </c>
      <c r="C7155">
        <v>300</v>
      </c>
      <c r="D7155">
        <v>0</v>
      </c>
      <c r="E7155" t="s">
        <v>1050</v>
      </c>
      <c r="F7155" t="s">
        <v>8335</v>
      </c>
    </row>
    <row r="7156" spans="1:6">
      <c r="A7156" t="s">
        <v>15586</v>
      </c>
      <c r="B7156" t="s">
        <v>8303</v>
      </c>
      <c r="C7156">
        <v>225</v>
      </c>
      <c r="D7156">
        <v>74</v>
      </c>
      <c r="E7156" t="s">
        <v>1051</v>
      </c>
      <c r="F7156" t="s">
        <v>1051</v>
      </c>
    </row>
    <row r="7157" spans="1:6">
      <c r="A7157" t="s">
        <v>15587</v>
      </c>
      <c r="B7157" t="s">
        <v>8304</v>
      </c>
      <c r="C7157">
        <v>188</v>
      </c>
      <c r="D7157">
        <v>58</v>
      </c>
      <c r="E7157" t="s">
        <v>1051</v>
      </c>
      <c r="F7157" t="s">
        <v>1051</v>
      </c>
    </row>
    <row r="7158" spans="1:6">
      <c r="A7158" t="s">
        <v>15588</v>
      </c>
      <c r="B7158" t="s">
        <v>8305</v>
      </c>
      <c r="C7158">
        <v>300</v>
      </c>
      <c r="D7158">
        <v>47</v>
      </c>
      <c r="E7158" t="s">
        <v>1051</v>
      </c>
      <c r="F7158" t="s">
        <v>1051</v>
      </c>
    </row>
    <row r="7159" spans="1:6">
      <c r="A7159" t="s">
        <v>15589</v>
      </c>
      <c r="B7159" t="s">
        <v>8306</v>
      </c>
      <c r="C7159">
        <v>0</v>
      </c>
      <c r="D7159">
        <v>0</v>
      </c>
      <c r="E7159" t="s">
        <v>1051</v>
      </c>
      <c r="F7159" t="s">
        <v>1051</v>
      </c>
    </row>
    <row r="7160" spans="1:6">
      <c r="A7160" t="s">
        <v>15590</v>
      </c>
      <c r="B7160" t="s">
        <v>8307</v>
      </c>
      <c r="C7160">
        <v>389</v>
      </c>
      <c r="D7160">
        <v>56</v>
      </c>
      <c r="E7160" t="s">
        <v>1051</v>
      </c>
      <c r="F7160" t="s">
        <v>1051</v>
      </c>
    </row>
    <row r="7161" spans="1:6">
      <c r="A7161" t="s">
        <v>15591</v>
      </c>
      <c r="B7161" t="s">
        <v>8308</v>
      </c>
      <c r="C7161">
        <v>320</v>
      </c>
      <c r="D7161">
        <v>32</v>
      </c>
      <c r="E7161" t="s">
        <v>1052</v>
      </c>
      <c r="F7161" t="s">
        <v>8335</v>
      </c>
    </row>
    <row r="7162" spans="1:6">
      <c r="A7162" t="s">
        <v>15592</v>
      </c>
      <c r="B7162" t="s">
        <v>8309</v>
      </c>
      <c r="C7162">
        <v>127</v>
      </c>
      <c r="D7162">
        <v>0</v>
      </c>
      <c r="E7162" t="s">
        <v>1195</v>
      </c>
      <c r="F7162" t="s">
        <v>8389</v>
      </c>
    </row>
    <row r="7163" spans="1:6">
      <c r="A7163" t="s">
        <v>15593</v>
      </c>
      <c r="B7163" t="s">
        <v>8310</v>
      </c>
      <c r="C7163">
        <v>342</v>
      </c>
      <c r="D7163">
        <v>56</v>
      </c>
      <c r="E7163" t="s">
        <v>1059</v>
      </c>
      <c r="F7163" t="s">
        <v>8335</v>
      </c>
    </row>
    <row r="7164" spans="1:6">
      <c r="A7164" t="s">
        <v>15594</v>
      </c>
      <c r="B7164" t="s">
        <v>8311</v>
      </c>
      <c r="C7164">
        <v>180</v>
      </c>
      <c r="D7164">
        <v>34</v>
      </c>
      <c r="E7164" t="s">
        <v>1060</v>
      </c>
      <c r="F7164" t="s">
        <v>8335</v>
      </c>
    </row>
    <row r="7165" spans="1:6">
      <c r="A7165" t="s">
        <v>15595</v>
      </c>
      <c r="B7165" t="s">
        <v>8312</v>
      </c>
      <c r="C7165">
        <v>400</v>
      </c>
      <c r="D7165">
        <v>41</v>
      </c>
      <c r="E7165" t="s">
        <v>1063</v>
      </c>
      <c r="F7165" t="s">
        <v>8335</v>
      </c>
    </row>
    <row r="7166" spans="1:6">
      <c r="A7166" t="s">
        <v>15596</v>
      </c>
      <c r="B7166" t="s">
        <v>8313</v>
      </c>
      <c r="C7166">
        <v>315</v>
      </c>
      <c r="D7166">
        <v>39</v>
      </c>
      <c r="E7166" t="s">
        <v>1063</v>
      </c>
      <c r="F7166" t="s">
        <v>8334</v>
      </c>
    </row>
    <row r="7167" spans="1:6">
      <c r="A7167" t="s">
        <v>15597</v>
      </c>
      <c r="B7167" t="s">
        <v>8314</v>
      </c>
      <c r="C7167">
        <v>750</v>
      </c>
      <c r="D7167">
        <v>280</v>
      </c>
      <c r="E7167" t="s">
        <v>1065</v>
      </c>
      <c r="F7167" t="s">
        <v>8335</v>
      </c>
    </row>
    <row r="7168" spans="1:6">
      <c r="A7168" t="s">
        <v>15598</v>
      </c>
      <c r="B7168" t="s">
        <v>8315</v>
      </c>
      <c r="C7168">
        <v>491</v>
      </c>
      <c r="D7168">
        <v>81</v>
      </c>
      <c r="E7168" t="s">
        <v>1066</v>
      </c>
      <c r="F7168" t="s">
        <v>8335</v>
      </c>
    </row>
    <row r="7169" spans="1:6">
      <c r="A7169" t="s">
        <v>15599</v>
      </c>
      <c r="B7169" t="s">
        <v>8316</v>
      </c>
      <c r="C7169">
        <v>519</v>
      </c>
      <c r="D7169">
        <v>42</v>
      </c>
      <c r="E7169" t="s">
        <v>1071</v>
      </c>
      <c r="F7169" t="s">
        <v>8390</v>
      </c>
    </row>
    <row r="7170" spans="1:6">
      <c r="A7170" t="s">
        <v>15600</v>
      </c>
      <c r="B7170" t="s">
        <v>8317</v>
      </c>
      <c r="C7170">
        <v>200</v>
      </c>
      <c r="D7170">
        <v>36</v>
      </c>
      <c r="E7170" t="s">
        <v>1072</v>
      </c>
      <c r="F7170" t="s">
        <v>8332</v>
      </c>
    </row>
    <row r="7171" spans="1:6">
      <c r="A7171" t="s">
        <v>15601</v>
      </c>
      <c r="B7171" t="s">
        <v>8318</v>
      </c>
      <c r="C7171">
        <v>134</v>
      </c>
      <c r="D7171">
        <v>27</v>
      </c>
      <c r="E7171" t="s">
        <v>1079</v>
      </c>
      <c r="F7171" t="s">
        <v>8360</v>
      </c>
    </row>
    <row r="7172" spans="1:6">
      <c r="A7172" t="s">
        <v>15602</v>
      </c>
      <c r="B7172" t="s">
        <v>8319</v>
      </c>
      <c r="C7172">
        <v>80</v>
      </c>
      <c r="D7172">
        <v>33</v>
      </c>
      <c r="E7172" t="s">
        <v>1082</v>
      </c>
      <c r="F7172" t="s">
        <v>8360</v>
      </c>
    </row>
    <row r="7173" spans="1:6">
      <c r="A7173" t="s">
        <v>15603</v>
      </c>
      <c r="B7173" t="s">
        <v>8320</v>
      </c>
      <c r="C7173">
        <v>63</v>
      </c>
      <c r="D7173">
        <v>0</v>
      </c>
      <c r="E7173" t="s">
        <v>1083</v>
      </c>
      <c r="F7173" t="s">
        <v>8360</v>
      </c>
    </row>
    <row r="7174" spans="1:6">
      <c r="A7174" t="s">
        <v>15604</v>
      </c>
      <c r="B7174" t="s">
        <v>8321</v>
      </c>
      <c r="C7174">
        <v>77</v>
      </c>
      <c r="D7174">
        <v>0</v>
      </c>
      <c r="E7174" t="s">
        <v>1091</v>
      </c>
      <c r="F7174" t="s">
        <v>8360</v>
      </c>
    </row>
    <row r="7175" spans="1:6">
      <c r="A7175" t="s">
        <v>15605</v>
      </c>
      <c r="B7175" t="s">
        <v>8322</v>
      </c>
      <c r="C7175">
        <v>95</v>
      </c>
      <c r="D7175">
        <v>0</v>
      </c>
      <c r="E7175" t="s">
        <v>1092</v>
      </c>
      <c r="F7175" t="s">
        <v>8360</v>
      </c>
    </row>
    <row r="7176" spans="1:6">
      <c r="A7176" t="s">
        <v>15606</v>
      </c>
      <c r="B7176" t="s">
        <v>8323</v>
      </c>
      <c r="C7176">
        <v>650</v>
      </c>
      <c r="D7176">
        <v>183</v>
      </c>
      <c r="E7176" t="s">
        <v>1095</v>
      </c>
      <c r="F7176" t="s">
        <v>8334</v>
      </c>
    </row>
    <row r="7177" spans="1:6">
      <c r="A7177" t="s">
        <v>15607</v>
      </c>
      <c r="B7177" t="s">
        <v>8324</v>
      </c>
      <c r="C7177">
        <v>490</v>
      </c>
      <c r="D7177">
        <v>48</v>
      </c>
      <c r="E7177" t="s">
        <v>1096</v>
      </c>
      <c r="F7177" t="s">
        <v>8335</v>
      </c>
    </row>
    <row r="7178" spans="1:6">
      <c r="A7178" t="s">
        <v>15608</v>
      </c>
      <c r="B7178" t="s">
        <v>8325</v>
      </c>
      <c r="C7178">
        <v>200</v>
      </c>
      <c r="D7178">
        <v>46</v>
      </c>
      <c r="E7178" t="s">
        <v>1099</v>
      </c>
      <c r="F7178" t="s">
        <v>8335</v>
      </c>
    </row>
    <row r="7179" spans="1:6">
      <c r="A7179" t="s">
        <v>15609</v>
      </c>
      <c r="B7179" t="s">
        <v>8326</v>
      </c>
      <c r="C7179">
        <v>258</v>
      </c>
      <c r="D7179">
        <v>51</v>
      </c>
      <c r="E7179" t="s">
        <v>1102</v>
      </c>
      <c r="F7179" t="s">
        <v>8335</v>
      </c>
    </row>
    <row r="7180" spans="1:6">
      <c r="A7180" t="s">
        <v>15610</v>
      </c>
      <c r="B7180" t="s">
        <v>8327</v>
      </c>
      <c r="C7180">
        <v>240</v>
      </c>
      <c r="D7180">
        <v>38</v>
      </c>
      <c r="E7180" t="s">
        <v>1102</v>
      </c>
      <c r="F7180" t="s">
        <v>8335</v>
      </c>
    </row>
    <row r="7181" spans="1:6">
      <c r="A7181" t="s">
        <v>15611</v>
      </c>
      <c r="B7181" t="s">
        <v>8328</v>
      </c>
      <c r="C7181">
        <v>510</v>
      </c>
      <c r="D7181">
        <v>77</v>
      </c>
      <c r="E7181" t="s">
        <v>1103</v>
      </c>
      <c r="F7181" t="s">
        <v>8331</v>
      </c>
    </row>
    <row r="7182" spans="1:6">
      <c r="A7182" t="s">
        <v>15612</v>
      </c>
      <c r="B7182" t="s">
        <v>8329</v>
      </c>
      <c r="C7182">
        <v>70</v>
      </c>
      <c r="D7182">
        <v>0</v>
      </c>
      <c r="E7182" t="s">
        <v>1107</v>
      </c>
      <c r="F7182" t="s">
        <v>8334</v>
      </c>
    </row>
    <row r="7183" spans="1:6">
      <c r="A7183" t="s">
        <v>15613</v>
      </c>
      <c r="B7183" t="s">
        <v>8330</v>
      </c>
      <c r="C7183">
        <v>200</v>
      </c>
      <c r="D7183">
        <v>30</v>
      </c>
      <c r="E7183" t="s">
        <v>1121</v>
      </c>
      <c r="F7183" t="s">
        <v>8335</v>
      </c>
    </row>
    <row r="7184" spans="1:6">
      <c r="A7184" t="s">
        <v>15614</v>
      </c>
      <c r="B7184" t="s">
        <v>15615</v>
      </c>
      <c r="C7184">
        <v>0</v>
      </c>
      <c r="D7184">
        <v>0</v>
      </c>
      <c r="E7184" t="s">
        <v>1196</v>
      </c>
      <c r="F7184" t="s">
        <v>1196</v>
      </c>
    </row>
    <row r="7185" spans="1:6">
      <c r="A7185" t="s">
        <v>15616</v>
      </c>
      <c r="B7185" t="s">
        <v>15617</v>
      </c>
      <c r="C7185">
        <v>67</v>
      </c>
      <c r="D7185">
        <v>0</v>
      </c>
      <c r="E7185" t="s">
        <v>1196</v>
      </c>
      <c r="F7185" t="s">
        <v>1196</v>
      </c>
    </row>
    <row r="7186" spans="1:6">
      <c r="A7186" t="s">
        <v>15618</v>
      </c>
      <c r="B7186" t="s">
        <v>15619</v>
      </c>
      <c r="C7186">
        <v>40</v>
      </c>
      <c r="D7186">
        <v>0</v>
      </c>
      <c r="E7186" t="s">
        <v>1196</v>
      </c>
      <c r="F7186" t="s">
        <v>1196</v>
      </c>
    </row>
    <row r="7187" spans="1:6">
      <c r="A7187" t="s">
        <v>15620</v>
      </c>
      <c r="B7187" t="s">
        <v>300</v>
      </c>
      <c r="C7187">
        <v>15</v>
      </c>
      <c r="D7187">
        <v>0</v>
      </c>
      <c r="E7187" t="s">
        <v>1196</v>
      </c>
      <c r="F7187" t="s">
        <v>1196</v>
      </c>
    </row>
    <row r="7188" spans="1:6">
      <c r="A7188" t="s">
        <v>15621</v>
      </c>
      <c r="B7188" t="s">
        <v>15622</v>
      </c>
      <c r="C7188">
        <v>460</v>
      </c>
      <c r="D7188">
        <v>0</v>
      </c>
      <c r="E7188" t="s">
        <v>1196</v>
      </c>
      <c r="F7188" t="s">
        <v>1196</v>
      </c>
    </row>
    <row r="7189" spans="1:6">
      <c r="A7189" t="s">
        <v>15623</v>
      </c>
      <c r="B7189" t="s">
        <v>15624</v>
      </c>
      <c r="C7189">
        <v>0</v>
      </c>
      <c r="D7189">
        <v>0</v>
      </c>
      <c r="E7189" t="s">
        <v>1196</v>
      </c>
      <c r="F7189" t="s">
        <v>1196</v>
      </c>
    </row>
    <row r="7190" spans="1:6">
      <c r="A7190" t="s">
        <v>15625</v>
      </c>
      <c r="B7190" t="s">
        <v>15626</v>
      </c>
      <c r="C7190">
        <v>0</v>
      </c>
      <c r="D7190">
        <v>0</v>
      </c>
      <c r="E7190" t="s">
        <v>1196</v>
      </c>
      <c r="F7190" t="s">
        <v>1196</v>
      </c>
    </row>
    <row r="7191" spans="1:6">
      <c r="A7191" t="s">
        <v>15627</v>
      </c>
      <c r="B7191" t="s">
        <v>15628</v>
      </c>
      <c r="C7191">
        <v>0</v>
      </c>
      <c r="D7191">
        <v>0</v>
      </c>
      <c r="E7191" t="s">
        <v>1196</v>
      </c>
      <c r="F7191" t="s">
        <v>1196</v>
      </c>
    </row>
    <row r="7192" spans="1:6">
      <c r="A7192" t="s">
        <v>15629</v>
      </c>
      <c r="B7192" t="s">
        <v>15630</v>
      </c>
      <c r="C7192">
        <v>260</v>
      </c>
      <c r="D7192">
        <v>0</v>
      </c>
      <c r="E7192" t="s">
        <v>1196</v>
      </c>
      <c r="F7192" t="s">
        <v>1196</v>
      </c>
    </row>
    <row r="7193" spans="1:6">
      <c r="A7193" t="s">
        <v>15631</v>
      </c>
      <c r="B7193" t="s">
        <v>15632</v>
      </c>
      <c r="C7193">
        <v>103</v>
      </c>
      <c r="D7193">
        <v>0</v>
      </c>
      <c r="E7193" t="s">
        <v>1196</v>
      </c>
      <c r="F7193" t="s">
        <v>1196</v>
      </c>
    </row>
    <row r="7194" spans="1:6">
      <c r="A7194" t="s">
        <v>15633</v>
      </c>
      <c r="B7194" t="s">
        <v>15634</v>
      </c>
      <c r="C7194">
        <v>190</v>
      </c>
      <c r="D7194">
        <v>0</v>
      </c>
      <c r="E7194" t="s">
        <v>1196</v>
      </c>
      <c r="F7194" t="s">
        <v>1196</v>
      </c>
    </row>
    <row r="7195" spans="1:6">
      <c r="A7195" t="s">
        <v>15635</v>
      </c>
      <c r="B7195" t="s">
        <v>15636</v>
      </c>
      <c r="C7195">
        <v>358</v>
      </c>
      <c r="D7195">
        <v>0</v>
      </c>
      <c r="E7195" t="s">
        <v>1196</v>
      </c>
      <c r="F7195" t="s">
        <v>1196</v>
      </c>
    </row>
    <row r="7196" spans="1:6">
      <c r="A7196" t="s">
        <v>15637</v>
      </c>
      <c r="B7196" t="s">
        <v>15638</v>
      </c>
      <c r="C7196">
        <v>110</v>
      </c>
      <c r="D7196">
        <v>0</v>
      </c>
      <c r="E7196" t="s">
        <v>1196</v>
      </c>
      <c r="F7196" t="s">
        <v>1196</v>
      </c>
    </row>
    <row r="7197" spans="1:6">
      <c r="A7197" t="s">
        <v>15639</v>
      </c>
      <c r="B7197" t="s">
        <v>15640</v>
      </c>
      <c r="C7197">
        <v>199</v>
      </c>
      <c r="D7197">
        <v>0</v>
      </c>
      <c r="E7197" t="s">
        <v>1196</v>
      </c>
      <c r="F7197" t="s">
        <v>1196</v>
      </c>
    </row>
    <row r="7198" spans="1:6">
      <c r="A7198" t="s">
        <v>15641</v>
      </c>
      <c r="B7198" t="s">
        <v>15642</v>
      </c>
      <c r="C7198">
        <v>15</v>
      </c>
      <c r="D7198">
        <v>0</v>
      </c>
      <c r="E7198" t="s">
        <v>1196</v>
      </c>
      <c r="F7198" t="s">
        <v>1196</v>
      </c>
    </row>
    <row r="7199" spans="1:6">
      <c r="A7199" t="s">
        <v>15643</v>
      </c>
      <c r="B7199" t="s">
        <v>15644</v>
      </c>
      <c r="C7199">
        <v>95</v>
      </c>
      <c r="D7199">
        <v>0</v>
      </c>
      <c r="E7199" t="s">
        <v>1196</v>
      </c>
      <c r="F7199" t="s">
        <v>1196</v>
      </c>
    </row>
    <row r="7200" spans="1:6">
      <c r="A7200" t="s">
        <v>15645</v>
      </c>
      <c r="B7200" t="s">
        <v>15646</v>
      </c>
      <c r="C7200">
        <v>130</v>
      </c>
      <c r="D7200">
        <v>0</v>
      </c>
      <c r="E7200" t="s">
        <v>1196</v>
      </c>
      <c r="F7200" t="s">
        <v>1196</v>
      </c>
    </row>
    <row r="7201" spans="1:6">
      <c r="A7201" t="s">
        <v>15647</v>
      </c>
      <c r="B7201" t="s">
        <v>15648</v>
      </c>
      <c r="C7201">
        <v>25</v>
      </c>
      <c r="D7201">
        <v>0</v>
      </c>
      <c r="E7201" t="s">
        <v>1196</v>
      </c>
      <c r="F7201" t="s">
        <v>1196</v>
      </c>
    </row>
    <row r="7202" spans="1:6">
      <c r="A7202" t="s">
        <v>15649</v>
      </c>
      <c r="B7202" t="s">
        <v>15650</v>
      </c>
      <c r="C7202">
        <v>140</v>
      </c>
      <c r="D7202">
        <v>0</v>
      </c>
      <c r="E7202" t="s">
        <v>1196</v>
      </c>
      <c r="F7202" t="s">
        <v>1196</v>
      </c>
    </row>
    <row r="7203" spans="1:6">
      <c r="A7203" t="s">
        <v>15651</v>
      </c>
      <c r="B7203" t="s">
        <v>15652</v>
      </c>
      <c r="C7203">
        <v>182</v>
      </c>
      <c r="D7203">
        <v>0</v>
      </c>
      <c r="E7203" t="s">
        <v>1196</v>
      </c>
      <c r="F7203" t="s">
        <v>1196</v>
      </c>
    </row>
    <row r="7204" spans="1:6">
      <c r="A7204" t="s">
        <v>15653</v>
      </c>
      <c r="B7204" t="s">
        <v>15654</v>
      </c>
      <c r="C7204">
        <v>95</v>
      </c>
      <c r="D7204">
        <v>0</v>
      </c>
      <c r="E7204" t="s">
        <v>1196</v>
      </c>
      <c r="F7204" t="s">
        <v>1196</v>
      </c>
    </row>
    <row r="7205" spans="1:6">
      <c r="A7205" t="s">
        <v>15655</v>
      </c>
      <c r="B7205" t="s">
        <v>15656</v>
      </c>
      <c r="C7205">
        <v>220</v>
      </c>
      <c r="D7205">
        <v>0</v>
      </c>
      <c r="E7205" t="s">
        <v>1196</v>
      </c>
      <c r="F7205" t="s">
        <v>1196</v>
      </c>
    </row>
    <row r="7206" spans="1:6">
      <c r="A7206" t="s">
        <v>15657</v>
      </c>
      <c r="B7206" t="s">
        <v>15658</v>
      </c>
      <c r="C7206">
        <v>250</v>
      </c>
      <c r="D7206">
        <v>0</v>
      </c>
      <c r="E7206" t="s">
        <v>1196</v>
      </c>
      <c r="F7206" t="s">
        <v>1196</v>
      </c>
    </row>
    <row r="7207" spans="1:6">
      <c r="A7207" t="s">
        <v>15659</v>
      </c>
      <c r="B7207" t="s">
        <v>15660</v>
      </c>
      <c r="C7207">
        <v>30</v>
      </c>
      <c r="D7207">
        <v>0</v>
      </c>
      <c r="E7207" t="s">
        <v>1196</v>
      </c>
      <c r="F7207" t="s">
        <v>1196</v>
      </c>
    </row>
    <row r="7208" spans="1:6">
      <c r="A7208" t="s">
        <v>15661</v>
      </c>
      <c r="B7208" t="s">
        <v>15662</v>
      </c>
      <c r="C7208">
        <v>52</v>
      </c>
      <c r="D7208">
        <v>0</v>
      </c>
      <c r="E7208" t="s">
        <v>1196</v>
      </c>
      <c r="F7208" t="s">
        <v>1196</v>
      </c>
    </row>
    <row r="7209" spans="1:6">
      <c r="A7209" t="s">
        <v>15663</v>
      </c>
      <c r="B7209" t="s">
        <v>15664</v>
      </c>
      <c r="C7209">
        <v>100</v>
      </c>
      <c r="D7209">
        <v>0</v>
      </c>
      <c r="E7209" t="s">
        <v>1196</v>
      </c>
      <c r="F7209" t="s">
        <v>1196</v>
      </c>
    </row>
    <row r="7210" spans="1:6">
      <c r="A7210" t="s">
        <v>15665</v>
      </c>
      <c r="B7210" t="s">
        <v>15666</v>
      </c>
      <c r="C7210">
        <v>130</v>
      </c>
      <c r="D7210">
        <v>0</v>
      </c>
      <c r="E7210" t="s">
        <v>1196</v>
      </c>
      <c r="F7210" t="s">
        <v>1196</v>
      </c>
    </row>
    <row r="7211" spans="1:6">
      <c r="A7211" t="s">
        <v>15667</v>
      </c>
      <c r="B7211" t="s">
        <v>15668</v>
      </c>
      <c r="C7211">
        <v>139</v>
      </c>
      <c r="D7211">
        <v>0</v>
      </c>
      <c r="E7211" t="s">
        <v>1196</v>
      </c>
      <c r="F7211" t="s">
        <v>1196</v>
      </c>
    </row>
    <row r="7212" spans="1:6">
      <c r="A7212" t="s">
        <v>15669</v>
      </c>
      <c r="B7212" t="s">
        <v>15670</v>
      </c>
      <c r="C7212">
        <v>137</v>
      </c>
      <c r="D7212">
        <v>0</v>
      </c>
      <c r="E7212" t="s">
        <v>1196</v>
      </c>
      <c r="F7212" t="s">
        <v>1196</v>
      </c>
    </row>
    <row r="7213" spans="1:6">
      <c r="A7213" t="s">
        <v>15671</v>
      </c>
      <c r="B7213" t="s">
        <v>15672</v>
      </c>
      <c r="C7213">
        <v>52</v>
      </c>
      <c r="D7213">
        <v>0</v>
      </c>
      <c r="E7213" t="s">
        <v>1196</v>
      </c>
      <c r="F7213" t="s">
        <v>1196</v>
      </c>
    </row>
    <row r="7214" spans="1:6">
      <c r="A7214" t="s">
        <v>15673</v>
      </c>
      <c r="B7214" t="s">
        <v>15674</v>
      </c>
      <c r="C7214">
        <v>110</v>
      </c>
      <c r="D7214">
        <v>0</v>
      </c>
      <c r="E7214" t="s">
        <v>1196</v>
      </c>
      <c r="F7214" t="s">
        <v>1196</v>
      </c>
    </row>
    <row r="7215" spans="1:6">
      <c r="A7215" t="s">
        <v>15675</v>
      </c>
      <c r="B7215" t="s">
        <v>15676</v>
      </c>
      <c r="C7215">
        <v>70</v>
      </c>
      <c r="D7215">
        <v>0</v>
      </c>
      <c r="E7215" t="s">
        <v>1196</v>
      </c>
      <c r="F7215" t="s">
        <v>1196</v>
      </c>
    </row>
    <row r="7216" spans="1:6">
      <c r="A7216" t="s">
        <v>15677</v>
      </c>
      <c r="B7216" t="s">
        <v>15678</v>
      </c>
      <c r="C7216">
        <v>198</v>
      </c>
      <c r="D7216">
        <v>0</v>
      </c>
      <c r="E7216" t="s">
        <v>1196</v>
      </c>
      <c r="F7216" t="s">
        <v>1196</v>
      </c>
    </row>
    <row r="7217" spans="1:6">
      <c r="A7217" t="s">
        <v>15679</v>
      </c>
      <c r="B7217" t="s">
        <v>15680</v>
      </c>
      <c r="C7217">
        <v>300</v>
      </c>
      <c r="D7217">
        <v>0</v>
      </c>
      <c r="E7217" t="s">
        <v>1196</v>
      </c>
      <c r="F7217" t="s">
        <v>1196</v>
      </c>
    </row>
    <row r="7218" spans="1:6">
      <c r="A7218" t="s">
        <v>15681</v>
      </c>
      <c r="B7218" t="s">
        <v>15652</v>
      </c>
      <c r="C7218">
        <v>140</v>
      </c>
      <c r="D7218">
        <v>0</v>
      </c>
      <c r="E7218" t="s">
        <v>1196</v>
      </c>
      <c r="F7218" t="s">
        <v>1196</v>
      </c>
    </row>
    <row r="7219" spans="1:6">
      <c r="A7219" t="s">
        <v>15682</v>
      </c>
      <c r="B7219" t="s">
        <v>15683</v>
      </c>
      <c r="C7219">
        <v>150</v>
      </c>
      <c r="D7219">
        <v>0</v>
      </c>
      <c r="E7219" t="s">
        <v>1196</v>
      </c>
      <c r="F7219" t="s">
        <v>1196</v>
      </c>
    </row>
    <row r="7220" spans="1:6">
      <c r="A7220" t="s">
        <v>15684</v>
      </c>
      <c r="B7220" t="s">
        <v>15685</v>
      </c>
      <c r="C7220">
        <v>100</v>
      </c>
      <c r="D7220">
        <v>0</v>
      </c>
      <c r="E7220" t="s">
        <v>1196</v>
      </c>
      <c r="F7220" t="s">
        <v>1196</v>
      </c>
    </row>
    <row r="7221" spans="1:6">
      <c r="A7221" t="s">
        <v>15686</v>
      </c>
      <c r="B7221" t="s">
        <v>15687</v>
      </c>
      <c r="C7221">
        <v>127</v>
      </c>
      <c r="D7221">
        <v>0</v>
      </c>
      <c r="E7221" t="s">
        <v>1196</v>
      </c>
      <c r="F7221" t="s">
        <v>1196</v>
      </c>
    </row>
    <row r="7222" spans="1:6">
      <c r="A7222" t="s">
        <v>15688</v>
      </c>
      <c r="B7222" t="s">
        <v>15689</v>
      </c>
      <c r="C7222">
        <v>100</v>
      </c>
      <c r="D7222">
        <v>0</v>
      </c>
      <c r="E7222" t="s">
        <v>1196</v>
      </c>
      <c r="F7222" t="s">
        <v>1196</v>
      </c>
    </row>
    <row r="7223" spans="1:6">
      <c r="A7223" t="s">
        <v>15690</v>
      </c>
      <c r="B7223" t="s">
        <v>15691</v>
      </c>
      <c r="C7223">
        <v>40</v>
      </c>
      <c r="D7223">
        <v>0</v>
      </c>
      <c r="E7223" t="s">
        <v>1196</v>
      </c>
      <c r="F7223" t="s">
        <v>1196</v>
      </c>
    </row>
    <row r="7224" spans="1:6">
      <c r="A7224" t="s">
        <v>15692</v>
      </c>
      <c r="B7224" t="s">
        <v>15693</v>
      </c>
      <c r="C7224">
        <v>64</v>
      </c>
      <c r="D7224">
        <v>0</v>
      </c>
      <c r="E7224" t="s">
        <v>1196</v>
      </c>
      <c r="F7224" t="s">
        <v>1196</v>
      </c>
    </row>
    <row r="7225" spans="1:6">
      <c r="A7225" t="s">
        <v>15694</v>
      </c>
      <c r="B7225" t="s">
        <v>15695</v>
      </c>
      <c r="C7225">
        <v>56</v>
      </c>
      <c r="D7225">
        <v>0</v>
      </c>
      <c r="E7225" t="s">
        <v>1196</v>
      </c>
      <c r="F7225" t="s">
        <v>1196</v>
      </c>
    </row>
    <row r="7226" spans="1:6">
      <c r="A7226" t="s">
        <v>15696</v>
      </c>
      <c r="B7226" t="s">
        <v>15697</v>
      </c>
      <c r="C7226">
        <v>25</v>
      </c>
      <c r="D7226">
        <v>0</v>
      </c>
      <c r="E7226" t="s">
        <v>1196</v>
      </c>
      <c r="F7226" t="s">
        <v>1196</v>
      </c>
    </row>
    <row r="7227" spans="1:6">
      <c r="A7227" t="s">
        <v>15698</v>
      </c>
      <c r="B7227" t="s">
        <v>15699</v>
      </c>
      <c r="C7227">
        <v>112</v>
      </c>
      <c r="D7227">
        <v>0</v>
      </c>
      <c r="E7227" t="s">
        <v>1196</v>
      </c>
      <c r="F7227" t="s">
        <v>1196</v>
      </c>
    </row>
    <row r="7228" spans="1:6">
      <c r="A7228" t="s">
        <v>15700</v>
      </c>
      <c r="B7228" t="s">
        <v>15701</v>
      </c>
      <c r="C7228">
        <v>105</v>
      </c>
      <c r="D7228">
        <v>0</v>
      </c>
      <c r="E7228" t="s">
        <v>1196</v>
      </c>
      <c r="F7228" t="s">
        <v>1196</v>
      </c>
    </row>
    <row r="7229" spans="1:6">
      <c r="A7229" t="s">
        <v>15702</v>
      </c>
      <c r="B7229" t="s">
        <v>15703</v>
      </c>
      <c r="C7229">
        <v>154</v>
      </c>
      <c r="D7229">
        <v>0</v>
      </c>
      <c r="E7229" t="s">
        <v>1196</v>
      </c>
      <c r="F7229" t="s">
        <v>1196</v>
      </c>
    </row>
    <row r="7230" spans="1:6">
      <c r="A7230" t="s">
        <v>15704</v>
      </c>
      <c r="B7230" t="s">
        <v>15705</v>
      </c>
      <c r="C7230">
        <v>270</v>
      </c>
      <c r="D7230">
        <v>0</v>
      </c>
      <c r="E7230" t="s">
        <v>1196</v>
      </c>
      <c r="F7230" t="s">
        <v>1196</v>
      </c>
    </row>
    <row r="7231" spans="1:6">
      <c r="A7231" t="s">
        <v>15706</v>
      </c>
      <c r="B7231" t="s">
        <v>15707</v>
      </c>
      <c r="C7231">
        <v>91</v>
      </c>
      <c r="D7231">
        <v>0</v>
      </c>
      <c r="E7231" t="s">
        <v>1196</v>
      </c>
      <c r="F7231" t="s">
        <v>1196</v>
      </c>
    </row>
    <row r="7232" spans="1:6">
      <c r="A7232" t="s">
        <v>15708</v>
      </c>
      <c r="B7232" t="s">
        <v>15709</v>
      </c>
      <c r="C7232">
        <v>223</v>
      </c>
      <c r="D7232">
        <v>0</v>
      </c>
      <c r="E7232" t="s">
        <v>1196</v>
      </c>
      <c r="F7232" t="s">
        <v>1196</v>
      </c>
    </row>
    <row r="7233" spans="1:6">
      <c r="A7233" t="s">
        <v>15710</v>
      </c>
      <c r="B7233" t="s">
        <v>15711</v>
      </c>
      <c r="C7233">
        <v>350</v>
      </c>
      <c r="D7233">
        <v>0</v>
      </c>
      <c r="E7233" t="s">
        <v>1196</v>
      </c>
      <c r="F7233" t="s">
        <v>1196</v>
      </c>
    </row>
    <row r="7234" spans="1:6">
      <c r="A7234" t="s">
        <v>15712</v>
      </c>
      <c r="B7234" t="s">
        <v>15713</v>
      </c>
      <c r="C7234">
        <v>55</v>
      </c>
      <c r="D7234">
        <v>0</v>
      </c>
      <c r="E7234" t="s">
        <v>1196</v>
      </c>
      <c r="F7234" t="s">
        <v>1196</v>
      </c>
    </row>
    <row r="7235" spans="1:6">
      <c r="A7235" t="s">
        <v>15714</v>
      </c>
      <c r="B7235" t="s">
        <v>15715</v>
      </c>
      <c r="C7235">
        <v>164</v>
      </c>
      <c r="D7235">
        <v>0</v>
      </c>
      <c r="E7235" t="s">
        <v>1196</v>
      </c>
      <c r="F7235" t="s">
        <v>1196</v>
      </c>
    </row>
    <row r="7236" spans="1:6">
      <c r="A7236" t="s">
        <v>15716</v>
      </c>
      <c r="B7236" t="s">
        <v>15717</v>
      </c>
      <c r="C7236">
        <v>197</v>
      </c>
      <c r="D7236">
        <v>0</v>
      </c>
      <c r="E7236" t="s">
        <v>1196</v>
      </c>
      <c r="F7236" t="s">
        <v>1196</v>
      </c>
    </row>
    <row r="7237" spans="1:6">
      <c r="A7237" t="s">
        <v>15718</v>
      </c>
      <c r="B7237" t="s">
        <v>15719</v>
      </c>
      <c r="C7237">
        <v>124</v>
      </c>
      <c r="D7237">
        <v>0</v>
      </c>
      <c r="E7237" t="s">
        <v>1196</v>
      </c>
      <c r="F7237" t="s">
        <v>1196</v>
      </c>
    </row>
    <row r="7238" spans="1:6">
      <c r="A7238" t="s">
        <v>15720</v>
      </c>
      <c r="B7238" t="s">
        <v>15721</v>
      </c>
      <c r="C7238">
        <v>96</v>
      </c>
      <c r="D7238">
        <v>0</v>
      </c>
      <c r="E7238" t="s">
        <v>1196</v>
      </c>
      <c r="F7238" t="s">
        <v>1196</v>
      </c>
    </row>
    <row r="7239" spans="1:6">
      <c r="A7239" t="s">
        <v>15722</v>
      </c>
      <c r="B7239" t="s">
        <v>15723</v>
      </c>
      <c r="C7239">
        <v>70</v>
      </c>
      <c r="D7239">
        <v>0</v>
      </c>
      <c r="E7239" t="s">
        <v>1196</v>
      </c>
      <c r="F7239" t="s">
        <v>1196</v>
      </c>
    </row>
    <row r="7240" spans="1:6">
      <c r="A7240" t="s">
        <v>15724</v>
      </c>
      <c r="B7240" t="s">
        <v>15725</v>
      </c>
      <c r="C7240">
        <v>0</v>
      </c>
      <c r="D7240">
        <v>0</v>
      </c>
      <c r="E7240" t="s">
        <v>1196</v>
      </c>
      <c r="F7240" t="s">
        <v>1196</v>
      </c>
    </row>
    <row r="7241" spans="1:6">
      <c r="A7241" t="s">
        <v>15726</v>
      </c>
      <c r="B7241" t="s">
        <v>15727</v>
      </c>
      <c r="C7241">
        <v>0</v>
      </c>
      <c r="D7241">
        <v>0</v>
      </c>
      <c r="E7241" t="s">
        <v>1196</v>
      </c>
      <c r="F7241" t="s">
        <v>1196</v>
      </c>
    </row>
    <row r="7242" spans="1:6">
      <c r="A7242" t="s">
        <v>15728</v>
      </c>
      <c r="B7242" t="s">
        <v>15729</v>
      </c>
      <c r="C7242">
        <v>0</v>
      </c>
      <c r="D7242">
        <v>0</v>
      </c>
      <c r="E7242" t="s">
        <v>1196</v>
      </c>
      <c r="F7242" t="s">
        <v>1196</v>
      </c>
    </row>
    <row r="7243" spans="1:6">
      <c r="A7243" t="s">
        <v>15730</v>
      </c>
      <c r="B7243" t="s">
        <v>15731</v>
      </c>
      <c r="C7243">
        <v>194</v>
      </c>
      <c r="D7243">
        <v>0</v>
      </c>
      <c r="E7243" t="s">
        <v>1196</v>
      </c>
      <c r="F7243" t="s">
        <v>1196</v>
      </c>
    </row>
    <row r="7244" spans="1:6">
      <c r="A7244" t="s">
        <v>15732</v>
      </c>
      <c r="B7244" t="s">
        <v>15733</v>
      </c>
      <c r="C7244">
        <v>0</v>
      </c>
      <c r="D7244">
        <v>0</v>
      </c>
      <c r="E7244" t="s">
        <v>1196</v>
      </c>
      <c r="F7244" t="s">
        <v>1196</v>
      </c>
    </row>
    <row r="7245" spans="1:6">
      <c r="A7245" t="s">
        <v>15734</v>
      </c>
      <c r="B7245" t="s">
        <v>15735</v>
      </c>
      <c r="C7245">
        <v>117</v>
      </c>
      <c r="D7245">
        <v>0</v>
      </c>
      <c r="E7245" t="s">
        <v>1196</v>
      </c>
      <c r="F7245" t="s">
        <v>1196</v>
      </c>
    </row>
    <row r="7246" spans="1:6">
      <c r="A7246" t="s">
        <v>15736</v>
      </c>
      <c r="B7246" t="s">
        <v>15737</v>
      </c>
      <c r="C7246">
        <v>0</v>
      </c>
      <c r="D7246">
        <v>0</v>
      </c>
      <c r="E7246" t="s">
        <v>1196</v>
      </c>
      <c r="F7246" t="s">
        <v>1196</v>
      </c>
    </row>
    <row r="7247" spans="1:6">
      <c r="A7247" t="s">
        <v>15738</v>
      </c>
      <c r="B7247" t="s">
        <v>15739</v>
      </c>
      <c r="C7247">
        <v>0</v>
      </c>
      <c r="D7247">
        <v>0</v>
      </c>
      <c r="E7247" t="s">
        <v>1196</v>
      </c>
      <c r="F7247" t="s">
        <v>1196</v>
      </c>
    </row>
    <row r="7248" spans="1:6">
      <c r="A7248" t="s">
        <v>15740</v>
      </c>
      <c r="B7248" t="s">
        <v>15741</v>
      </c>
      <c r="C7248">
        <v>0</v>
      </c>
      <c r="D7248">
        <v>0</v>
      </c>
      <c r="E7248" t="s">
        <v>1196</v>
      </c>
      <c r="F7248" t="s">
        <v>1196</v>
      </c>
    </row>
    <row r="7249" spans="1:6">
      <c r="A7249" t="s">
        <v>15742</v>
      </c>
      <c r="B7249" t="s">
        <v>15743</v>
      </c>
      <c r="C7249">
        <v>0</v>
      </c>
      <c r="D7249">
        <v>0</v>
      </c>
      <c r="E7249" t="s">
        <v>1196</v>
      </c>
      <c r="F7249" t="s">
        <v>1196</v>
      </c>
    </row>
    <row r="7250" spans="1:6">
      <c r="A7250" t="s">
        <v>15744</v>
      </c>
      <c r="B7250" t="s">
        <v>15745</v>
      </c>
      <c r="C7250">
        <v>0</v>
      </c>
      <c r="D7250">
        <v>0</v>
      </c>
      <c r="E7250" t="s">
        <v>1196</v>
      </c>
      <c r="F7250" t="s">
        <v>1196</v>
      </c>
    </row>
    <row r="7251" spans="1:6">
      <c r="A7251" t="s">
        <v>15746</v>
      </c>
      <c r="B7251" t="s">
        <v>15747</v>
      </c>
      <c r="C7251">
        <v>0</v>
      </c>
      <c r="D7251">
        <v>0</v>
      </c>
      <c r="E7251" t="s">
        <v>1196</v>
      </c>
      <c r="F7251" t="s">
        <v>1196</v>
      </c>
    </row>
    <row r="7252" spans="1:6">
      <c r="A7252" t="s">
        <v>15748</v>
      </c>
      <c r="B7252" t="s">
        <v>15749</v>
      </c>
      <c r="C7252">
        <v>0</v>
      </c>
      <c r="D7252">
        <v>0</v>
      </c>
      <c r="E7252" t="s">
        <v>1196</v>
      </c>
      <c r="F7252" t="s">
        <v>1196</v>
      </c>
    </row>
    <row r="7253" spans="1:6">
      <c r="A7253" t="s">
        <v>15750</v>
      </c>
      <c r="B7253" t="s">
        <v>15751</v>
      </c>
      <c r="C7253">
        <v>3</v>
      </c>
      <c r="D7253">
        <v>0</v>
      </c>
      <c r="E7253" t="s">
        <v>1196</v>
      </c>
      <c r="F7253" t="s">
        <v>1196</v>
      </c>
    </row>
    <row r="7254" spans="1:6">
      <c r="A7254" t="s">
        <v>15752</v>
      </c>
      <c r="B7254" t="s">
        <v>15753</v>
      </c>
      <c r="C7254">
        <v>77</v>
      </c>
      <c r="D7254">
        <v>0</v>
      </c>
      <c r="E7254" t="s">
        <v>1196</v>
      </c>
      <c r="F7254" t="s">
        <v>1196</v>
      </c>
    </row>
    <row r="7255" spans="1:6">
      <c r="A7255" t="s">
        <v>15754</v>
      </c>
      <c r="B7255" t="s">
        <v>15755</v>
      </c>
      <c r="C7255">
        <v>0</v>
      </c>
      <c r="D7255">
        <v>0</v>
      </c>
      <c r="E7255" t="s">
        <v>1196</v>
      </c>
      <c r="F7255" t="s">
        <v>1196</v>
      </c>
    </row>
    <row r="7256" spans="1:6">
      <c r="A7256" t="s">
        <v>15756</v>
      </c>
      <c r="B7256" t="s">
        <v>15757</v>
      </c>
      <c r="C7256">
        <v>0</v>
      </c>
      <c r="D7256">
        <v>0</v>
      </c>
      <c r="E7256" t="s">
        <v>1196</v>
      </c>
      <c r="F7256" t="s">
        <v>1196</v>
      </c>
    </row>
    <row r="7257" spans="1:6">
      <c r="A7257" t="s">
        <v>15758</v>
      </c>
      <c r="B7257" t="s">
        <v>15759</v>
      </c>
      <c r="C7257">
        <v>0</v>
      </c>
      <c r="D7257">
        <v>0</v>
      </c>
      <c r="E7257" t="s">
        <v>1196</v>
      </c>
      <c r="F7257" t="s">
        <v>1196</v>
      </c>
    </row>
    <row r="7258" spans="1:6">
      <c r="A7258" t="s">
        <v>15760</v>
      </c>
      <c r="B7258" t="s">
        <v>15761</v>
      </c>
      <c r="C7258">
        <v>0</v>
      </c>
      <c r="D7258">
        <v>0</v>
      </c>
      <c r="E7258" t="s">
        <v>1196</v>
      </c>
      <c r="F7258" t="s">
        <v>1196</v>
      </c>
    </row>
    <row r="7259" spans="1:6">
      <c r="A7259" t="s">
        <v>15762</v>
      </c>
      <c r="B7259" t="s">
        <v>15763</v>
      </c>
      <c r="C7259">
        <v>0</v>
      </c>
      <c r="D7259">
        <v>0</v>
      </c>
      <c r="E7259" t="s">
        <v>1196</v>
      </c>
      <c r="F7259" t="s">
        <v>1196</v>
      </c>
    </row>
    <row r="7260" spans="1:6">
      <c r="A7260" t="s">
        <v>15764</v>
      </c>
      <c r="B7260" t="s">
        <v>15765</v>
      </c>
      <c r="C7260">
        <v>584</v>
      </c>
      <c r="D7260">
        <v>0</v>
      </c>
      <c r="E7260" t="s">
        <v>1196</v>
      </c>
      <c r="F7260" t="s">
        <v>1196</v>
      </c>
    </row>
    <row r="7261" spans="1:6">
      <c r="A7261" t="s">
        <v>15766</v>
      </c>
      <c r="B7261" t="s">
        <v>1117</v>
      </c>
      <c r="C7261">
        <v>50</v>
      </c>
      <c r="D7261">
        <v>0</v>
      </c>
      <c r="E7261" t="s">
        <v>1196</v>
      </c>
      <c r="F7261" t="s">
        <v>1196</v>
      </c>
    </row>
    <row r="7262" spans="1:6">
      <c r="A7262" t="s">
        <v>15767</v>
      </c>
      <c r="B7262" t="s">
        <v>15768</v>
      </c>
      <c r="C7262">
        <v>15</v>
      </c>
      <c r="D7262">
        <v>0</v>
      </c>
      <c r="E7262" t="s">
        <v>1196</v>
      </c>
      <c r="F7262" t="s">
        <v>1196</v>
      </c>
    </row>
    <row r="7263" spans="1:6">
      <c r="A7263" t="s">
        <v>15769</v>
      </c>
      <c r="B7263" t="s">
        <v>15770</v>
      </c>
      <c r="C7263">
        <v>0</v>
      </c>
      <c r="D7263">
        <v>0</v>
      </c>
      <c r="E7263" t="s">
        <v>1196</v>
      </c>
      <c r="F7263" t="s">
        <v>1196</v>
      </c>
    </row>
    <row r="7264" spans="1:6">
      <c r="A7264" t="s">
        <v>15771</v>
      </c>
      <c r="B7264" t="s">
        <v>15772</v>
      </c>
      <c r="C7264">
        <v>0</v>
      </c>
      <c r="D7264">
        <v>0</v>
      </c>
      <c r="E7264" t="s">
        <v>1196</v>
      </c>
      <c r="F7264" t="s">
        <v>1196</v>
      </c>
    </row>
    <row r="7265" spans="1:6">
      <c r="A7265" t="s">
        <v>15773</v>
      </c>
      <c r="B7265" t="s">
        <v>15774</v>
      </c>
      <c r="C7265">
        <v>0</v>
      </c>
      <c r="D7265">
        <v>0</v>
      </c>
      <c r="E7265" t="s">
        <v>1196</v>
      </c>
      <c r="F7265" t="s">
        <v>1196</v>
      </c>
    </row>
    <row r="7266" spans="1:6">
      <c r="A7266" t="s">
        <v>15775</v>
      </c>
      <c r="B7266" t="s">
        <v>15776</v>
      </c>
      <c r="C7266">
        <v>0</v>
      </c>
      <c r="D7266">
        <v>0</v>
      </c>
      <c r="E7266" t="s">
        <v>1196</v>
      </c>
      <c r="F7266" t="s">
        <v>1196</v>
      </c>
    </row>
    <row r="7267" spans="1:6">
      <c r="A7267" t="s">
        <v>15777</v>
      </c>
      <c r="B7267" t="s">
        <v>15778</v>
      </c>
      <c r="C7267">
        <v>0</v>
      </c>
      <c r="D7267">
        <v>0</v>
      </c>
      <c r="E7267" t="s">
        <v>1196</v>
      </c>
      <c r="F7267" t="s">
        <v>1196</v>
      </c>
    </row>
    <row r="7268" spans="1:6">
      <c r="A7268" t="s">
        <v>15779</v>
      </c>
      <c r="B7268" t="s">
        <v>15780</v>
      </c>
      <c r="C7268">
        <v>0</v>
      </c>
      <c r="D7268">
        <v>0</v>
      </c>
      <c r="E7268" t="s">
        <v>1196</v>
      </c>
      <c r="F7268" t="s">
        <v>1196</v>
      </c>
    </row>
    <row r="7269" spans="1:6">
      <c r="A7269" t="s">
        <v>15781</v>
      </c>
      <c r="B7269" t="s">
        <v>15782</v>
      </c>
      <c r="C7269">
        <v>0</v>
      </c>
      <c r="D7269">
        <v>0</v>
      </c>
      <c r="E7269" t="s">
        <v>1196</v>
      </c>
      <c r="F7269" t="s">
        <v>1196</v>
      </c>
    </row>
    <row r="7270" spans="1:6">
      <c r="A7270" t="s">
        <v>15783</v>
      </c>
      <c r="B7270" t="s">
        <v>15784</v>
      </c>
      <c r="C7270">
        <v>0</v>
      </c>
      <c r="D7270">
        <v>0</v>
      </c>
      <c r="E7270" t="s">
        <v>1196</v>
      </c>
      <c r="F7270" t="s">
        <v>1196</v>
      </c>
    </row>
    <row r="7271" spans="1:6">
      <c r="A7271" t="s">
        <v>15785</v>
      </c>
      <c r="B7271" t="s">
        <v>15786</v>
      </c>
      <c r="C7271">
        <v>0</v>
      </c>
      <c r="D7271">
        <v>0</v>
      </c>
      <c r="E7271" t="s">
        <v>1196</v>
      </c>
      <c r="F7271" t="s">
        <v>1196</v>
      </c>
    </row>
    <row r="7272" spans="1:6">
      <c r="A7272" t="s">
        <v>15787</v>
      </c>
      <c r="B7272" t="s">
        <v>15788</v>
      </c>
      <c r="C7272">
        <v>0</v>
      </c>
      <c r="D7272">
        <v>0</v>
      </c>
      <c r="E7272" t="s">
        <v>1196</v>
      </c>
      <c r="F7272" t="s">
        <v>1196</v>
      </c>
    </row>
    <row r="7273" spans="1:6">
      <c r="A7273" t="s">
        <v>15789</v>
      </c>
      <c r="B7273" t="s">
        <v>15790</v>
      </c>
      <c r="C7273">
        <v>0</v>
      </c>
      <c r="D7273">
        <v>0</v>
      </c>
      <c r="E7273" t="s">
        <v>1196</v>
      </c>
      <c r="F7273" t="s">
        <v>1196</v>
      </c>
    </row>
    <row r="7274" spans="1:6">
      <c r="A7274" t="s">
        <v>15791</v>
      </c>
      <c r="B7274" t="s">
        <v>15792</v>
      </c>
      <c r="C7274">
        <v>0</v>
      </c>
      <c r="D7274">
        <v>0</v>
      </c>
      <c r="E7274" t="s">
        <v>1196</v>
      </c>
      <c r="F7274" t="s">
        <v>1196</v>
      </c>
    </row>
    <row r="7275" spans="1:6">
      <c r="A7275" t="s">
        <v>15793</v>
      </c>
      <c r="B7275" t="s">
        <v>15794</v>
      </c>
      <c r="C7275">
        <v>0</v>
      </c>
      <c r="D7275">
        <v>0</v>
      </c>
      <c r="E7275" t="s">
        <v>1196</v>
      </c>
      <c r="F7275" t="s">
        <v>1196</v>
      </c>
    </row>
    <row r="7276" spans="1:6">
      <c r="A7276" t="s">
        <v>15795</v>
      </c>
      <c r="B7276" t="s">
        <v>15796</v>
      </c>
      <c r="C7276">
        <v>0</v>
      </c>
      <c r="D7276">
        <v>0</v>
      </c>
      <c r="E7276" t="s">
        <v>1196</v>
      </c>
      <c r="F7276" t="s">
        <v>1196</v>
      </c>
    </row>
    <row r="7277" spans="1:6">
      <c r="A7277" t="s">
        <v>15797</v>
      </c>
      <c r="B7277" t="s">
        <v>15798</v>
      </c>
      <c r="C7277">
        <v>0</v>
      </c>
      <c r="D7277">
        <v>0</v>
      </c>
      <c r="E7277" t="s">
        <v>1196</v>
      </c>
      <c r="F7277" t="s">
        <v>1196</v>
      </c>
    </row>
    <row r="7278" spans="1:6">
      <c r="A7278" t="s">
        <v>15799</v>
      </c>
      <c r="B7278" t="s">
        <v>15800</v>
      </c>
      <c r="C7278">
        <v>0</v>
      </c>
      <c r="D7278">
        <v>0</v>
      </c>
      <c r="E7278" t="s">
        <v>1196</v>
      </c>
      <c r="F7278" t="s">
        <v>1196</v>
      </c>
    </row>
    <row r="7279" spans="1:6">
      <c r="A7279" t="s">
        <v>15801</v>
      </c>
      <c r="B7279" t="s">
        <v>15802</v>
      </c>
      <c r="C7279">
        <v>0</v>
      </c>
      <c r="D7279">
        <v>0</v>
      </c>
      <c r="E7279" t="s">
        <v>1196</v>
      </c>
      <c r="F7279" t="s">
        <v>1196</v>
      </c>
    </row>
    <row r="7280" spans="1:6">
      <c r="A7280" t="s">
        <v>15803</v>
      </c>
      <c r="B7280" t="s">
        <v>15804</v>
      </c>
      <c r="C7280">
        <v>0</v>
      </c>
      <c r="D7280">
        <v>0</v>
      </c>
      <c r="E7280" t="s">
        <v>1196</v>
      </c>
      <c r="F7280" t="s">
        <v>1196</v>
      </c>
    </row>
    <row r="7281" spans="1:6">
      <c r="A7281" t="s">
        <v>15805</v>
      </c>
      <c r="B7281" t="s">
        <v>15806</v>
      </c>
      <c r="C7281">
        <v>0</v>
      </c>
      <c r="D7281">
        <v>0</v>
      </c>
      <c r="E7281" t="s">
        <v>1196</v>
      </c>
      <c r="F7281" t="s">
        <v>1196</v>
      </c>
    </row>
    <row r="7282" spans="1:6">
      <c r="A7282" t="s">
        <v>15807</v>
      </c>
      <c r="B7282" t="s">
        <v>15808</v>
      </c>
      <c r="C7282">
        <v>0</v>
      </c>
      <c r="D7282">
        <v>0</v>
      </c>
      <c r="E7282" t="s">
        <v>1196</v>
      </c>
      <c r="F7282" t="s">
        <v>1196</v>
      </c>
    </row>
    <row r="7283" spans="1:6">
      <c r="A7283" t="s">
        <v>15809</v>
      </c>
      <c r="B7283" t="s">
        <v>15810</v>
      </c>
      <c r="C7283">
        <v>0</v>
      </c>
      <c r="D7283">
        <v>0</v>
      </c>
      <c r="E7283" t="s">
        <v>1196</v>
      </c>
      <c r="F7283" t="s">
        <v>1196</v>
      </c>
    </row>
    <row r="7284" spans="1:6">
      <c r="A7284" t="s">
        <v>15811</v>
      </c>
      <c r="B7284" t="s">
        <v>15812</v>
      </c>
      <c r="C7284">
        <v>0</v>
      </c>
      <c r="D7284">
        <v>0</v>
      </c>
      <c r="E7284" t="s">
        <v>1196</v>
      </c>
      <c r="F7284" t="s">
        <v>1196</v>
      </c>
    </row>
    <row r="7285" spans="1:6">
      <c r="A7285" t="s">
        <v>15813</v>
      </c>
      <c r="B7285" t="s">
        <v>15814</v>
      </c>
      <c r="C7285">
        <v>0</v>
      </c>
      <c r="D7285">
        <v>0</v>
      </c>
      <c r="E7285" t="s">
        <v>1196</v>
      </c>
      <c r="F7285" t="s">
        <v>1196</v>
      </c>
    </row>
    <row r="7286" spans="1:6">
      <c r="A7286" t="s">
        <v>15815</v>
      </c>
      <c r="B7286" t="s">
        <v>15816</v>
      </c>
      <c r="C7286">
        <v>0</v>
      </c>
      <c r="D7286">
        <v>0</v>
      </c>
      <c r="E7286" t="s">
        <v>1196</v>
      </c>
      <c r="F7286" t="s">
        <v>1196</v>
      </c>
    </row>
    <row r="7287" spans="1:6">
      <c r="A7287" t="s">
        <v>15817</v>
      </c>
      <c r="B7287" t="s">
        <v>15818</v>
      </c>
      <c r="C7287">
        <v>0</v>
      </c>
      <c r="D7287">
        <v>0</v>
      </c>
      <c r="E7287" t="s">
        <v>1196</v>
      </c>
      <c r="F7287" t="s">
        <v>1196</v>
      </c>
    </row>
    <row r="7288" spans="1:6">
      <c r="A7288" t="s">
        <v>15819</v>
      </c>
      <c r="B7288" t="s">
        <v>15820</v>
      </c>
      <c r="C7288">
        <v>0</v>
      </c>
      <c r="D7288">
        <v>0</v>
      </c>
      <c r="E7288" t="s">
        <v>1196</v>
      </c>
      <c r="F7288" t="s">
        <v>1196</v>
      </c>
    </row>
    <row r="7289" spans="1:6">
      <c r="A7289" t="s">
        <v>15821</v>
      </c>
      <c r="B7289" t="s">
        <v>15822</v>
      </c>
      <c r="C7289">
        <v>0</v>
      </c>
      <c r="D7289">
        <v>0</v>
      </c>
      <c r="E7289" t="s">
        <v>1196</v>
      </c>
      <c r="F7289" t="s">
        <v>1196</v>
      </c>
    </row>
    <row r="7290" spans="1:6">
      <c r="A7290" t="s">
        <v>15823</v>
      </c>
      <c r="B7290" t="s">
        <v>15824</v>
      </c>
      <c r="C7290">
        <v>0</v>
      </c>
      <c r="D7290">
        <v>0</v>
      </c>
      <c r="E7290" t="s">
        <v>1196</v>
      </c>
      <c r="F7290" t="s">
        <v>1196</v>
      </c>
    </row>
    <row r="7291" spans="1:6">
      <c r="A7291" t="s">
        <v>15825</v>
      </c>
      <c r="B7291" t="s">
        <v>15826</v>
      </c>
      <c r="C7291">
        <v>0</v>
      </c>
      <c r="D7291">
        <v>0</v>
      </c>
      <c r="E7291" t="s">
        <v>1196</v>
      </c>
      <c r="F7291" t="s">
        <v>1196</v>
      </c>
    </row>
    <row r="7292" spans="1:6">
      <c r="A7292" t="s">
        <v>15827</v>
      </c>
      <c r="B7292" t="s">
        <v>15828</v>
      </c>
      <c r="C7292">
        <v>0</v>
      </c>
      <c r="D7292">
        <v>0</v>
      </c>
      <c r="E7292" t="s">
        <v>1196</v>
      </c>
      <c r="F7292" t="s">
        <v>1196</v>
      </c>
    </row>
    <row r="7293" spans="1:6">
      <c r="A7293" t="s">
        <v>15829</v>
      </c>
      <c r="B7293" t="s">
        <v>15830</v>
      </c>
      <c r="C7293">
        <v>0</v>
      </c>
      <c r="D7293">
        <v>0</v>
      </c>
      <c r="E7293" t="s">
        <v>1196</v>
      </c>
      <c r="F7293" t="s">
        <v>1196</v>
      </c>
    </row>
    <row r="7294" spans="1:6">
      <c r="A7294" t="s">
        <v>15831</v>
      </c>
      <c r="B7294" t="s">
        <v>15832</v>
      </c>
      <c r="C7294">
        <v>0</v>
      </c>
      <c r="D7294">
        <v>0</v>
      </c>
      <c r="E7294" t="s">
        <v>1196</v>
      </c>
      <c r="F7294" t="s">
        <v>1196</v>
      </c>
    </row>
    <row r="7295" spans="1:6">
      <c r="A7295" t="s">
        <v>15833</v>
      </c>
      <c r="B7295" t="s">
        <v>15834</v>
      </c>
      <c r="C7295">
        <v>0</v>
      </c>
      <c r="D7295">
        <v>0</v>
      </c>
      <c r="E7295" t="s">
        <v>1196</v>
      </c>
      <c r="F7295" t="s">
        <v>1196</v>
      </c>
    </row>
    <row r="7296" spans="1:6">
      <c r="A7296" t="s">
        <v>15835</v>
      </c>
      <c r="B7296" t="s">
        <v>15836</v>
      </c>
      <c r="C7296">
        <v>0</v>
      </c>
      <c r="D7296">
        <v>0</v>
      </c>
      <c r="E7296" t="s">
        <v>1196</v>
      </c>
      <c r="F7296" t="s">
        <v>1196</v>
      </c>
    </row>
    <row r="7297" spans="1:6">
      <c r="A7297" t="s">
        <v>15837</v>
      </c>
      <c r="B7297" t="s">
        <v>15838</v>
      </c>
      <c r="C7297">
        <v>0</v>
      </c>
      <c r="D7297">
        <v>0</v>
      </c>
      <c r="E7297" t="s">
        <v>1196</v>
      </c>
      <c r="F7297" t="s">
        <v>1196</v>
      </c>
    </row>
    <row r="7298" spans="1:6">
      <c r="A7298" t="s">
        <v>15839</v>
      </c>
      <c r="B7298" t="s">
        <v>15840</v>
      </c>
      <c r="C7298">
        <v>0</v>
      </c>
      <c r="D7298">
        <v>0</v>
      </c>
      <c r="E7298" t="s">
        <v>1196</v>
      </c>
      <c r="F7298" t="s">
        <v>1196</v>
      </c>
    </row>
    <row r="7299" spans="1:6">
      <c r="A7299" t="s">
        <v>15841</v>
      </c>
      <c r="B7299" t="s">
        <v>15842</v>
      </c>
      <c r="C7299">
        <v>0</v>
      </c>
      <c r="D7299">
        <v>0</v>
      </c>
      <c r="E7299" t="s">
        <v>1196</v>
      </c>
      <c r="F7299" t="s">
        <v>1196</v>
      </c>
    </row>
    <row r="7300" spans="1:6">
      <c r="A7300" t="s">
        <v>15843</v>
      </c>
      <c r="B7300" t="s">
        <v>15844</v>
      </c>
      <c r="C7300">
        <v>0</v>
      </c>
      <c r="D7300">
        <v>0</v>
      </c>
      <c r="E7300" t="s">
        <v>1196</v>
      </c>
      <c r="F7300" t="s">
        <v>1196</v>
      </c>
    </row>
    <row r="7301" spans="1:6">
      <c r="A7301" t="s">
        <v>15845</v>
      </c>
      <c r="B7301" t="s">
        <v>15846</v>
      </c>
      <c r="C7301">
        <v>0</v>
      </c>
      <c r="D7301">
        <v>0</v>
      </c>
      <c r="E7301" t="s">
        <v>1196</v>
      </c>
      <c r="F7301" t="s">
        <v>1196</v>
      </c>
    </row>
    <row r="7302" spans="1:6">
      <c r="A7302" t="s">
        <v>15847</v>
      </c>
      <c r="B7302" t="s">
        <v>15848</v>
      </c>
      <c r="C7302">
        <v>0</v>
      </c>
      <c r="D7302">
        <v>0</v>
      </c>
      <c r="E7302" t="s">
        <v>1196</v>
      </c>
      <c r="F7302" t="s">
        <v>1196</v>
      </c>
    </row>
    <row r="7303" spans="1:6">
      <c r="A7303" t="s">
        <v>15849</v>
      </c>
      <c r="B7303" t="s">
        <v>15850</v>
      </c>
      <c r="C7303">
        <v>0</v>
      </c>
      <c r="D7303">
        <v>0</v>
      </c>
      <c r="E7303" t="s">
        <v>1196</v>
      </c>
      <c r="F7303" t="s">
        <v>1196</v>
      </c>
    </row>
    <row r="7304" spans="1:6">
      <c r="A7304" t="s">
        <v>15851</v>
      </c>
      <c r="B7304" t="s">
        <v>15852</v>
      </c>
      <c r="C7304">
        <v>0</v>
      </c>
      <c r="D7304">
        <v>0</v>
      </c>
      <c r="E7304" t="s">
        <v>1196</v>
      </c>
      <c r="F7304" t="s">
        <v>1196</v>
      </c>
    </row>
    <row r="7305" spans="1:6">
      <c r="A7305" t="s">
        <v>15853</v>
      </c>
      <c r="B7305" t="s">
        <v>15854</v>
      </c>
      <c r="C7305">
        <v>0</v>
      </c>
      <c r="D7305">
        <v>0</v>
      </c>
      <c r="E7305" t="s">
        <v>1196</v>
      </c>
      <c r="F7305" t="s">
        <v>1196</v>
      </c>
    </row>
    <row r="7306" spans="1:6">
      <c r="A7306" t="s">
        <v>15855</v>
      </c>
      <c r="B7306" t="s">
        <v>15802</v>
      </c>
      <c r="C7306">
        <v>0</v>
      </c>
      <c r="D7306">
        <v>0</v>
      </c>
      <c r="E7306" t="s">
        <v>1196</v>
      </c>
      <c r="F7306" t="s">
        <v>1196</v>
      </c>
    </row>
    <row r="7307" spans="1:6">
      <c r="A7307" t="s">
        <v>15856</v>
      </c>
      <c r="B7307" t="s">
        <v>15857</v>
      </c>
      <c r="C7307">
        <v>0</v>
      </c>
      <c r="D7307">
        <v>0</v>
      </c>
      <c r="E7307" t="s">
        <v>1196</v>
      </c>
      <c r="F7307" t="s">
        <v>1196</v>
      </c>
    </row>
    <row r="7308" spans="1:6">
      <c r="A7308" t="s">
        <v>15858</v>
      </c>
      <c r="B7308" t="s">
        <v>15859</v>
      </c>
      <c r="C7308">
        <v>0</v>
      </c>
      <c r="D7308">
        <v>0</v>
      </c>
      <c r="E7308" t="s">
        <v>1196</v>
      </c>
      <c r="F7308" t="s">
        <v>1196</v>
      </c>
    </row>
    <row r="7309" spans="1:6">
      <c r="A7309" t="s">
        <v>15860</v>
      </c>
      <c r="B7309" t="s">
        <v>15861</v>
      </c>
      <c r="C7309">
        <v>0</v>
      </c>
      <c r="D7309">
        <v>0</v>
      </c>
      <c r="E7309" t="s">
        <v>1196</v>
      </c>
      <c r="F7309" t="s">
        <v>1196</v>
      </c>
    </row>
    <row r="7310" spans="1:6">
      <c r="A7310" t="s">
        <v>15862</v>
      </c>
      <c r="B7310" t="s">
        <v>15863</v>
      </c>
      <c r="C7310">
        <v>0</v>
      </c>
      <c r="D7310">
        <v>0</v>
      </c>
      <c r="E7310" t="s">
        <v>1196</v>
      </c>
      <c r="F7310" t="s">
        <v>1196</v>
      </c>
    </row>
    <row r="7311" spans="1:6">
      <c r="A7311" t="s">
        <v>15864</v>
      </c>
      <c r="B7311" t="s">
        <v>15865</v>
      </c>
      <c r="C7311">
        <v>0</v>
      </c>
      <c r="D7311">
        <v>0</v>
      </c>
      <c r="E7311" t="s">
        <v>1196</v>
      </c>
      <c r="F7311" t="s">
        <v>1196</v>
      </c>
    </row>
    <row r="7312" spans="1:6">
      <c r="A7312" t="s">
        <v>15866</v>
      </c>
      <c r="B7312" t="s">
        <v>15867</v>
      </c>
      <c r="C7312">
        <v>0</v>
      </c>
      <c r="D7312">
        <v>0</v>
      </c>
      <c r="E7312" t="s">
        <v>1196</v>
      </c>
      <c r="F7312" t="s">
        <v>1196</v>
      </c>
    </row>
    <row r="7313" spans="1:6">
      <c r="A7313" t="s">
        <v>15868</v>
      </c>
      <c r="B7313" t="s">
        <v>15869</v>
      </c>
      <c r="C7313">
        <v>0</v>
      </c>
      <c r="D7313">
        <v>0</v>
      </c>
      <c r="E7313" t="s">
        <v>1196</v>
      </c>
      <c r="F7313" t="s">
        <v>1196</v>
      </c>
    </row>
    <row r="7314" spans="1:6">
      <c r="A7314" t="s">
        <v>15870</v>
      </c>
      <c r="B7314" t="s">
        <v>15871</v>
      </c>
      <c r="C7314">
        <v>0</v>
      </c>
      <c r="D7314">
        <v>0</v>
      </c>
      <c r="E7314" t="s">
        <v>1196</v>
      </c>
      <c r="F7314" t="s">
        <v>1196</v>
      </c>
    </row>
    <row r="7315" spans="1:6">
      <c r="A7315" t="s">
        <v>15872</v>
      </c>
      <c r="B7315" t="s">
        <v>15873</v>
      </c>
      <c r="C7315">
        <v>0</v>
      </c>
      <c r="D7315">
        <v>0</v>
      </c>
      <c r="E7315" t="s">
        <v>1196</v>
      </c>
      <c r="F7315" t="s">
        <v>1196</v>
      </c>
    </row>
    <row r="7316" spans="1:6">
      <c r="A7316" t="s">
        <v>15874</v>
      </c>
      <c r="B7316" t="s">
        <v>15875</v>
      </c>
      <c r="C7316">
        <v>0</v>
      </c>
      <c r="D7316">
        <v>0</v>
      </c>
      <c r="E7316" t="s">
        <v>1196</v>
      </c>
      <c r="F7316" t="s">
        <v>1196</v>
      </c>
    </row>
    <row r="7317" spans="1:6">
      <c r="A7317" t="s">
        <v>15876</v>
      </c>
      <c r="B7317" t="s">
        <v>15877</v>
      </c>
      <c r="C7317">
        <v>0</v>
      </c>
      <c r="D7317">
        <v>0</v>
      </c>
      <c r="E7317" t="s">
        <v>1196</v>
      </c>
      <c r="F7317" t="s">
        <v>1196</v>
      </c>
    </row>
    <row r="7318" spans="1:6">
      <c r="A7318" t="s">
        <v>15878</v>
      </c>
      <c r="B7318" t="s">
        <v>15879</v>
      </c>
      <c r="C7318">
        <v>0</v>
      </c>
      <c r="D7318">
        <v>0</v>
      </c>
      <c r="E7318" t="s">
        <v>1196</v>
      </c>
      <c r="F7318" t="s">
        <v>1196</v>
      </c>
    </row>
    <row r="7319" spans="1:6">
      <c r="A7319" t="s">
        <v>15880</v>
      </c>
      <c r="B7319" t="s">
        <v>15881</v>
      </c>
      <c r="C7319">
        <v>6</v>
      </c>
      <c r="D7319">
        <v>0</v>
      </c>
      <c r="E7319" t="s">
        <v>1196</v>
      </c>
      <c r="F7319" t="s">
        <v>1196</v>
      </c>
    </row>
    <row r="7320" spans="1:6">
      <c r="A7320" t="s">
        <v>15882</v>
      </c>
      <c r="B7320" t="s">
        <v>15883</v>
      </c>
      <c r="C7320">
        <v>0</v>
      </c>
      <c r="D7320">
        <v>0</v>
      </c>
      <c r="E7320" t="s">
        <v>1196</v>
      </c>
      <c r="F7320" t="s">
        <v>1196</v>
      </c>
    </row>
    <row r="7321" spans="1:6">
      <c r="A7321" t="s">
        <v>15884</v>
      </c>
      <c r="B7321" t="s">
        <v>15885</v>
      </c>
      <c r="C7321">
        <v>0</v>
      </c>
      <c r="D7321">
        <v>0</v>
      </c>
      <c r="E7321" t="s">
        <v>1196</v>
      </c>
      <c r="F7321" t="s">
        <v>1196</v>
      </c>
    </row>
    <row r="7322" spans="1:6">
      <c r="A7322" t="s">
        <v>15886</v>
      </c>
      <c r="B7322" t="s">
        <v>15887</v>
      </c>
      <c r="C7322">
        <v>0</v>
      </c>
      <c r="D7322">
        <v>0</v>
      </c>
      <c r="E7322" t="s">
        <v>1196</v>
      </c>
      <c r="F7322" t="s">
        <v>1196</v>
      </c>
    </row>
    <row r="7323" spans="1:6">
      <c r="A7323" t="s">
        <v>15888</v>
      </c>
      <c r="B7323" t="s">
        <v>15889</v>
      </c>
      <c r="C7323">
        <v>0</v>
      </c>
      <c r="D7323">
        <v>0</v>
      </c>
      <c r="E7323" t="s">
        <v>1196</v>
      </c>
      <c r="F7323" t="s">
        <v>1196</v>
      </c>
    </row>
    <row r="7324" spans="1:6">
      <c r="A7324" t="s">
        <v>15890</v>
      </c>
      <c r="B7324" t="s">
        <v>15891</v>
      </c>
      <c r="C7324">
        <v>0</v>
      </c>
      <c r="D7324">
        <v>0</v>
      </c>
      <c r="E7324" t="s">
        <v>1196</v>
      </c>
      <c r="F7324" t="s">
        <v>1196</v>
      </c>
    </row>
    <row r="7325" spans="1:6">
      <c r="A7325" t="s">
        <v>15892</v>
      </c>
      <c r="B7325" t="s">
        <v>15893</v>
      </c>
      <c r="C7325">
        <v>0</v>
      </c>
      <c r="D7325">
        <v>0</v>
      </c>
      <c r="E7325" t="s">
        <v>1196</v>
      </c>
      <c r="F7325" t="s">
        <v>1196</v>
      </c>
    </row>
    <row r="7326" spans="1:6">
      <c r="A7326" t="s">
        <v>15894</v>
      </c>
      <c r="B7326" t="s">
        <v>15895</v>
      </c>
      <c r="C7326">
        <v>0</v>
      </c>
      <c r="D7326">
        <v>0</v>
      </c>
      <c r="E7326" t="s">
        <v>1196</v>
      </c>
      <c r="F7326" t="s">
        <v>1196</v>
      </c>
    </row>
    <row r="7327" spans="1:6">
      <c r="A7327" t="s">
        <v>15896</v>
      </c>
      <c r="B7327" t="s">
        <v>15897</v>
      </c>
      <c r="C7327">
        <v>0</v>
      </c>
      <c r="D7327">
        <v>0</v>
      </c>
      <c r="E7327" t="s">
        <v>1196</v>
      </c>
      <c r="F7327" t="s">
        <v>1196</v>
      </c>
    </row>
    <row r="7328" spans="1:6">
      <c r="A7328" t="s">
        <v>15898</v>
      </c>
      <c r="B7328" t="s">
        <v>15899</v>
      </c>
      <c r="C7328">
        <v>0</v>
      </c>
      <c r="D7328">
        <v>0</v>
      </c>
      <c r="E7328" t="s">
        <v>1196</v>
      </c>
      <c r="F7328" t="s">
        <v>1196</v>
      </c>
    </row>
    <row r="7329" spans="1:6">
      <c r="A7329" t="s">
        <v>15900</v>
      </c>
      <c r="B7329" t="s">
        <v>15901</v>
      </c>
      <c r="C7329">
        <v>0</v>
      </c>
      <c r="D7329">
        <v>0</v>
      </c>
      <c r="E7329" t="s">
        <v>1196</v>
      </c>
      <c r="F7329" t="s">
        <v>1196</v>
      </c>
    </row>
    <row r="7330" spans="1:6">
      <c r="A7330" t="s">
        <v>15902</v>
      </c>
      <c r="B7330" t="s">
        <v>15903</v>
      </c>
      <c r="C7330">
        <v>0</v>
      </c>
      <c r="D7330">
        <v>0</v>
      </c>
      <c r="E7330" t="s">
        <v>1196</v>
      </c>
      <c r="F7330" t="s">
        <v>1196</v>
      </c>
    </row>
    <row r="7331" spans="1:6">
      <c r="A7331" t="s">
        <v>15904</v>
      </c>
      <c r="B7331" t="s">
        <v>15905</v>
      </c>
      <c r="C7331">
        <v>0</v>
      </c>
      <c r="D7331">
        <v>0</v>
      </c>
      <c r="E7331" t="s">
        <v>1196</v>
      </c>
      <c r="F7331" t="s">
        <v>1196</v>
      </c>
    </row>
    <row r="7332" spans="1:6">
      <c r="A7332" t="s">
        <v>15906</v>
      </c>
      <c r="B7332" t="s">
        <v>15907</v>
      </c>
      <c r="C7332">
        <v>0</v>
      </c>
      <c r="D7332">
        <v>0</v>
      </c>
      <c r="E7332" t="s">
        <v>1196</v>
      </c>
      <c r="F7332" t="s">
        <v>1196</v>
      </c>
    </row>
    <row r="7333" spans="1:6">
      <c r="A7333" t="s">
        <v>15908</v>
      </c>
      <c r="B7333" t="s">
        <v>15909</v>
      </c>
      <c r="C7333">
        <v>0</v>
      </c>
      <c r="D7333">
        <v>0</v>
      </c>
      <c r="E7333" t="s">
        <v>1196</v>
      </c>
      <c r="F7333" t="s">
        <v>1196</v>
      </c>
    </row>
    <row r="7334" spans="1:6">
      <c r="A7334" t="s">
        <v>15910</v>
      </c>
      <c r="B7334" t="s">
        <v>15911</v>
      </c>
      <c r="C7334">
        <v>0</v>
      </c>
      <c r="D7334">
        <v>0</v>
      </c>
      <c r="E7334" t="s">
        <v>1196</v>
      </c>
      <c r="F7334" t="s">
        <v>1196</v>
      </c>
    </row>
    <row r="7335" spans="1:6">
      <c r="A7335" t="s">
        <v>15912</v>
      </c>
      <c r="B7335" t="s">
        <v>15802</v>
      </c>
      <c r="C7335">
        <v>0</v>
      </c>
      <c r="D7335">
        <v>0</v>
      </c>
      <c r="E7335" t="s">
        <v>1196</v>
      </c>
      <c r="F7335" t="s">
        <v>1196</v>
      </c>
    </row>
    <row r="7336" spans="1:6">
      <c r="A7336" t="s">
        <v>15913</v>
      </c>
      <c r="B7336" t="s">
        <v>15914</v>
      </c>
      <c r="C7336">
        <v>0</v>
      </c>
      <c r="D7336">
        <v>0</v>
      </c>
      <c r="E7336" t="s">
        <v>1196</v>
      </c>
      <c r="F7336" t="s">
        <v>1196</v>
      </c>
    </row>
    <row r="7337" spans="1:6">
      <c r="A7337" t="s">
        <v>15915</v>
      </c>
      <c r="B7337" t="s">
        <v>15916</v>
      </c>
      <c r="C7337">
        <v>0</v>
      </c>
      <c r="D7337">
        <v>0</v>
      </c>
      <c r="E7337" t="s">
        <v>1196</v>
      </c>
      <c r="F7337" t="s">
        <v>1196</v>
      </c>
    </row>
    <row r="7338" spans="1:6">
      <c r="A7338" t="s">
        <v>15917</v>
      </c>
      <c r="B7338" t="s">
        <v>15918</v>
      </c>
      <c r="C7338">
        <v>0</v>
      </c>
      <c r="D7338">
        <v>0</v>
      </c>
      <c r="E7338" t="s">
        <v>1196</v>
      </c>
      <c r="F7338" t="s">
        <v>1196</v>
      </c>
    </row>
    <row r="7339" spans="1:6">
      <c r="A7339" t="s">
        <v>15919</v>
      </c>
      <c r="B7339" t="s">
        <v>15920</v>
      </c>
      <c r="C7339">
        <v>0</v>
      </c>
      <c r="D7339">
        <v>0</v>
      </c>
      <c r="E7339" t="s">
        <v>1196</v>
      </c>
      <c r="F7339" t="s">
        <v>1196</v>
      </c>
    </row>
    <row r="7340" spans="1:6">
      <c r="A7340" t="s">
        <v>15921</v>
      </c>
      <c r="B7340" t="s">
        <v>15922</v>
      </c>
      <c r="C7340">
        <v>0</v>
      </c>
      <c r="D7340">
        <v>0</v>
      </c>
      <c r="E7340" t="s">
        <v>1196</v>
      </c>
      <c r="F7340" t="s">
        <v>1196</v>
      </c>
    </row>
    <row r="7341" spans="1:6">
      <c r="A7341" t="s">
        <v>15923</v>
      </c>
      <c r="B7341" t="s">
        <v>15924</v>
      </c>
      <c r="C7341">
        <v>0</v>
      </c>
      <c r="D7341">
        <v>0</v>
      </c>
      <c r="E7341" t="s">
        <v>1196</v>
      </c>
      <c r="F7341" t="s">
        <v>1196</v>
      </c>
    </row>
    <row r="7342" spans="1:6">
      <c r="A7342" t="s">
        <v>15925</v>
      </c>
      <c r="B7342" t="s">
        <v>15926</v>
      </c>
      <c r="C7342">
        <v>0</v>
      </c>
      <c r="D7342">
        <v>0</v>
      </c>
      <c r="E7342" t="s">
        <v>1196</v>
      </c>
      <c r="F7342" t="s">
        <v>1196</v>
      </c>
    </row>
    <row r="7343" spans="1:6">
      <c r="A7343" t="s">
        <v>15927</v>
      </c>
      <c r="B7343" t="s">
        <v>15928</v>
      </c>
      <c r="C7343">
        <v>0</v>
      </c>
      <c r="D7343">
        <v>0</v>
      </c>
      <c r="E7343" t="s">
        <v>1196</v>
      </c>
      <c r="F7343" t="s">
        <v>1196</v>
      </c>
    </row>
    <row r="7344" spans="1:6">
      <c r="A7344" t="s">
        <v>15929</v>
      </c>
      <c r="B7344" t="s">
        <v>15930</v>
      </c>
      <c r="C7344">
        <v>0</v>
      </c>
      <c r="D7344">
        <v>0</v>
      </c>
      <c r="E7344" t="s">
        <v>1196</v>
      </c>
      <c r="F7344" t="s">
        <v>1196</v>
      </c>
    </row>
    <row r="7345" spans="1:6">
      <c r="A7345" t="s">
        <v>15931</v>
      </c>
      <c r="B7345" t="s">
        <v>15932</v>
      </c>
      <c r="C7345">
        <v>0</v>
      </c>
      <c r="D7345">
        <v>0</v>
      </c>
      <c r="E7345" t="s">
        <v>1196</v>
      </c>
      <c r="F7345" t="s">
        <v>1196</v>
      </c>
    </row>
    <row r="7346" spans="1:6">
      <c r="A7346" t="s">
        <v>15933</v>
      </c>
      <c r="B7346" t="s">
        <v>15934</v>
      </c>
      <c r="C7346">
        <v>0</v>
      </c>
      <c r="D7346">
        <v>0</v>
      </c>
      <c r="E7346" t="s">
        <v>1196</v>
      </c>
      <c r="F7346" t="s">
        <v>1196</v>
      </c>
    </row>
    <row r="7347" spans="1:6">
      <c r="A7347" t="s">
        <v>15935</v>
      </c>
      <c r="B7347" t="s">
        <v>15936</v>
      </c>
      <c r="C7347">
        <v>0</v>
      </c>
      <c r="D7347">
        <v>0</v>
      </c>
      <c r="E7347" t="s">
        <v>1196</v>
      </c>
      <c r="F7347" t="s">
        <v>1196</v>
      </c>
    </row>
    <row r="7348" spans="1:6">
      <c r="A7348" t="s">
        <v>15937</v>
      </c>
      <c r="B7348" t="s">
        <v>15938</v>
      </c>
      <c r="C7348">
        <v>0</v>
      </c>
      <c r="D7348">
        <v>0</v>
      </c>
      <c r="E7348" t="s">
        <v>1196</v>
      </c>
      <c r="F7348" t="s">
        <v>1196</v>
      </c>
    </row>
    <row r="7349" spans="1:6">
      <c r="A7349" t="s">
        <v>15939</v>
      </c>
      <c r="B7349" t="s">
        <v>15940</v>
      </c>
      <c r="C7349">
        <v>0</v>
      </c>
      <c r="D7349">
        <v>0</v>
      </c>
      <c r="E7349" t="s">
        <v>1196</v>
      </c>
      <c r="F7349" t="s">
        <v>1196</v>
      </c>
    </row>
    <row r="7350" spans="1:6">
      <c r="A7350" t="s">
        <v>15941</v>
      </c>
      <c r="B7350" t="s">
        <v>15942</v>
      </c>
      <c r="C7350">
        <v>0</v>
      </c>
      <c r="D7350">
        <v>0</v>
      </c>
      <c r="E7350" t="s">
        <v>1196</v>
      </c>
      <c r="F7350" t="s">
        <v>1196</v>
      </c>
    </row>
    <row r="7351" spans="1:6">
      <c r="A7351" t="s">
        <v>15943</v>
      </c>
      <c r="B7351" t="s">
        <v>15944</v>
      </c>
      <c r="C7351">
        <v>0</v>
      </c>
      <c r="D7351">
        <v>0</v>
      </c>
      <c r="E7351" t="s">
        <v>1196</v>
      </c>
      <c r="F7351" t="s">
        <v>1196</v>
      </c>
    </row>
    <row r="7352" spans="1:6">
      <c r="A7352" t="s">
        <v>15945</v>
      </c>
      <c r="B7352" t="s">
        <v>15946</v>
      </c>
      <c r="C7352">
        <v>0</v>
      </c>
      <c r="D7352">
        <v>0</v>
      </c>
      <c r="E7352" t="s">
        <v>1196</v>
      </c>
      <c r="F7352" t="s">
        <v>1196</v>
      </c>
    </row>
    <row r="7353" spans="1:6">
      <c r="A7353" t="s">
        <v>15947</v>
      </c>
      <c r="B7353" t="s">
        <v>15948</v>
      </c>
      <c r="C7353">
        <v>0</v>
      </c>
      <c r="D7353">
        <v>0</v>
      </c>
      <c r="E7353" t="s">
        <v>1196</v>
      </c>
      <c r="F7353" t="s">
        <v>1196</v>
      </c>
    </row>
    <row r="7354" spans="1:6">
      <c r="A7354" t="s">
        <v>15949</v>
      </c>
      <c r="B7354" t="s">
        <v>15950</v>
      </c>
      <c r="C7354">
        <v>0</v>
      </c>
      <c r="D7354">
        <v>0</v>
      </c>
      <c r="E7354" t="s">
        <v>1196</v>
      </c>
      <c r="F7354" t="s">
        <v>1196</v>
      </c>
    </row>
    <row r="7355" spans="1:6">
      <c r="A7355" t="s">
        <v>15951</v>
      </c>
      <c r="B7355" t="s">
        <v>15952</v>
      </c>
      <c r="C7355">
        <v>0</v>
      </c>
      <c r="D7355">
        <v>0</v>
      </c>
      <c r="E7355" t="s">
        <v>1196</v>
      </c>
      <c r="F7355" t="s">
        <v>1196</v>
      </c>
    </row>
    <row r="7356" spans="1:6">
      <c r="A7356" t="s">
        <v>15953</v>
      </c>
      <c r="B7356" t="s">
        <v>15954</v>
      </c>
      <c r="C7356">
        <v>0</v>
      </c>
      <c r="D7356">
        <v>0</v>
      </c>
      <c r="E7356" t="s">
        <v>1196</v>
      </c>
      <c r="F7356" t="s">
        <v>1196</v>
      </c>
    </row>
    <row r="7357" spans="1:6">
      <c r="A7357" t="s">
        <v>15955</v>
      </c>
      <c r="B7357" t="s">
        <v>15956</v>
      </c>
      <c r="C7357">
        <v>0</v>
      </c>
      <c r="D7357">
        <v>0</v>
      </c>
      <c r="E7357" t="s">
        <v>1196</v>
      </c>
      <c r="F7357" t="s">
        <v>1196</v>
      </c>
    </row>
    <row r="7358" spans="1:6">
      <c r="A7358" t="s">
        <v>15957</v>
      </c>
      <c r="B7358" t="s">
        <v>15958</v>
      </c>
      <c r="C7358">
        <v>0</v>
      </c>
      <c r="D7358">
        <v>0</v>
      </c>
      <c r="E7358" t="s">
        <v>1196</v>
      </c>
      <c r="F7358" t="s">
        <v>1196</v>
      </c>
    </row>
    <row r="7359" spans="1:6">
      <c r="A7359" t="s">
        <v>15959</v>
      </c>
      <c r="B7359" t="s">
        <v>15960</v>
      </c>
      <c r="C7359">
        <v>0</v>
      </c>
      <c r="D7359">
        <v>0</v>
      </c>
      <c r="E7359" t="s">
        <v>1196</v>
      </c>
      <c r="F7359" t="s">
        <v>1196</v>
      </c>
    </row>
    <row r="7360" spans="1:6">
      <c r="A7360" t="s">
        <v>15961</v>
      </c>
      <c r="B7360" t="s">
        <v>15962</v>
      </c>
      <c r="C7360">
        <v>0</v>
      </c>
      <c r="D7360">
        <v>0</v>
      </c>
      <c r="E7360" t="s">
        <v>1196</v>
      </c>
      <c r="F7360" t="s">
        <v>1196</v>
      </c>
    </row>
    <row r="7361" spans="1:6">
      <c r="A7361" t="s">
        <v>15963</v>
      </c>
      <c r="B7361" t="s">
        <v>15964</v>
      </c>
      <c r="C7361">
        <v>0</v>
      </c>
      <c r="D7361">
        <v>0</v>
      </c>
      <c r="E7361" t="s">
        <v>1196</v>
      </c>
      <c r="F7361" t="s">
        <v>1196</v>
      </c>
    </row>
    <row r="7362" spans="1:6">
      <c r="A7362" t="s">
        <v>15965</v>
      </c>
      <c r="B7362" t="s">
        <v>15966</v>
      </c>
      <c r="C7362">
        <v>0</v>
      </c>
      <c r="D7362">
        <v>0</v>
      </c>
      <c r="E7362" t="s">
        <v>1196</v>
      </c>
      <c r="F7362" t="s">
        <v>1196</v>
      </c>
    </row>
    <row r="7363" spans="1:6">
      <c r="A7363" t="s">
        <v>15967</v>
      </c>
      <c r="B7363" t="s">
        <v>15968</v>
      </c>
      <c r="C7363">
        <v>0</v>
      </c>
      <c r="D7363">
        <v>0</v>
      </c>
      <c r="E7363" t="s">
        <v>1196</v>
      </c>
      <c r="F7363" t="s">
        <v>1196</v>
      </c>
    </row>
    <row r="7364" spans="1:6">
      <c r="A7364" t="s">
        <v>15969</v>
      </c>
      <c r="B7364" t="s">
        <v>15970</v>
      </c>
      <c r="C7364">
        <v>0</v>
      </c>
      <c r="D7364">
        <v>0</v>
      </c>
      <c r="E7364" t="s">
        <v>1196</v>
      </c>
      <c r="F7364" t="s">
        <v>1196</v>
      </c>
    </row>
    <row r="7365" spans="1:6">
      <c r="A7365" t="s">
        <v>15971</v>
      </c>
      <c r="B7365" t="s">
        <v>15972</v>
      </c>
      <c r="C7365">
        <v>0</v>
      </c>
      <c r="D7365">
        <v>0</v>
      </c>
      <c r="E7365" t="s">
        <v>1196</v>
      </c>
      <c r="F7365" t="s">
        <v>1196</v>
      </c>
    </row>
    <row r="7366" spans="1:6">
      <c r="A7366" t="s">
        <v>15973</v>
      </c>
      <c r="B7366" t="s">
        <v>15974</v>
      </c>
      <c r="C7366">
        <v>0</v>
      </c>
      <c r="D7366">
        <v>0</v>
      </c>
      <c r="E7366" t="s">
        <v>1196</v>
      </c>
      <c r="F7366" t="s">
        <v>1196</v>
      </c>
    </row>
    <row r="7367" spans="1:6">
      <c r="A7367" t="s">
        <v>15975</v>
      </c>
      <c r="B7367" t="s">
        <v>15976</v>
      </c>
      <c r="C7367">
        <v>0</v>
      </c>
      <c r="D7367">
        <v>0</v>
      </c>
      <c r="E7367" t="s">
        <v>1196</v>
      </c>
      <c r="F7367" t="s">
        <v>1196</v>
      </c>
    </row>
    <row r="7368" spans="1:6">
      <c r="A7368" t="s">
        <v>15977</v>
      </c>
      <c r="B7368" t="s">
        <v>15978</v>
      </c>
      <c r="C7368">
        <v>0</v>
      </c>
      <c r="D7368">
        <v>0</v>
      </c>
      <c r="E7368" t="s">
        <v>1196</v>
      </c>
      <c r="F7368" t="s">
        <v>1196</v>
      </c>
    </row>
    <row r="7369" spans="1:6">
      <c r="A7369" t="s">
        <v>15979</v>
      </c>
      <c r="B7369" t="s">
        <v>15980</v>
      </c>
      <c r="C7369">
        <v>0</v>
      </c>
      <c r="D7369">
        <v>0</v>
      </c>
      <c r="E7369" t="s">
        <v>1196</v>
      </c>
      <c r="F7369" t="s">
        <v>1196</v>
      </c>
    </row>
    <row r="7370" spans="1:6">
      <c r="A7370" t="s">
        <v>15981</v>
      </c>
      <c r="B7370" t="s">
        <v>15982</v>
      </c>
      <c r="C7370">
        <v>0</v>
      </c>
      <c r="D7370">
        <v>0</v>
      </c>
      <c r="E7370" t="s">
        <v>1196</v>
      </c>
      <c r="F7370" t="s">
        <v>1196</v>
      </c>
    </row>
    <row r="7371" spans="1:6">
      <c r="A7371" t="s">
        <v>15983</v>
      </c>
      <c r="B7371" t="s">
        <v>15984</v>
      </c>
      <c r="C7371">
        <v>0</v>
      </c>
      <c r="D7371">
        <v>0</v>
      </c>
      <c r="E7371" t="s">
        <v>1196</v>
      </c>
      <c r="F7371" t="s">
        <v>1196</v>
      </c>
    </row>
    <row r="7372" spans="1:6">
      <c r="A7372" t="s">
        <v>15985</v>
      </c>
      <c r="B7372" t="s">
        <v>15986</v>
      </c>
      <c r="C7372">
        <v>0</v>
      </c>
      <c r="D7372">
        <v>0</v>
      </c>
      <c r="E7372" t="s">
        <v>1196</v>
      </c>
      <c r="F7372" t="s">
        <v>1196</v>
      </c>
    </row>
    <row r="7373" spans="1:6">
      <c r="A7373" t="s">
        <v>15987</v>
      </c>
      <c r="B7373" t="s">
        <v>15988</v>
      </c>
      <c r="C7373">
        <v>0</v>
      </c>
      <c r="D7373">
        <v>0</v>
      </c>
      <c r="E7373" t="s">
        <v>1196</v>
      </c>
      <c r="F7373" t="s">
        <v>1196</v>
      </c>
    </row>
    <row r="7374" spans="1:6">
      <c r="A7374" t="s">
        <v>15989</v>
      </c>
      <c r="B7374" t="s">
        <v>15990</v>
      </c>
      <c r="C7374">
        <v>0</v>
      </c>
      <c r="D7374">
        <v>0</v>
      </c>
      <c r="E7374" t="s">
        <v>1196</v>
      </c>
      <c r="F7374" t="s">
        <v>1196</v>
      </c>
    </row>
    <row r="7375" spans="1:6">
      <c r="A7375" t="s">
        <v>15991</v>
      </c>
      <c r="B7375" t="s">
        <v>15992</v>
      </c>
      <c r="C7375">
        <v>0</v>
      </c>
      <c r="D7375">
        <v>0</v>
      </c>
      <c r="E7375" t="s">
        <v>1196</v>
      </c>
      <c r="F7375" t="s">
        <v>1196</v>
      </c>
    </row>
    <row r="7376" spans="1:6">
      <c r="A7376" t="s">
        <v>15993</v>
      </c>
      <c r="B7376" t="s">
        <v>15994</v>
      </c>
      <c r="C7376">
        <v>0</v>
      </c>
      <c r="D7376">
        <v>0</v>
      </c>
      <c r="E7376" t="s">
        <v>1196</v>
      </c>
      <c r="F7376" t="s">
        <v>1196</v>
      </c>
    </row>
    <row r="7377" spans="1:6">
      <c r="A7377" t="s">
        <v>15995</v>
      </c>
      <c r="B7377" t="s">
        <v>15996</v>
      </c>
      <c r="C7377">
        <v>0</v>
      </c>
      <c r="D7377">
        <v>0</v>
      </c>
      <c r="E7377" t="s">
        <v>1196</v>
      </c>
      <c r="F7377" t="s">
        <v>1196</v>
      </c>
    </row>
    <row r="7378" spans="1:6">
      <c r="A7378" t="s">
        <v>15997</v>
      </c>
      <c r="B7378" t="s">
        <v>15998</v>
      </c>
      <c r="C7378">
        <v>0</v>
      </c>
      <c r="D7378">
        <v>0</v>
      </c>
      <c r="E7378" t="s">
        <v>1196</v>
      </c>
      <c r="F7378" t="s">
        <v>1196</v>
      </c>
    </row>
    <row r="7379" spans="1:6">
      <c r="A7379" t="s">
        <v>15999</v>
      </c>
      <c r="B7379" t="s">
        <v>16000</v>
      </c>
      <c r="C7379">
        <v>0</v>
      </c>
      <c r="D7379">
        <v>0</v>
      </c>
      <c r="E7379" t="s">
        <v>1196</v>
      </c>
      <c r="F7379" t="s">
        <v>1196</v>
      </c>
    </row>
    <row r="7380" spans="1:6">
      <c r="A7380" t="s">
        <v>16001</v>
      </c>
      <c r="B7380" t="s">
        <v>16002</v>
      </c>
      <c r="C7380">
        <v>0</v>
      </c>
      <c r="D7380">
        <v>0</v>
      </c>
      <c r="E7380" t="s">
        <v>1196</v>
      </c>
      <c r="F7380" t="s">
        <v>1196</v>
      </c>
    </row>
    <row r="7381" spans="1:6">
      <c r="A7381" t="s">
        <v>16003</v>
      </c>
      <c r="B7381" t="s">
        <v>16004</v>
      </c>
      <c r="C7381">
        <v>0</v>
      </c>
      <c r="D7381">
        <v>0</v>
      </c>
      <c r="E7381" t="s">
        <v>1196</v>
      </c>
      <c r="F7381" t="s">
        <v>1196</v>
      </c>
    </row>
    <row r="7382" spans="1:6">
      <c r="A7382" t="s">
        <v>16005</v>
      </c>
      <c r="B7382" t="s">
        <v>16006</v>
      </c>
      <c r="C7382">
        <v>0</v>
      </c>
      <c r="D7382">
        <v>0</v>
      </c>
      <c r="E7382" t="s">
        <v>1196</v>
      </c>
      <c r="F7382" t="s">
        <v>1196</v>
      </c>
    </row>
    <row r="7383" spans="1:6">
      <c r="A7383" t="s">
        <v>16007</v>
      </c>
      <c r="B7383" t="s">
        <v>16008</v>
      </c>
      <c r="C7383">
        <v>0</v>
      </c>
      <c r="D7383">
        <v>0</v>
      </c>
      <c r="E7383" t="s">
        <v>1196</v>
      </c>
      <c r="F7383" t="s">
        <v>1196</v>
      </c>
    </row>
    <row r="7384" spans="1:6">
      <c r="A7384" t="s">
        <v>16009</v>
      </c>
      <c r="B7384" t="s">
        <v>16010</v>
      </c>
      <c r="C7384">
        <v>0</v>
      </c>
      <c r="D7384">
        <v>0</v>
      </c>
      <c r="E7384" t="s">
        <v>1196</v>
      </c>
      <c r="F7384" t="s">
        <v>1196</v>
      </c>
    </row>
    <row r="7385" spans="1:6">
      <c r="A7385" t="s">
        <v>16011</v>
      </c>
      <c r="B7385" t="s">
        <v>16012</v>
      </c>
      <c r="C7385">
        <v>0</v>
      </c>
      <c r="D7385">
        <v>0</v>
      </c>
      <c r="E7385" t="s">
        <v>1196</v>
      </c>
      <c r="F7385" t="s">
        <v>1196</v>
      </c>
    </row>
    <row r="7386" spans="1:6">
      <c r="A7386" t="s">
        <v>16013</v>
      </c>
      <c r="B7386" t="s">
        <v>16014</v>
      </c>
      <c r="C7386">
        <v>0</v>
      </c>
      <c r="D7386">
        <v>0</v>
      </c>
      <c r="E7386" t="s">
        <v>1196</v>
      </c>
      <c r="F7386" t="s">
        <v>1196</v>
      </c>
    </row>
    <row r="7387" spans="1:6">
      <c r="A7387" t="s">
        <v>16015</v>
      </c>
      <c r="B7387" t="s">
        <v>16016</v>
      </c>
      <c r="C7387">
        <v>0</v>
      </c>
      <c r="D7387">
        <v>0</v>
      </c>
      <c r="E7387" t="s">
        <v>1196</v>
      </c>
      <c r="F7387" t="s">
        <v>1196</v>
      </c>
    </row>
    <row r="7388" spans="1:6">
      <c r="A7388" t="s">
        <v>16017</v>
      </c>
      <c r="B7388" t="s">
        <v>16018</v>
      </c>
      <c r="C7388">
        <v>0</v>
      </c>
      <c r="D7388">
        <v>0</v>
      </c>
      <c r="E7388" t="s">
        <v>1196</v>
      </c>
      <c r="F7388" t="s">
        <v>1196</v>
      </c>
    </row>
    <row r="7389" spans="1:6">
      <c r="A7389" t="s">
        <v>16019</v>
      </c>
      <c r="B7389" t="s">
        <v>16020</v>
      </c>
      <c r="C7389">
        <v>0</v>
      </c>
      <c r="D7389">
        <v>0</v>
      </c>
      <c r="E7389" t="s">
        <v>1196</v>
      </c>
      <c r="F7389" t="s">
        <v>1196</v>
      </c>
    </row>
    <row r="7390" spans="1:6">
      <c r="A7390" t="s">
        <v>16021</v>
      </c>
      <c r="B7390" t="s">
        <v>16022</v>
      </c>
      <c r="C7390">
        <v>0</v>
      </c>
      <c r="D7390">
        <v>0</v>
      </c>
      <c r="E7390" t="s">
        <v>1196</v>
      </c>
      <c r="F7390" t="s">
        <v>1196</v>
      </c>
    </row>
    <row r="7391" spans="1:6">
      <c r="A7391" t="s">
        <v>16023</v>
      </c>
      <c r="B7391" t="s">
        <v>16024</v>
      </c>
      <c r="C7391">
        <v>0</v>
      </c>
      <c r="D7391">
        <v>0</v>
      </c>
      <c r="E7391" t="s">
        <v>1196</v>
      </c>
      <c r="F7391" t="s">
        <v>1196</v>
      </c>
    </row>
    <row r="7392" spans="1:6">
      <c r="A7392" t="s">
        <v>16025</v>
      </c>
      <c r="B7392" t="s">
        <v>16026</v>
      </c>
      <c r="C7392">
        <v>0</v>
      </c>
      <c r="D7392">
        <v>0</v>
      </c>
      <c r="E7392" t="s">
        <v>1196</v>
      </c>
      <c r="F7392" t="s">
        <v>1196</v>
      </c>
    </row>
    <row r="7393" spans="1:6">
      <c r="A7393" t="s">
        <v>16027</v>
      </c>
      <c r="B7393" t="s">
        <v>16028</v>
      </c>
      <c r="C7393">
        <v>0</v>
      </c>
      <c r="D7393">
        <v>0</v>
      </c>
      <c r="E7393" t="s">
        <v>1196</v>
      </c>
      <c r="F7393" t="s">
        <v>1196</v>
      </c>
    </row>
    <row r="7394" spans="1:6">
      <c r="A7394" t="s">
        <v>16029</v>
      </c>
      <c r="B7394" t="s">
        <v>16030</v>
      </c>
      <c r="C7394">
        <v>0</v>
      </c>
      <c r="D7394">
        <v>0</v>
      </c>
      <c r="E7394" t="s">
        <v>1196</v>
      </c>
      <c r="F7394" t="s">
        <v>1196</v>
      </c>
    </row>
    <row r="7395" spans="1:6">
      <c r="A7395" t="s">
        <v>16031</v>
      </c>
      <c r="B7395" t="s">
        <v>16032</v>
      </c>
      <c r="C7395">
        <v>0</v>
      </c>
      <c r="D7395">
        <v>0</v>
      </c>
      <c r="E7395" t="s">
        <v>1196</v>
      </c>
      <c r="F7395" t="s">
        <v>1196</v>
      </c>
    </row>
    <row r="7396" spans="1:6">
      <c r="A7396" t="s">
        <v>16033</v>
      </c>
      <c r="B7396" t="s">
        <v>16034</v>
      </c>
      <c r="C7396">
        <v>0</v>
      </c>
      <c r="D7396">
        <v>0</v>
      </c>
      <c r="E7396" t="s">
        <v>1196</v>
      </c>
      <c r="F7396" t="s">
        <v>1196</v>
      </c>
    </row>
    <row r="7397" spans="1:6">
      <c r="A7397" t="s">
        <v>16035</v>
      </c>
      <c r="B7397" t="s">
        <v>16036</v>
      </c>
      <c r="C7397">
        <v>0</v>
      </c>
      <c r="D7397">
        <v>0</v>
      </c>
      <c r="E7397" t="s">
        <v>1196</v>
      </c>
      <c r="F7397" t="s">
        <v>1196</v>
      </c>
    </row>
    <row r="7398" spans="1:6">
      <c r="A7398" t="s">
        <v>16037</v>
      </c>
      <c r="B7398" t="s">
        <v>16038</v>
      </c>
      <c r="C7398">
        <v>0</v>
      </c>
      <c r="D7398">
        <v>0</v>
      </c>
      <c r="E7398" t="s">
        <v>1196</v>
      </c>
      <c r="F7398" t="s">
        <v>1196</v>
      </c>
    </row>
    <row r="7399" spans="1:6">
      <c r="A7399" t="s">
        <v>16039</v>
      </c>
      <c r="B7399" t="s">
        <v>16040</v>
      </c>
      <c r="C7399">
        <v>0</v>
      </c>
      <c r="D7399">
        <v>0</v>
      </c>
      <c r="E7399" t="s">
        <v>1196</v>
      </c>
      <c r="F7399" t="s">
        <v>1196</v>
      </c>
    </row>
    <row r="7400" spans="1:6">
      <c r="A7400" t="s">
        <v>16041</v>
      </c>
      <c r="B7400" t="s">
        <v>16042</v>
      </c>
      <c r="C7400">
        <v>0</v>
      </c>
      <c r="D7400">
        <v>0</v>
      </c>
      <c r="E7400" t="s">
        <v>1196</v>
      </c>
      <c r="F7400" t="s">
        <v>1196</v>
      </c>
    </row>
    <row r="7401" spans="1:6">
      <c r="A7401" t="s">
        <v>16043</v>
      </c>
      <c r="B7401" t="s">
        <v>16044</v>
      </c>
      <c r="C7401">
        <v>0</v>
      </c>
      <c r="D7401">
        <v>0</v>
      </c>
      <c r="E7401" t="s">
        <v>1196</v>
      </c>
      <c r="F7401" t="s">
        <v>1196</v>
      </c>
    </row>
    <row r="7402" spans="1:6">
      <c r="A7402" t="s">
        <v>16045</v>
      </c>
      <c r="B7402" t="s">
        <v>16046</v>
      </c>
      <c r="C7402">
        <v>0</v>
      </c>
      <c r="D7402">
        <v>0</v>
      </c>
      <c r="E7402" t="s">
        <v>1196</v>
      </c>
      <c r="F7402" t="s">
        <v>1196</v>
      </c>
    </row>
    <row r="7403" spans="1:6">
      <c r="A7403" t="s">
        <v>16047</v>
      </c>
      <c r="B7403" t="s">
        <v>16048</v>
      </c>
      <c r="C7403">
        <v>0</v>
      </c>
      <c r="D7403">
        <v>0</v>
      </c>
      <c r="E7403" t="s">
        <v>1196</v>
      </c>
      <c r="F7403" t="s">
        <v>1196</v>
      </c>
    </row>
    <row r="7404" spans="1:6">
      <c r="A7404" t="s">
        <v>16049</v>
      </c>
      <c r="B7404" t="s">
        <v>16050</v>
      </c>
      <c r="C7404">
        <v>0</v>
      </c>
      <c r="D7404">
        <v>0</v>
      </c>
      <c r="E7404" t="s">
        <v>1196</v>
      </c>
      <c r="F7404" t="s">
        <v>1196</v>
      </c>
    </row>
    <row r="7405" spans="1:6">
      <c r="A7405" t="s">
        <v>16051</v>
      </c>
      <c r="B7405" t="s">
        <v>16052</v>
      </c>
      <c r="C7405">
        <v>0</v>
      </c>
      <c r="D7405">
        <v>0</v>
      </c>
      <c r="E7405" t="s">
        <v>1196</v>
      </c>
      <c r="F7405" t="s">
        <v>1196</v>
      </c>
    </row>
    <row r="7406" spans="1:6">
      <c r="A7406" t="s">
        <v>16053</v>
      </c>
      <c r="B7406" t="s">
        <v>16054</v>
      </c>
      <c r="C7406">
        <v>0</v>
      </c>
      <c r="D7406">
        <v>0</v>
      </c>
      <c r="E7406" t="s">
        <v>1196</v>
      </c>
      <c r="F7406" t="s">
        <v>1196</v>
      </c>
    </row>
    <row r="7407" spans="1:6">
      <c r="A7407" t="s">
        <v>16055</v>
      </c>
      <c r="B7407" t="s">
        <v>16056</v>
      </c>
      <c r="C7407">
        <v>0</v>
      </c>
      <c r="D7407">
        <v>0</v>
      </c>
      <c r="E7407" t="s">
        <v>1196</v>
      </c>
      <c r="F7407" t="s">
        <v>1196</v>
      </c>
    </row>
    <row r="7408" spans="1:6">
      <c r="A7408" t="s">
        <v>16057</v>
      </c>
      <c r="B7408" t="s">
        <v>16058</v>
      </c>
      <c r="C7408">
        <v>0</v>
      </c>
      <c r="D7408">
        <v>0</v>
      </c>
      <c r="E7408" t="s">
        <v>1196</v>
      </c>
      <c r="F7408" t="s">
        <v>1196</v>
      </c>
    </row>
    <row r="7409" spans="1:6">
      <c r="A7409" t="s">
        <v>16059</v>
      </c>
      <c r="B7409" t="s">
        <v>16060</v>
      </c>
      <c r="C7409">
        <v>0</v>
      </c>
      <c r="D7409">
        <v>0</v>
      </c>
      <c r="E7409" t="s">
        <v>1196</v>
      </c>
      <c r="F7409" t="s">
        <v>1196</v>
      </c>
    </row>
    <row r="7410" spans="1:6">
      <c r="A7410" t="s">
        <v>16061</v>
      </c>
      <c r="B7410" t="s">
        <v>16062</v>
      </c>
      <c r="C7410">
        <v>0</v>
      </c>
      <c r="D7410">
        <v>0</v>
      </c>
      <c r="E7410" t="s">
        <v>1196</v>
      </c>
      <c r="F7410" t="s">
        <v>1196</v>
      </c>
    </row>
    <row r="7411" spans="1:6">
      <c r="A7411" t="s">
        <v>16063</v>
      </c>
      <c r="B7411" t="s">
        <v>16064</v>
      </c>
      <c r="C7411">
        <v>0</v>
      </c>
      <c r="D7411">
        <v>0</v>
      </c>
      <c r="E7411" t="s">
        <v>1196</v>
      </c>
      <c r="F7411" t="s">
        <v>1196</v>
      </c>
    </row>
    <row r="7412" spans="1:6">
      <c r="A7412" t="s">
        <v>16065</v>
      </c>
      <c r="B7412" t="s">
        <v>16066</v>
      </c>
      <c r="C7412">
        <v>0</v>
      </c>
      <c r="D7412">
        <v>0</v>
      </c>
      <c r="E7412" t="s">
        <v>1196</v>
      </c>
      <c r="F7412" t="s">
        <v>1196</v>
      </c>
    </row>
    <row r="7413" spans="1:6">
      <c r="A7413" t="s">
        <v>16067</v>
      </c>
      <c r="B7413" t="s">
        <v>16068</v>
      </c>
      <c r="C7413">
        <v>0</v>
      </c>
      <c r="D7413">
        <v>0</v>
      </c>
      <c r="E7413" t="s">
        <v>1196</v>
      </c>
      <c r="F7413" t="s">
        <v>1196</v>
      </c>
    </row>
    <row r="7414" spans="1:6">
      <c r="A7414" t="s">
        <v>16069</v>
      </c>
      <c r="B7414" t="s">
        <v>16070</v>
      </c>
      <c r="C7414">
        <v>0</v>
      </c>
      <c r="D7414">
        <v>0</v>
      </c>
      <c r="E7414" t="s">
        <v>1196</v>
      </c>
      <c r="F7414" t="s">
        <v>1196</v>
      </c>
    </row>
    <row r="7415" spans="1:6">
      <c r="A7415" t="s">
        <v>16071</v>
      </c>
      <c r="B7415" t="s">
        <v>16072</v>
      </c>
      <c r="C7415">
        <v>0</v>
      </c>
      <c r="D7415">
        <v>0</v>
      </c>
      <c r="E7415" t="s">
        <v>1196</v>
      </c>
      <c r="F7415" t="s">
        <v>1196</v>
      </c>
    </row>
    <row r="7416" spans="1:6">
      <c r="A7416" t="s">
        <v>16073</v>
      </c>
      <c r="B7416" t="s">
        <v>16074</v>
      </c>
      <c r="C7416">
        <v>0</v>
      </c>
      <c r="D7416">
        <v>0</v>
      </c>
      <c r="E7416" t="s">
        <v>1196</v>
      </c>
      <c r="F7416" t="s">
        <v>1196</v>
      </c>
    </row>
    <row r="7417" spans="1:6">
      <c r="A7417" t="s">
        <v>16075</v>
      </c>
      <c r="B7417" t="s">
        <v>16076</v>
      </c>
      <c r="C7417">
        <v>0</v>
      </c>
      <c r="D7417">
        <v>0</v>
      </c>
      <c r="E7417" t="s">
        <v>1196</v>
      </c>
      <c r="F7417" t="s">
        <v>1196</v>
      </c>
    </row>
    <row r="7418" spans="1:6">
      <c r="A7418" t="s">
        <v>16077</v>
      </c>
      <c r="B7418" t="s">
        <v>16078</v>
      </c>
      <c r="C7418">
        <v>0</v>
      </c>
      <c r="D7418">
        <v>0</v>
      </c>
      <c r="E7418" t="s">
        <v>1196</v>
      </c>
      <c r="F7418" t="s">
        <v>1196</v>
      </c>
    </row>
    <row r="7419" spans="1:6">
      <c r="A7419" t="s">
        <v>16079</v>
      </c>
      <c r="B7419" t="s">
        <v>16080</v>
      </c>
      <c r="C7419">
        <v>0</v>
      </c>
      <c r="D7419">
        <v>0</v>
      </c>
      <c r="E7419" t="s">
        <v>1196</v>
      </c>
      <c r="F7419" t="s">
        <v>1196</v>
      </c>
    </row>
    <row r="7420" spans="1:6">
      <c r="A7420" t="s">
        <v>16081</v>
      </c>
      <c r="B7420" t="s">
        <v>16082</v>
      </c>
      <c r="C7420">
        <v>0</v>
      </c>
      <c r="D7420">
        <v>0</v>
      </c>
      <c r="E7420" t="s">
        <v>1196</v>
      </c>
      <c r="F7420" t="s">
        <v>1196</v>
      </c>
    </row>
    <row r="7421" spans="1:6">
      <c r="A7421" t="s">
        <v>16083</v>
      </c>
      <c r="B7421" t="s">
        <v>16084</v>
      </c>
      <c r="C7421">
        <v>0</v>
      </c>
      <c r="D7421">
        <v>0</v>
      </c>
      <c r="E7421" t="s">
        <v>1196</v>
      </c>
      <c r="F7421" t="s">
        <v>1196</v>
      </c>
    </row>
    <row r="7422" spans="1:6">
      <c r="A7422" t="s">
        <v>16085</v>
      </c>
      <c r="B7422" t="s">
        <v>16086</v>
      </c>
      <c r="C7422">
        <v>0</v>
      </c>
      <c r="D7422">
        <v>0</v>
      </c>
      <c r="E7422" t="s">
        <v>1196</v>
      </c>
      <c r="F7422" t="s">
        <v>1196</v>
      </c>
    </row>
    <row r="7423" spans="1:6">
      <c r="A7423" t="s">
        <v>16087</v>
      </c>
      <c r="B7423" t="s">
        <v>16088</v>
      </c>
      <c r="C7423">
        <v>0</v>
      </c>
      <c r="D7423">
        <v>0</v>
      </c>
      <c r="E7423" t="s">
        <v>1196</v>
      </c>
      <c r="F7423" t="s">
        <v>1196</v>
      </c>
    </row>
    <row r="7424" spans="1:6">
      <c r="A7424" t="s">
        <v>16089</v>
      </c>
      <c r="B7424" t="s">
        <v>16090</v>
      </c>
      <c r="C7424">
        <v>0</v>
      </c>
      <c r="D7424">
        <v>0</v>
      </c>
      <c r="E7424" t="s">
        <v>1196</v>
      </c>
      <c r="F7424" t="s">
        <v>1196</v>
      </c>
    </row>
    <row r="7425" spans="1:6">
      <c r="A7425" t="s">
        <v>16091</v>
      </c>
      <c r="B7425" t="s">
        <v>16092</v>
      </c>
      <c r="C7425">
        <v>0</v>
      </c>
      <c r="D7425">
        <v>0</v>
      </c>
      <c r="E7425" t="s">
        <v>1196</v>
      </c>
      <c r="F7425" t="s">
        <v>1196</v>
      </c>
    </row>
    <row r="7426" spans="1:6">
      <c r="A7426" t="s">
        <v>16093</v>
      </c>
      <c r="B7426" t="s">
        <v>16094</v>
      </c>
      <c r="C7426">
        <v>0</v>
      </c>
      <c r="D7426">
        <v>0</v>
      </c>
      <c r="E7426" t="s">
        <v>1196</v>
      </c>
      <c r="F7426" t="s">
        <v>1196</v>
      </c>
    </row>
    <row r="7427" spans="1:6">
      <c r="A7427" t="s">
        <v>16095</v>
      </c>
      <c r="B7427" t="s">
        <v>16096</v>
      </c>
      <c r="C7427">
        <v>0</v>
      </c>
      <c r="D7427">
        <v>0</v>
      </c>
      <c r="E7427" t="s">
        <v>1196</v>
      </c>
      <c r="F7427" t="s">
        <v>1196</v>
      </c>
    </row>
    <row r="7428" spans="1:6">
      <c r="A7428" t="s">
        <v>16097</v>
      </c>
      <c r="B7428" t="s">
        <v>16098</v>
      </c>
      <c r="C7428">
        <v>0</v>
      </c>
      <c r="D7428">
        <v>0</v>
      </c>
      <c r="E7428" t="s">
        <v>1196</v>
      </c>
      <c r="F7428" t="s">
        <v>1196</v>
      </c>
    </row>
    <row r="7429" spans="1:6">
      <c r="A7429" t="s">
        <v>16099</v>
      </c>
      <c r="B7429" t="s">
        <v>16100</v>
      </c>
      <c r="C7429">
        <v>0</v>
      </c>
      <c r="D7429">
        <v>0</v>
      </c>
      <c r="E7429" t="s">
        <v>1196</v>
      </c>
      <c r="F7429" t="s">
        <v>1196</v>
      </c>
    </row>
    <row r="7430" spans="1:6">
      <c r="A7430" t="s">
        <v>16101</v>
      </c>
      <c r="B7430" t="s">
        <v>16102</v>
      </c>
      <c r="C7430">
        <v>0</v>
      </c>
      <c r="D7430">
        <v>0</v>
      </c>
      <c r="E7430" t="s">
        <v>1196</v>
      </c>
      <c r="F7430" t="s">
        <v>1196</v>
      </c>
    </row>
    <row r="7431" spans="1:6">
      <c r="A7431" t="s">
        <v>16103</v>
      </c>
      <c r="B7431" t="s">
        <v>16104</v>
      </c>
      <c r="C7431">
        <v>0</v>
      </c>
      <c r="D7431">
        <v>0</v>
      </c>
      <c r="E7431" t="s">
        <v>1196</v>
      </c>
      <c r="F7431" t="s">
        <v>1196</v>
      </c>
    </row>
    <row r="7432" spans="1:6">
      <c r="A7432" t="s">
        <v>16105</v>
      </c>
      <c r="B7432" t="s">
        <v>16106</v>
      </c>
      <c r="C7432">
        <v>0</v>
      </c>
      <c r="D7432">
        <v>0</v>
      </c>
      <c r="E7432" t="s">
        <v>1196</v>
      </c>
      <c r="F7432" t="s">
        <v>1196</v>
      </c>
    </row>
    <row r="7433" spans="1:6">
      <c r="A7433" t="s">
        <v>16107</v>
      </c>
      <c r="B7433" t="s">
        <v>16108</v>
      </c>
      <c r="C7433">
        <v>0</v>
      </c>
      <c r="D7433">
        <v>0</v>
      </c>
      <c r="E7433" t="s">
        <v>1196</v>
      </c>
      <c r="F7433" t="s">
        <v>1196</v>
      </c>
    </row>
    <row r="7434" spans="1:6">
      <c r="A7434" t="s">
        <v>16109</v>
      </c>
      <c r="B7434" t="s">
        <v>16110</v>
      </c>
      <c r="C7434">
        <v>0</v>
      </c>
      <c r="D7434">
        <v>0</v>
      </c>
      <c r="E7434" t="s">
        <v>1196</v>
      </c>
      <c r="F7434" t="s">
        <v>1196</v>
      </c>
    </row>
    <row r="7435" spans="1:6">
      <c r="A7435" t="s">
        <v>16111</v>
      </c>
      <c r="B7435" t="s">
        <v>16112</v>
      </c>
      <c r="C7435">
        <v>0</v>
      </c>
      <c r="D7435">
        <v>0</v>
      </c>
      <c r="E7435" t="s">
        <v>1196</v>
      </c>
      <c r="F7435" t="s">
        <v>1196</v>
      </c>
    </row>
    <row r="7436" spans="1:6">
      <c r="A7436" t="s">
        <v>16113</v>
      </c>
      <c r="B7436" t="s">
        <v>16114</v>
      </c>
      <c r="C7436">
        <v>0</v>
      </c>
      <c r="D7436">
        <v>0</v>
      </c>
      <c r="E7436" t="s">
        <v>1196</v>
      </c>
      <c r="F7436" t="s">
        <v>1196</v>
      </c>
    </row>
    <row r="7437" spans="1:6">
      <c r="A7437" t="s">
        <v>16115</v>
      </c>
      <c r="B7437" t="s">
        <v>16116</v>
      </c>
      <c r="C7437">
        <v>0</v>
      </c>
      <c r="D7437">
        <v>0</v>
      </c>
      <c r="E7437" t="s">
        <v>1196</v>
      </c>
      <c r="F7437" t="s">
        <v>1196</v>
      </c>
    </row>
    <row r="7438" spans="1:6">
      <c r="A7438" t="s">
        <v>16117</v>
      </c>
      <c r="B7438" t="s">
        <v>16118</v>
      </c>
      <c r="C7438">
        <v>0</v>
      </c>
      <c r="D7438">
        <v>0</v>
      </c>
      <c r="E7438" t="s">
        <v>1196</v>
      </c>
      <c r="F7438" t="s">
        <v>1196</v>
      </c>
    </row>
    <row r="7439" spans="1:6">
      <c r="A7439" t="s">
        <v>16119</v>
      </c>
      <c r="B7439" t="s">
        <v>16120</v>
      </c>
      <c r="C7439">
        <v>0</v>
      </c>
      <c r="D7439">
        <v>0</v>
      </c>
      <c r="E7439" t="s">
        <v>1196</v>
      </c>
      <c r="F7439" t="s">
        <v>1196</v>
      </c>
    </row>
    <row r="7440" spans="1:6">
      <c r="A7440" t="s">
        <v>16121</v>
      </c>
      <c r="B7440" t="s">
        <v>16122</v>
      </c>
      <c r="C7440">
        <v>0</v>
      </c>
      <c r="D7440">
        <v>0</v>
      </c>
      <c r="E7440" t="s">
        <v>1196</v>
      </c>
      <c r="F7440" t="s">
        <v>1196</v>
      </c>
    </row>
    <row r="7441" spans="1:6">
      <c r="A7441" t="s">
        <v>16123</v>
      </c>
      <c r="B7441" t="s">
        <v>16124</v>
      </c>
      <c r="C7441">
        <v>0</v>
      </c>
      <c r="D7441">
        <v>0</v>
      </c>
      <c r="E7441" t="s">
        <v>1196</v>
      </c>
      <c r="F7441" t="s">
        <v>1196</v>
      </c>
    </row>
    <row r="7442" spans="1:6">
      <c r="A7442" t="s">
        <v>16125</v>
      </c>
      <c r="B7442" t="s">
        <v>16126</v>
      </c>
      <c r="C7442">
        <v>0</v>
      </c>
      <c r="D7442">
        <v>0</v>
      </c>
      <c r="E7442" t="s">
        <v>1196</v>
      </c>
      <c r="F7442" t="s">
        <v>1196</v>
      </c>
    </row>
    <row r="7443" spans="1:6">
      <c r="A7443" t="s">
        <v>16127</v>
      </c>
      <c r="B7443" t="s">
        <v>16128</v>
      </c>
      <c r="C7443">
        <v>0</v>
      </c>
      <c r="D7443">
        <v>0</v>
      </c>
      <c r="E7443" t="s">
        <v>1196</v>
      </c>
      <c r="F7443" t="s">
        <v>1196</v>
      </c>
    </row>
    <row r="7444" spans="1:6">
      <c r="A7444" t="s">
        <v>16129</v>
      </c>
      <c r="B7444" t="s">
        <v>16130</v>
      </c>
      <c r="C7444">
        <v>0</v>
      </c>
      <c r="D7444">
        <v>0</v>
      </c>
      <c r="E7444" t="s">
        <v>1196</v>
      </c>
      <c r="F7444" t="s">
        <v>1196</v>
      </c>
    </row>
    <row r="7445" spans="1:6">
      <c r="A7445" t="s">
        <v>16131</v>
      </c>
      <c r="B7445" t="s">
        <v>16132</v>
      </c>
      <c r="C7445">
        <v>0</v>
      </c>
      <c r="D7445">
        <v>0</v>
      </c>
      <c r="E7445" t="s">
        <v>1196</v>
      </c>
      <c r="F7445" t="s">
        <v>1196</v>
      </c>
    </row>
    <row r="7446" spans="1:6">
      <c r="A7446" t="s">
        <v>16133</v>
      </c>
      <c r="B7446" t="s">
        <v>16134</v>
      </c>
      <c r="C7446">
        <v>0</v>
      </c>
      <c r="D7446">
        <v>0</v>
      </c>
      <c r="E7446" t="s">
        <v>1196</v>
      </c>
      <c r="F7446" t="s">
        <v>1196</v>
      </c>
    </row>
    <row r="7447" spans="1:6">
      <c r="A7447" t="s">
        <v>16135</v>
      </c>
      <c r="B7447" t="s">
        <v>16136</v>
      </c>
      <c r="C7447">
        <v>0</v>
      </c>
      <c r="D7447">
        <v>0</v>
      </c>
      <c r="E7447" t="s">
        <v>1196</v>
      </c>
      <c r="F7447" t="s">
        <v>1196</v>
      </c>
    </row>
    <row r="7448" spans="1:6">
      <c r="A7448" t="s">
        <v>16137</v>
      </c>
      <c r="B7448" t="s">
        <v>16138</v>
      </c>
      <c r="C7448">
        <v>0</v>
      </c>
      <c r="D7448">
        <v>0</v>
      </c>
      <c r="E7448" t="s">
        <v>1196</v>
      </c>
      <c r="F7448" t="s">
        <v>1196</v>
      </c>
    </row>
    <row r="7449" spans="1:6">
      <c r="A7449" t="s">
        <v>16139</v>
      </c>
      <c r="B7449" t="s">
        <v>16140</v>
      </c>
      <c r="C7449">
        <v>0</v>
      </c>
      <c r="D7449">
        <v>0</v>
      </c>
      <c r="E7449" t="s">
        <v>1196</v>
      </c>
      <c r="F7449" t="s">
        <v>1196</v>
      </c>
    </row>
    <row r="7450" spans="1:6">
      <c r="A7450" t="s">
        <v>16141</v>
      </c>
      <c r="B7450" t="s">
        <v>16142</v>
      </c>
      <c r="C7450">
        <v>0</v>
      </c>
      <c r="D7450">
        <v>0</v>
      </c>
      <c r="E7450" t="s">
        <v>1196</v>
      </c>
      <c r="F7450" t="s">
        <v>1196</v>
      </c>
    </row>
    <row r="7451" spans="1:6">
      <c r="A7451" t="s">
        <v>16143</v>
      </c>
      <c r="B7451" t="s">
        <v>16144</v>
      </c>
      <c r="C7451">
        <v>0</v>
      </c>
      <c r="D7451">
        <v>0</v>
      </c>
      <c r="E7451" t="s">
        <v>1196</v>
      </c>
      <c r="F7451" t="s">
        <v>1196</v>
      </c>
    </row>
    <row r="7452" spans="1:6">
      <c r="A7452" t="s">
        <v>16145</v>
      </c>
      <c r="B7452" t="s">
        <v>16146</v>
      </c>
      <c r="C7452">
        <v>0</v>
      </c>
      <c r="D7452">
        <v>0</v>
      </c>
      <c r="E7452" t="s">
        <v>1196</v>
      </c>
      <c r="F7452" t="s">
        <v>1196</v>
      </c>
    </row>
    <row r="7453" spans="1:6">
      <c r="A7453" t="s">
        <v>16147</v>
      </c>
      <c r="B7453" t="s">
        <v>16148</v>
      </c>
      <c r="C7453">
        <v>0</v>
      </c>
      <c r="D7453">
        <v>0</v>
      </c>
      <c r="E7453" t="s">
        <v>1196</v>
      </c>
      <c r="F7453" t="s">
        <v>1196</v>
      </c>
    </row>
    <row r="7454" spans="1:6">
      <c r="A7454" t="s">
        <v>16149</v>
      </c>
      <c r="B7454" t="s">
        <v>16150</v>
      </c>
      <c r="C7454">
        <v>0</v>
      </c>
      <c r="D7454">
        <v>0</v>
      </c>
      <c r="E7454" t="s">
        <v>1196</v>
      </c>
      <c r="F7454" t="s">
        <v>1196</v>
      </c>
    </row>
    <row r="7455" spans="1:6">
      <c r="A7455" t="s">
        <v>16151</v>
      </c>
      <c r="B7455" t="s">
        <v>16152</v>
      </c>
      <c r="C7455">
        <v>0</v>
      </c>
      <c r="D7455">
        <v>0</v>
      </c>
      <c r="E7455" t="s">
        <v>1196</v>
      </c>
      <c r="F7455" t="s">
        <v>1196</v>
      </c>
    </row>
    <row r="7456" spans="1:6">
      <c r="A7456" t="s">
        <v>16153</v>
      </c>
      <c r="B7456" t="s">
        <v>16154</v>
      </c>
      <c r="C7456">
        <v>0</v>
      </c>
      <c r="D7456">
        <v>0</v>
      </c>
      <c r="E7456" t="s">
        <v>1196</v>
      </c>
      <c r="F7456" t="s">
        <v>1196</v>
      </c>
    </row>
    <row r="7457" spans="1:6">
      <c r="A7457" t="s">
        <v>16155</v>
      </c>
      <c r="B7457" t="s">
        <v>16156</v>
      </c>
      <c r="C7457">
        <v>0</v>
      </c>
      <c r="D7457">
        <v>0</v>
      </c>
      <c r="E7457" t="s">
        <v>1196</v>
      </c>
      <c r="F7457" t="s">
        <v>1196</v>
      </c>
    </row>
    <row r="7458" spans="1:6">
      <c r="A7458" t="s">
        <v>16157</v>
      </c>
      <c r="B7458" t="s">
        <v>16158</v>
      </c>
      <c r="C7458">
        <v>0</v>
      </c>
      <c r="D7458">
        <v>0</v>
      </c>
      <c r="E7458" t="s">
        <v>1196</v>
      </c>
      <c r="F7458" t="s">
        <v>1196</v>
      </c>
    </row>
    <row r="7459" spans="1:6">
      <c r="A7459" t="s">
        <v>16159</v>
      </c>
      <c r="B7459" t="s">
        <v>16160</v>
      </c>
      <c r="C7459">
        <v>0</v>
      </c>
      <c r="D7459">
        <v>0</v>
      </c>
      <c r="E7459" t="s">
        <v>1196</v>
      </c>
      <c r="F7459" t="s">
        <v>1196</v>
      </c>
    </row>
    <row r="7460" spans="1:6">
      <c r="A7460" t="s">
        <v>16161</v>
      </c>
      <c r="B7460" t="s">
        <v>16162</v>
      </c>
      <c r="C7460">
        <v>0</v>
      </c>
      <c r="D7460">
        <v>0</v>
      </c>
      <c r="E7460" t="s">
        <v>1196</v>
      </c>
      <c r="F7460" t="s">
        <v>1196</v>
      </c>
    </row>
    <row r="7461" spans="1:6">
      <c r="A7461" t="s">
        <v>16163</v>
      </c>
      <c r="B7461" t="s">
        <v>16164</v>
      </c>
      <c r="C7461">
        <v>0</v>
      </c>
      <c r="D7461">
        <v>0</v>
      </c>
      <c r="E7461" t="s">
        <v>1196</v>
      </c>
      <c r="F7461" t="s">
        <v>1196</v>
      </c>
    </row>
    <row r="7462" spans="1:6">
      <c r="A7462" t="s">
        <v>16165</v>
      </c>
      <c r="B7462" t="s">
        <v>16166</v>
      </c>
      <c r="C7462">
        <v>0</v>
      </c>
      <c r="D7462">
        <v>0</v>
      </c>
      <c r="E7462" t="s">
        <v>1196</v>
      </c>
      <c r="F7462" t="s">
        <v>1196</v>
      </c>
    </row>
    <row r="7463" spans="1:6">
      <c r="A7463" t="s">
        <v>16167</v>
      </c>
      <c r="B7463" t="s">
        <v>16168</v>
      </c>
      <c r="C7463">
        <v>0</v>
      </c>
      <c r="D7463">
        <v>0</v>
      </c>
      <c r="E7463" t="s">
        <v>1196</v>
      </c>
      <c r="F7463" t="s">
        <v>1196</v>
      </c>
    </row>
    <row r="7464" spans="1:6">
      <c r="A7464" t="s">
        <v>16169</v>
      </c>
      <c r="B7464" t="s">
        <v>16170</v>
      </c>
      <c r="C7464">
        <v>0</v>
      </c>
      <c r="D7464">
        <v>0</v>
      </c>
      <c r="E7464" t="s">
        <v>1196</v>
      </c>
      <c r="F7464" t="s">
        <v>1196</v>
      </c>
    </row>
    <row r="7465" spans="1:6">
      <c r="A7465" t="s">
        <v>16171</v>
      </c>
      <c r="B7465" t="s">
        <v>16172</v>
      </c>
      <c r="C7465">
        <v>0</v>
      </c>
      <c r="D7465">
        <v>0</v>
      </c>
      <c r="E7465" t="s">
        <v>1196</v>
      </c>
      <c r="F7465" t="s">
        <v>1196</v>
      </c>
    </row>
    <row r="7466" spans="1:6">
      <c r="A7466" t="s">
        <v>16173</v>
      </c>
      <c r="B7466" t="s">
        <v>16174</v>
      </c>
      <c r="C7466">
        <v>0</v>
      </c>
      <c r="D7466">
        <v>0</v>
      </c>
      <c r="E7466" t="s">
        <v>1196</v>
      </c>
      <c r="F7466" t="s">
        <v>1196</v>
      </c>
    </row>
    <row r="7467" spans="1:6">
      <c r="A7467" t="s">
        <v>16175</v>
      </c>
      <c r="B7467" t="s">
        <v>16176</v>
      </c>
      <c r="C7467">
        <v>0</v>
      </c>
      <c r="D7467">
        <v>0</v>
      </c>
      <c r="E7467" t="s">
        <v>1196</v>
      </c>
      <c r="F7467" t="s">
        <v>1196</v>
      </c>
    </row>
    <row r="7468" spans="1:6">
      <c r="A7468" t="s">
        <v>16177</v>
      </c>
      <c r="B7468" t="s">
        <v>16178</v>
      </c>
      <c r="C7468">
        <v>0</v>
      </c>
      <c r="D7468">
        <v>0</v>
      </c>
      <c r="E7468" t="s">
        <v>1196</v>
      </c>
      <c r="F7468" t="s">
        <v>1196</v>
      </c>
    </row>
    <row r="7469" spans="1:6">
      <c r="A7469" t="s">
        <v>16179</v>
      </c>
      <c r="B7469" t="s">
        <v>16180</v>
      </c>
      <c r="C7469">
        <v>0</v>
      </c>
      <c r="D7469">
        <v>0</v>
      </c>
      <c r="E7469" t="s">
        <v>1196</v>
      </c>
      <c r="F7469" t="s">
        <v>1196</v>
      </c>
    </row>
    <row r="7470" spans="1:6">
      <c r="A7470" t="s">
        <v>16181</v>
      </c>
      <c r="B7470" t="s">
        <v>16182</v>
      </c>
      <c r="C7470">
        <v>0</v>
      </c>
      <c r="D7470">
        <v>0</v>
      </c>
      <c r="E7470" t="s">
        <v>1196</v>
      </c>
      <c r="F7470" t="s">
        <v>1196</v>
      </c>
    </row>
    <row r="7471" spans="1:6">
      <c r="A7471" t="s">
        <v>16183</v>
      </c>
      <c r="B7471" t="s">
        <v>16184</v>
      </c>
      <c r="C7471">
        <v>0</v>
      </c>
      <c r="D7471">
        <v>0</v>
      </c>
      <c r="E7471" t="s">
        <v>1196</v>
      </c>
      <c r="F7471" t="s">
        <v>1196</v>
      </c>
    </row>
    <row r="7472" spans="1:6">
      <c r="A7472" t="s">
        <v>16185</v>
      </c>
      <c r="B7472" t="s">
        <v>16186</v>
      </c>
      <c r="C7472">
        <v>0</v>
      </c>
      <c r="D7472">
        <v>0</v>
      </c>
      <c r="E7472" t="s">
        <v>1196</v>
      </c>
      <c r="F7472" t="s">
        <v>1196</v>
      </c>
    </row>
    <row r="7473" spans="1:6">
      <c r="A7473" t="s">
        <v>16187</v>
      </c>
      <c r="B7473" t="s">
        <v>16188</v>
      </c>
      <c r="C7473">
        <v>0</v>
      </c>
      <c r="D7473">
        <v>0</v>
      </c>
      <c r="E7473" t="s">
        <v>1196</v>
      </c>
      <c r="F7473" t="s">
        <v>1196</v>
      </c>
    </row>
    <row r="7474" spans="1:6">
      <c r="A7474" t="s">
        <v>16189</v>
      </c>
      <c r="B7474" t="s">
        <v>16190</v>
      </c>
      <c r="C7474">
        <v>0</v>
      </c>
      <c r="D7474">
        <v>0</v>
      </c>
      <c r="E7474" t="s">
        <v>1196</v>
      </c>
      <c r="F7474" t="s">
        <v>1196</v>
      </c>
    </row>
    <row r="7475" spans="1:6">
      <c r="A7475" t="s">
        <v>16191</v>
      </c>
      <c r="B7475" t="s">
        <v>16192</v>
      </c>
      <c r="C7475">
        <v>0</v>
      </c>
      <c r="D7475">
        <v>0</v>
      </c>
      <c r="E7475" t="s">
        <v>1196</v>
      </c>
      <c r="F7475" t="s">
        <v>1196</v>
      </c>
    </row>
    <row r="7476" spans="1:6">
      <c r="A7476" t="s">
        <v>16193</v>
      </c>
      <c r="B7476" t="s">
        <v>16194</v>
      </c>
      <c r="C7476">
        <v>0</v>
      </c>
      <c r="D7476">
        <v>0</v>
      </c>
      <c r="E7476" t="s">
        <v>1196</v>
      </c>
      <c r="F7476" t="s">
        <v>1196</v>
      </c>
    </row>
    <row r="7477" spans="1:6">
      <c r="A7477" t="s">
        <v>16195</v>
      </c>
      <c r="B7477" t="s">
        <v>16196</v>
      </c>
      <c r="C7477">
        <v>0</v>
      </c>
      <c r="D7477">
        <v>0</v>
      </c>
      <c r="E7477" t="s">
        <v>1196</v>
      </c>
      <c r="F7477" t="s">
        <v>1196</v>
      </c>
    </row>
    <row r="7478" spans="1:6">
      <c r="A7478" t="s">
        <v>16197</v>
      </c>
      <c r="B7478" t="s">
        <v>16198</v>
      </c>
      <c r="C7478">
        <v>0</v>
      </c>
      <c r="D7478">
        <v>0</v>
      </c>
      <c r="E7478" t="s">
        <v>1196</v>
      </c>
      <c r="F7478" t="s">
        <v>1196</v>
      </c>
    </row>
    <row r="7479" spans="1:6">
      <c r="A7479" t="s">
        <v>16199</v>
      </c>
      <c r="B7479" t="s">
        <v>16200</v>
      </c>
      <c r="C7479">
        <v>0</v>
      </c>
      <c r="D7479">
        <v>0</v>
      </c>
      <c r="E7479" t="s">
        <v>1196</v>
      </c>
      <c r="F7479" t="s">
        <v>1196</v>
      </c>
    </row>
    <row r="7480" spans="1:6">
      <c r="A7480" t="s">
        <v>16201</v>
      </c>
      <c r="B7480" t="s">
        <v>16202</v>
      </c>
      <c r="C7480">
        <v>0</v>
      </c>
      <c r="D7480">
        <v>0</v>
      </c>
      <c r="E7480" t="s">
        <v>1196</v>
      </c>
      <c r="F7480" t="s">
        <v>1196</v>
      </c>
    </row>
    <row r="7481" spans="1:6">
      <c r="A7481" t="s">
        <v>16203</v>
      </c>
      <c r="B7481" t="s">
        <v>16204</v>
      </c>
      <c r="C7481">
        <v>0</v>
      </c>
      <c r="D7481">
        <v>0</v>
      </c>
      <c r="E7481" t="s">
        <v>1196</v>
      </c>
      <c r="F7481" t="s">
        <v>1196</v>
      </c>
    </row>
    <row r="7482" spans="1:6">
      <c r="A7482" t="s">
        <v>16205</v>
      </c>
      <c r="B7482" t="s">
        <v>16206</v>
      </c>
      <c r="C7482">
        <v>0</v>
      </c>
      <c r="D7482">
        <v>0</v>
      </c>
      <c r="E7482" t="s">
        <v>1196</v>
      </c>
      <c r="F7482" t="s">
        <v>1196</v>
      </c>
    </row>
    <row r="7483" spans="1:6">
      <c r="A7483" t="s">
        <v>16207</v>
      </c>
      <c r="B7483" t="s">
        <v>16208</v>
      </c>
      <c r="C7483">
        <v>0</v>
      </c>
      <c r="D7483">
        <v>0</v>
      </c>
      <c r="E7483" t="s">
        <v>1196</v>
      </c>
      <c r="F7483" t="s">
        <v>1196</v>
      </c>
    </row>
    <row r="7484" spans="1:6">
      <c r="A7484" t="s">
        <v>16209</v>
      </c>
      <c r="B7484" t="s">
        <v>16210</v>
      </c>
      <c r="C7484">
        <v>0</v>
      </c>
      <c r="D7484">
        <v>0</v>
      </c>
      <c r="E7484" t="s">
        <v>1196</v>
      </c>
      <c r="F7484" t="s">
        <v>1196</v>
      </c>
    </row>
    <row r="7485" spans="1:6">
      <c r="A7485" t="s">
        <v>16211</v>
      </c>
      <c r="B7485" t="s">
        <v>16212</v>
      </c>
      <c r="C7485">
        <v>0</v>
      </c>
      <c r="D7485">
        <v>0</v>
      </c>
      <c r="E7485" t="s">
        <v>1196</v>
      </c>
      <c r="F7485" t="s">
        <v>1196</v>
      </c>
    </row>
    <row r="7486" spans="1:6">
      <c r="A7486" t="s">
        <v>16213</v>
      </c>
      <c r="B7486" t="s">
        <v>16214</v>
      </c>
      <c r="C7486">
        <v>0</v>
      </c>
      <c r="D7486">
        <v>0</v>
      </c>
      <c r="E7486" t="s">
        <v>1196</v>
      </c>
      <c r="F7486" t="s">
        <v>1196</v>
      </c>
    </row>
    <row r="7487" spans="1:6">
      <c r="A7487" t="s">
        <v>16215</v>
      </c>
      <c r="B7487" t="s">
        <v>16216</v>
      </c>
      <c r="C7487">
        <v>0</v>
      </c>
      <c r="D7487">
        <v>0</v>
      </c>
      <c r="E7487" t="s">
        <v>1196</v>
      </c>
      <c r="F7487" t="s">
        <v>1196</v>
      </c>
    </row>
    <row r="7488" spans="1:6">
      <c r="A7488" t="s">
        <v>16217</v>
      </c>
      <c r="B7488" t="s">
        <v>16218</v>
      </c>
      <c r="C7488">
        <v>0</v>
      </c>
      <c r="D7488">
        <v>0</v>
      </c>
      <c r="E7488" t="s">
        <v>1196</v>
      </c>
      <c r="F7488" t="s">
        <v>1196</v>
      </c>
    </row>
    <row r="7489" spans="1:6">
      <c r="A7489" t="s">
        <v>16219</v>
      </c>
      <c r="B7489" t="s">
        <v>16220</v>
      </c>
      <c r="C7489">
        <v>0</v>
      </c>
      <c r="D7489">
        <v>0</v>
      </c>
      <c r="E7489" t="s">
        <v>1196</v>
      </c>
      <c r="F7489" t="s">
        <v>1196</v>
      </c>
    </row>
    <row r="7490" spans="1:6">
      <c r="A7490" t="s">
        <v>16221</v>
      </c>
      <c r="B7490" t="s">
        <v>16222</v>
      </c>
      <c r="C7490">
        <v>0</v>
      </c>
      <c r="D7490">
        <v>0</v>
      </c>
      <c r="E7490" t="s">
        <v>1196</v>
      </c>
      <c r="F7490" t="s">
        <v>1196</v>
      </c>
    </row>
    <row r="7491" spans="1:6">
      <c r="A7491" t="s">
        <v>16223</v>
      </c>
      <c r="B7491" t="s">
        <v>16224</v>
      </c>
      <c r="C7491">
        <v>0</v>
      </c>
      <c r="D7491">
        <v>0</v>
      </c>
      <c r="E7491" t="s">
        <v>1196</v>
      </c>
      <c r="F7491" t="s">
        <v>1196</v>
      </c>
    </row>
    <row r="7492" spans="1:6">
      <c r="A7492" t="s">
        <v>16225</v>
      </c>
      <c r="B7492" t="s">
        <v>16226</v>
      </c>
      <c r="C7492">
        <v>0</v>
      </c>
      <c r="D7492">
        <v>0</v>
      </c>
      <c r="E7492" t="s">
        <v>1196</v>
      </c>
      <c r="F7492" t="s">
        <v>1196</v>
      </c>
    </row>
    <row r="7493" spans="1:6">
      <c r="A7493" t="s">
        <v>16227</v>
      </c>
      <c r="B7493" t="s">
        <v>16228</v>
      </c>
      <c r="C7493">
        <v>0</v>
      </c>
      <c r="D7493">
        <v>0</v>
      </c>
      <c r="E7493" t="s">
        <v>1196</v>
      </c>
      <c r="F7493" t="s">
        <v>1196</v>
      </c>
    </row>
    <row r="7494" spans="1:6">
      <c r="A7494" t="s">
        <v>16229</v>
      </c>
      <c r="B7494" t="s">
        <v>16230</v>
      </c>
      <c r="C7494">
        <v>0</v>
      </c>
      <c r="D7494">
        <v>0</v>
      </c>
      <c r="E7494" t="s">
        <v>1196</v>
      </c>
      <c r="F7494" t="s">
        <v>1196</v>
      </c>
    </row>
    <row r="7495" spans="1:6">
      <c r="A7495" t="s">
        <v>16231</v>
      </c>
      <c r="B7495" t="s">
        <v>16232</v>
      </c>
      <c r="C7495">
        <v>0</v>
      </c>
      <c r="D7495">
        <v>0</v>
      </c>
      <c r="E7495" t="s">
        <v>1196</v>
      </c>
      <c r="F7495" t="s">
        <v>1196</v>
      </c>
    </row>
    <row r="7496" spans="1:6">
      <c r="A7496" t="s">
        <v>16233</v>
      </c>
      <c r="B7496" t="s">
        <v>16234</v>
      </c>
      <c r="C7496">
        <v>0</v>
      </c>
      <c r="D7496">
        <v>0</v>
      </c>
      <c r="E7496" t="s">
        <v>1196</v>
      </c>
      <c r="F7496" t="s">
        <v>1196</v>
      </c>
    </row>
    <row r="7497" spans="1:6">
      <c r="A7497" t="s">
        <v>16235</v>
      </c>
      <c r="B7497" t="s">
        <v>16236</v>
      </c>
      <c r="C7497">
        <v>0</v>
      </c>
      <c r="D7497">
        <v>0</v>
      </c>
      <c r="E7497" t="s">
        <v>1196</v>
      </c>
      <c r="F7497" t="s">
        <v>1196</v>
      </c>
    </row>
    <row r="7498" spans="1:6">
      <c r="A7498" t="s">
        <v>16237</v>
      </c>
      <c r="B7498" t="s">
        <v>16238</v>
      </c>
      <c r="C7498">
        <v>0</v>
      </c>
      <c r="D7498">
        <v>0</v>
      </c>
      <c r="E7498" t="s">
        <v>1196</v>
      </c>
      <c r="F7498" t="s">
        <v>1196</v>
      </c>
    </row>
    <row r="7499" spans="1:6">
      <c r="A7499" t="s">
        <v>16239</v>
      </c>
      <c r="B7499" t="s">
        <v>16240</v>
      </c>
      <c r="C7499">
        <v>0</v>
      </c>
      <c r="D7499">
        <v>0</v>
      </c>
      <c r="E7499" t="s">
        <v>1196</v>
      </c>
      <c r="F7499" t="s">
        <v>1196</v>
      </c>
    </row>
    <row r="7500" spans="1:6">
      <c r="A7500" t="s">
        <v>16241</v>
      </c>
      <c r="B7500" t="s">
        <v>16242</v>
      </c>
      <c r="C7500">
        <v>0</v>
      </c>
      <c r="D7500">
        <v>0</v>
      </c>
      <c r="E7500" t="s">
        <v>1196</v>
      </c>
      <c r="F7500" t="s">
        <v>1196</v>
      </c>
    </row>
    <row r="7501" spans="1:6">
      <c r="A7501" t="s">
        <v>16243</v>
      </c>
      <c r="B7501" t="s">
        <v>16244</v>
      </c>
      <c r="C7501">
        <v>0</v>
      </c>
      <c r="D7501">
        <v>0</v>
      </c>
      <c r="E7501" t="s">
        <v>1196</v>
      </c>
      <c r="F7501" t="s">
        <v>1196</v>
      </c>
    </row>
    <row r="7502" spans="1:6">
      <c r="A7502" t="s">
        <v>16245</v>
      </c>
      <c r="B7502" t="s">
        <v>858</v>
      </c>
      <c r="C7502">
        <v>0</v>
      </c>
      <c r="D7502">
        <v>0</v>
      </c>
      <c r="E7502" t="s">
        <v>1196</v>
      </c>
      <c r="F7502" t="s">
        <v>1196</v>
      </c>
    </row>
    <row r="7503" spans="1:6">
      <c r="A7503" t="s">
        <v>16246</v>
      </c>
      <c r="B7503" t="s">
        <v>16247</v>
      </c>
      <c r="C7503">
        <v>0</v>
      </c>
      <c r="D7503">
        <v>0</v>
      </c>
      <c r="E7503" t="s">
        <v>1196</v>
      </c>
      <c r="F7503" t="s">
        <v>1196</v>
      </c>
    </row>
    <row r="7504" spans="1:6">
      <c r="A7504" t="s">
        <v>16248</v>
      </c>
      <c r="B7504" t="s">
        <v>16249</v>
      </c>
      <c r="C7504">
        <v>0</v>
      </c>
      <c r="D7504">
        <v>0</v>
      </c>
      <c r="E7504" t="s">
        <v>1196</v>
      </c>
      <c r="F7504" t="s">
        <v>1196</v>
      </c>
    </row>
    <row r="7505" spans="1:6">
      <c r="A7505" t="s">
        <v>16250</v>
      </c>
      <c r="B7505" t="s">
        <v>16251</v>
      </c>
      <c r="C7505">
        <v>0</v>
      </c>
      <c r="D7505">
        <v>0</v>
      </c>
      <c r="E7505" t="s">
        <v>1196</v>
      </c>
      <c r="F7505" t="s">
        <v>1196</v>
      </c>
    </row>
    <row r="7506" spans="1:6">
      <c r="A7506" t="s">
        <v>16252</v>
      </c>
      <c r="B7506" t="s">
        <v>16253</v>
      </c>
      <c r="C7506">
        <v>0</v>
      </c>
      <c r="D7506">
        <v>0</v>
      </c>
      <c r="E7506" t="s">
        <v>1196</v>
      </c>
      <c r="F7506" t="s">
        <v>1196</v>
      </c>
    </row>
    <row r="7507" spans="1:6">
      <c r="A7507" t="s">
        <v>16254</v>
      </c>
      <c r="B7507" t="s">
        <v>16255</v>
      </c>
      <c r="C7507">
        <v>0</v>
      </c>
      <c r="D7507">
        <v>0</v>
      </c>
      <c r="E7507" t="s">
        <v>1196</v>
      </c>
      <c r="F7507" t="s">
        <v>1196</v>
      </c>
    </row>
    <row r="7508" spans="1:6">
      <c r="A7508" t="s">
        <v>16256</v>
      </c>
      <c r="B7508" t="s">
        <v>16257</v>
      </c>
      <c r="C7508">
        <v>0</v>
      </c>
      <c r="D7508">
        <v>0</v>
      </c>
      <c r="E7508" t="s">
        <v>1196</v>
      </c>
      <c r="F7508" t="s">
        <v>1196</v>
      </c>
    </row>
    <row r="7509" spans="1:6">
      <c r="A7509" t="s">
        <v>16258</v>
      </c>
      <c r="B7509" t="s">
        <v>16259</v>
      </c>
      <c r="C7509">
        <v>0</v>
      </c>
      <c r="D7509">
        <v>0</v>
      </c>
      <c r="E7509" t="s">
        <v>1196</v>
      </c>
      <c r="F7509" t="s">
        <v>1196</v>
      </c>
    </row>
    <row r="7510" spans="1:6">
      <c r="A7510" t="s">
        <v>16260</v>
      </c>
      <c r="B7510" t="s">
        <v>16261</v>
      </c>
      <c r="C7510">
        <v>0</v>
      </c>
      <c r="D7510">
        <v>0</v>
      </c>
      <c r="E7510" t="s">
        <v>1196</v>
      </c>
      <c r="F7510" t="s">
        <v>1196</v>
      </c>
    </row>
    <row r="7511" spans="1:6">
      <c r="A7511" t="s">
        <v>16262</v>
      </c>
      <c r="B7511" t="s">
        <v>16263</v>
      </c>
      <c r="C7511">
        <v>0</v>
      </c>
      <c r="D7511">
        <v>0</v>
      </c>
      <c r="E7511" t="s">
        <v>1196</v>
      </c>
      <c r="F7511" t="s">
        <v>1196</v>
      </c>
    </row>
    <row r="7512" spans="1:6">
      <c r="A7512" t="s">
        <v>16264</v>
      </c>
      <c r="B7512" t="s">
        <v>16265</v>
      </c>
      <c r="C7512">
        <v>0</v>
      </c>
      <c r="D7512">
        <v>0</v>
      </c>
      <c r="E7512" t="s">
        <v>1196</v>
      </c>
      <c r="F7512" t="s">
        <v>1196</v>
      </c>
    </row>
    <row r="7513" spans="1:6">
      <c r="A7513" t="s">
        <v>16266</v>
      </c>
      <c r="B7513" t="s">
        <v>16267</v>
      </c>
      <c r="C7513">
        <v>0</v>
      </c>
      <c r="D7513">
        <v>0</v>
      </c>
      <c r="E7513" t="s">
        <v>1196</v>
      </c>
      <c r="F7513" t="s">
        <v>1196</v>
      </c>
    </row>
    <row r="7514" spans="1:6">
      <c r="A7514" t="s">
        <v>16268</v>
      </c>
      <c r="B7514" t="s">
        <v>16269</v>
      </c>
      <c r="C7514">
        <v>0</v>
      </c>
      <c r="D7514">
        <v>0</v>
      </c>
      <c r="E7514" t="s">
        <v>1196</v>
      </c>
      <c r="F7514" t="s">
        <v>1196</v>
      </c>
    </row>
    <row r="7515" spans="1:6">
      <c r="A7515" t="s">
        <v>16270</v>
      </c>
      <c r="B7515" t="s">
        <v>16271</v>
      </c>
      <c r="C7515">
        <v>0</v>
      </c>
      <c r="D7515">
        <v>0</v>
      </c>
      <c r="E7515" t="s">
        <v>1196</v>
      </c>
      <c r="F7515" t="s">
        <v>1196</v>
      </c>
    </row>
    <row r="7516" spans="1:6">
      <c r="A7516" t="s">
        <v>16272</v>
      </c>
      <c r="B7516" t="s">
        <v>16273</v>
      </c>
      <c r="C7516">
        <v>0</v>
      </c>
      <c r="D7516">
        <v>0</v>
      </c>
      <c r="E7516" t="s">
        <v>1196</v>
      </c>
      <c r="F7516" t="s">
        <v>1196</v>
      </c>
    </row>
    <row r="7517" spans="1:6">
      <c r="A7517" t="s">
        <v>16274</v>
      </c>
      <c r="B7517" t="s">
        <v>16275</v>
      </c>
      <c r="C7517">
        <v>0</v>
      </c>
      <c r="D7517">
        <v>0</v>
      </c>
      <c r="E7517" t="s">
        <v>1196</v>
      </c>
      <c r="F7517" t="s">
        <v>1196</v>
      </c>
    </row>
    <row r="7518" spans="1:6">
      <c r="A7518" t="s">
        <v>16276</v>
      </c>
      <c r="B7518" t="s">
        <v>16277</v>
      </c>
      <c r="C7518">
        <v>0</v>
      </c>
      <c r="D7518">
        <v>0</v>
      </c>
      <c r="E7518" t="s">
        <v>1196</v>
      </c>
      <c r="F7518" t="s">
        <v>1196</v>
      </c>
    </row>
    <row r="7519" spans="1:6">
      <c r="A7519" t="s">
        <v>16278</v>
      </c>
      <c r="B7519" t="s">
        <v>16279</v>
      </c>
      <c r="C7519">
        <v>0</v>
      </c>
      <c r="D7519">
        <v>0</v>
      </c>
      <c r="E7519" t="s">
        <v>1196</v>
      </c>
      <c r="F7519" t="s">
        <v>1196</v>
      </c>
    </row>
    <row r="7520" spans="1:6">
      <c r="A7520" t="s">
        <v>16280</v>
      </c>
      <c r="B7520" t="s">
        <v>16281</v>
      </c>
      <c r="C7520">
        <v>0</v>
      </c>
      <c r="D7520">
        <v>0</v>
      </c>
      <c r="E7520" t="s">
        <v>1196</v>
      </c>
      <c r="F7520" t="s">
        <v>1196</v>
      </c>
    </row>
    <row r="7521" spans="1:6">
      <c r="A7521" t="s">
        <v>16282</v>
      </c>
      <c r="B7521" t="s">
        <v>16283</v>
      </c>
      <c r="C7521">
        <v>0</v>
      </c>
      <c r="D7521">
        <v>0</v>
      </c>
      <c r="E7521" t="s">
        <v>1196</v>
      </c>
      <c r="F7521" t="s">
        <v>1196</v>
      </c>
    </row>
    <row r="7522" spans="1:6">
      <c r="A7522" t="s">
        <v>16284</v>
      </c>
      <c r="B7522" t="s">
        <v>16285</v>
      </c>
      <c r="C7522">
        <v>0</v>
      </c>
      <c r="D7522">
        <v>0</v>
      </c>
      <c r="E7522" t="s">
        <v>1196</v>
      </c>
      <c r="F7522" t="s">
        <v>1196</v>
      </c>
    </row>
    <row r="7523" spans="1:6">
      <c r="A7523" t="s">
        <v>16286</v>
      </c>
      <c r="B7523" t="s">
        <v>16287</v>
      </c>
      <c r="C7523">
        <v>0</v>
      </c>
      <c r="D7523">
        <v>0</v>
      </c>
      <c r="E7523" t="s">
        <v>1196</v>
      </c>
      <c r="F7523" t="s">
        <v>1196</v>
      </c>
    </row>
    <row r="7524" spans="1:6">
      <c r="A7524" t="s">
        <v>16288</v>
      </c>
      <c r="B7524" t="s">
        <v>16289</v>
      </c>
      <c r="C7524">
        <v>0</v>
      </c>
      <c r="D7524">
        <v>0</v>
      </c>
      <c r="E7524" t="s">
        <v>1196</v>
      </c>
      <c r="F7524" t="s">
        <v>1196</v>
      </c>
    </row>
    <row r="7525" spans="1:6">
      <c r="A7525" t="s">
        <v>16290</v>
      </c>
      <c r="B7525" t="s">
        <v>16291</v>
      </c>
      <c r="C7525">
        <v>0</v>
      </c>
      <c r="D7525">
        <v>0</v>
      </c>
      <c r="E7525" t="s">
        <v>1196</v>
      </c>
      <c r="F7525" t="s">
        <v>1196</v>
      </c>
    </row>
    <row r="7526" spans="1:6">
      <c r="A7526" t="s">
        <v>16292</v>
      </c>
      <c r="B7526" t="s">
        <v>16293</v>
      </c>
      <c r="C7526">
        <v>0</v>
      </c>
      <c r="D7526">
        <v>0</v>
      </c>
      <c r="E7526" t="s">
        <v>1196</v>
      </c>
      <c r="F7526" t="s">
        <v>1196</v>
      </c>
    </row>
    <row r="7527" spans="1:6">
      <c r="A7527" t="s">
        <v>16294</v>
      </c>
      <c r="B7527" t="s">
        <v>16295</v>
      </c>
      <c r="C7527">
        <v>0</v>
      </c>
      <c r="D7527">
        <v>0</v>
      </c>
      <c r="E7527" t="s">
        <v>1196</v>
      </c>
      <c r="F7527" t="s">
        <v>1196</v>
      </c>
    </row>
    <row r="7528" spans="1:6">
      <c r="A7528" t="s">
        <v>16296</v>
      </c>
      <c r="B7528" t="s">
        <v>16297</v>
      </c>
      <c r="C7528">
        <v>0</v>
      </c>
      <c r="D7528">
        <v>0</v>
      </c>
      <c r="E7528" t="s">
        <v>1196</v>
      </c>
      <c r="F7528" t="s">
        <v>1196</v>
      </c>
    </row>
    <row r="7529" spans="1:6">
      <c r="A7529" t="s">
        <v>16298</v>
      </c>
      <c r="B7529" t="s">
        <v>16299</v>
      </c>
      <c r="C7529">
        <v>0</v>
      </c>
      <c r="D7529">
        <v>0</v>
      </c>
      <c r="E7529" t="s">
        <v>1196</v>
      </c>
      <c r="F7529" t="s">
        <v>1196</v>
      </c>
    </row>
    <row r="7530" spans="1:6">
      <c r="A7530" t="s">
        <v>16300</v>
      </c>
      <c r="B7530" t="s">
        <v>16301</v>
      </c>
      <c r="C7530">
        <v>0</v>
      </c>
      <c r="D7530">
        <v>0</v>
      </c>
      <c r="E7530" t="s">
        <v>1196</v>
      </c>
      <c r="F7530" t="s">
        <v>1196</v>
      </c>
    </row>
    <row r="7531" spans="1:6">
      <c r="A7531" t="s">
        <v>16302</v>
      </c>
      <c r="B7531" t="s">
        <v>16303</v>
      </c>
      <c r="C7531">
        <v>0</v>
      </c>
      <c r="D7531">
        <v>0</v>
      </c>
      <c r="E7531" t="s">
        <v>1196</v>
      </c>
      <c r="F7531" t="s">
        <v>1196</v>
      </c>
    </row>
    <row r="7532" spans="1:6">
      <c r="A7532" t="s">
        <v>16304</v>
      </c>
      <c r="B7532" t="s">
        <v>16305</v>
      </c>
      <c r="C7532">
        <v>0</v>
      </c>
      <c r="D7532">
        <v>0</v>
      </c>
      <c r="E7532" t="s">
        <v>1196</v>
      </c>
      <c r="F7532" t="s">
        <v>1196</v>
      </c>
    </row>
    <row r="7533" spans="1:6">
      <c r="A7533" t="s">
        <v>16306</v>
      </c>
      <c r="B7533" t="s">
        <v>16307</v>
      </c>
      <c r="C7533">
        <v>0</v>
      </c>
      <c r="D7533">
        <v>0</v>
      </c>
      <c r="E7533" t="s">
        <v>1196</v>
      </c>
      <c r="F7533" t="s">
        <v>1196</v>
      </c>
    </row>
    <row r="7534" spans="1:6">
      <c r="A7534" t="s">
        <v>16308</v>
      </c>
      <c r="B7534" t="s">
        <v>16309</v>
      </c>
      <c r="C7534">
        <v>0</v>
      </c>
      <c r="D7534">
        <v>0</v>
      </c>
      <c r="E7534" t="s">
        <v>1196</v>
      </c>
      <c r="F7534" t="s">
        <v>1196</v>
      </c>
    </row>
    <row r="7535" spans="1:6">
      <c r="A7535" t="s">
        <v>16310</v>
      </c>
      <c r="B7535" t="s">
        <v>16311</v>
      </c>
      <c r="C7535">
        <v>0</v>
      </c>
      <c r="D7535">
        <v>0</v>
      </c>
      <c r="E7535" t="s">
        <v>1196</v>
      </c>
      <c r="F7535" t="s">
        <v>1196</v>
      </c>
    </row>
    <row r="7536" spans="1:6">
      <c r="A7536" t="s">
        <v>16312</v>
      </c>
      <c r="B7536" t="s">
        <v>16313</v>
      </c>
      <c r="C7536">
        <v>0</v>
      </c>
      <c r="D7536">
        <v>0</v>
      </c>
      <c r="E7536" t="s">
        <v>1196</v>
      </c>
      <c r="F7536" t="s">
        <v>1196</v>
      </c>
    </row>
    <row r="7537" spans="1:6">
      <c r="A7537" t="s">
        <v>16314</v>
      </c>
      <c r="B7537" t="s">
        <v>16315</v>
      </c>
      <c r="C7537">
        <v>0</v>
      </c>
      <c r="D7537">
        <v>0</v>
      </c>
      <c r="E7537" t="s">
        <v>1196</v>
      </c>
      <c r="F7537" t="s">
        <v>1196</v>
      </c>
    </row>
    <row r="7538" spans="1:6">
      <c r="A7538" t="s">
        <v>16316</v>
      </c>
      <c r="B7538" t="s">
        <v>16317</v>
      </c>
      <c r="C7538">
        <v>0</v>
      </c>
      <c r="D7538">
        <v>0</v>
      </c>
      <c r="E7538" t="s">
        <v>1196</v>
      </c>
      <c r="F7538" t="s">
        <v>1196</v>
      </c>
    </row>
    <row r="7539" spans="1:6">
      <c r="A7539" t="s">
        <v>16318</v>
      </c>
      <c r="B7539" t="s">
        <v>16319</v>
      </c>
      <c r="C7539">
        <v>0</v>
      </c>
      <c r="D7539">
        <v>0</v>
      </c>
      <c r="E7539" t="s">
        <v>1196</v>
      </c>
      <c r="F7539" t="s">
        <v>1196</v>
      </c>
    </row>
    <row r="7540" spans="1:6">
      <c r="A7540" t="s">
        <v>16320</v>
      </c>
      <c r="B7540" t="s">
        <v>16321</v>
      </c>
      <c r="C7540">
        <v>110</v>
      </c>
      <c r="D7540">
        <v>0</v>
      </c>
      <c r="E7540" t="s">
        <v>1196</v>
      </c>
      <c r="F7540" t="s">
        <v>1196</v>
      </c>
    </row>
    <row r="7541" spans="1:6">
      <c r="A7541" t="s">
        <v>16322</v>
      </c>
      <c r="B7541" t="s">
        <v>16323</v>
      </c>
      <c r="C7541">
        <v>0</v>
      </c>
      <c r="D7541">
        <v>0</v>
      </c>
      <c r="E7541" t="s">
        <v>1196</v>
      </c>
      <c r="F7541" t="s">
        <v>1196</v>
      </c>
    </row>
    <row r="7542" spans="1:6">
      <c r="A7542" t="s">
        <v>16324</v>
      </c>
      <c r="B7542" t="s">
        <v>16325</v>
      </c>
      <c r="C7542">
        <v>0</v>
      </c>
      <c r="D7542">
        <v>0</v>
      </c>
      <c r="E7542" t="s">
        <v>1196</v>
      </c>
      <c r="F7542" t="s">
        <v>1196</v>
      </c>
    </row>
    <row r="7543" spans="1:6">
      <c r="A7543" t="s">
        <v>16326</v>
      </c>
      <c r="B7543" t="s">
        <v>16327</v>
      </c>
      <c r="C7543">
        <v>0</v>
      </c>
      <c r="D7543">
        <v>0</v>
      </c>
      <c r="E7543" t="s">
        <v>1196</v>
      </c>
      <c r="F7543" t="s">
        <v>1196</v>
      </c>
    </row>
    <row r="7544" spans="1:6">
      <c r="A7544" t="s">
        <v>16328</v>
      </c>
      <c r="B7544" t="s">
        <v>16329</v>
      </c>
      <c r="C7544">
        <v>0</v>
      </c>
      <c r="D7544">
        <v>0</v>
      </c>
      <c r="E7544" t="s">
        <v>1196</v>
      </c>
      <c r="F7544" t="s">
        <v>1196</v>
      </c>
    </row>
    <row r="7545" spans="1:6">
      <c r="A7545" t="s">
        <v>16330</v>
      </c>
      <c r="B7545" t="s">
        <v>16331</v>
      </c>
      <c r="C7545">
        <v>0</v>
      </c>
      <c r="D7545">
        <v>0</v>
      </c>
      <c r="E7545" t="s">
        <v>1196</v>
      </c>
      <c r="F7545" t="s">
        <v>1196</v>
      </c>
    </row>
    <row r="7546" spans="1:6">
      <c r="A7546" t="s">
        <v>16332</v>
      </c>
      <c r="B7546" t="s">
        <v>16333</v>
      </c>
      <c r="C7546">
        <v>0</v>
      </c>
      <c r="D7546">
        <v>0</v>
      </c>
      <c r="E7546" t="s">
        <v>1196</v>
      </c>
      <c r="F7546" t="s">
        <v>1196</v>
      </c>
    </row>
    <row r="7547" spans="1:6">
      <c r="A7547" t="s">
        <v>16334</v>
      </c>
      <c r="B7547" t="s">
        <v>16335</v>
      </c>
      <c r="C7547">
        <v>0</v>
      </c>
      <c r="D7547">
        <v>0</v>
      </c>
      <c r="E7547" t="s">
        <v>1196</v>
      </c>
      <c r="F7547" t="s">
        <v>1196</v>
      </c>
    </row>
    <row r="7548" spans="1:6">
      <c r="A7548" t="s">
        <v>16336</v>
      </c>
      <c r="B7548" t="s">
        <v>16337</v>
      </c>
      <c r="C7548">
        <v>0</v>
      </c>
      <c r="D7548">
        <v>0</v>
      </c>
      <c r="E7548" t="s">
        <v>1196</v>
      </c>
      <c r="F7548" t="s">
        <v>1196</v>
      </c>
    </row>
    <row r="7549" spans="1:6">
      <c r="A7549" t="s">
        <v>16338</v>
      </c>
      <c r="B7549" t="s">
        <v>16339</v>
      </c>
      <c r="C7549">
        <v>0</v>
      </c>
      <c r="D7549">
        <v>0</v>
      </c>
      <c r="E7549" t="s">
        <v>1196</v>
      </c>
      <c r="F7549" t="s">
        <v>1196</v>
      </c>
    </row>
    <row r="7550" spans="1:6">
      <c r="A7550" t="s">
        <v>16340</v>
      </c>
      <c r="B7550" t="s">
        <v>16341</v>
      </c>
      <c r="C7550">
        <v>0</v>
      </c>
      <c r="D7550">
        <v>0</v>
      </c>
      <c r="E7550" t="s">
        <v>1196</v>
      </c>
      <c r="F7550" t="s">
        <v>1196</v>
      </c>
    </row>
    <row r="7551" spans="1:6">
      <c r="A7551" t="s">
        <v>16342</v>
      </c>
      <c r="B7551" t="s">
        <v>16343</v>
      </c>
      <c r="C7551">
        <v>0</v>
      </c>
      <c r="D7551">
        <v>0</v>
      </c>
      <c r="E7551" t="s">
        <v>1196</v>
      </c>
      <c r="F7551" t="s">
        <v>1196</v>
      </c>
    </row>
    <row r="7552" spans="1:6">
      <c r="A7552" t="s">
        <v>16344</v>
      </c>
      <c r="B7552" t="s">
        <v>16345</v>
      </c>
      <c r="C7552">
        <v>0</v>
      </c>
      <c r="D7552">
        <v>0</v>
      </c>
      <c r="E7552" t="s">
        <v>1196</v>
      </c>
      <c r="F7552" t="s">
        <v>1196</v>
      </c>
    </row>
    <row r="7553" spans="1:6">
      <c r="A7553" t="s">
        <v>16346</v>
      </c>
      <c r="B7553" t="s">
        <v>16347</v>
      </c>
      <c r="C7553">
        <v>0</v>
      </c>
      <c r="D7553">
        <v>0</v>
      </c>
      <c r="E7553" t="s">
        <v>1196</v>
      </c>
      <c r="F7553" t="s">
        <v>1196</v>
      </c>
    </row>
    <row r="7554" spans="1:6">
      <c r="A7554" t="s">
        <v>16348</v>
      </c>
      <c r="B7554" t="s">
        <v>16349</v>
      </c>
      <c r="C7554">
        <v>0</v>
      </c>
      <c r="D7554">
        <v>0</v>
      </c>
      <c r="E7554" t="s">
        <v>1196</v>
      </c>
      <c r="F7554" t="s">
        <v>1196</v>
      </c>
    </row>
    <row r="7555" spans="1:6">
      <c r="A7555" t="s">
        <v>16350</v>
      </c>
      <c r="B7555" t="s">
        <v>16351</v>
      </c>
      <c r="C7555">
        <v>0</v>
      </c>
      <c r="D7555">
        <v>0</v>
      </c>
      <c r="E7555" t="s">
        <v>1196</v>
      </c>
      <c r="F7555" t="s">
        <v>1196</v>
      </c>
    </row>
    <row r="7556" spans="1:6">
      <c r="A7556" t="s">
        <v>16352</v>
      </c>
      <c r="B7556" t="s">
        <v>16353</v>
      </c>
      <c r="C7556">
        <v>0</v>
      </c>
      <c r="D7556">
        <v>0</v>
      </c>
      <c r="E7556" t="s">
        <v>1196</v>
      </c>
      <c r="F7556" t="s">
        <v>1196</v>
      </c>
    </row>
    <row r="7557" spans="1:6">
      <c r="A7557" t="s">
        <v>16354</v>
      </c>
      <c r="B7557" t="s">
        <v>16355</v>
      </c>
      <c r="C7557">
        <v>0</v>
      </c>
      <c r="D7557">
        <v>0</v>
      </c>
      <c r="E7557" t="s">
        <v>1196</v>
      </c>
      <c r="F7557" t="s">
        <v>1196</v>
      </c>
    </row>
    <row r="7558" spans="1:6">
      <c r="A7558" t="s">
        <v>16356</v>
      </c>
      <c r="B7558" t="s">
        <v>16357</v>
      </c>
      <c r="C7558">
        <v>0</v>
      </c>
      <c r="D7558">
        <v>0</v>
      </c>
      <c r="E7558" t="s">
        <v>1196</v>
      </c>
      <c r="F7558" t="s">
        <v>1196</v>
      </c>
    </row>
    <row r="7559" spans="1:6">
      <c r="A7559" t="s">
        <v>16358</v>
      </c>
      <c r="B7559" t="s">
        <v>16359</v>
      </c>
      <c r="C7559">
        <v>0</v>
      </c>
      <c r="D7559">
        <v>0</v>
      </c>
      <c r="E7559" t="s">
        <v>1196</v>
      </c>
      <c r="F7559" t="s">
        <v>1196</v>
      </c>
    </row>
    <row r="7560" spans="1:6">
      <c r="A7560" t="s">
        <v>16360</v>
      </c>
      <c r="B7560" t="s">
        <v>16361</v>
      </c>
      <c r="C7560">
        <v>0</v>
      </c>
      <c r="D7560">
        <v>0</v>
      </c>
      <c r="E7560" t="s">
        <v>1196</v>
      </c>
      <c r="F7560" t="s">
        <v>1196</v>
      </c>
    </row>
    <row r="7561" spans="1:6">
      <c r="A7561" t="s">
        <v>16362</v>
      </c>
      <c r="B7561" t="s">
        <v>16363</v>
      </c>
      <c r="C7561">
        <v>0</v>
      </c>
      <c r="D7561">
        <v>0</v>
      </c>
      <c r="E7561" t="s">
        <v>1196</v>
      </c>
      <c r="F7561" t="s">
        <v>1196</v>
      </c>
    </row>
    <row r="7562" spans="1:6">
      <c r="A7562" t="s">
        <v>16364</v>
      </c>
      <c r="B7562" t="s">
        <v>16365</v>
      </c>
      <c r="C7562">
        <v>0</v>
      </c>
      <c r="D7562">
        <v>0</v>
      </c>
      <c r="E7562" t="s">
        <v>1196</v>
      </c>
      <c r="F7562" t="s">
        <v>1196</v>
      </c>
    </row>
    <row r="7563" spans="1:6">
      <c r="A7563" t="s">
        <v>16366</v>
      </c>
      <c r="B7563" t="s">
        <v>16367</v>
      </c>
      <c r="C7563">
        <v>0</v>
      </c>
      <c r="D7563">
        <v>0</v>
      </c>
      <c r="E7563" t="s">
        <v>1196</v>
      </c>
      <c r="F7563" t="s">
        <v>1196</v>
      </c>
    </row>
    <row r="7564" spans="1:6">
      <c r="A7564" t="s">
        <v>16368</v>
      </c>
      <c r="B7564" t="s">
        <v>16369</v>
      </c>
      <c r="C7564">
        <v>0</v>
      </c>
      <c r="D7564">
        <v>0</v>
      </c>
      <c r="E7564" t="s">
        <v>1196</v>
      </c>
      <c r="F7564" t="s">
        <v>1196</v>
      </c>
    </row>
    <row r="7565" spans="1:6">
      <c r="A7565" t="s">
        <v>16370</v>
      </c>
      <c r="B7565" t="s">
        <v>16371</v>
      </c>
      <c r="C7565">
        <v>0</v>
      </c>
      <c r="D7565">
        <v>0</v>
      </c>
      <c r="E7565" t="s">
        <v>1196</v>
      </c>
      <c r="F7565" t="s">
        <v>1196</v>
      </c>
    </row>
    <row r="7566" spans="1:6">
      <c r="A7566" t="s">
        <v>16372</v>
      </c>
      <c r="B7566" t="s">
        <v>16373</v>
      </c>
      <c r="C7566">
        <v>0</v>
      </c>
      <c r="D7566">
        <v>0</v>
      </c>
      <c r="E7566" t="s">
        <v>1196</v>
      </c>
      <c r="F7566" t="s">
        <v>1196</v>
      </c>
    </row>
    <row r="7567" spans="1:6">
      <c r="A7567" t="s">
        <v>16374</v>
      </c>
      <c r="B7567" t="s">
        <v>16375</v>
      </c>
      <c r="C7567">
        <v>0</v>
      </c>
      <c r="D7567">
        <v>0</v>
      </c>
      <c r="E7567" t="s">
        <v>1196</v>
      </c>
      <c r="F7567" t="s">
        <v>1196</v>
      </c>
    </row>
    <row r="7568" spans="1:6">
      <c r="A7568" t="s">
        <v>16376</v>
      </c>
      <c r="B7568" t="s">
        <v>16377</v>
      </c>
      <c r="C7568">
        <v>0</v>
      </c>
      <c r="D7568">
        <v>0</v>
      </c>
      <c r="E7568" t="s">
        <v>1196</v>
      </c>
      <c r="F7568" t="s">
        <v>1196</v>
      </c>
    </row>
    <row r="7569" spans="1:6">
      <c r="A7569" t="s">
        <v>16378</v>
      </c>
      <c r="B7569" t="s">
        <v>16379</v>
      </c>
      <c r="C7569">
        <v>0</v>
      </c>
      <c r="D7569">
        <v>0</v>
      </c>
      <c r="E7569" t="s">
        <v>1196</v>
      </c>
      <c r="F7569" t="s">
        <v>1196</v>
      </c>
    </row>
    <row r="7570" spans="1:6">
      <c r="A7570" t="s">
        <v>16380</v>
      </c>
      <c r="B7570" t="s">
        <v>16381</v>
      </c>
      <c r="C7570">
        <v>0</v>
      </c>
      <c r="D7570">
        <v>0</v>
      </c>
      <c r="E7570" t="s">
        <v>1196</v>
      </c>
      <c r="F7570" t="s">
        <v>1196</v>
      </c>
    </row>
    <row r="7571" spans="1:6">
      <c r="A7571" t="s">
        <v>16382</v>
      </c>
      <c r="B7571" t="s">
        <v>16383</v>
      </c>
      <c r="C7571">
        <v>0</v>
      </c>
      <c r="D7571">
        <v>0</v>
      </c>
      <c r="E7571" t="s">
        <v>1196</v>
      </c>
      <c r="F7571" t="s">
        <v>1196</v>
      </c>
    </row>
    <row r="7572" spans="1:6">
      <c r="A7572" t="s">
        <v>16384</v>
      </c>
      <c r="B7572" t="s">
        <v>16385</v>
      </c>
      <c r="C7572">
        <v>0</v>
      </c>
      <c r="D7572">
        <v>0</v>
      </c>
      <c r="E7572" t="s">
        <v>1196</v>
      </c>
      <c r="F7572" t="s">
        <v>1196</v>
      </c>
    </row>
    <row r="7573" spans="1:6">
      <c r="A7573" t="s">
        <v>16386</v>
      </c>
      <c r="B7573" t="s">
        <v>16387</v>
      </c>
      <c r="C7573">
        <v>0</v>
      </c>
      <c r="D7573">
        <v>0</v>
      </c>
      <c r="E7573" t="s">
        <v>1196</v>
      </c>
      <c r="F7573" t="s">
        <v>1196</v>
      </c>
    </row>
    <row r="7574" spans="1:6">
      <c r="A7574" t="s">
        <v>16388</v>
      </c>
      <c r="B7574" t="s">
        <v>16389</v>
      </c>
      <c r="C7574">
        <v>0</v>
      </c>
      <c r="D7574">
        <v>0</v>
      </c>
      <c r="E7574" t="s">
        <v>1196</v>
      </c>
      <c r="F7574" t="s">
        <v>1196</v>
      </c>
    </row>
    <row r="7575" spans="1:6">
      <c r="A7575" t="s">
        <v>16390</v>
      </c>
      <c r="B7575" t="s">
        <v>16391</v>
      </c>
      <c r="C7575">
        <v>0</v>
      </c>
      <c r="D7575">
        <v>0</v>
      </c>
      <c r="E7575" t="s">
        <v>1196</v>
      </c>
      <c r="F7575" t="s">
        <v>1196</v>
      </c>
    </row>
    <row r="7576" spans="1:6">
      <c r="A7576" t="s">
        <v>16392</v>
      </c>
      <c r="B7576" t="s">
        <v>16393</v>
      </c>
      <c r="C7576">
        <v>0</v>
      </c>
      <c r="D7576">
        <v>0</v>
      </c>
      <c r="E7576" t="s">
        <v>1196</v>
      </c>
      <c r="F7576" t="s">
        <v>1196</v>
      </c>
    </row>
    <row r="7577" spans="1:6">
      <c r="A7577" t="s">
        <v>16394</v>
      </c>
      <c r="B7577" t="s">
        <v>16395</v>
      </c>
      <c r="C7577">
        <v>0</v>
      </c>
      <c r="D7577">
        <v>0</v>
      </c>
      <c r="E7577" t="s">
        <v>1196</v>
      </c>
      <c r="F7577" t="s">
        <v>1196</v>
      </c>
    </row>
    <row r="7578" spans="1:6">
      <c r="A7578" t="s">
        <v>16396</v>
      </c>
      <c r="B7578" t="s">
        <v>16397</v>
      </c>
      <c r="C7578">
        <v>0</v>
      </c>
      <c r="D7578">
        <v>0</v>
      </c>
      <c r="E7578" t="s">
        <v>1196</v>
      </c>
      <c r="F7578" t="s">
        <v>1196</v>
      </c>
    </row>
    <row r="7579" spans="1:6">
      <c r="A7579" t="s">
        <v>16398</v>
      </c>
      <c r="B7579" t="s">
        <v>16399</v>
      </c>
      <c r="C7579">
        <v>0</v>
      </c>
      <c r="D7579">
        <v>0</v>
      </c>
      <c r="E7579" t="s">
        <v>1196</v>
      </c>
      <c r="F7579" t="s">
        <v>1196</v>
      </c>
    </row>
    <row r="7580" spans="1:6">
      <c r="A7580" t="s">
        <v>16400</v>
      </c>
      <c r="B7580" t="s">
        <v>16401</v>
      </c>
      <c r="C7580">
        <v>0</v>
      </c>
      <c r="D7580">
        <v>0</v>
      </c>
      <c r="E7580" t="s">
        <v>1196</v>
      </c>
      <c r="F7580" t="s">
        <v>1196</v>
      </c>
    </row>
    <row r="7581" spans="1:6">
      <c r="A7581" t="s">
        <v>16402</v>
      </c>
      <c r="B7581" t="s">
        <v>16403</v>
      </c>
      <c r="C7581">
        <v>0</v>
      </c>
      <c r="D7581">
        <v>0</v>
      </c>
      <c r="E7581" t="s">
        <v>1196</v>
      </c>
      <c r="F7581" t="s">
        <v>1196</v>
      </c>
    </row>
    <row r="7582" spans="1:6">
      <c r="A7582" t="s">
        <v>16404</v>
      </c>
      <c r="B7582" t="s">
        <v>16405</v>
      </c>
      <c r="C7582">
        <v>0</v>
      </c>
      <c r="D7582">
        <v>0</v>
      </c>
      <c r="E7582" t="s">
        <v>1196</v>
      </c>
      <c r="F7582" t="s">
        <v>1196</v>
      </c>
    </row>
    <row r="7583" spans="1:6">
      <c r="A7583" t="s">
        <v>16406</v>
      </c>
      <c r="B7583" t="s">
        <v>16407</v>
      </c>
      <c r="C7583">
        <v>0</v>
      </c>
      <c r="D7583">
        <v>0</v>
      </c>
      <c r="E7583" t="s">
        <v>1196</v>
      </c>
      <c r="F7583" t="s">
        <v>1196</v>
      </c>
    </row>
    <row r="7584" spans="1:6">
      <c r="A7584" t="s">
        <v>16408</v>
      </c>
      <c r="B7584" t="s">
        <v>16409</v>
      </c>
      <c r="C7584">
        <v>0</v>
      </c>
      <c r="D7584">
        <v>0</v>
      </c>
      <c r="E7584" t="s">
        <v>1196</v>
      </c>
      <c r="F7584" t="s">
        <v>1196</v>
      </c>
    </row>
    <row r="7585" spans="1:6">
      <c r="A7585" t="s">
        <v>16410</v>
      </c>
      <c r="B7585" t="s">
        <v>16411</v>
      </c>
      <c r="C7585">
        <v>0</v>
      </c>
      <c r="D7585">
        <v>0</v>
      </c>
      <c r="E7585" t="s">
        <v>1196</v>
      </c>
      <c r="F7585" t="s">
        <v>1196</v>
      </c>
    </row>
    <row r="7586" spans="1:6">
      <c r="A7586" t="s">
        <v>16412</v>
      </c>
      <c r="B7586" t="s">
        <v>16413</v>
      </c>
      <c r="C7586">
        <v>0</v>
      </c>
      <c r="D7586">
        <v>0</v>
      </c>
      <c r="E7586" t="s">
        <v>1196</v>
      </c>
      <c r="F7586" t="s">
        <v>1196</v>
      </c>
    </row>
    <row r="7587" spans="1:6">
      <c r="A7587" t="s">
        <v>16414</v>
      </c>
      <c r="B7587" t="s">
        <v>16415</v>
      </c>
      <c r="C7587">
        <v>0</v>
      </c>
      <c r="D7587">
        <v>0</v>
      </c>
      <c r="E7587" t="s">
        <v>1196</v>
      </c>
      <c r="F7587" t="s">
        <v>1196</v>
      </c>
    </row>
    <row r="7588" spans="1:6">
      <c r="A7588" t="s">
        <v>16416</v>
      </c>
      <c r="B7588" t="s">
        <v>16417</v>
      </c>
      <c r="C7588">
        <v>0</v>
      </c>
      <c r="D7588">
        <v>0</v>
      </c>
      <c r="E7588" t="s">
        <v>1196</v>
      </c>
      <c r="F7588" t="s">
        <v>1196</v>
      </c>
    </row>
    <row r="7589" spans="1:6">
      <c r="A7589" t="s">
        <v>16418</v>
      </c>
      <c r="B7589" t="s">
        <v>16419</v>
      </c>
      <c r="C7589">
        <v>0</v>
      </c>
      <c r="D7589">
        <v>0</v>
      </c>
      <c r="E7589" t="s">
        <v>1196</v>
      </c>
      <c r="F7589" t="s">
        <v>1196</v>
      </c>
    </row>
    <row r="7590" spans="1:6">
      <c r="A7590" t="s">
        <v>16420</v>
      </c>
      <c r="B7590" t="s">
        <v>16421</v>
      </c>
      <c r="C7590">
        <v>0</v>
      </c>
      <c r="D7590">
        <v>0</v>
      </c>
      <c r="E7590" t="s">
        <v>1196</v>
      </c>
      <c r="F7590" t="s">
        <v>1196</v>
      </c>
    </row>
    <row r="7591" spans="1:6">
      <c r="A7591" t="s">
        <v>16422</v>
      </c>
      <c r="B7591" t="s">
        <v>16423</v>
      </c>
      <c r="C7591">
        <v>10</v>
      </c>
      <c r="D7591">
        <v>0</v>
      </c>
      <c r="E7591" t="s">
        <v>1196</v>
      </c>
      <c r="F7591" t="s">
        <v>1196</v>
      </c>
    </row>
    <row r="7592" spans="1:6">
      <c r="A7592" t="s">
        <v>16424</v>
      </c>
      <c r="B7592" t="s">
        <v>16425</v>
      </c>
      <c r="C7592">
        <v>0</v>
      </c>
      <c r="D7592">
        <v>0</v>
      </c>
      <c r="E7592" t="s">
        <v>1196</v>
      </c>
      <c r="F7592" t="s">
        <v>1196</v>
      </c>
    </row>
    <row r="7593" spans="1:6">
      <c r="A7593" t="s">
        <v>16426</v>
      </c>
      <c r="B7593" t="s">
        <v>16427</v>
      </c>
      <c r="C7593">
        <v>0</v>
      </c>
      <c r="D7593">
        <v>0</v>
      </c>
      <c r="E7593" t="s">
        <v>1196</v>
      </c>
      <c r="F7593" t="s">
        <v>1196</v>
      </c>
    </row>
    <row r="7594" spans="1:6">
      <c r="A7594" t="s">
        <v>16428</v>
      </c>
      <c r="B7594" t="s">
        <v>16429</v>
      </c>
      <c r="C7594">
        <v>0</v>
      </c>
      <c r="D7594">
        <v>0</v>
      </c>
      <c r="E7594" t="s">
        <v>1196</v>
      </c>
      <c r="F7594" t="s">
        <v>1196</v>
      </c>
    </row>
    <row r="7595" spans="1:6">
      <c r="A7595" t="s">
        <v>16430</v>
      </c>
      <c r="B7595" t="s">
        <v>16431</v>
      </c>
      <c r="C7595">
        <v>0</v>
      </c>
      <c r="D7595">
        <v>0</v>
      </c>
      <c r="E7595" t="s">
        <v>1196</v>
      </c>
      <c r="F7595" t="s">
        <v>1196</v>
      </c>
    </row>
    <row r="7596" spans="1:6">
      <c r="A7596" t="s">
        <v>16432</v>
      </c>
      <c r="B7596" t="s">
        <v>16433</v>
      </c>
      <c r="C7596">
        <v>0</v>
      </c>
      <c r="D7596">
        <v>0</v>
      </c>
      <c r="E7596" t="s">
        <v>1196</v>
      </c>
      <c r="F7596" t="s">
        <v>1196</v>
      </c>
    </row>
    <row r="7597" spans="1:6">
      <c r="A7597" t="s">
        <v>16434</v>
      </c>
      <c r="B7597" t="s">
        <v>16435</v>
      </c>
      <c r="C7597">
        <v>0</v>
      </c>
      <c r="D7597">
        <v>0</v>
      </c>
      <c r="E7597" t="s">
        <v>1196</v>
      </c>
      <c r="F7597" t="s">
        <v>1196</v>
      </c>
    </row>
    <row r="7598" spans="1:6">
      <c r="A7598" t="s">
        <v>16436</v>
      </c>
      <c r="B7598" t="s">
        <v>16437</v>
      </c>
      <c r="C7598">
        <v>0</v>
      </c>
      <c r="D7598">
        <v>0</v>
      </c>
      <c r="E7598" t="s">
        <v>1196</v>
      </c>
      <c r="F7598" t="s">
        <v>1196</v>
      </c>
    </row>
    <row r="7599" spans="1:6">
      <c r="A7599" t="s">
        <v>16438</v>
      </c>
      <c r="B7599" t="s">
        <v>16439</v>
      </c>
      <c r="C7599">
        <v>0</v>
      </c>
      <c r="D7599">
        <v>0</v>
      </c>
      <c r="E7599" t="s">
        <v>1196</v>
      </c>
      <c r="F7599" t="s">
        <v>1196</v>
      </c>
    </row>
    <row r="7600" spans="1:6">
      <c r="A7600" t="s">
        <v>16440</v>
      </c>
      <c r="B7600" t="s">
        <v>16441</v>
      </c>
      <c r="C7600">
        <v>0</v>
      </c>
      <c r="D7600">
        <v>0</v>
      </c>
      <c r="E7600" t="s">
        <v>1196</v>
      </c>
      <c r="F7600" t="s">
        <v>1196</v>
      </c>
    </row>
    <row r="7601" spans="1:6">
      <c r="A7601" t="s">
        <v>16442</v>
      </c>
      <c r="B7601" t="s">
        <v>16443</v>
      </c>
      <c r="C7601">
        <v>0</v>
      </c>
      <c r="D7601">
        <v>0</v>
      </c>
      <c r="E7601" t="s">
        <v>1196</v>
      </c>
      <c r="F7601" t="s">
        <v>1196</v>
      </c>
    </row>
    <row r="7602" spans="1:6">
      <c r="A7602" t="s">
        <v>16444</v>
      </c>
      <c r="B7602" t="s">
        <v>16445</v>
      </c>
      <c r="C7602">
        <v>0</v>
      </c>
      <c r="D7602">
        <v>0</v>
      </c>
      <c r="E7602" t="s">
        <v>1196</v>
      </c>
      <c r="F7602" t="s">
        <v>1196</v>
      </c>
    </row>
    <row r="7603" spans="1:6">
      <c r="A7603" t="s">
        <v>16446</v>
      </c>
      <c r="B7603" t="s">
        <v>16447</v>
      </c>
      <c r="C7603">
        <v>0</v>
      </c>
      <c r="D7603">
        <v>0</v>
      </c>
      <c r="E7603" t="s">
        <v>1196</v>
      </c>
      <c r="F7603" t="s">
        <v>1196</v>
      </c>
    </row>
    <row r="7604" spans="1:6">
      <c r="A7604" t="s">
        <v>16448</v>
      </c>
      <c r="B7604" t="s">
        <v>16449</v>
      </c>
      <c r="C7604">
        <v>0</v>
      </c>
      <c r="D7604">
        <v>0</v>
      </c>
      <c r="E7604" t="s">
        <v>1196</v>
      </c>
      <c r="F7604" t="s">
        <v>1196</v>
      </c>
    </row>
    <row r="7605" spans="1:6">
      <c r="A7605" t="s">
        <v>16450</v>
      </c>
      <c r="B7605" t="s">
        <v>16451</v>
      </c>
      <c r="C7605">
        <v>0</v>
      </c>
      <c r="D7605">
        <v>0</v>
      </c>
      <c r="E7605" t="s">
        <v>1196</v>
      </c>
      <c r="F7605" t="s">
        <v>1196</v>
      </c>
    </row>
    <row r="7606" spans="1:6">
      <c r="A7606" t="s">
        <v>16452</v>
      </c>
      <c r="B7606" t="s">
        <v>16453</v>
      </c>
      <c r="C7606">
        <v>0</v>
      </c>
      <c r="D7606">
        <v>0</v>
      </c>
      <c r="E7606" t="s">
        <v>1196</v>
      </c>
      <c r="F7606" t="s">
        <v>1196</v>
      </c>
    </row>
    <row r="7607" spans="1:6">
      <c r="A7607" t="s">
        <v>16454</v>
      </c>
      <c r="B7607" t="s">
        <v>16455</v>
      </c>
      <c r="C7607">
        <v>0</v>
      </c>
      <c r="D7607">
        <v>0</v>
      </c>
      <c r="E7607" t="s">
        <v>1196</v>
      </c>
      <c r="F7607" t="s">
        <v>1196</v>
      </c>
    </row>
    <row r="7608" spans="1:6">
      <c r="A7608" t="s">
        <v>16456</v>
      </c>
      <c r="B7608" t="s">
        <v>16457</v>
      </c>
      <c r="C7608">
        <v>0</v>
      </c>
      <c r="D7608">
        <v>0</v>
      </c>
      <c r="E7608" t="s">
        <v>1196</v>
      </c>
      <c r="F7608" t="s">
        <v>1196</v>
      </c>
    </row>
    <row r="7609" spans="1:6">
      <c r="A7609" t="s">
        <v>16458</v>
      </c>
      <c r="B7609" t="s">
        <v>16459</v>
      </c>
      <c r="C7609">
        <v>0</v>
      </c>
      <c r="D7609">
        <v>0</v>
      </c>
      <c r="E7609" t="s">
        <v>1196</v>
      </c>
      <c r="F7609" t="s">
        <v>1196</v>
      </c>
    </row>
    <row r="7610" spans="1:6">
      <c r="A7610" t="s">
        <v>16460</v>
      </c>
      <c r="B7610" t="s">
        <v>16461</v>
      </c>
      <c r="C7610">
        <v>0</v>
      </c>
      <c r="D7610">
        <v>0</v>
      </c>
      <c r="E7610" t="s">
        <v>1196</v>
      </c>
      <c r="F7610" t="s">
        <v>1196</v>
      </c>
    </row>
    <row r="7611" spans="1:6">
      <c r="A7611" t="s">
        <v>16462</v>
      </c>
      <c r="B7611" t="s">
        <v>16463</v>
      </c>
      <c r="C7611">
        <v>0</v>
      </c>
      <c r="D7611">
        <v>0</v>
      </c>
      <c r="E7611" t="s">
        <v>1196</v>
      </c>
      <c r="F7611" t="s">
        <v>1196</v>
      </c>
    </row>
    <row r="7612" spans="1:6">
      <c r="A7612" t="s">
        <v>16464</v>
      </c>
      <c r="B7612" t="s">
        <v>16465</v>
      </c>
      <c r="C7612">
        <v>0</v>
      </c>
      <c r="D7612">
        <v>0</v>
      </c>
      <c r="E7612" t="s">
        <v>1196</v>
      </c>
      <c r="F7612" t="s">
        <v>1196</v>
      </c>
    </row>
    <row r="7613" spans="1:6">
      <c r="A7613" t="s">
        <v>16466</v>
      </c>
      <c r="B7613" t="s">
        <v>16467</v>
      </c>
      <c r="C7613">
        <v>0</v>
      </c>
      <c r="D7613">
        <v>0</v>
      </c>
      <c r="E7613" t="s">
        <v>1196</v>
      </c>
      <c r="F7613" t="s">
        <v>1196</v>
      </c>
    </row>
    <row r="7614" spans="1:6">
      <c r="A7614" t="s">
        <v>16468</v>
      </c>
      <c r="B7614" t="s">
        <v>16469</v>
      </c>
      <c r="C7614">
        <v>0</v>
      </c>
      <c r="D7614">
        <v>0</v>
      </c>
      <c r="E7614" t="s">
        <v>1196</v>
      </c>
      <c r="F7614" t="s">
        <v>1196</v>
      </c>
    </row>
    <row r="7615" spans="1:6">
      <c r="A7615" t="s">
        <v>16470</v>
      </c>
      <c r="B7615" t="s">
        <v>16471</v>
      </c>
      <c r="C7615">
        <v>0</v>
      </c>
      <c r="D7615">
        <v>0</v>
      </c>
      <c r="E7615" t="s">
        <v>1196</v>
      </c>
      <c r="F7615" t="s">
        <v>1196</v>
      </c>
    </row>
    <row r="7616" spans="1:6">
      <c r="A7616" t="s">
        <v>16472</v>
      </c>
      <c r="B7616" t="s">
        <v>16473</v>
      </c>
      <c r="C7616">
        <v>0</v>
      </c>
      <c r="D7616">
        <v>0</v>
      </c>
      <c r="E7616" t="s">
        <v>1196</v>
      </c>
      <c r="F7616" t="s">
        <v>1196</v>
      </c>
    </row>
    <row r="7617" spans="1:6">
      <c r="A7617" t="s">
        <v>16474</v>
      </c>
      <c r="B7617" t="s">
        <v>16475</v>
      </c>
      <c r="C7617">
        <v>0</v>
      </c>
      <c r="D7617">
        <v>0</v>
      </c>
      <c r="E7617" t="s">
        <v>1196</v>
      </c>
      <c r="F7617" t="s">
        <v>1196</v>
      </c>
    </row>
    <row r="7618" spans="1:6">
      <c r="A7618" t="s">
        <v>16476</v>
      </c>
      <c r="B7618" t="s">
        <v>16477</v>
      </c>
      <c r="C7618">
        <v>0</v>
      </c>
      <c r="D7618">
        <v>0</v>
      </c>
      <c r="E7618" t="s">
        <v>1196</v>
      </c>
      <c r="F7618" t="s">
        <v>1196</v>
      </c>
    </row>
    <row r="7619" spans="1:6">
      <c r="A7619" t="s">
        <v>16478</v>
      </c>
      <c r="B7619" t="s">
        <v>16479</v>
      </c>
      <c r="C7619">
        <v>0</v>
      </c>
      <c r="D7619">
        <v>0</v>
      </c>
      <c r="E7619" t="s">
        <v>1196</v>
      </c>
      <c r="F7619" t="s">
        <v>1196</v>
      </c>
    </row>
    <row r="7620" spans="1:6">
      <c r="A7620" t="s">
        <v>16480</v>
      </c>
      <c r="B7620" t="s">
        <v>16481</v>
      </c>
      <c r="C7620">
        <v>0</v>
      </c>
      <c r="D7620">
        <v>0</v>
      </c>
      <c r="E7620" t="s">
        <v>1196</v>
      </c>
      <c r="F7620" t="s">
        <v>1196</v>
      </c>
    </row>
    <row r="7621" spans="1:6">
      <c r="A7621" t="s">
        <v>16482</v>
      </c>
      <c r="B7621" t="s">
        <v>16483</v>
      </c>
      <c r="C7621">
        <v>0</v>
      </c>
      <c r="D7621">
        <v>0</v>
      </c>
      <c r="E7621" t="s">
        <v>1196</v>
      </c>
      <c r="F7621" t="s">
        <v>1196</v>
      </c>
    </row>
    <row r="7622" spans="1:6">
      <c r="A7622" t="s">
        <v>16484</v>
      </c>
      <c r="B7622" t="s">
        <v>16485</v>
      </c>
      <c r="C7622">
        <v>0</v>
      </c>
      <c r="D7622">
        <v>0</v>
      </c>
      <c r="E7622" t="s">
        <v>1196</v>
      </c>
      <c r="F7622" t="s">
        <v>1196</v>
      </c>
    </row>
    <row r="7623" spans="1:6">
      <c r="A7623" t="s">
        <v>16486</v>
      </c>
      <c r="B7623" t="s">
        <v>16487</v>
      </c>
      <c r="C7623">
        <v>0</v>
      </c>
      <c r="D7623">
        <v>0</v>
      </c>
      <c r="E7623" t="s">
        <v>1196</v>
      </c>
      <c r="F7623" t="s">
        <v>1196</v>
      </c>
    </row>
    <row r="7624" spans="1:6">
      <c r="A7624" t="s">
        <v>16488</v>
      </c>
      <c r="B7624" t="s">
        <v>16489</v>
      </c>
      <c r="C7624">
        <v>0</v>
      </c>
      <c r="D7624">
        <v>0</v>
      </c>
      <c r="E7624" t="s">
        <v>1196</v>
      </c>
      <c r="F7624" t="s">
        <v>1196</v>
      </c>
    </row>
    <row r="7625" spans="1:6">
      <c r="A7625" t="s">
        <v>16490</v>
      </c>
      <c r="B7625" t="s">
        <v>16491</v>
      </c>
      <c r="C7625">
        <v>0</v>
      </c>
      <c r="D7625">
        <v>0</v>
      </c>
      <c r="E7625" t="s">
        <v>1196</v>
      </c>
      <c r="F7625" t="s">
        <v>1196</v>
      </c>
    </row>
    <row r="7626" spans="1:6">
      <c r="A7626" t="s">
        <v>16492</v>
      </c>
      <c r="B7626" t="s">
        <v>16493</v>
      </c>
      <c r="C7626">
        <v>0</v>
      </c>
      <c r="D7626">
        <v>0</v>
      </c>
      <c r="E7626" t="s">
        <v>1196</v>
      </c>
      <c r="F7626" t="s">
        <v>1196</v>
      </c>
    </row>
    <row r="7627" spans="1:6">
      <c r="A7627" t="s">
        <v>16494</v>
      </c>
      <c r="B7627" t="s">
        <v>16495</v>
      </c>
      <c r="C7627">
        <v>0</v>
      </c>
      <c r="D7627">
        <v>0</v>
      </c>
      <c r="E7627" t="s">
        <v>1196</v>
      </c>
      <c r="F7627" t="s">
        <v>1196</v>
      </c>
    </row>
    <row r="7628" spans="1:6">
      <c r="A7628" t="s">
        <v>16496</v>
      </c>
      <c r="B7628" t="s">
        <v>16497</v>
      </c>
      <c r="C7628">
        <v>0</v>
      </c>
      <c r="D7628">
        <v>0</v>
      </c>
      <c r="E7628" t="s">
        <v>1196</v>
      </c>
      <c r="F7628" t="s">
        <v>1196</v>
      </c>
    </row>
    <row r="7629" spans="1:6">
      <c r="A7629" t="s">
        <v>16498</v>
      </c>
      <c r="B7629" t="s">
        <v>16499</v>
      </c>
      <c r="C7629">
        <v>0</v>
      </c>
      <c r="D7629">
        <v>0</v>
      </c>
      <c r="E7629" t="s">
        <v>1196</v>
      </c>
      <c r="F7629" t="s">
        <v>1196</v>
      </c>
    </row>
    <row r="7630" spans="1:6">
      <c r="A7630" t="s">
        <v>16500</v>
      </c>
      <c r="B7630" t="s">
        <v>16501</v>
      </c>
      <c r="C7630">
        <v>0</v>
      </c>
      <c r="D7630">
        <v>0</v>
      </c>
      <c r="E7630" t="s">
        <v>1196</v>
      </c>
      <c r="F7630" t="s">
        <v>1196</v>
      </c>
    </row>
    <row r="7631" spans="1:6">
      <c r="A7631" t="s">
        <v>16502</v>
      </c>
      <c r="B7631" t="s">
        <v>16503</v>
      </c>
      <c r="C7631">
        <v>0</v>
      </c>
      <c r="D7631">
        <v>0</v>
      </c>
      <c r="E7631" t="s">
        <v>1196</v>
      </c>
      <c r="F7631" t="s">
        <v>1196</v>
      </c>
    </row>
    <row r="7632" spans="1:6">
      <c r="A7632" t="s">
        <v>16504</v>
      </c>
      <c r="B7632" t="s">
        <v>16505</v>
      </c>
      <c r="C7632">
        <v>0</v>
      </c>
      <c r="D7632">
        <v>0</v>
      </c>
      <c r="E7632" t="s">
        <v>1196</v>
      </c>
      <c r="F7632" t="s">
        <v>1196</v>
      </c>
    </row>
    <row r="7633" spans="1:6">
      <c r="A7633" t="s">
        <v>16506</v>
      </c>
      <c r="B7633" t="s">
        <v>16507</v>
      </c>
      <c r="C7633">
        <v>0</v>
      </c>
      <c r="D7633">
        <v>0</v>
      </c>
      <c r="E7633" t="s">
        <v>1196</v>
      </c>
      <c r="F7633" t="s">
        <v>1196</v>
      </c>
    </row>
    <row r="7634" spans="1:6">
      <c r="A7634" t="s">
        <v>16508</v>
      </c>
      <c r="B7634" t="s">
        <v>16509</v>
      </c>
      <c r="C7634">
        <v>0</v>
      </c>
      <c r="D7634">
        <v>0</v>
      </c>
      <c r="E7634" t="s">
        <v>1196</v>
      </c>
      <c r="F7634" t="s">
        <v>1196</v>
      </c>
    </row>
    <row r="7635" spans="1:6">
      <c r="A7635" t="s">
        <v>16510</v>
      </c>
      <c r="B7635" t="s">
        <v>16511</v>
      </c>
      <c r="C7635">
        <v>0</v>
      </c>
      <c r="D7635">
        <v>0</v>
      </c>
      <c r="E7635" t="s">
        <v>1196</v>
      </c>
      <c r="F7635" t="s">
        <v>1196</v>
      </c>
    </row>
    <row r="7636" spans="1:6">
      <c r="A7636" t="s">
        <v>16512</v>
      </c>
      <c r="B7636" t="s">
        <v>16513</v>
      </c>
      <c r="C7636">
        <v>0</v>
      </c>
      <c r="D7636">
        <v>0</v>
      </c>
      <c r="E7636" t="s">
        <v>1196</v>
      </c>
      <c r="F7636" t="s">
        <v>1196</v>
      </c>
    </row>
    <row r="7637" spans="1:6">
      <c r="A7637" t="s">
        <v>16514</v>
      </c>
      <c r="B7637" t="s">
        <v>16515</v>
      </c>
      <c r="C7637">
        <v>0</v>
      </c>
      <c r="D7637">
        <v>0</v>
      </c>
      <c r="E7637" t="s">
        <v>1196</v>
      </c>
      <c r="F7637" t="s">
        <v>1196</v>
      </c>
    </row>
    <row r="7638" spans="1:6">
      <c r="A7638" t="s">
        <v>16516</v>
      </c>
      <c r="B7638" t="s">
        <v>16517</v>
      </c>
      <c r="C7638">
        <v>0</v>
      </c>
      <c r="D7638">
        <v>0</v>
      </c>
      <c r="E7638" t="s">
        <v>1196</v>
      </c>
      <c r="F7638" t="s">
        <v>1196</v>
      </c>
    </row>
    <row r="7639" spans="1:6">
      <c r="A7639" t="s">
        <v>16518</v>
      </c>
      <c r="B7639" t="s">
        <v>16519</v>
      </c>
      <c r="C7639">
        <v>0</v>
      </c>
      <c r="D7639">
        <v>0</v>
      </c>
      <c r="E7639" t="s">
        <v>1196</v>
      </c>
      <c r="F7639" t="s">
        <v>1196</v>
      </c>
    </row>
    <row r="7640" spans="1:6">
      <c r="A7640" t="s">
        <v>16520</v>
      </c>
      <c r="B7640" t="s">
        <v>16521</v>
      </c>
      <c r="C7640">
        <v>0</v>
      </c>
      <c r="D7640">
        <v>0</v>
      </c>
      <c r="E7640" t="s">
        <v>1196</v>
      </c>
      <c r="F7640" t="s">
        <v>1196</v>
      </c>
    </row>
    <row r="7641" spans="1:6">
      <c r="A7641" t="s">
        <v>16522</v>
      </c>
      <c r="B7641" t="s">
        <v>16523</v>
      </c>
      <c r="C7641">
        <v>0</v>
      </c>
      <c r="D7641">
        <v>0</v>
      </c>
      <c r="E7641" t="s">
        <v>1196</v>
      </c>
      <c r="F7641" t="s">
        <v>1196</v>
      </c>
    </row>
    <row r="7642" spans="1:6">
      <c r="A7642" t="s">
        <v>16524</v>
      </c>
      <c r="B7642" t="s">
        <v>16525</v>
      </c>
      <c r="C7642">
        <v>0</v>
      </c>
      <c r="D7642">
        <v>0</v>
      </c>
      <c r="E7642" t="s">
        <v>1196</v>
      </c>
      <c r="F7642" t="s">
        <v>1196</v>
      </c>
    </row>
    <row r="7643" spans="1:6">
      <c r="A7643" t="s">
        <v>16526</v>
      </c>
      <c r="B7643" t="s">
        <v>16527</v>
      </c>
      <c r="C7643">
        <v>0</v>
      </c>
      <c r="D7643">
        <v>0</v>
      </c>
      <c r="E7643" t="s">
        <v>1196</v>
      </c>
      <c r="F7643" t="s">
        <v>1196</v>
      </c>
    </row>
    <row r="7644" spans="1:6">
      <c r="A7644" t="s">
        <v>16528</v>
      </c>
      <c r="B7644" t="s">
        <v>16529</v>
      </c>
      <c r="C7644">
        <v>0</v>
      </c>
      <c r="D7644">
        <v>0</v>
      </c>
      <c r="E7644" t="s">
        <v>1196</v>
      </c>
      <c r="F7644" t="s">
        <v>1196</v>
      </c>
    </row>
    <row r="7645" spans="1:6">
      <c r="A7645" t="s">
        <v>16530</v>
      </c>
      <c r="B7645" t="s">
        <v>16531</v>
      </c>
      <c r="C7645">
        <v>0</v>
      </c>
      <c r="D7645">
        <v>0</v>
      </c>
      <c r="E7645" t="s">
        <v>1196</v>
      </c>
      <c r="F7645" t="s">
        <v>1196</v>
      </c>
    </row>
    <row r="7646" spans="1:6">
      <c r="A7646" t="s">
        <v>16532</v>
      </c>
      <c r="B7646" t="s">
        <v>16533</v>
      </c>
      <c r="C7646">
        <v>0</v>
      </c>
      <c r="D7646">
        <v>0</v>
      </c>
      <c r="E7646" t="s">
        <v>1196</v>
      </c>
      <c r="F7646" t="s">
        <v>1196</v>
      </c>
    </row>
    <row r="7647" spans="1:6">
      <c r="A7647" t="s">
        <v>16534</v>
      </c>
      <c r="B7647" t="s">
        <v>16535</v>
      </c>
      <c r="C7647">
        <v>0</v>
      </c>
      <c r="D7647">
        <v>0</v>
      </c>
      <c r="E7647" t="s">
        <v>1196</v>
      </c>
      <c r="F7647" t="s">
        <v>1196</v>
      </c>
    </row>
    <row r="7648" spans="1:6">
      <c r="A7648" t="s">
        <v>16536</v>
      </c>
      <c r="B7648" t="s">
        <v>16537</v>
      </c>
      <c r="C7648">
        <v>0</v>
      </c>
      <c r="D7648">
        <v>0</v>
      </c>
      <c r="E7648" t="s">
        <v>1196</v>
      </c>
      <c r="F7648" t="s">
        <v>1196</v>
      </c>
    </row>
    <row r="7649" spans="1:6">
      <c r="A7649" t="s">
        <v>16538</v>
      </c>
      <c r="B7649" t="s">
        <v>16539</v>
      </c>
      <c r="C7649">
        <v>0</v>
      </c>
      <c r="D7649">
        <v>0</v>
      </c>
      <c r="E7649" t="s">
        <v>1196</v>
      </c>
      <c r="F7649" t="s">
        <v>1196</v>
      </c>
    </row>
    <row r="7650" spans="1:6">
      <c r="A7650" t="s">
        <v>16540</v>
      </c>
      <c r="B7650" t="s">
        <v>16541</v>
      </c>
      <c r="C7650">
        <v>0</v>
      </c>
      <c r="D7650">
        <v>0</v>
      </c>
      <c r="E7650" t="s">
        <v>1196</v>
      </c>
      <c r="F7650" t="s">
        <v>1196</v>
      </c>
    </row>
    <row r="7651" spans="1:6">
      <c r="A7651" t="s">
        <v>16542</v>
      </c>
      <c r="B7651" t="s">
        <v>16543</v>
      </c>
      <c r="C7651">
        <v>0</v>
      </c>
      <c r="D7651">
        <v>0</v>
      </c>
      <c r="E7651" t="s">
        <v>1196</v>
      </c>
      <c r="F7651" t="s">
        <v>1196</v>
      </c>
    </row>
    <row r="7652" spans="1:6">
      <c r="A7652" t="s">
        <v>16544</v>
      </c>
      <c r="B7652" t="s">
        <v>16545</v>
      </c>
      <c r="C7652">
        <v>0</v>
      </c>
      <c r="D7652">
        <v>0</v>
      </c>
      <c r="E7652" t="s">
        <v>1196</v>
      </c>
      <c r="F7652" t="s">
        <v>1196</v>
      </c>
    </row>
    <row r="7653" spans="1:6">
      <c r="A7653" t="s">
        <v>16546</v>
      </c>
      <c r="B7653" t="s">
        <v>16547</v>
      </c>
      <c r="C7653">
        <v>0</v>
      </c>
      <c r="D7653">
        <v>0</v>
      </c>
      <c r="E7653" t="s">
        <v>1196</v>
      </c>
      <c r="F7653" t="s">
        <v>1196</v>
      </c>
    </row>
    <row r="7654" spans="1:6">
      <c r="A7654" t="s">
        <v>16548</v>
      </c>
      <c r="B7654" t="s">
        <v>16549</v>
      </c>
      <c r="C7654">
        <v>0</v>
      </c>
      <c r="D7654">
        <v>0</v>
      </c>
      <c r="E7654" t="s">
        <v>1196</v>
      </c>
      <c r="F7654" t="s">
        <v>1196</v>
      </c>
    </row>
    <row r="7655" spans="1:6">
      <c r="A7655" t="s">
        <v>16550</v>
      </c>
      <c r="B7655" t="s">
        <v>16551</v>
      </c>
      <c r="C7655">
        <v>0</v>
      </c>
      <c r="D7655">
        <v>0</v>
      </c>
      <c r="E7655" t="s">
        <v>1196</v>
      </c>
      <c r="F7655" t="s">
        <v>1196</v>
      </c>
    </row>
    <row r="7656" spans="1:6">
      <c r="A7656" t="s">
        <v>16552</v>
      </c>
      <c r="B7656" t="s">
        <v>16553</v>
      </c>
      <c r="C7656">
        <v>0</v>
      </c>
      <c r="D7656">
        <v>0</v>
      </c>
      <c r="E7656" t="s">
        <v>1196</v>
      </c>
      <c r="F7656" t="s">
        <v>1196</v>
      </c>
    </row>
    <row r="7657" spans="1:6">
      <c r="A7657" t="s">
        <v>16554</v>
      </c>
      <c r="B7657" t="s">
        <v>16555</v>
      </c>
      <c r="C7657">
        <v>0</v>
      </c>
      <c r="D7657">
        <v>0</v>
      </c>
      <c r="E7657" t="s">
        <v>1196</v>
      </c>
      <c r="F7657" t="s">
        <v>1196</v>
      </c>
    </row>
    <row r="7658" spans="1:6">
      <c r="A7658" t="s">
        <v>16556</v>
      </c>
      <c r="B7658" t="s">
        <v>16557</v>
      </c>
      <c r="C7658">
        <v>0</v>
      </c>
      <c r="D7658">
        <v>0</v>
      </c>
      <c r="E7658" t="s">
        <v>1196</v>
      </c>
      <c r="F7658" t="s">
        <v>1196</v>
      </c>
    </row>
    <row r="7659" spans="1:6">
      <c r="A7659" t="s">
        <v>16558</v>
      </c>
      <c r="B7659" t="s">
        <v>16559</v>
      </c>
      <c r="C7659">
        <v>0</v>
      </c>
      <c r="D7659">
        <v>0</v>
      </c>
      <c r="E7659" t="s">
        <v>1196</v>
      </c>
      <c r="F7659" t="s">
        <v>1196</v>
      </c>
    </row>
    <row r="7660" spans="1:6">
      <c r="A7660" t="s">
        <v>16560</v>
      </c>
      <c r="B7660" t="s">
        <v>16561</v>
      </c>
      <c r="C7660">
        <v>0</v>
      </c>
      <c r="D7660">
        <v>0</v>
      </c>
      <c r="E7660" t="s">
        <v>1196</v>
      </c>
      <c r="F7660" t="s">
        <v>1196</v>
      </c>
    </row>
    <row r="7661" spans="1:6">
      <c r="A7661" t="s">
        <v>16562</v>
      </c>
      <c r="B7661" t="s">
        <v>16563</v>
      </c>
      <c r="C7661">
        <v>0</v>
      </c>
      <c r="D7661">
        <v>0</v>
      </c>
      <c r="E7661" t="s">
        <v>1196</v>
      </c>
      <c r="F7661" t="s">
        <v>1196</v>
      </c>
    </row>
    <row r="7662" spans="1:6">
      <c r="A7662" t="s">
        <v>16564</v>
      </c>
      <c r="B7662" t="s">
        <v>16565</v>
      </c>
      <c r="C7662">
        <v>0</v>
      </c>
      <c r="D7662">
        <v>0</v>
      </c>
      <c r="E7662" t="s">
        <v>1196</v>
      </c>
      <c r="F7662" t="s">
        <v>1196</v>
      </c>
    </row>
    <row r="7663" spans="1:6">
      <c r="A7663" t="s">
        <v>16566</v>
      </c>
      <c r="B7663" t="s">
        <v>16567</v>
      </c>
      <c r="C7663">
        <v>0</v>
      </c>
      <c r="D7663">
        <v>0</v>
      </c>
      <c r="E7663" t="s">
        <v>1196</v>
      </c>
      <c r="F7663" t="s">
        <v>1196</v>
      </c>
    </row>
    <row r="7664" spans="1:6">
      <c r="A7664" t="s">
        <v>16568</v>
      </c>
      <c r="B7664" t="s">
        <v>16569</v>
      </c>
      <c r="C7664">
        <v>0</v>
      </c>
      <c r="D7664">
        <v>0</v>
      </c>
      <c r="E7664" t="s">
        <v>1196</v>
      </c>
      <c r="F7664" t="s">
        <v>1196</v>
      </c>
    </row>
    <row r="7665" spans="1:6">
      <c r="A7665" t="s">
        <v>16570</v>
      </c>
      <c r="B7665" t="s">
        <v>16571</v>
      </c>
      <c r="C7665">
        <v>118</v>
      </c>
      <c r="D7665">
        <v>0</v>
      </c>
      <c r="E7665" t="s">
        <v>1196</v>
      </c>
      <c r="F7665" t="s">
        <v>1196</v>
      </c>
    </row>
    <row r="7666" spans="1:6">
      <c r="A7666" t="s">
        <v>16572</v>
      </c>
      <c r="B7666" t="s">
        <v>16573</v>
      </c>
      <c r="C7666">
        <v>0</v>
      </c>
      <c r="D7666">
        <v>0</v>
      </c>
      <c r="E7666" t="s">
        <v>1196</v>
      </c>
      <c r="F7666" t="s">
        <v>1196</v>
      </c>
    </row>
    <row r="7667" spans="1:6">
      <c r="A7667" t="s">
        <v>16574</v>
      </c>
      <c r="B7667" t="s">
        <v>16575</v>
      </c>
      <c r="C7667">
        <v>0</v>
      </c>
      <c r="D7667">
        <v>0</v>
      </c>
      <c r="E7667" t="s">
        <v>1196</v>
      </c>
      <c r="F7667" t="s">
        <v>1196</v>
      </c>
    </row>
    <row r="7668" spans="1:6">
      <c r="A7668" t="s">
        <v>16576</v>
      </c>
      <c r="B7668" t="s">
        <v>16577</v>
      </c>
      <c r="C7668">
        <v>0</v>
      </c>
      <c r="D7668">
        <v>0</v>
      </c>
      <c r="E7668" t="s">
        <v>1196</v>
      </c>
      <c r="F7668" t="s">
        <v>1196</v>
      </c>
    </row>
    <row r="7669" spans="1:6">
      <c r="A7669" t="s">
        <v>16578</v>
      </c>
      <c r="B7669" t="s">
        <v>16579</v>
      </c>
      <c r="C7669">
        <v>0</v>
      </c>
      <c r="D7669">
        <v>0</v>
      </c>
      <c r="E7669" t="s">
        <v>1196</v>
      </c>
      <c r="F7669" t="s">
        <v>1196</v>
      </c>
    </row>
    <row r="7670" spans="1:6">
      <c r="A7670" t="s">
        <v>16580</v>
      </c>
      <c r="B7670" t="s">
        <v>16581</v>
      </c>
      <c r="C7670">
        <v>0</v>
      </c>
      <c r="D7670">
        <v>0</v>
      </c>
      <c r="E7670" t="s">
        <v>1196</v>
      </c>
      <c r="F7670" t="s">
        <v>1196</v>
      </c>
    </row>
    <row r="7671" spans="1:6">
      <c r="A7671" t="s">
        <v>16582</v>
      </c>
      <c r="B7671" t="s">
        <v>16583</v>
      </c>
      <c r="C7671">
        <v>0</v>
      </c>
      <c r="D7671">
        <v>0</v>
      </c>
      <c r="E7671" t="s">
        <v>1196</v>
      </c>
      <c r="F7671" t="s">
        <v>1196</v>
      </c>
    </row>
    <row r="7672" spans="1:6">
      <c r="A7672" t="s">
        <v>16584</v>
      </c>
      <c r="B7672" t="s">
        <v>16585</v>
      </c>
      <c r="C7672">
        <v>0</v>
      </c>
      <c r="D7672">
        <v>0</v>
      </c>
      <c r="E7672" t="s">
        <v>1196</v>
      </c>
      <c r="F7672" t="s">
        <v>1196</v>
      </c>
    </row>
    <row r="7673" spans="1:6">
      <c r="A7673" t="s">
        <v>16586</v>
      </c>
      <c r="B7673" t="s">
        <v>16587</v>
      </c>
      <c r="C7673">
        <v>0</v>
      </c>
      <c r="D7673">
        <v>0</v>
      </c>
      <c r="E7673" t="s">
        <v>1196</v>
      </c>
      <c r="F7673" t="s">
        <v>1196</v>
      </c>
    </row>
    <row r="7674" spans="1:6">
      <c r="A7674" t="s">
        <v>16588</v>
      </c>
      <c r="B7674" t="s">
        <v>16589</v>
      </c>
      <c r="C7674">
        <v>0</v>
      </c>
      <c r="D7674">
        <v>0</v>
      </c>
      <c r="E7674" t="s">
        <v>1196</v>
      </c>
      <c r="F7674" t="s">
        <v>1196</v>
      </c>
    </row>
    <row r="7675" spans="1:6">
      <c r="A7675" t="s">
        <v>16590</v>
      </c>
      <c r="B7675" t="s">
        <v>16591</v>
      </c>
      <c r="C7675">
        <v>0</v>
      </c>
      <c r="D7675">
        <v>0</v>
      </c>
      <c r="E7675" t="s">
        <v>1196</v>
      </c>
      <c r="F7675" t="s">
        <v>1196</v>
      </c>
    </row>
    <row r="7676" spans="1:6">
      <c r="A7676" t="s">
        <v>16592</v>
      </c>
      <c r="B7676" t="s">
        <v>16593</v>
      </c>
      <c r="C7676">
        <v>0</v>
      </c>
      <c r="D7676">
        <v>0</v>
      </c>
      <c r="E7676" t="s">
        <v>1196</v>
      </c>
      <c r="F7676" t="s">
        <v>1196</v>
      </c>
    </row>
    <row r="7677" spans="1:6">
      <c r="A7677" t="s">
        <v>16594</v>
      </c>
      <c r="B7677" t="s">
        <v>16595</v>
      </c>
      <c r="C7677">
        <v>0</v>
      </c>
      <c r="D7677">
        <v>0</v>
      </c>
      <c r="E7677" t="s">
        <v>1196</v>
      </c>
      <c r="F7677" t="s">
        <v>1196</v>
      </c>
    </row>
    <row r="7678" spans="1:6">
      <c r="A7678" t="s">
        <v>16596</v>
      </c>
      <c r="B7678" t="s">
        <v>16597</v>
      </c>
      <c r="C7678">
        <v>0</v>
      </c>
      <c r="D7678">
        <v>0</v>
      </c>
      <c r="E7678" t="s">
        <v>1196</v>
      </c>
      <c r="F7678" t="s">
        <v>1196</v>
      </c>
    </row>
    <row r="7679" spans="1:6">
      <c r="A7679" t="s">
        <v>16598</v>
      </c>
      <c r="B7679" t="s">
        <v>16599</v>
      </c>
      <c r="C7679">
        <v>0</v>
      </c>
      <c r="D7679">
        <v>0</v>
      </c>
      <c r="E7679" t="s">
        <v>1196</v>
      </c>
      <c r="F7679" t="s">
        <v>1196</v>
      </c>
    </row>
    <row r="7680" spans="1:6">
      <c r="A7680" t="s">
        <v>16600</v>
      </c>
      <c r="B7680" t="s">
        <v>16601</v>
      </c>
      <c r="C7680">
        <v>0</v>
      </c>
      <c r="D7680">
        <v>0</v>
      </c>
      <c r="E7680" t="s">
        <v>1196</v>
      </c>
      <c r="F7680" t="s">
        <v>1196</v>
      </c>
    </row>
    <row r="7681" spans="1:6">
      <c r="A7681" t="s">
        <v>16602</v>
      </c>
      <c r="B7681" t="s">
        <v>16603</v>
      </c>
      <c r="C7681">
        <v>0</v>
      </c>
      <c r="D7681">
        <v>0</v>
      </c>
      <c r="E7681" t="s">
        <v>1196</v>
      </c>
      <c r="F7681" t="s">
        <v>1196</v>
      </c>
    </row>
    <row r="7682" spans="1:6">
      <c r="A7682" t="s">
        <v>16604</v>
      </c>
      <c r="B7682" t="s">
        <v>16605</v>
      </c>
      <c r="C7682">
        <v>0</v>
      </c>
      <c r="D7682">
        <v>0</v>
      </c>
      <c r="E7682" t="s">
        <v>1196</v>
      </c>
      <c r="F7682" t="s">
        <v>1196</v>
      </c>
    </row>
    <row r="7683" spans="1:6">
      <c r="A7683" t="s">
        <v>16606</v>
      </c>
      <c r="B7683" t="s">
        <v>16607</v>
      </c>
      <c r="C7683">
        <v>0</v>
      </c>
      <c r="D7683">
        <v>0</v>
      </c>
      <c r="E7683" t="s">
        <v>1196</v>
      </c>
      <c r="F7683" t="s">
        <v>1196</v>
      </c>
    </row>
    <row r="7684" spans="1:6">
      <c r="A7684" t="s">
        <v>16608</v>
      </c>
      <c r="B7684" t="s">
        <v>1096</v>
      </c>
      <c r="C7684">
        <v>0</v>
      </c>
      <c r="D7684">
        <v>0</v>
      </c>
      <c r="E7684" t="s">
        <v>1196</v>
      </c>
      <c r="F7684" t="s">
        <v>1196</v>
      </c>
    </row>
    <row r="7685" spans="1:6">
      <c r="A7685" t="s">
        <v>16609</v>
      </c>
      <c r="B7685" t="s">
        <v>16610</v>
      </c>
      <c r="C7685">
        <v>0</v>
      </c>
      <c r="D7685">
        <v>0</v>
      </c>
      <c r="E7685" t="s">
        <v>1196</v>
      </c>
      <c r="F7685" t="s">
        <v>1196</v>
      </c>
    </row>
    <row r="7686" spans="1:6">
      <c r="A7686" t="s">
        <v>16611</v>
      </c>
      <c r="B7686" t="s">
        <v>16612</v>
      </c>
      <c r="C7686">
        <v>0</v>
      </c>
      <c r="D7686">
        <v>0</v>
      </c>
      <c r="E7686" t="s">
        <v>1196</v>
      </c>
      <c r="F7686" t="s">
        <v>1196</v>
      </c>
    </row>
    <row r="7687" spans="1:6">
      <c r="A7687" t="s">
        <v>16613</v>
      </c>
      <c r="B7687" t="s">
        <v>16614</v>
      </c>
      <c r="C7687">
        <v>0</v>
      </c>
      <c r="D7687">
        <v>0</v>
      </c>
      <c r="E7687" t="s">
        <v>1196</v>
      </c>
      <c r="F7687" t="s">
        <v>1196</v>
      </c>
    </row>
    <row r="7688" spans="1:6">
      <c r="A7688" t="s">
        <v>16615</v>
      </c>
      <c r="B7688" t="s">
        <v>16616</v>
      </c>
      <c r="C7688">
        <v>0</v>
      </c>
      <c r="D7688">
        <v>0</v>
      </c>
      <c r="E7688" t="s">
        <v>1196</v>
      </c>
      <c r="F7688" t="s">
        <v>1196</v>
      </c>
    </row>
    <row r="7689" spans="1:6">
      <c r="A7689" t="s">
        <v>16617</v>
      </c>
      <c r="B7689" t="s">
        <v>16618</v>
      </c>
      <c r="C7689">
        <v>0</v>
      </c>
      <c r="D7689">
        <v>0</v>
      </c>
      <c r="E7689" t="s">
        <v>1196</v>
      </c>
      <c r="F7689" t="s">
        <v>1196</v>
      </c>
    </row>
    <row r="7690" spans="1:6">
      <c r="A7690" t="s">
        <v>16619</v>
      </c>
      <c r="B7690" t="s">
        <v>16620</v>
      </c>
      <c r="C7690">
        <v>0</v>
      </c>
      <c r="D7690">
        <v>0</v>
      </c>
      <c r="E7690" t="s">
        <v>1196</v>
      </c>
      <c r="F7690" t="s">
        <v>1196</v>
      </c>
    </row>
    <row r="7691" spans="1:6">
      <c r="A7691" t="s">
        <v>16621</v>
      </c>
      <c r="B7691" t="s">
        <v>16622</v>
      </c>
      <c r="C7691">
        <v>0</v>
      </c>
      <c r="D7691">
        <v>0</v>
      </c>
      <c r="E7691" t="s">
        <v>1196</v>
      </c>
      <c r="F7691" t="s">
        <v>1196</v>
      </c>
    </row>
    <row r="7692" spans="1:6">
      <c r="A7692" t="s">
        <v>16623</v>
      </c>
      <c r="B7692" t="s">
        <v>16624</v>
      </c>
      <c r="C7692">
        <v>0</v>
      </c>
      <c r="D7692">
        <v>0</v>
      </c>
      <c r="E7692" t="s">
        <v>1196</v>
      </c>
      <c r="F7692" t="s">
        <v>1196</v>
      </c>
    </row>
    <row r="7693" spans="1:6">
      <c r="A7693" t="s">
        <v>16625</v>
      </c>
      <c r="B7693" t="s">
        <v>16626</v>
      </c>
      <c r="C7693">
        <v>0</v>
      </c>
      <c r="D7693">
        <v>0</v>
      </c>
      <c r="E7693" t="s">
        <v>1196</v>
      </c>
      <c r="F7693" t="s">
        <v>1196</v>
      </c>
    </row>
    <row r="7694" spans="1:6">
      <c r="A7694" t="s">
        <v>16627</v>
      </c>
      <c r="B7694" t="s">
        <v>16628</v>
      </c>
      <c r="C7694">
        <v>0</v>
      </c>
      <c r="D7694">
        <v>0</v>
      </c>
      <c r="E7694" t="s">
        <v>1196</v>
      </c>
      <c r="F7694" t="s">
        <v>1196</v>
      </c>
    </row>
    <row r="7695" spans="1:6">
      <c r="A7695" t="s">
        <v>16629</v>
      </c>
      <c r="B7695" t="s">
        <v>16630</v>
      </c>
      <c r="C7695">
        <v>0</v>
      </c>
      <c r="D7695">
        <v>0</v>
      </c>
      <c r="E7695" t="s">
        <v>1196</v>
      </c>
      <c r="F7695" t="s">
        <v>1196</v>
      </c>
    </row>
    <row r="7696" spans="1:6">
      <c r="A7696" t="s">
        <v>16631</v>
      </c>
      <c r="B7696" t="s">
        <v>16632</v>
      </c>
      <c r="C7696">
        <v>0</v>
      </c>
      <c r="D7696">
        <v>0</v>
      </c>
      <c r="E7696" t="s">
        <v>1196</v>
      </c>
      <c r="F7696" t="s">
        <v>1196</v>
      </c>
    </row>
    <row r="7697" spans="1:6">
      <c r="A7697" t="s">
        <v>16633</v>
      </c>
      <c r="B7697" t="s">
        <v>16634</v>
      </c>
      <c r="C7697">
        <v>0</v>
      </c>
      <c r="D7697">
        <v>0</v>
      </c>
      <c r="E7697" t="s">
        <v>1196</v>
      </c>
      <c r="F7697" t="s">
        <v>1196</v>
      </c>
    </row>
    <row r="7698" spans="1:6">
      <c r="A7698" t="s">
        <v>16635</v>
      </c>
      <c r="B7698" t="s">
        <v>16636</v>
      </c>
      <c r="C7698">
        <v>0</v>
      </c>
      <c r="D7698">
        <v>0</v>
      </c>
      <c r="E7698" t="s">
        <v>1196</v>
      </c>
      <c r="F7698" t="s">
        <v>1196</v>
      </c>
    </row>
    <row r="7699" spans="1:6">
      <c r="A7699" t="s">
        <v>16637</v>
      </c>
      <c r="B7699" t="s">
        <v>16638</v>
      </c>
      <c r="C7699">
        <v>0</v>
      </c>
      <c r="D7699">
        <v>0</v>
      </c>
      <c r="E7699" t="s">
        <v>1196</v>
      </c>
      <c r="F7699" t="s">
        <v>1196</v>
      </c>
    </row>
    <row r="7700" spans="1:6">
      <c r="A7700" t="s">
        <v>16639</v>
      </c>
      <c r="B7700" t="s">
        <v>16640</v>
      </c>
      <c r="C7700">
        <v>0</v>
      </c>
      <c r="D7700">
        <v>0</v>
      </c>
      <c r="E7700" t="s">
        <v>1196</v>
      </c>
      <c r="F7700" t="s">
        <v>1196</v>
      </c>
    </row>
    <row r="7701" spans="1:6">
      <c r="A7701" t="s">
        <v>16641</v>
      </c>
      <c r="B7701" t="s">
        <v>16642</v>
      </c>
      <c r="C7701">
        <v>0</v>
      </c>
      <c r="D7701">
        <v>0</v>
      </c>
      <c r="E7701" t="s">
        <v>1196</v>
      </c>
      <c r="F7701" t="s">
        <v>1196</v>
      </c>
    </row>
    <row r="7702" spans="1:6">
      <c r="A7702" t="s">
        <v>16643</v>
      </c>
      <c r="B7702" t="s">
        <v>16644</v>
      </c>
      <c r="C7702">
        <v>0</v>
      </c>
      <c r="D7702">
        <v>0</v>
      </c>
      <c r="E7702" t="s">
        <v>1196</v>
      </c>
      <c r="F7702" t="s">
        <v>1196</v>
      </c>
    </row>
    <row r="7703" spans="1:6">
      <c r="A7703" t="s">
        <v>16645</v>
      </c>
      <c r="B7703" t="s">
        <v>16646</v>
      </c>
      <c r="C7703">
        <v>0</v>
      </c>
      <c r="D7703">
        <v>0</v>
      </c>
      <c r="E7703" t="s">
        <v>1196</v>
      </c>
      <c r="F7703" t="s">
        <v>1196</v>
      </c>
    </row>
    <row r="7704" spans="1:6">
      <c r="A7704" t="s">
        <v>16647</v>
      </c>
      <c r="B7704" t="s">
        <v>16648</v>
      </c>
      <c r="C7704">
        <v>0</v>
      </c>
      <c r="D7704">
        <v>0</v>
      </c>
      <c r="E7704" t="s">
        <v>1196</v>
      </c>
      <c r="F7704" t="s">
        <v>1196</v>
      </c>
    </row>
    <row r="7705" spans="1:6">
      <c r="A7705" t="s">
        <v>16649</v>
      </c>
      <c r="B7705" t="s">
        <v>16650</v>
      </c>
      <c r="C7705">
        <v>0</v>
      </c>
      <c r="D7705">
        <v>0</v>
      </c>
      <c r="E7705" t="s">
        <v>1196</v>
      </c>
      <c r="F7705" t="s">
        <v>1196</v>
      </c>
    </row>
    <row r="7706" spans="1:6">
      <c r="A7706" t="s">
        <v>16651</v>
      </c>
      <c r="B7706" t="s">
        <v>16652</v>
      </c>
      <c r="C7706">
        <v>0</v>
      </c>
      <c r="D7706">
        <v>0</v>
      </c>
      <c r="E7706" t="s">
        <v>1196</v>
      </c>
      <c r="F7706" t="s">
        <v>1196</v>
      </c>
    </row>
    <row r="7707" spans="1:6">
      <c r="A7707" t="s">
        <v>16653</v>
      </c>
      <c r="B7707" t="s">
        <v>16654</v>
      </c>
      <c r="C7707">
        <v>0</v>
      </c>
      <c r="D7707">
        <v>0</v>
      </c>
      <c r="E7707" t="s">
        <v>1196</v>
      </c>
      <c r="F7707" t="s">
        <v>1196</v>
      </c>
    </row>
    <row r="7708" spans="1:6">
      <c r="A7708" t="s">
        <v>16655</v>
      </c>
      <c r="B7708" t="s">
        <v>16656</v>
      </c>
      <c r="C7708">
        <v>0</v>
      </c>
      <c r="D7708">
        <v>0</v>
      </c>
      <c r="E7708" t="s">
        <v>1196</v>
      </c>
      <c r="F7708" t="s">
        <v>1196</v>
      </c>
    </row>
    <row r="7709" spans="1:6">
      <c r="A7709" t="s">
        <v>16657</v>
      </c>
      <c r="B7709" t="s">
        <v>16658</v>
      </c>
      <c r="C7709">
        <v>23</v>
      </c>
      <c r="D7709">
        <v>0</v>
      </c>
      <c r="E7709" t="s">
        <v>1196</v>
      </c>
      <c r="F7709" t="s">
        <v>1196</v>
      </c>
    </row>
    <row r="7710" spans="1:6">
      <c r="A7710" t="s">
        <v>16659</v>
      </c>
      <c r="B7710" t="s">
        <v>16660</v>
      </c>
      <c r="C7710">
        <v>0</v>
      </c>
      <c r="D7710">
        <v>0</v>
      </c>
      <c r="E7710" t="s">
        <v>1196</v>
      </c>
      <c r="F7710" t="s">
        <v>1196</v>
      </c>
    </row>
    <row r="7711" spans="1:6">
      <c r="A7711" t="s">
        <v>16661</v>
      </c>
      <c r="B7711" t="s">
        <v>16662</v>
      </c>
      <c r="C7711">
        <v>0</v>
      </c>
      <c r="D7711">
        <v>0</v>
      </c>
      <c r="E7711" t="s">
        <v>1196</v>
      </c>
      <c r="F7711" t="s">
        <v>1196</v>
      </c>
    </row>
    <row r="7712" spans="1:6">
      <c r="A7712" t="s">
        <v>16663</v>
      </c>
      <c r="B7712" t="s">
        <v>16664</v>
      </c>
      <c r="C7712">
        <v>0</v>
      </c>
      <c r="D7712">
        <v>0</v>
      </c>
      <c r="E7712" t="s">
        <v>1196</v>
      </c>
      <c r="F7712" t="s">
        <v>1196</v>
      </c>
    </row>
    <row r="7713" spans="1:6">
      <c r="A7713" t="s">
        <v>16665</v>
      </c>
      <c r="B7713" t="s">
        <v>16666</v>
      </c>
      <c r="C7713">
        <v>0</v>
      </c>
      <c r="D7713">
        <v>0</v>
      </c>
      <c r="E7713" t="s">
        <v>1196</v>
      </c>
      <c r="F7713" t="s">
        <v>1196</v>
      </c>
    </row>
    <row r="7714" spans="1:6">
      <c r="A7714" t="s">
        <v>16667</v>
      </c>
      <c r="B7714" t="s">
        <v>16668</v>
      </c>
      <c r="C7714">
        <v>0</v>
      </c>
      <c r="D7714">
        <v>0</v>
      </c>
      <c r="E7714" t="s">
        <v>1196</v>
      </c>
      <c r="F7714" t="s">
        <v>1196</v>
      </c>
    </row>
    <row r="7715" spans="1:6">
      <c r="A7715" t="s">
        <v>16669</v>
      </c>
      <c r="B7715" t="s">
        <v>16670</v>
      </c>
      <c r="C7715">
        <v>0</v>
      </c>
      <c r="D7715">
        <v>0</v>
      </c>
      <c r="E7715" t="s">
        <v>1196</v>
      </c>
      <c r="F7715" t="s">
        <v>1196</v>
      </c>
    </row>
    <row r="7716" spans="1:6">
      <c r="A7716" t="s">
        <v>16671</v>
      </c>
      <c r="B7716" t="s">
        <v>16672</v>
      </c>
      <c r="C7716">
        <v>0</v>
      </c>
      <c r="D7716">
        <v>0</v>
      </c>
      <c r="E7716" t="s">
        <v>1196</v>
      </c>
      <c r="F7716" t="s">
        <v>1196</v>
      </c>
    </row>
    <row r="7717" spans="1:6">
      <c r="A7717" t="s">
        <v>16673</v>
      </c>
      <c r="B7717" t="s">
        <v>16674</v>
      </c>
      <c r="C7717">
        <v>0</v>
      </c>
      <c r="D7717">
        <v>0</v>
      </c>
      <c r="E7717" t="s">
        <v>1196</v>
      </c>
      <c r="F7717" t="s">
        <v>1196</v>
      </c>
    </row>
    <row r="7718" spans="1:6">
      <c r="A7718" t="s">
        <v>16675</v>
      </c>
      <c r="B7718" t="s">
        <v>16676</v>
      </c>
      <c r="C7718">
        <v>0</v>
      </c>
      <c r="D7718">
        <v>0</v>
      </c>
      <c r="E7718" t="s">
        <v>1196</v>
      </c>
      <c r="F7718" t="s">
        <v>1196</v>
      </c>
    </row>
    <row r="7719" spans="1:6">
      <c r="A7719" t="s">
        <v>16677</v>
      </c>
      <c r="B7719" t="s">
        <v>16678</v>
      </c>
      <c r="C7719">
        <v>0</v>
      </c>
      <c r="D7719">
        <v>0</v>
      </c>
      <c r="E7719" t="s">
        <v>1196</v>
      </c>
      <c r="F7719" t="s">
        <v>1196</v>
      </c>
    </row>
    <row r="7720" spans="1:6">
      <c r="A7720" t="s">
        <v>16679</v>
      </c>
      <c r="B7720" t="s">
        <v>16680</v>
      </c>
      <c r="C7720">
        <v>0</v>
      </c>
      <c r="D7720">
        <v>0</v>
      </c>
      <c r="E7720" t="s">
        <v>1196</v>
      </c>
      <c r="F7720" t="s">
        <v>1196</v>
      </c>
    </row>
    <row r="7721" spans="1:6">
      <c r="A7721" t="s">
        <v>16681</v>
      </c>
      <c r="B7721" t="s">
        <v>16682</v>
      </c>
      <c r="C7721">
        <v>0</v>
      </c>
      <c r="D7721">
        <v>0</v>
      </c>
      <c r="E7721" t="s">
        <v>1196</v>
      </c>
      <c r="F7721" t="s">
        <v>1196</v>
      </c>
    </row>
    <row r="7722" spans="1:6">
      <c r="A7722" t="s">
        <v>16683</v>
      </c>
      <c r="B7722" t="s">
        <v>16684</v>
      </c>
      <c r="C7722">
        <v>0</v>
      </c>
      <c r="D7722">
        <v>0</v>
      </c>
      <c r="E7722" t="s">
        <v>1196</v>
      </c>
      <c r="F7722" t="s">
        <v>1196</v>
      </c>
    </row>
    <row r="7723" spans="1:6">
      <c r="A7723" t="s">
        <v>16685</v>
      </c>
      <c r="B7723" t="s">
        <v>16686</v>
      </c>
      <c r="C7723">
        <v>0</v>
      </c>
      <c r="D7723">
        <v>0</v>
      </c>
      <c r="E7723" t="s">
        <v>1196</v>
      </c>
      <c r="F7723" t="s">
        <v>1196</v>
      </c>
    </row>
    <row r="7724" spans="1:6">
      <c r="A7724" t="s">
        <v>16687</v>
      </c>
      <c r="B7724" t="s">
        <v>16688</v>
      </c>
      <c r="C7724">
        <v>0</v>
      </c>
      <c r="D7724">
        <v>0</v>
      </c>
      <c r="E7724" t="s">
        <v>1196</v>
      </c>
      <c r="F7724" t="s">
        <v>1196</v>
      </c>
    </row>
    <row r="7725" spans="1:6">
      <c r="A7725" t="s">
        <v>16689</v>
      </c>
      <c r="B7725" t="s">
        <v>16690</v>
      </c>
      <c r="C7725">
        <v>0</v>
      </c>
      <c r="D7725">
        <v>0</v>
      </c>
      <c r="E7725" t="s">
        <v>1196</v>
      </c>
      <c r="F7725" t="s">
        <v>1196</v>
      </c>
    </row>
    <row r="7726" spans="1:6">
      <c r="A7726" t="s">
        <v>16691</v>
      </c>
      <c r="B7726" t="s">
        <v>16692</v>
      </c>
      <c r="C7726">
        <v>0</v>
      </c>
      <c r="D7726">
        <v>0</v>
      </c>
      <c r="E7726" t="s">
        <v>1196</v>
      </c>
      <c r="F7726" t="s">
        <v>1196</v>
      </c>
    </row>
    <row r="7727" spans="1:6">
      <c r="A7727" t="s">
        <v>16693</v>
      </c>
      <c r="B7727" t="s">
        <v>16694</v>
      </c>
      <c r="C7727">
        <v>0</v>
      </c>
      <c r="D7727">
        <v>0</v>
      </c>
      <c r="E7727" t="s">
        <v>1196</v>
      </c>
      <c r="F7727" t="s">
        <v>1196</v>
      </c>
    </row>
    <row r="7728" spans="1:6">
      <c r="A7728" t="s">
        <v>16695</v>
      </c>
      <c r="B7728" t="s">
        <v>16696</v>
      </c>
      <c r="C7728">
        <v>0</v>
      </c>
      <c r="D7728">
        <v>0</v>
      </c>
      <c r="E7728" t="s">
        <v>1196</v>
      </c>
      <c r="F7728" t="s">
        <v>1196</v>
      </c>
    </row>
    <row r="7729" spans="1:6">
      <c r="A7729" t="s">
        <v>16697</v>
      </c>
      <c r="B7729" t="s">
        <v>16698</v>
      </c>
      <c r="C7729">
        <v>0</v>
      </c>
      <c r="D7729">
        <v>0</v>
      </c>
      <c r="E7729" t="s">
        <v>1196</v>
      </c>
      <c r="F7729" t="s">
        <v>1196</v>
      </c>
    </row>
    <row r="7730" spans="1:6">
      <c r="A7730" t="s">
        <v>16699</v>
      </c>
      <c r="B7730" t="s">
        <v>16700</v>
      </c>
      <c r="C7730">
        <v>0</v>
      </c>
      <c r="D7730">
        <v>0</v>
      </c>
      <c r="E7730" t="s">
        <v>1196</v>
      </c>
      <c r="F7730" t="s">
        <v>1196</v>
      </c>
    </row>
    <row r="7731" spans="1:6">
      <c r="A7731" t="s">
        <v>16701</v>
      </c>
      <c r="B7731" t="s">
        <v>16702</v>
      </c>
      <c r="C7731">
        <v>0</v>
      </c>
      <c r="D7731">
        <v>0</v>
      </c>
      <c r="E7731" t="s">
        <v>1196</v>
      </c>
      <c r="F7731" t="s">
        <v>1196</v>
      </c>
    </row>
    <row r="7732" spans="1:6">
      <c r="A7732" t="s">
        <v>16703</v>
      </c>
      <c r="B7732" t="s">
        <v>16704</v>
      </c>
      <c r="C7732">
        <v>0</v>
      </c>
      <c r="D7732">
        <v>0</v>
      </c>
      <c r="E7732" t="s">
        <v>1196</v>
      </c>
      <c r="F7732" t="s">
        <v>1196</v>
      </c>
    </row>
    <row r="7733" spans="1:6">
      <c r="A7733" t="s">
        <v>16705</v>
      </c>
      <c r="B7733" t="s">
        <v>16706</v>
      </c>
      <c r="C7733">
        <v>0</v>
      </c>
      <c r="D7733">
        <v>0</v>
      </c>
      <c r="E7733" t="s">
        <v>1196</v>
      </c>
      <c r="F7733" t="s">
        <v>1196</v>
      </c>
    </row>
    <row r="7734" spans="1:6">
      <c r="A7734" t="s">
        <v>16707</v>
      </c>
      <c r="B7734" t="s">
        <v>16708</v>
      </c>
      <c r="C7734">
        <v>0</v>
      </c>
      <c r="D7734">
        <v>0</v>
      </c>
      <c r="E7734" t="s">
        <v>1196</v>
      </c>
      <c r="F7734" t="s">
        <v>1196</v>
      </c>
    </row>
    <row r="7735" spans="1:6">
      <c r="A7735" t="s">
        <v>16709</v>
      </c>
      <c r="B7735" t="s">
        <v>16710</v>
      </c>
      <c r="C7735">
        <v>0</v>
      </c>
      <c r="D7735">
        <v>0</v>
      </c>
      <c r="E7735" t="s">
        <v>1196</v>
      </c>
      <c r="F7735" t="s">
        <v>1196</v>
      </c>
    </row>
    <row r="7736" spans="1:6">
      <c r="A7736" t="s">
        <v>16711</v>
      </c>
      <c r="B7736" t="s">
        <v>16712</v>
      </c>
      <c r="C7736">
        <v>0</v>
      </c>
      <c r="D7736">
        <v>0</v>
      </c>
      <c r="E7736" t="s">
        <v>1196</v>
      </c>
      <c r="F7736" t="s">
        <v>1196</v>
      </c>
    </row>
    <row r="7737" spans="1:6">
      <c r="A7737" t="s">
        <v>16713</v>
      </c>
      <c r="B7737" t="s">
        <v>16714</v>
      </c>
      <c r="C7737">
        <v>0</v>
      </c>
      <c r="D7737">
        <v>0</v>
      </c>
      <c r="E7737" t="s">
        <v>1196</v>
      </c>
      <c r="F7737" t="s">
        <v>1196</v>
      </c>
    </row>
    <row r="7738" spans="1:6">
      <c r="A7738" t="s">
        <v>16715</v>
      </c>
      <c r="B7738" t="s">
        <v>16716</v>
      </c>
      <c r="C7738">
        <v>0</v>
      </c>
      <c r="D7738">
        <v>0</v>
      </c>
      <c r="E7738" t="s">
        <v>1196</v>
      </c>
      <c r="F7738" t="s">
        <v>1196</v>
      </c>
    </row>
    <row r="7739" spans="1:6">
      <c r="A7739" t="s">
        <v>16717</v>
      </c>
      <c r="B7739" t="s">
        <v>16718</v>
      </c>
      <c r="C7739">
        <v>0</v>
      </c>
      <c r="D7739">
        <v>0</v>
      </c>
      <c r="E7739" t="s">
        <v>1196</v>
      </c>
      <c r="F7739" t="s">
        <v>1196</v>
      </c>
    </row>
    <row r="7740" spans="1:6">
      <c r="A7740" t="s">
        <v>16719</v>
      </c>
      <c r="B7740" t="s">
        <v>16720</v>
      </c>
      <c r="C7740">
        <v>0</v>
      </c>
      <c r="D7740">
        <v>0</v>
      </c>
      <c r="E7740" t="s">
        <v>1196</v>
      </c>
      <c r="F7740" t="s">
        <v>1196</v>
      </c>
    </row>
    <row r="7741" spans="1:6">
      <c r="A7741" t="s">
        <v>16721</v>
      </c>
      <c r="B7741" t="s">
        <v>16722</v>
      </c>
      <c r="C7741">
        <v>0</v>
      </c>
      <c r="D7741">
        <v>0</v>
      </c>
      <c r="E7741" t="s">
        <v>1196</v>
      </c>
      <c r="F7741" t="s">
        <v>1196</v>
      </c>
    </row>
    <row r="7742" spans="1:6">
      <c r="A7742" t="s">
        <v>16723</v>
      </c>
      <c r="B7742" t="s">
        <v>16724</v>
      </c>
      <c r="C7742">
        <v>0</v>
      </c>
      <c r="D7742">
        <v>0</v>
      </c>
      <c r="E7742" t="s">
        <v>1196</v>
      </c>
      <c r="F7742" t="s">
        <v>1196</v>
      </c>
    </row>
    <row r="7743" spans="1:6">
      <c r="A7743" t="s">
        <v>16725</v>
      </c>
      <c r="B7743" t="s">
        <v>16726</v>
      </c>
      <c r="C7743">
        <v>0</v>
      </c>
      <c r="D7743">
        <v>0</v>
      </c>
      <c r="E7743" t="s">
        <v>1196</v>
      </c>
      <c r="F7743" t="s">
        <v>1196</v>
      </c>
    </row>
    <row r="7744" spans="1:6">
      <c r="A7744" t="s">
        <v>16727</v>
      </c>
      <c r="B7744" t="s">
        <v>16728</v>
      </c>
      <c r="C7744">
        <v>0</v>
      </c>
      <c r="D7744">
        <v>0</v>
      </c>
      <c r="E7744" t="s">
        <v>1196</v>
      </c>
      <c r="F7744" t="s">
        <v>1196</v>
      </c>
    </row>
    <row r="7745" spans="1:6">
      <c r="A7745" t="s">
        <v>16729</v>
      </c>
      <c r="B7745" t="s">
        <v>16730</v>
      </c>
      <c r="C7745">
        <v>0</v>
      </c>
      <c r="D7745">
        <v>0</v>
      </c>
      <c r="E7745" t="s">
        <v>1196</v>
      </c>
      <c r="F7745" t="s">
        <v>1196</v>
      </c>
    </row>
    <row r="7746" spans="1:6">
      <c r="A7746" t="s">
        <v>16731</v>
      </c>
      <c r="B7746" t="s">
        <v>16732</v>
      </c>
      <c r="C7746">
        <v>0</v>
      </c>
      <c r="D7746">
        <v>0</v>
      </c>
      <c r="E7746" t="s">
        <v>1196</v>
      </c>
      <c r="F7746" t="s">
        <v>1196</v>
      </c>
    </row>
    <row r="7747" spans="1:6">
      <c r="A7747" t="s">
        <v>16733</v>
      </c>
      <c r="B7747" t="s">
        <v>16734</v>
      </c>
      <c r="C7747">
        <v>0</v>
      </c>
      <c r="D7747">
        <v>0</v>
      </c>
      <c r="E7747" t="s">
        <v>1196</v>
      </c>
      <c r="F7747" t="s">
        <v>1196</v>
      </c>
    </row>
    <row r="7748" spans="1:6">
      <c r="A7748" t="s">
        <v>16735</v>
      </c>
      <c r="B7748" t="s">
        <v>16357</v>
      </c>
      <c r="C7748">
        <v>0</v>
      </c>
      <c r="D7748">
        <v>0</v>
      </c>
      <c r="E7748" t="s">
        <v>1196</v>
      </c>
      <c r="F7748" t="s">
        <v>1196</v>
      </c>
    </row>
    <row r="7749" spans="1:6">
      <c r="A7749" t="s">
        <v>16736</v>
      </c>
      <c r="B7749" t="s">
        <v>16737</v>
      </c>
      <c r="C7749">
        <v>0</v>
      </c>
      <c r="D7749">
        <v>0</v>
      </c>
      <c r="E7749" t="s">
        <v>1196</v>
      </c>
      <c r="F7749" t="s">
        <v>1196</v>
      </c>
    </row>
    <row r="7750" spans="1:6">
      <c r="A7750" t="s">
        <v>16738</v>
      </c>
      <c r="B7750" t="s">
        <v>16739</v>
      </c>
      <c r="C7750">
        <v>0</v>
      </c>
      <c r="D7750">
        <v>0</v>
      </c>
      <c r="E7750" t="s">
        <v>1196</v>
      </c>
      <c r="F7750" t="s">
        <v>1196</v>
      </c>
    </row>
    <row r="7751" spans="1:6">
      <c r="A7751" t="s">
        <v>16740</v>
      </c>
      <c r="B7751" t="s">
        <v>16741</v>
      </c>
      <c r="C7751">
        <v>0</v>
      </c>
      <c r="D7751">
        <v>0</v>
      </c>
      <c r="E7751" t="s">
        <v>1196</v>
      </c>
      <c r="F7751" t="s">
        <v>1196</v>
      </c>
    </row>
    <row r="7752" spans="1:6">
      <c r="A7752" t="s">
        <v>16742</v>
      </c>
      <c r="B7752" t="s">
        <v>633</v>
      </c>
      <c r="C7752">
        <v>0</v>
      </c>
      <c r="D7752">
        <v>0</v>
      </c>
      <c r="E7752" t="s">
        <v>1196</v>
      </c>
      <c r="F7752" t="s">
        <v>1196</v>
      </c>
    </row>
    <row r="7753" spans="1:6">
      <c r="A7753" t="s">
        <v>16743</v>
      </c>
      <c r="B7753" t="s">
        <v>1007</v>
      </c>
      <c r="C7753">
        <v>0</v>
      </c>
      <c r="D7753">
        <v>0</v>
      </c>
      <c r="E7753" t="s">
        <v>1196</v>
      </c>
      <c r="F7753" t="s">
        <v>1196</v>
      </c>
    </row>
    <row r="7754" spans="1:6">
      <c r="A7754" t="s">
        <v>16744</v>
      </c>
      <c r="B7754" t="s">
        <v>16745</v>
      </c>
      <c r="C7754">
        <v>0</v>
      </c>
      <c r="D7754">
        <v>0</v>
      </c>
      <c r="E7754" t="s">
        <v>1196</v>
      </c>
      <c r="F7754" t="s">
        <v>1196</v>
      </c>
    </row>
    <row r="7755" spans="1:6">
      <c r="A7755" t="s">
        <v>16746</v>
      </c>
      <c r="B7755" t="s">
        <v>16747</v>
      </c>
      <c r="C7755">
        <v>0</v>
      </c>
      <c r="D7755">
        <v>0</v>
      </c>
      <c r="E7755" t="s">
        <v>1196</v>
      </c>
      <c r="F7755" t="s">
        <v>1196</v>
      </c>
    </row>
    <row r="7756" spans="1:6">
      <c r="A7756" t="s">
        <v>16748</v>
      </c>
      <c r="B7756" t="s">
        <v>16749</v>
      </c>
      <c r="C7756">
        <v>0</v>
      </c>
      <c r="D7756">
        <v>0</v>
      </c>
      <c r="E7756" t="s">
        <v>1196</v>
      </c>
      <c r="F7756" t="s">
        <v>1196</v>
      </c>
    </row>
    <row r="7757" spans="1:6">
      <c r="A7757" t="s">
        <v>16750</v>
      </c>
      <c r="B7757" t="s">
        <v>16751</v>
      </c>
      <c r="C7757">
        <v>0</v>
      </c>
      <c r="D7757">
        <v>0</v>
      </c>
      <c r="E7757" t="s">
        <v>1196</v>
      </c>
      <c r="F7757" t="s">
        <v>1196</v>
      </c>
    </row>
    <row r="7758" spans="1:6">
      <c r="A7758" t="s">
        <v>16752</v>
      </c>
      <c r="B7758" t="s">
        <v>16753</v>
      </c>
      <c r="C7758">
        <v>0</v>
      </c>
      <c r="D7758">
        <v>0</v>
      </c>
      <c r="E7758" t="s">
        <v>1196</v>
      </c>
      <c r="F7758" t="s">
        <v>1196</v>
      </c>
    </row>
    <row r="7759" spans="1:6">
      <c r="A7759" t="s">
        <v>16754</v>
      </c>
      <c r="B7759" t="s">
        <v>16755</v>
      </c>
      <c r="C7759">
        <v>0</v>
      </c>
      <c r="D7759">
        <v>0</v>
      </c>
      <c r="E7759" t="s">
        <v>1196</v>
      </c>
      <c r="F7759" t="s">
        <v>1196</v>
      </c>
    </row>
    <row r="7760" spans="1:6">
      <c r="A7760" t="s">
        <v>16756</v>
      </c>
      <c r="B7760" t="s">
        <v>16757</v>
      </c>
      <c r="C7760">
        <v>0</v>
      </c>
      <c r="D7760">
        <v>0</v>
      </c>
      <c r="E7760" t="s">
        <v>1196</v>
      </c>
      <c r="F7760" t="s">
        <v>1196</v>
      </c>
    </row>
    <row r="7761" spans="1:6">
      <c r="A7761" t="s">
        <v>16758</v>
      </c>
      <c r="B7761" t="s">
        <v>16759</v>
      </c>
      <c r="C7761">
        <v>0</v>
      </c>
      <c r="D7761">
        <v>0</v>
      </c>
      <c r="E7761" t="s">
        <v>1196</v>
      </c>
      <c r="F7761" t="s">
        <v>1196</v>
      </c>
    </row>
    <row r="7762" spans="1:6">
      <c r="A7762" t="s">
        <v>16760</v>
      </c>
      <c r="B7762" t="s">
        <v>16761</v>
      </c>
      <c r="C7762">
        <v>0</v>
      </c>
      <c r="D7762">
        <v>0</v>
      </c>
      <c r="E7762" t="s">
        <v>1196</v>
      </c>
      <c r="F7762" t="s">
        <v>1196</v>
      </c>
    </row>
    <row r="7763" spans="1:6">
      <c r="A7763" t="s">
        <v>16762</v>
      </c>
      <c r="B7763" t="s">
        <v>16763</v>
      </c>
      <c r="C7763">
        <v>0</v>
      </c>
      <c r="D7763">
        <v>0</v>
      </c>
      <c r="E7763" t="s">
        <v>1196</v>
      </c>
      <c r="F7763" t="s">
        <v>1196</v>
      </c>
    </row>
    <row r="7764" spans="1:6">
      <c r="A7764" t="s">
        <v>16764</v>
      </c>
      <c r="B7764" t="s">
        <v>16765</v>
      </c>
      <c r="C7764">
        <v>0</v>
      </c>
      <c r="D7764">
        <v>0</v>
      </c>
      <c r="E7764" t="s">
        <v>1196</v>
      </c>
      <c r="F7764" t="s">
        <v>1196</v>
      </c>
    </row>
    <row r="7765" spans="1:6">
      <c r="A7765" t="s">
        <v>16766</v>
      </c>
      <c r="B7765" t="s">
        <v>16767</v>
      </c>
      <c r="C7765">
        <v>0</v>
      </c>
      <c r="D7765">
        <v>0</v>
      </c>
      <c r="E7765" t="s">
        <v>1196</v>
      </c>
      <c r="F7765" t="s">
        <v>1196</v>
      </c>
    </row>
    <row r="7766" spans="1:6">
      <c r="A7766" t="s">
        <v>16768</v>
      </c>
      <c r="B7766" t="s">
        <v>16769</v>
      </c>
      <c r="C7766">
        <v>0</v>
      </c>
      <c r="D7766">
        <v>0</v>
      </c>
      <c r="E7766" t="s">
        <v>1196</v>
      </c>
      <c r="F7766" t="s">
        <v>1196</v>
      </c>
    </row>
    <row r="7767" spans="1:6">
      <c r="A7767" t="s">
        <v>16770</v>
      </c>
      <c r="B7767" t="s">
        <v>16771</v>
      </c>
      <c r="C7767">
        <v>0</v>
      </c>
      <c r="D7767">
        <v>0</v>
      </c>
      <c r="E7767" t="s">
        <v>1196</v>
      </c>
      <c r="F7767" t="s">
        <v>1196</v>
      </c>
    </row>
    <row r="7768" spans="1:6">
      <c r="A7768" t="s">
        <v>16772</v>
      </c>
      <c r="B7768" t="s">
        <v>16773</v>
      </c>
      <c r="C7768">
        <v>0</v>
      </c>
      <c r="D7768">
        <v>0</v>
      </c>
      <c r="E7768" t="s">
        <v>1196</v>
      </c>
      <c r="F7768" t="s">
        <v>1196</v>
      </c>
    </row>
    <row r="7769" spans="1:6">
      <c r="A7769" t="s">
        <v>16774</v>
      </c>
      <c r="B7769" t="s">
        <v>16775</v>
      </c>
      <c r="C7769">
        <v>0</v>
      </c>
      <c r="D7769">
        <v>0</v>
      </c>
      <c r="E7769" t="s">
        <v>1196</v>
      </c>
      <c r="F7769" t="s">
        <v>1196</v>
      </c>
    </row>
    <row r="7770" spans="1:6">
      <c r="A7770" t="s">
        <v>16776</v>
      </c>
      <c r="B7770" t="s">
        <v>16777</v>
      </c>
      <c r="C7770">
        <v>0</v>
      </c>
      <c r="D7770">
        <v>0</v>
      </c>
      <c r="E7770" t="s">
        <v>1196</v>
      </c>
      <c r="F7770" t="s">
        <v>1196</v>
      </c>
    </row>
    <row r="7771" spans="1:6">
      <c r="A7771" t="s">
        <v>16778</v>
      </c>
      <c r="B7771" t="s">
        <v>16779</v>
      </c>
      <c r="C7771">
        <v>0</v>
      </c>
      <c r="D7771">
        <v>0</v>
      </c>
      <c r="E7771" t="s">
        <v>1196</v>
      </c>
      <c r="F7771" t="s">
        <v>1196</v>
      </c>
    </row>
    <row r="7772" spans="1:6">
      <c r="A7772" t="s">
        <v>16780</v>
      </c>
      <c r="B7772" t="s">
        <v>16781</v>
      </c>
      <c r="C7772">
        <v>0</v>
      </c>
      <c r="D7772">
        <v>0</v>
      </c>
      <c r="E7772" t="s">
        <v>1196</v>
      </c>
      <c r="F7772" t="s">
        <v>1196</v>
      </c>
    </row>
    <row r="7773" spans="1:6">
      <c r="A7773" t="s">
        <v>16782</v>
      </c>
      <c r="B7773" t="s">
        <v>16783</v>
      </c>
      <c r="C7773">
        <v>0</v>
      </c>
      <c r="D7773">
        <v>0</v>
      </c>
      <c r="E7773" t="s">
        <v>1196</v>
      </c>
      <c r="F7773" t="s">
        <v>1196</v>
      </c>
    </row>
    <row r="7774" spans="1:6">
      <c r="A7774" t="s">
        <v>16784</v>
      </c>
      <c r="B7774" t="s">
        <v>16785</v>
      </c>
      <c r="C7774">
        <v>65</v>
      </c>
      <c r="D7774">
        <v>0</v>
      </c>
      <c r="E7774" t="s">
        <v>1196</v>
      </c>
      <c r="F7774" t="s">
        <v>1196</v>
      </c>
    </row>
    <row r="7775" spans="1:6">
      <c r="A7775" t="s">
        <v>16786</v>
      </c>
      <c r="B7775" t="s">
        <v>16787</v>
      </c>
      <c r="C7775">
        <v>62</v>
      </c>
      <c r="D7775">
        <v>0</v>
      </c>
      <c r="E7775" t="s">
        <v>1196</v>
      </c>
      <c r="F7775" t="s">
        <v>1196</v>
      </c>
    </row>
    <row r="7776" spans="1:6">
      <c r="A7776" t="s">
        <v>16788</v>
      </c>
      <c r="B7776" t="s">
        <v>16789</v>
      </c>
      <c r="C7776">
        <v>130</v>
      </c>
      <c r="D7776">
        <v>0</v>
      </c>
      <c r="E7776" t="s">
        <v>1196</v>
      </c>
      <c r="F7776" t="s">
        <v>1196</v>
      </c>
    </row>
    <row r="7777" spans="1:6">
      <c r="A7777" t="s">
        <v>16790</v>
      </c>
      <c r="B7777" t="s">
        <v>16791</v>
      </c>
      <c r="C7777">
        <v>0</v>
      </c>
      <c r="D7777">
        <v>0</v>
      </c>
      <c r="E7777" t="s">
        <v>1196</v>
      </c>
      <c r="F7777" t="s">
        <v>1196</v>
      </c>
    </row>
    <row r="7778" spans="1:6">
      <c r="A7778" t="s">
        <v>16792</v>
      </c>
      <c r="B7778" t="s">
        <v>16793</v>
      </c>
      <c r="C7778">
        <v>0</v>
      </c>
      <c r="D7778">
        <v>0</v>
      </c>
      <c r="E7778" t="s">
        <v>1196</v>
      </c>
      <c r="F7778" t="s">
        <v>1196</v>
      </c>
    </row>
    <row r="7779" spans="1:6">
      <c r="A7779" t="s">
        <v>16794</v>
      </c>
      <c r="B7779" t="s">
        <v>16795</v>
      </c>
      <c r="C7779">
        <v>0</v>
      </c>
      <c r="D7779">
        <v>0</v>
      </c>
      <c r="E7779" t="s">
        <v>1196</v>
      </c>
      <c r="F7779" t="s">
        <v>1196</v>
      </c>
    </row>
    <row r="7780" spans="1:6">
      <c r="A7780" t="s">
        <v>16796</v>
      </c>
      <c r="B7780" t="s">
        <v>16797</v>
      </c>
      <c r="C7780">
        <v>0</v>
      </c>
      <c r="D7780">
        <v>0</v>
      </c>
      <c r="E7780" t="s">
        <v>1196</v>
      </c>
      <c r="F7780" t="s">
        <v>1196</v>
      </c>
    </row>
    <row r="7781" spans="1:6">
      <c r="A7781" t="s">
        <v>16798</v>
      </c>
      <c r="B7781" t="s">
        <v>16799</v>
      </c>
      <c r="C7781">
        <v>0</v>
      </c>
      <c r="D7781">
        <v>0</v>
      </c>
      <c r="E7781" t="s">
        <v>1196</v>
      </c>
      <c r="F7781" t="s">
        <v>1196</v>
      </c>
    </row>
    <row r="7782" spans="1:6">
      <c r="A7782" t="s">
        <v>16800</v>
      </c>
      <c r="B7782" t="s">
        <v>16801</v>
      </c>
      <c r="C7782">
        <v>0</v>
      </c>
      <c r="D7782">
        <v>0</v>
      </c>
      <c r="E7782" t="s">
        <v>1196</v>
      </c>
      <c r="F7782" t="s">
        <v>1196</v>
      </c>
    </row>
    <row r="7783" spans="1:6">
      <c r="A7783" t="s">
        <v>16802</v>
      </c>
      <c r="B7783" t="s">
        <v>16803</v>
      </c>
      <c r="C7783">
        <v>0</v>
      </c>
      <c r="D7783">
        <v>0</v>
      </c>
      <c r="E7783" t="s">
        <v>1196</v>
      </c>
      <c r="F7783" t="s">
        <v>1196</v>
      </c>
    </row>
    <row r="7784" spans="1:6">
      <c r="A7784" t="s">
        <v>16804</v>
      </c>
      <c r="B7784" t="s">
        <v>16805</v>
      </c>
      <c r="C7784">
        <v>0</v>
      </c>
      <c r="D7784">
        <v>0</v>
      </c>
      <c r="E7784" t="s">
        <v>1196</v>
      </c>
      <c r="F7784" t="s">
        <v>1196</v>
      </c>
    </row>
    <row r="7785" spans="1:6">
      <c r="A7785" t="s">
        <v>16806</v>
      </c>
      <c r="B7785" t="s">
        <v>16807</v>
      </c>
      <c r="C7785">
        <v>0</v>
      </c>
      <c r="D7785">
        <v>0</v>
      </c>
      <c r="E7785" t="s">
        <v>1196</v>
      </c>
      <c r="F7785" t="s">
        <v>1196</v>
      </c>
    </row>
    <row r="7786" spans="1:6">
      <c r="A7786" t="s">
        <v>16808</v>
      </c>
      <c r="B7786" t="s">
        <v>16809</v>
      </c>
      <c r="C7786">
        <v>0</v>
      </c>
      <c r="D7786">
        <v>0</v>
      </c>
      <c r="E7786" t="s">
        <v>1196</v>
      </c>
      <c r="F7786" t="s">
        <v>1196</v>
      </c>
    </row>
    <row r="7787" spans="1:6">
      <c r="A7787" t="s">
        <v>16810</v>
      </c>
      <c r="B7787" t="s">
        <v>16811</v>
      </c>
      <c r="C7787">
        <v>0</v>
      </c>
      <c r="D7787">
        <v>0</v>
      </c>
      <c r="E7787" t="s">
        <v>1196</v>
      </c>
      <c r="F7787" t="s">
        <v>1196</v>
      </c>
    </row>
    <row r="7788" spans="1:6">
      <c r="A7788" t="s">
        <v>16812</v>
      </c>
      <c r="B7788" t="s">
        <v>16813</v>
      </c>
      <c r="C7788">
        <v>0</v>
      </c>
      <c r="D7788">
        <v>0</v>
      </c>
      <c r="E7788" t="s">
        <v>1196</v>
      </c>
      <c r="F7788" t="s">
        <v>1196</v>
      </c>
    </row>
    <row r="7789" spans="1:6">
      <c r="A7789" t="s">
        <v>16814</v>
      </c>
      <c r="B7789" t="s">
        <v>16815</v>
      </c>
      <c r="C7789">
        <v>0</v>
      </c>
      <c r="D7789">
        <v>0</v>
      </c>
      <c r="E7789" t="s">
        <v>1196</v>
      </c>
      <c r="F7789" t="s">
        <v>1196</v>
      </c>
    </row>
    <row r="7790" spans="1:6">
      <c r="A7790" t="s">
        <v>16816</v>
      </c>
      <c r="B7790" t="s">
        <v>16817</v>
      </c>
      <c r="C7790">
        <v>0</v>
      </c>
      <c r="D7790">
        <v>0</v>
      </c>
      <c r="E7790" t="s">
        <v>1196</v>
      </c>
      <c r="F7790" t="s">
        <v>1196</v>
      </c>
    </row>
    <row r="7791" spans="1:6">
      <c r="A7791" t="s">
        <v>16818</v>
      </c>
      <c r="B7791" t="s">
        <v>16819</v>
      </c>
      <c r="C7791">
        <v>0</v>
      </c>
      <c r="D7791">
        <v>0</v>
      </c>
      <c r="E7791" t="s">
        <v>1196</v>
      </c>
      <c r="F7791" t="s">
        <v>1196</v>
      </c>
    </row>
    <row r="7792" spans="1:6">
      <c r="A7792" t="s">
        <v>16820</v>
      </c>
      <c r="B7792" t="s">
        <v>16821</v>
      </c>
      <c r="C7792">
        <v>0</v>
      </c>
      <c r="D7792">
        <v>0</v>
      </c>
      <c r="E7792" t="s">
        <v>1196</v>
      </c>
      <c r="F7792" t="s">
        <v>1196</v>
      </c>
    </row>
    <row r="7793" spans="1:6">
      <c r="A7793" t="s">
        <v>16822</v>
      </c>
      <c r="B7793" t="s">
        <v>16823</v>
      </c>
      <c r="C7793">
        <v>0</v>
      </c>
      <c r="D7793">
        <v>0</v>
      </c>
      <c r="E7793" t="s">
        <v>1196</v>
      </c>
      <c r="F7793" t="s">
        <v>1196</v>
      </c>
    </row>
    <row r="7794" spans="1:6">
      <c r="A7794" t="s">
        <v>16824</v>
      </c>
      <c r="B7794" t="s">
        <v>16825</v>
      </c>
      <c r="C7794">
        <v>0</v>
      </c>
      <c r="D7794">
        <v>0</v>
      </c>
      <c r="E7794" t="s">
        <v>1196</v>
      </c>
      <c r="F7794" t="s">
        <v>1196</v>
      </c>
    </row>
    <row r="7795" spans="1:6">
      <c r="A7795" t="s">
        <v>16826</v>
      </c>
      <c r="B7795" t="s">
        <v>16827</v>
      </c>
      <c r="C7795">
        <v>0</v>
      </c>
      <c r="D7795">
        <v>0</v>
      </c>
      <c r="E7795" t="s">
        <v>1196</v>
      </c>
      <c r="F7795" t="s">
        <v>1196</v>
      </c>
    </row>
    <row r="7796" spans="1:6">
      <c r="A7796" t="s">
        <v>16828</v>
      </c>
      <c r="B7796" t="s">
        <v>16829</v>
      </c>
      <c r="C7796">
        <v>0</v>
      </c>
      <c r="D7796">
        <v>0</v>
      </c>
      <c r="E7796" t="s">
        <v>1196</v>
      </c>
      <c r="F7796" t="s">
        <v>1196</v>
      </c>
    </row>
    <row r="7797" spans="1:6">
      <c r="A7797" t="s">
        <v>16830</v>
      </c>
      <c r="B7797" t="s">
        <v>16831</v>
      </c>
      <c r="C7797">
        <v>0</v>
      </c>
      <c r="D7797">
        <v>0</v>
      </c>
      <c r="E7797" t="s">
        <v>1196</v>
      </c>
      <c r="F7797" t="s">
        <v>1196</v>
      </c>
    </row>
    <row r="7798" spans="1:6">
      <c r="A7798" t="s">
        <v>16832</v>
      </c>
      <c r="B7798" t="s">
        <v>16833</v>
      </c>
      <c r="C7798">
        <v>0</v>
      </c>
      <c r="D7798">
        <v>0</v>
      </c>
      <c r="E7798" t="s">
        <v>1196</v>
      </c>
      <c r="F7798" t="s">
        <v>1196</v>
      </c>
    </row>
    <row r="7799" spans="1:6">
      <c r="A7799" t="s">
        <v>16834</v>
      </c>
      <c r="B7799" t="s">
        <v>16835</v>
      </c>
      <c r="C7799">
        <v>0</v>
      </c>
      <c r="D7799">
        <v>0</v>
      </c>
      <c r="E7799" t="s">
        <v>1196</v>
      </c>
      <c r="F7799" t="s">
        <v>1196</v>
      </c>
    </row>
    <row r="7800" spans="1:6">
      <c r="A7800" t="s">
        <v>16836</v>
      </c>
      <c r="B7800" t="s">
        <v>16837</v>
      </c>
      <c r="C7800">
        <v>0</v>
      </c>
      <c r="D7800">
        <v>0</v>
      </c>
      <c r="E7800" t="s">
        <v>1196</v>
      </c>
      <c r="F7800" t="s">
        <v>1196</v>
      </c>
    </row>
    <row r="7801" spans="1:6">
      <c r="A7801" t="s">
        <v>16838</v>
      </c>
      <c r="B7801" t="s">
        <v>16839</v>
      </c>
      <c r="C7801">
        <v>0</v>
      </c>
      <c r="D7801">
        <v>0</v>
      </c>
      <c r="E7801" t="s">
        <v>1196</v>
      </c>
      <c r="F7801" t="s">
        <v>1196</v>
      </c>
    </row>
    <row r="7802" spans="1:6">
      <c r="A7802" t="s">
        <v>16840</v>
      </c>
      <c r="B7802" t="s">
        <v>16841</v>
      </c>
      <c r="C7802">
        <v>0</v>
      </c>
      <c r="D7802">
        <v>0</v>
      </c>
      <c r="E7802" t="s">
        <v>1196</v>
      </c>
      <c r="F7802" t="s">
        <v>1196</v>
      </c>
    </row>
    <row r="7803" spans="1:6">
      <c r="A7803" t="s">
        <v>16842</v>
      </c>
      <c r="B7803" t="s">
        <v>16843</v>
      </c>
      <c r="C7803">
        <v>0</v>
      </c>
      <c r="D7803">
        <v>0</v>
      </c>
      <c r="E7803" t="s">
        <v>1196</v>
      </c>
      <c r="F7803" t="s">
        <v>1196</v>
      </c>
    </row>
    <row r="7804" spans="1:6">
      <c r="A7804" t="s">
        <v>16844</v>
      </c>
      <c r="B7804" t="s">
        <v>16845</v>
      </c>
      <c r="C7804">
        <v>0</v>
      </c>
      <c r="D7804">
        <v>0</v>
      </c>
      <c r="E7804" t="s">
        <v>1196</v>
      </c>
      <c r="F7804" t="s">
        <v>1196</v>
      </c>
    </row>
    <row r="7805" spans="1:6">
      <c r="A7805" t="s">
        <v>16846</v>
      </c>
      <c r="B7805" t="s">
        <v>16847</v>
      </c>
      <c r="C7805">
        <v>0</v>
      </c>
      <c r="D7805">
        <v>0</v>
      </c>
      <c r="E7805" t="s">
        <v>1196</v>
      </c>
      <c r="F7805" t="s">
        <v>1196</v>
      </c>
    </row>
    <row r="7806" spans="1:6">
      <c r="A7806" t="s">
        <v>16848</v>
      </c>
      <c r="B7806" t="s">
        <v>16849</v>
      </c>
      <c r="C7806">
        <v>0</v>
      </c>
      <c r="D7806">
        <v>0</v>
      </c>
      <c r="E7806" t="s">
        <v>1196</v>
      </c>
      <c r="F7806" t="s">
        <v>1196</v>
      </c>
    </row>
    <row r="7807" spans="1:6">
      <c r="A7807" t="s">
        <v>16850</v>
      </c>
      <c r="B7807" t="s">
        <v>16851</v>
      </c>
      <c r="C7807">
        <v>0</v>
      </c>
      <c r="D7807">
        <v>0</v>
      </c>
      <c r="E7807" t="s">
        <v>1196</v>
      </c>
      <c r="F7807" t="s">
        <v>1196</v>
      </c>
    </row>
    <row r="7808" spans="1:6">
      <c r="A7808" t="s">
        <v>16852</v>
      </c>
      <c r="B7808" t="s">
        <v>16853</v>
      </c>
      <c r="C7808">
        <v>0</v>
      </c>
      <c r="D7808">
        <v>0</v>
      </c>
      <c r="E7808" t="s">
        <v>1196</v>
      </c>
      <c r="F7808" t="s">
        <v>1196</v>
      </c>
    </row>
    <row r="7809" spans="1:6">
      <c r="A7809" t="s">
        <v>16854</v>
      </c>
      <c r="B7809" t="s">
        <v>16855</v>
      </c>
      <c r="C7809">
        <v>0</v>
      </c>
      <c r="D7809">
        <v>0</v>
      </c>
      <c r="E7809" t="s">
        <v>1196</v>
      </c>
      <c r="F7809" t="s">
        <v>1196</v>
      </c>
    </row>
    <row r="7810" spans="1:6">
      <c r="A7810" t="s">
        <v>16856</v>
      </c>
      <c r="B7810" t="s">
        <v>16857</v>
      </c>
      <c r="C7810">
        <v>0</v>
      </c>
      <c r="D7810">
        <v>0</v>
      </c>
      <c r="E7810" t="s">
        <v>1196</v>
      </c>
      <c r="F7810" t="s">
        <v>1196</v>
      </c>
    </row>
    <row r="7811" spans="1:6">
      <c r="A7811" t="s">
        <v>16858</v>
      </c>
      <c r="B7811" t="s">
        <v>16859</v>
      </c>
      <c r="C7811">
        <v>0</v>
      </c>
      <c r="D7811">
        <v>0</v>
      </c>
      <c r="E7811" t="s">
        <v>1196</v>
      </c>
      <c r="F7811" t="s">
        <v>1196</v>
      </c>
    </row>
    <row r="7812" spans="1:6">
      <c r="A7812" t="s">
        <v>16860</v>
      </c>
      <c r="B7812" t="s">
        <v>16861</v>
      </c>
      <c r="C7812">
        <v>0</v>
      </c>
      <c r="D7812">
        <v>0</v>
      </c>
      <c r="E7812" t="s">
        <v>1196</v>
      </c>
      <c r="F7812" t="s">
        <v>1196</v>
      </c>
    </row>
    <row r="7813" spans="1:6">
      <c r="A7813" t="s">
        <v>16862</v>
      </c>
      <c r="B7813" t="s">
        <v>16863</v>
      </c>
      <c r="C7813">
        <v>0</v>
      </c>
      <c r="D7813">
        <v>0</v>
      </c>
      <c r="E7813" t="s">
        <v>1196</v>
      </c>
      <c r="F7813" t="s">
        <v>1196</v>
      </c>
    </row>
    <row r="7814" spans="1:6">
      <c r="A7814" t="s">
        <v>16864</v>
      </c>
      <c r="B7814" t="s">
        <v>16865</v>
      </c>
      <c r="C7814">
        <v>0</v>
      </c>
      <c r="D7814">
        <v>0</v>
      </c>
      <c r="E7814" t="s">
        <v>1196</v>
      </c>
      <c r="F7814" t="s">
        <v>1196</v>
      </c>
    </row>
    <row r="7815" spans="1:6">
      <c r="A7815" t="s">
        <v>16866</v>
      </c>
      <c r="B7815" t="s">
        <v>16867</v>
      </c>
      <c r="C7815">
        <v>0</v>
      </c>
      <c r="D7815">
        <v>0</v>
      </c>
      <c r="E7815" t="s">
        <v>1196</v>
      </c>
      <c r="F7815" t="s">
        <v>1196</v>
      </c>
    </row>
    <row r="7816" spans="1:6">
      <c r="A7816" t="s">
        <v>16868</v>
      </c>
      <c r="B7816" t="s">
        <v>16869</v>
      </c>
      <c r="C7816">
        <v>0</v>
      </c>
      <c r="D7816">
        <v>0</v>
      </c>
      <c r="E7816" t="s">
        <v>1196</v>
      </c>
      <c r="F7816" t="s">
        <v>1196</v>
      </c>
    </row>
    <row r="7817" spans="1:6">
      <c r="A7817" t="s">
        <v>16870</v>
      </c>
      <c r="B7817" t="s">
        <v>16871</v>
      </c>
      <c r="C7817">
        <v>0</v>
      </c>
      <c r="D7817">
        <v>0</v>
      </c>
      <c r="E7817" t="s">
        <v>1196</v>
      </c>
      <c r="F7817" t="s">
        <v>1196</v>
      </c>
    </row>
    <row r="7818" spans="1:6">
      <c r="A7818" t="s">
        <v>16872</v>
      </c>
      <c r="B7818" t="s">
        <v>16873</v>
      </c>
      <c r="C7818">
        <v>0</v>
      </c>
      <c r="D7818">
        <v>0</v>
      </c>
      <c r="E7818" t="s">
        <v>1196</v>
      </c>
      <c r="F7818" t="s">
        <v>1196</v>
      </c>
    </row>
    <row r="7819" spans="1:6">
      <c r="A7819" t="s">
        <v>16874</v>
      </c>
      <c r="B7819" t="s">
        <v>16875</v>
      </c>
      <c r="C7819">
        <v>0</v>
      </c>
      <c r="D7819">
        <v>0</v>
      </c>
      <c r="E7819" t="s">
        <v>1196</v>
      </c>
      <c r="F7819" t="s">
        <v>1196</v>
      </c>
    </row>
    <row r="7820" spans="1:6">
      <c r="A7820" t="s">
        <v>16876</v>
      </c>
      <c r="B7820" t="s">
        <v>16877</v>
      </c>
      <c r="C7820">
        <v>0</v>
      </c>
      <c r="D7820">
        <v>0</v>
      </c>
      <c r="E7820" t="s">
        <v>1196</v>
      </c>
      <c r="F7820" t="s">
        <v>1196</v>
      </c>
    </row>
    <row r="7821" spans="1:6">
      <c r="A7821" t="s">
        <v>16878</v>
      </c>
      <c r="B7821" t="s">
        <v>16879</v>
      </c>
      <c r="C7821">
        <v>0</v>
      </c>
      <c r="D7821">
        <v>0</v>
      </c>
      <c r="E7821" t="s">
        <v>1196</v>
      </c>
      <c r="F7821" t="s">
        <v>1196</v>
      </c>
    </row>
    <row r="7822" spans="1:6">
      <c r="A7822" t="s">
        <v>16880</v>
      </c>
      <c r="B7822" t="s">
        <v>16881</v>
      </c>
      <c r="C7822">
        <v>0</v>
      </c>
      <c r="D7822">
        <v>0</v>
      </c>
      <c r="E7822" t="s">
        <v>1196</v>
      </c>
      <c r="F7822" t="s">
        <v>1196</v>
      </c>
    </row>
    <row r="7823" spans="1:6">
      <c r="A7823" t="s">
        <v>16882</v>
      </c>
      <c r="B7823" t="s">
        <v>16883</v>
      </c>
      <c r="C7823">
        <v>0</v>
      </c>
      <c r="D7823">
        <v>0</v>
      </c>
      <c r="E7823" t="s">
        <v>1196</v>
      </c>
      <c r="F7823" t="s">
        <v>1196</v>
      </c>
    </row>
    <row r="7824" spans="1:6">
      <c r="A7824" t="s">
        <v>16884</v>
      </c>
      <c r="B7824" t="s">
        <v>16885</v>
      </c>
      <c r="C7824">
        <v>0</v>
      </c>
      <c r="D7824">
        <v>0</v>
      </c>
      <c r="E7824" t="s">
        <v>1196</v>
      </c>
      <c r="F7824" t="s">
        <v>1196</v>
      </c>
    </row>
    <row r="7825" spans="1:6">
      <c r="A7825" t="s">
        <v>16886</v>
      </c>
      <c r="B7825" t="s">
        <v>16887</v>
      </c>
      <c r="C7825">
        <v>0</v>
      </c>
      <c r="D7825">
        <v>0</v>
      </c>
      <c r="E7825" t="s">
        <v>1196</v>
      </c>
      <c r="F7825" t="s">
        <v>1196</v>
      </c>
    </row>
    <row r="7826" spans="1:6">
      <c r="A7826" t="s">
        <v>16888</v>
      </c>
      <c r="B7826" t="s">
        <v>16889</v>
      </c>
      <c r="C7826">
        <v>0</v>
      </c>
      <c r="D7826">
        <v>0</v>
      </c>
      <c r="E7826" t="s">
        <v>1196</v>
      </c>
      <c r="F7826" t="s">
        <v>1196</v>
      </c>
    </row>
    <row r="7827" spans="1:6">
      <c r="A7827" t="s">
        <v>16890</v>
      </c>
      <c r="B7827" t="s">
        <v>16891</v>
      </c>
      <c r="C7827">
        <v>0</v>
      </c>
      <c r="D7827">
        <v>0</v>
      </c>
      <c r="E7827" t="s">
        <v>1196</v>
      </c>
      <c r="F7827" t="s">
        <v>1196</v>
      </c>
    </row>
    <row r="7828" spans="1:6">
      <c r="A7828" t="s">
        <v>16892</v>
      </c>
      <c r="B7828" t="s">
        <v>16893</v>
      </c>
      <c r="C7828">
        <v>0</v>
      </c>
      <c r="D7828">
        <v>0</v>
      </c>
      <c r="E7828" t="s">
        <v>1196</v>
      </c>
      <c r="F7828" t="s">
        <v>1196</v>
      </c>
    </row>
    <row r="7829" spans="1:6">
      <c r="A7829" t="s">
        <v>16894</v>
      </c>
      <c r="B7829" t="s">
        <v>16895</v>
      </c>
      <c r="C7829">
        <v>0</v>
      </c>
      <c r="D7829">
        <v>0</v>
      </c>
      <c r="E7829" t="s">
        <v>1196</v>
      </c>
      <c r="F7829" t="s">
        <v>1196</v>
      </c>
    </row>
    <row r="7830" spans="1:6">
      <c r="A7830" t="s">
        <v>16896</v>
      </c>
      <c r="B7830" t="s">
        <v>16897</v>
      </c>
      <c r="C7830">
        <v>0</v>
      </c>
      <c r="D7830">
        <v>0</v>
      </c>
      <c r="E7830" t="s">
        <v>1196</v>
      </c>
      <c r="F7830" t="s">
        <v>1196</v>
      </c>
    </row>
    <row r="7831" spans="1:6">
      <c r="A7831" t="s">
        <v>16898</v>
      </c>
      <c r="B7831" t="s">
        <v>16899</v>
      </c>
      <c r="C7831">
        <v>0</v>
      </c>
      <c r="D7831">
        <v>0</v>
      </c>
      <c r="E7831" t="s">
        <v>1196</v>
      </c>
      <c r="F7831" t="s">
        <v>1196</v>
      </c>
    </row>
    <row r="7832" spans="1:6">
      <c r="A7832" t="s">
        <v>16900</v>
      </c>
      <c r="B7832" t="s">
        <v>16901</v>
      </c>
      <c r="C7832">
        <v>0</v>
      </c>
      <c r="D7832">
        <v>0</v>
      </c>
      <c r="E7832" t="s">
        <v>1196</v>
      </c>
      <c r="F7832" t="s">
        <v>1196</v>
      </c>
    </row>
    <row r="7833" spans="1:6">
      <c r="A7833" t="s">
        <v>16902</v>
      </c>
      <c r="B7833" t="s">
        <v>16903</v>
      </c>
      <c r="C7833">
        <v>0</v>
      </c>
      <c r="D7833">
        <v>0</v>
      </c>
      <c r="E7833" t="s">
        <v>1196</v>
      </c>
      <c r="F7833" t="s">
        <v>1196</v>
      </c>
    </row>
    <row r="7834" spans="1:6">
      <c r="A7834" t="s">
        <v>16904</v>
      </c>
      <c r="B7834" t="s">
        <v>16905</v>
      </c>
      <c r="C7834">
        <v>0</v>
      </c>
      <c r="D7834">
        <v>0</v>
      </c>
      <c r="E7834" t="s">
        <v>1196</v>
      </c>
      <c r="F7834" t="s">
        <v>1196</v>
      </c>
    </row>
    <row r="7835" spans="1:6">
      <c r="A7835" t="s">
        <v>16906</v>
      </c>
      <c r="B7835" t="s">
        <v>16907</v>
      </c>
      <c r="C7835">
        <v>0</v>
      </c>
      <c r="D7835">
        <v>0</v>
      </c>
      <c r="E7835" t="s">
        <v>1196</v>
      </c>
      <c r="F7835" t="s">
        <v>1196</v>
      </c>
    </row>
    <row r="7836" spans="1:6">
      <c r="A7836" t="s">
        <v>16908</v>
      </c>
      <c r="B7836" t="s">
        <v>16909</v>
      </c>
      <c r="C7836">
        <v>0</v>
      </c>
      <c r="D7836">
        <v>0</v>
      </c>
      <c r="E7836" t="s">
        <v>1196</v>
      </c>
      <c r="F7836" t="s">
        <v>1196</v>
      </c>
    </row>
    <row r="7837" spans="1:6">
      <c r="A7837" t="s">
        <v>16910</v>
      </c>
      <c r="B7837" t="s">
        <v>16747</v>
      </c>
      <c r="C7837">
        <v>0</v>
      </c>
      <c r="D7837">
        <v>0</v>
      </c>
      <c r="E7837" t="s">
        <v>1196</v>
      </c>
      <c r="F7837" t="s">
        <v>1196</v>
      </c>
    </row>
    <row r="7838" spans="1:6">
      <c r="A7838" t="s">
        <v>16911</v>
      </c>
      <c r="B7838" t="s">
        <v>16912</v>
      </c>
      <c r="C7838">
        <v>0</v>
      </c>
      <c r="D7838">
        <v>0</v>
      </c>
      <c r="E7838" t="s">
        <v>1196</v>
      </c>
      <c r="F7838" t="s">
        <v>1196</v>
      </c>
    </row>
    <row r="7839" spans="1:6">
      <c r="A7839" t="s">
        <v>16913</v>
      </c>
      <c r="B7839" t="s">
        <v>16914</v>
      </c>
      <c r="C7839">
        <v>0</v>
      </c>
      <c r="D7839">
        <v>0</v>
      </c>
      <c r="E7839" t="s">
        <v>1196</v>
      </c>
      <c r="F7839" t="s">
        <v>1196</v>
      </c>
    </row>
    <row r="7840" spans="1:6">
      <c r="A7840" t="s">
        <v>16915</v>
      </c>
      <c r="B7840" t="s">
        <v>16916</v>
      </c>
      <c r="C7840">
        <v>0</v>
      </c>
      <c r="D7840">
        <v>0</v>
      </c>
      <c r="E7840" t="s">
        <v>1196</v>
      </c>
      <c r="F7840" t="s">
        <v>1196</v>
      </c>
    </row>
    <row r="7841" spans="1:6">
      <c r="A7841" t="s">
        <v>16917</v>
      </c>
      <c r="B7841" t="s">
        <v>16918</v>
      </c>
      <c r="C7841">
        <v>0</v>
      </c>
      <c r="D7841">
        <v>0</v>
      </c>
      <c r="E7841" t="s">
        <v>1196</v>
      </c>
      <c r="F7841" t="s">
        <v>1196</v>
      </c>
    </row>
    <row r="7842" spans="1:6">
      <c r="A7842" t="s">
        <v>16919</v>
      </c>
      <c r="B7842" t="s">
        <v>16920</v>
      </c>
      <c r="C7842">
        <v>0</v>
      </c>
      <c r="D7842">
        <v>0</v>
      </c>
      <c r="E7842" t="s">
        <v>1196</v>
      </c>
      <c r="F7842" t="s">
        <v>1196</v>
      </c>
    </row>
    <row r="7843" spans="1:6">
      <c r="A7843" t="s">
        <v>16921</v>
      </c>
      <c r="B7843" t="s">
        <v>16922</v>
      </c>
      <c r="C7843">
        <v>0</v>
      </c>
      <c r="D7843">
        <v>0</v>
      </c>
      <c r="E7843" t="s">
        <v>1196</v>
      </c>
      <c r="F7843" t="s">
        <v>1196</v>
      </c>
    </row>
    <row r="7844" spans="1:6">
      <c r="A7844" t="s">
        <v>16923</v>
      </c>
      <c r="B7844" t="s">
        <v>16924</v>
      </c>
      <c r="C7844">
        <v>0</v>
      </c>
      <c r="D7844">
        <v>0</v>
      </c>
      <c r="E7844" t="s">
        <v>1196</v>
      </c>
      <c r="F7844" t="s">
        <v>1196</v>
      </c>
    </row>
    <row r="7845" spans="1:6">
      <c r="A7845" t="s">
        <v>16925</v>
      </c>
      <c r="B7845" t="s">
        <v>16926</v>
      </c>
      <c r="C7845">
        <v>0</v>
      </c>
      <c r="D7845">
        <v>0</v>
      </c>
      <c r="E7845" t="s">
        <v>1196</v>
      </c>
      <c r="F7845" t="s">
        <v>1196</v>
      </c>
    </row>
    <row r="7846" spans="1:6">
      <c r="A7846" t="s">
        <v>16927</v>
      </c>
      <c r="B7846" t="s">
        <v>16928</v>
      </c>
      <c r="C7846">
        <v>0</v>
      </c>
      <c r="D7846">
        <v>0</v>
      </c>
      <c r="E7846" t="s">
        <v>1196</v>
      </c>
      <c r="F7846" t="s">
        <v>1196</v>
      </c>
    </row>
    <row r="7847" spans="1:6">
      <c r="A7847" t="s">
        <v>16929</v>
      </c>
      <c r="B7847" t="s">
        <v>16930</v>
      </c>
      <c r="C7847">
        <v>0</v>
      </c>
      <c r="D7847">
        <v>0</v>
      </c>
      <c r="E7847" t="s">
        <v>1196</v>
      </c>
      <c r="F7847" t="s">
        <v>1196</v>
      </c>
    </row>
    <row r="7848" spans="1:6">
      <c r="A7848" t="s">
        <v>16931</v>
      </c>
      <c r="B7848" t="s">
        <v>16932</v>
      </c>
      <c r="C7848">
        <v>0</v>
      </c>
      <c r="D7848">
        <v>0</v>
      </c>
      <c r="E7848" t="s">
        <v>1196</v>
      </c>
      <c r="F7848" t="s">
        <v>1196</v>
      </c>
    </row>
    <row r="7849" spans="1:6">
      <c r="A7849" t="s">
        <v>16933</v>
      </c>
      <c r="B7849" t="s">
        <v>16934</v>
      </c>
      <c r="C7849">
        <v>0</v>
      </c>
      <c r="D7849">
        <v>0</v>
      </c>
      <c r="E7849" t="s">
        <v>1196</v>
      </c>
      <c r="F7849" t="s">
        <v>1196</v>
      </c>
    </row>
    <row r="7850" spans="1:6">
      <c r="A7850" t="s">
        <v>16935</v>
      </c>
      <c r="B7850" t="s">
        <v>16936</v>
      </c>
      <c r="C7850">
        <v>0</v>
      </c>
      <c r="D7850">
        <v>0</v>
      </c>
      <c r="E7850" t="s">
        <v>1196</v>
      </c>
      <c r="F7850" t="s">
        <v>1196</v>
      </c>
    </row>
    <row r="7851" spans="1:6">
      <c r="A7851" t="s">
        <v>16937</v>
      </c>
      <c r="B7851" t="s">
        <v>16938</v>
      </c>
      <c r="C7851">
        <v>0</v>
      </c>
      <c r="D7851">
        <v>0</v>
      </c>
      <c r="E7851" t="s">
        <v>1196</v>
      </c>
      <c r="F7851" t="s">
        <v>1196</v>
      </c>
    </row>
    <row r="7852" spans="1:6">
      <c r="A7852" t="s">
        <v>16939</v>
      </c>
      <c r="B7852" t="s">
        <v>16940</v>
      </c>
      <c r="C7852">
        <v>0</v>
      </c>
      <c r="D7852">
        <v>0</v>
      </c>
      <c r="E7852" t="s">
        <v>1196</v>
      </c>
      <c r="F7852" t="s">
        <v>1196</v>
      </c>
    </row>
    <row r="7853" spans="1:6">
      <c r="A7853" t="s">
        <v>16941</v>
      </c>
      <c r="B7853" t="s">
        <v>16942</v>
      </c>
      <c r="C7853">
        <v>50</v>
      </c>
      <c r="D7853">
        <v>0</v>
      </c>
      <c r="E7853" t="s">
        <v>1196</v>
      </c>
      <c r="F7853" t="s">
        <v>1196</v>
      </c>
    </row>
    <row r="7854" spans="1:6">
      <c r="A7854" t="s">
        <v>16943</v>
      </c>
      <c r="B7854" t="s">
        <v>16944</v>
      </c>
      <c r="C7854">
        <v>0</v>
      </c>
      <c r="D7854">
        <v>0</v>
      </c>
      <c r="E7854" t="s">
        <v>1196</v>
      </c>
      <c r="F7854" t="s">
        <v>1196</v>
      </c>
    </row>
    <row r="7855" spans="1:6">
      <c r="A7855" t="s">
        <v>16945</v>
      </c>
      <c r="B7855" t="s">
        <v>16946</v>
      </c>
      <c r="C7855">
        <v>0</v>
      </c>
      <c r="D7855">
        <v>0</v>
      </c>
      <c r="E7855" t="s">
        <v>1196</v>
      </c>
      <c r="F7855" t="s">
        <v>1196</v>
      </c>
    </row>
    <row r="7856" spans="1:6">
      <c r="A7856" t="s">
        <v>16947</v>
      </c>
      <c r="B7856" t="s">
        <v>16948</v>
      </c>
      <c r="C7856">
        <v>0</v>
      </c>
      <c r="D7856">
        <v>0</v>
      </c>
      <c r="E7856" t="s">
        <v>1196</v>
      </c>
      <c r="F7856" t="s">
        <v>1196</v>
      </c>
    </row>
    <row r="7857" spans="1:6">
      <c r="A7857" t="s">
        <v>16949</v>
      </c>
      <c r="B7857" t="s">
        <v>16950</v>
      </c>
      <c r="C7857">
        <v>0</v>
      </c>
      <c r="D7857">
        <v>0</v>
      </c>
      <c r="E7857" t="s">
        <v>1196</v>
      </c>
      <c r="F7857" t="s">
        <v>1196</v>
      </c>
    </row>
    <row r="7858" spans="1:6">
      <c r="A7858" t="s">
        <v>16951</v>
      </c>
      <c r="B7858" t="s">
        <v>16952</v>
      </c>
      <c r="C7858">
        <v>0</v>
      </c>
      <c r="D7858">
        <v>0</v>
      </c>
      <c r="E7858" t="s">
        <v>1196</v>
      </c>
      <c r="F7858" t="s">
        <v>1196</v>
      </c>
    </row>
    <row r="7859" spans="1:6">
      <c r="A7859" t="s">
        <v>16953</v>
      </c>
      <c r="B7859" t="s">
        <v>16954</v>
      </c>
      <c r="C7859">
        <v>0</v>
      </c>
      <c r="D7859">
        <v>0</v>
      </c>
      <c r="E7859" t="s">
        <v>1196</v>
      </c>
      <c r="F7859" t="s">
        <v>1196</v>
      </c>
    </row>
    <row r="7860" spans="1:6">
      <c r="A7860" t="s">
        <v>16955</v>
      </c>
      <c r="B7860" t="s">
        <v>16956</v>
      </c>
      <c r="C7860">
        <v>0</v>
      </c>
      <c r="D7860">
        <v>0</v>
      </c>
      <c r="E7860" t="s">
        <v>1196</v>
      </c>
      <c r="F7860" t="s">
        <v>1196</v>
      </c>
    </row>
    <row r="7861" spans="1:6">
      <c r="A7861" t="s">
        <v>16957</v>
      </c>
      <c r="B7861" t="s">
        <v>16958</v>
      </c>
      <c r="C7861">
        <v>0</v>
      </c>
      <c r="D7861">
        <v>0</v>
      </c>
      <c r="E7861" t="s">
        <v>1196</v>
      </c>
      <c r="F7861" t="s">
        <v>1196</v>
      </c>
    </row>
    <row r="7862" spans="1:6">
      <c r="A7862" t="s">
        <v>16959</v>
      </c>
      <c r="B7862" t="s">
        <v>16960</v>
      </c>
      <c r="C7862">
        <v>0</v>
      </c>
      <c r="D7862">
        <v>0</v>
      </c>
      <c r="E7862" t="s">
        <v>1196</v>
      </c>
      <c r="F7862" t="s">
        <v>1196</v>
      </c>
    </row>
    <row r="7863" spans="1:6">
      <c r="A7863" t="s">
        <v>16961</v>
      </c>
      <c r="B7863" t="s">
        <v>16962</v>
      </c>
      <c r="C7863">
        <v>45</v>
      </c>
      <c r="D7863">
        <v>0</v>
      </c>
      <c r="E7863" t="s">
        <v>1196</v>
      </c>
      <c r="F7863" t="s">
        <v>1196</v>
      </c>
    </row>
    <row r="7864" spans="1:6">
      <c r="A7864" t="s">
        <v>16963</v>
      </c>
      <c r="B7864" t="s">
        <v>16964</v>
      </c>
      <c r="C7864">
        <v>0</v>
      </c>
      <c r="D7864">
        <v>0</v>
      </c>
      <c r="E7864" t="s">
        <v>1196</v>
      </c>
      <c r="F7864" t="s">
        <v>1196</v>
      </c>
    </row>
    <row r="7865" spans="1:6">
      <c r="A7865" t="s">
        <v>16965</v>
      </c>
      <c r="B7865" t="s">
        <v>16966</v>
      </c>
      <c r="C7865">
        <v>0</v>
      </c>
      <c r="D7865">
        <v>0</v>
      </c>
      <c r="E7865" t="s">
        <v>1196</v>
      </c>
      <c r="F7865" t="s">
        <v>1196</v>
      </c>
    </row>
    <row r="7866" spans="1:6">
      <c r="A7866" t="s">
        <v>16967</v>
      </c>
      <c r="B7866" t="s">
        <v>293</v>
      </c>
      <c r="C7866">
        <v>0</v>
      </c>
      <c r="D7866">
        <v>0</v>
      </c>
      <c r="E7866" t="s">
        <v>1196</v>
      </c>
      <c r="F7866" t="s">
        <v>1196</v>
      </c>
    </row>
    <row r="7867" spans="1:6">
      <c r="A7867" t="s">
        <v>16968</v>
      </c>
      <c r="B7867" t="s">
        <v>16969</v>
      </c>
      <c r="C7867">
        <v>0</v>
      </c>
      <c r="D7867">
        <v>0</v>
      </c>
      <c r="E7867" t="s">
        <v>1196</v>
      </c>
      <c r="F7867" t="s">
        <v>1196</v>
      </c>
    </row>
    <row r="7868" spans="1:6">
      <c r="A7868" t="s">
        <v>16970</v>
      </c>
      <c r="B7868" t="s">
        <v>16971</v>
      </c>
      <c r="C7868">
        <v>0</v>
      </c>
      <c r="D7868">
        <v>0</v>
      </c>
      <c r="E7868" t="s">
        <v>1196</v>
      </c>
      <c r="F7868" t="s">
        <v>1196</v>
      </c>
    </row>
    <row r="7869" spans="1:6">
      <c r="A7869" t="s">
        <v>16972</v>
      </c>
      <c r="B7869" t="s">
        <v>16973</v>
      </c>
      <c r="C7869">
        <v>0</v>
      </c>
      <c r="D7869">
        <v>0</v>
      </c>
      <c r="E7869" t="s">
        <v>1196</v>
      </c>
      <c r="F7869" t="s">
        <v>1196</v>
      </c>
    </row>
    <row r="7870" spans="1:6">
      <c r="A7870" t="s">
        <v>16974</v>
      </c>
      <c r="B7870" t="s">
        <v>16975</v>
      </c>
      <c r="C7870">
        <v>0</v>
      </c>
      <c r="D7870">
        <v>0</v>
      </c>
      <c r="E7870" t="s">
        <v>1196</v>
      </c>
      <c r="F7870" t="s">
        <v>1196</v>
      </c>
    </row>
    <row r="7871" spans="1:6">
      <c r="A7871" t="s">
        <v>16976</v>
      </c>
      <c r="B7871" t="s">
        <v>16977</v>
      </c>
      <c r="C7871">
        <v>0</v>
      </c>
      <c r="D7871">
        <v>0</v>
      </c>
      <c r="E7871" t="s">
        <v>1196</v>
      </c>
      <c r="F7871" t="s">
        <v>1196</v>
      </c>
    </row>
    <row r="7872" spans="1:6">
      <c r="A7872" t="s">
        <v>16978</v>
      </c>
      <c r="B7872" t="s">
        <v>16979</v>
      </c>
      <c r="C7872">
        <v>0</v>
      </c>
      <c r="D7872">
        <v>0</v>
      </c>
      <c r="E7872" t="s">
        <v>1196</v>
      </c>
      <c r="F7872" t="s">
        <v>1196</v>
      </c>
    </row>
    <row r="7873" spans="1:6">
      <c r="A7873" t="s">
        <v>16980</v>
      </c>
      <c r="B7873" t="s">
        <v>16981</v>
      </c>
      <c r="C7873">
        <v>0</v>
      </c>
      <c r="D7873">
        <v>0</v>
      </c>
      <c r="E7873" t="s">
        <v>1196</v>
      </c>
      <c r="F7873" t="s">
        <v>1196</v>
      </c>
    </row>
    <row r="7874" spans="1:6">
      <c r="A7874" t="s">
        <v>16982</v>
      </c>
      <c r="B7874" t="s">
        <v>16983</v>
      </c>
      <c r="C7874">
        <v>0</v>
      </c>
      <c r="D7874">
        <v>0</v>
      </c>
      <c r="E7874" t="s">
        <v>1196</v>
      </c>
      <c r="F7874" t="s">
        <v>1196</v>
      </c>
    </row>
    <row r="7875" spans="1:6">
      <c r="A7875" t="s">
        <v>16984</v>
      </c>
      <c r="B7875" t="s">
        <v>16985</v>
      </c>
      <c r="C7875">
        <v>0</v>
      </c>
      <c r="D7875">
        <v>0</v>
      </c>
      <c r="E7875" t="s">
        <v>1196</v>
      </c>
      <c r="F7875" t="s">
        <v>1196</v>
      </c>
    </row>
    <row r="7876" spans="1:6">
      <c r="A7876" t="s">
        <v>16986</v>
      </c>
      <c r="B7876" t="s">
        <v>16987</v>
      </c>
      <c r="C7876">
        <v>0</v>
      </c>
      <c r="D7876">
        <v>0</v>
      </c>
      <c r="E7876" t="s">
        <v>1196</v>
      </c>
      <c r="F7876" t="s">
        <v>1196</v>
      </c>
    </row>
    <row r="7877" spans="1:6">
      <c r="A7877" t="s">
        <v>16988</v>
      </c>
      <c r="B7877" t="s">
        <v>16989</v>
      </c>
      <c r="C7877">
        <v>0</v>
      </c>
      <c r="D7877">
        <v>0</v>
      </c>
      <c r="E7877" t="s">
        <v>1196</v>
      </c>
      <c r="F7877" t="s">
        <v>1196</v>
      </c>
    </row>
    <row r="7878" spans="1:6">
      <c r="A7878" t="s">
        <v>16990</v>
      </c>
      <c r="B7878" t="s">
        <v>16991</v>
      </c>
      <c r="C7878">
        <v>0</v>
      </c>
      <c r="D7878">
        <v>0</v>
      </c>
      <c r="E7878" t="s">
        <v>1196</v>
      </c>
      <c r="F7878" t="s">
        <v>1196</v>
      </c>
    </row>
    <row r="7879" spans="1:6">
      <c r="A7879" t="s">
        <v>16992</v>
      </c>
      <c r="B7879" t="s">
        <v>16993</v>
      </c>
      <c r="C7879">
        <v>0</v>
      </c>
      <c r="D7879">
        <v>0</v>
      </c>
      <c r="E7879" t="s">
        <v>1196</v>
      </c>
      <c r="F7879" t="s">
        <v>1196</v>
      </c>
    </row>
    <row r="7880" spans="1:6">
      <c r="A7880" t="s">
        <v>16994</v>
      </c>
      <c r="B7880" t="s">
        <v>16995</v>
      </c>
      <c r="C7880">
        <v>0</v>
      </c>
      <c r="D7880">
        <v>0</v>
      </c>
      <c r="E7880" t="s">
        <v>1196</v>
      </c>
      <c r="F7880" t="s">
        <v>1196</v>
      </c>
    </row>
    <row r="7881" spans="1:6">
      <c r="A7881" t="s">
        <v>16996</v>
      </c>
      <c r="B7881" t="s">
        <v>16997</v>
      </c>
      <c r="C7881">
        <v>0</v>
      </c>
      <c r="D7881">
        <v>0</v>
      </c>
      <c r="E7881" t="s">
        <v>1196</v>
      </c>
      <c r="F7881" t="s">
        <v>1196</v>
      </c>
    </row>
    <row r="7882" spans="1:6">
      <c r="A7882" t="s">
        <v>16998</v>
      </c>
      <c r="B7882" t="s">
        <v>16999</v>
      </c>
      <c r="C7882">
        <v>0</v>
      </c>
      <c r="D7882">
        <v>0</v>
      </c>
      <c r="E7882" t="s">
        <v>1196</v>
      </c>
      <c r="F7882" t="s">
        <v>1196</v>
      </c>
    </row>
    <row r="7883" spans="1:6">
      <c r="A7883" t="s">
        <v>17000</v>
      </c>
      <c r="B7883" t="s">
        <v>17001</v>
      </c>
      <c r="C7883">
        <v>0</v>
      </c>
      <c r="D7883">
        <v>0</v>
      </c>
      <c r="E7883" t="s">
        <v>1196</v>
      </c>
      <c r="F7883" t="s">
        <v>1196</v>
      </c>
    </row>
    <row r="7884" spans="1:6">
      <c r="A7884" t="s">
        <v>17002</v>
      </c>
      <c r="B7884" t="s">
        <v>17003</v>
      </c>
      <c r="C7884">
        <v>0</v>
      </c>
      <c r="D7884">
        <v>0</v>
      </c>
      <c r="E7884" t="s">
        <v>1196</v>
      </c>
      <c r="F7884" t="s">
        <v>1196</v>
      </c>
    </row>
    <row r="7885" spans="1:6">
      <c r="A7885" t="s">
        <v>17004</v>
      </c>
      <c r="B7885" t="s">
        <v>17005</v>
      </c>
      <c r="C7885">
        <v>0</v>
      </c>
      <c r="D7885">
        <v>0</v>
      </c>
      <c r="E7885" t="s">
        <v>1196</v>
      </c>
      <c r="F7885" t="s">
        <v>1196</v>
      </c>
    </row>
    <row r="7886" spans="1:6">
      <c r="A7886" t="s">
        <v>17006</v>
      </c>
      <c r="B7886" t="s">
        <v>17007</v>
      </c>
      <c r="C7886">
        <v>0</v>
      </c>
      <c r="D7886">
        <v>0</v>
      </c>
      <c r="E7886" t="s">
        <v>1196</v>
      </c>
      <c r="F7886" t="s">
        <v>1196</v>
      </c>
    </row>
    <row r="7887" spans="1:6">
      <c r="A7887" t="s">
        <v>17008</v>
      </c>
      <c r="B7887" t="s">
        <v>17009</v>
      </c>
      <c r="C7887">
        <v>0</v>
      </c>
      <c r="D7887">
        <v>0</v>
      </c>
      <c r="E7887" t="s">
        <v>1196</v>
      </c>
      <c r="F7887" t="s">
        <v>1196</v>
      </c>
    </row>
    <row r="7888" spans="1:6">
      <c r="A7888" t="s">
        <v>17010</v>
      </c>
      <c r="B7888" t="s">
        <v>17011</v>
      </c>
      <c r="C7888">
        <v>0</v>
      </c>
      <c r="D7888">
        <v>0</v>
      </c>
      <c r="E7888" t="s">
        <v>1196</v>
      </c>
      <c r="F7888" t="s">
        <v>1196</v>
      </c>
    </row>
    <row r="7889" spans="1:6">
      <c r="A7889" t="s">
        <v>17012</v>
      </c>
      <c r="B7889" t="s">
        <v>17013</v>
      </c>
      <c r="C7889">
        <v>0</v>
      </c>
      <c r="D7889">
        <v>0</v>
      </c>
      <c r="E7889" t="s">
        <v>1196</v>
      </c>
      <c r="F7889" t="s">
        <v>1196</v>
      </c>
    </row>
    <row r="7890" spans="1:6">
      <c r="A7890" t="s">
        <v>17014</v>
      </c>
      <c r="B7890" t="s">
        <v>17015</v>
      </c>
      <c r="C7890">
        <v>0</v>
      </c>
      <c r="D7890">
        <v>0</v>
      </c>
      <c r="E7890" t="s">
        <v>1196</v>
      </c>
      <c r="F7890" t="s">
        <v>1196</v>
      </c>
    </row>
    <row r="7891" spans="1:6">
      <c r="A7891" t="s">
        <v>17016</v>
      </c>
      <c r="B7891" t="s">
        <v>17017</v>
      </c>
      <c r="C7891">
        <v>0</v>
      </c>
      <c r="D7891">
        <v>0</v>
      </c>
      <c r="E7891" t="s">
        <v>1196</v>
      </c>
      <c r="F7891" t="s">
        <v>1196</v>
      </c>
    </row>
    <row r="7892" spans="1:6">
      <c r="A7892" t="s">
        <v>17018</v>
      </c>
      <c r="B7892" t="s">
        <v>17019</v>
      </c>
      <c r="C7892">
        <v>0</v>
      </c>
      <c r="D7892">
        <v>0</v>
      </c>
      <c r="E7892" t="s">
        <v>1196</v>
      </c>
      <c r="F7892" t="s">
        <v>1196</v>
      </c>
    </row>
    <row r="7893" spans="1:6">
      <c r="A7893" t="s">
        <v>17020</v>
      </c>
      <c r="B7893" t="s">
        <v>17021</v>
      </c>
      <c r="C7893">
        <v>0</v>
      </c>
      <c r="D7893">
        <v>0</v>
      </c>
      <c r="E7893" t="s">
        <v>1196</v>
      </c>
      <c r="F7893" t="s">
        <v>1196</v>
      </c>
    </row>
    <row r="7894" spans="1:6">
      <c r="A7894" t="s">
        <v>17022</v>
      </c>
      <c r="B7894" t="s">
        <v>17023</v>
      </c>
      <c r="C7894">
        <v>0</v>
      </c>
      <c r="D7894">
        <v>0</v>
      </c>
      <c r="E7894" t="s">
        <v>1196</v>
      </c>
      <c r="F7894" t="s">
        <v>1196</v>
      </c>
    </row>
    <row r="7895" spans="1:6">
      <c r="A7895" t="s">
        <v>17024</v>
      </c>
      <c r="B7895" t="s">
        <v>17025</v>
      </c>
      <c r="C7895">
        <v>0</v>
      </c>
      <c r="D7895">
        <v>0</v>
      </c>
      <c r="E7895" t="s">
        <v>1196</v>
      </c>
      <c r="F7895" t="s">
        <v>1196</v>
      </c>
    </row>
    <row r="7896" spans="1:6">
      <c r="A7896" t="s">
        <v>17026</v>
      </c>
      <c r="B7896" t="s">
        <v>17027</v>
      </c>
      <c r="C7896">
        <v>0</v>
      </c>
      <c r="D7896">
        <v>0</v>
      </c>
      <c r="E7896" t="s">
        <v>1196</v>
      </c>
      <c r="F7896" t="s">
        <v>1196</v>
      </c>
    </row>
    <row r="7897" spans="1:6">
      <c r="A7897" t="s">
        <v>17028</v>
      </c>
      <c r="B7897" t="s">
        <v>17029</v>
      </c>
      <c r="C7897">
        <v>0</v>
      </c>
      <c r="D7897">
        <v>0</v>
      </c>
      <c r="E7897" t="s">
        <v>1196</v>
      </c>
      <c r="F7897" t="s">
        <v>1196</v>
      </c>
    </row>
    <row r="7898" spans="1:6">
      <c r="A7898" t="s">
        <v>17030</v>
      </c>
      <c r="B7898" t="s">
        <v>17031</v>
      </c>
      <c r="C7898">
        <v>0</v>
      </c>
      <c r="D7898">
        <v>0</v>
      </c>
      <c r="E7898" t="s">
        <v>1196</v>
      </c>
      <c r="F7898" t="s">
        <v>1196</v>
      </c>
    </row>
    <row r="7899" spans="1:6">
      <c r="A7899" t="s">
        <v>17032</v>
      </c>
      <c r="B7899" t="s">
        <v>17033</v>
      </c>
      <c r="C7899">
        <v>0</v>
      </c>
      <c r="D7899">
        <v>0</v>
      </c>
      <c r="E7899" t="s">
        <v>1196</v>
      </c>
      <c r="F7899" t="s">
        <v>1196</v>
      </c>
    </row>
    <row r="7900" spans="1:6">
      <c r="A7900" t="s">
        <v>17034</v>
      </c>
      <c r="B7900" t="s">
        <v>17035</v>
      </c>
      <c r="C7900">
        <v>0</v>
      </c>
      <c r="D7900">
        <v>0</v>
      </c>
      <c r="E7900" t="s">
        <v>1196</v>
      </c>
      <c r="F7900" t="s">
        <v>1196</v>
      </c>
    </row>
    <row r="7901" spans="1:6">
      <c r="A7901" t="s">
        <v>17036</v>
      </c>
      <c r="B7901" t="s">
        <v>17037</v>
      </c>
      <c r="C7901">
        <v>0</v>
      </c>
      <c r="D7901">
        <v>0</v>
      </c>
      <c r="E7901" t="s">
        <v>1196</v>
      </c>
      <c r="F7901" t="s">
        <v>1196</v>
      </c>
    </row>
    <row r="7902" spans="1:6">
      <c r="A7902" t="s">
        <v>17038</v>
      </c>
      <c r="B7902" t="s">
        <v>17039</v>
      </c>
      <c r="C7902">
        <v>0</v>
      </c>
      <c r="D7902">
        <v>0</v>
      </c>
      <c r="E7902" t="s">
        <v>1196</v>
      </c>
      <c r="F7902" t="s">
        <v>1196</v>
      </c>
    </row>
    <row r="7903" spans="1:6">
      <c r="A7903" t="s">
        <v>17040</v>
      </c>
      <c r="B7903" t="s">
        <v>17041</v>
      </c>
      <c r="C7903">
        <v>0</v>
      </c>
      <c r="D7903">
        <v>0</v>
      </c>
      <c r="E7903" t="s">
        <v>1196</v>
      </c>
      <c r="F7903" t="s">
        <v>1196</v>
      </c>
    </row>
    <row r="7904" spans="1:6">
      <c r="A7904" t="s">
        <v>17042</v>
      </c>
      <c r="B7904" t="s">
        <v>17043</v>
      </c>
      <c r="C7904">
        <v>0</v>
      </c>
      <c r="D7904">
        <v>0</v>
      </c>
      <c r="E7904" t="s">
        <v>1196</v>
      </c>
      <c r="F7904" t="s">
        <v>1196</v>
      </c>
    </row>
    <row r="7905" spans="1:6">
      <c r="A7905" t="s">
        <v>17044</v>
      </c>
      <c r="B7905" t="s">
        <v>17045</v>
      </c>
      <c r="C7905">
        <v>0</v>
      </c>
      <c r="D7905">
        <v>0</v>
      </c>
      <c r="E7905" t="s">
        <v>1196</v>
      </c>
      <c r="F7905" t="s">
        <v>1196</v>
      </c>
    </row>
    <row r="7906" spans="1:6">
      <c r="A7906" t="s">
        <v>17046</v>
      </c>
      <c r="B7906" t="s">
        <v>17047</v>
      </c>
      <c r="C7906">
        <v>0</v>
      </c>
      <c r="D7906">
        <v>0</v>
      </c>
      <c r="E7906" t="s">
        <v>1196</v>
      </c>
      <c r="F7906" t="s">
        <v>1196</v>
      </c>
    </row>
    <row r="7907" spans="1:6">
      <c r="A7907" t="s">
        <v>17048</v>
      </c>
      <c r="B7907" t="s">
        <v>17049</v>
      </c>
      <c r="C7907">
        <v>0</v>
      </c>
      <c r="D7907">
        <v>0</v>
      </c>
      <c r="E7907" t="s">
        <v>1196</v>
      </c>
      <c r="F7907" t="s">
        <v>1196</v>
      </c>
    </row>
    <row r="7908" spans="1:6">
      <c r="A7908" t="s">
        <v>17050</v>
      </c>
      <c r="B7908" t="s">
        <v>17051</v>
      </c>
      <c r="C7908">
        <v>0</v>
      </c>
      <c r="D7908">
        <v>0</v>
      </c>
      <c r="E7908" t="s">
        <v>1196</v>
      </c>
      <c r="F7908" t="s">
        <v>1196</v>
      </c>
    </row>
    <row r="7909" spans="1:6">
      <c r="A7909" t="s">
        <v>17052</v>
      </c>
      <c r="B7909" t="s">
        <v>17053</v>
      </c>
      <c r="C7909">
        <v>0</v>
      </c>
      <c r="D7909">
        <v>0</v>
      </c>
      <c r="E7909" t="s">
        <v>1196</v>
      </c>
      <c r="F7909" t="s">
        <v>1196</v>
      </c>
    </row>
    <row r="7910" spans="1:6">
      <c r="A7910" t="s">
        <v>17054</v>
      </c>
      <c r="B7910" t="s">
        <v>17055</v>
      </c>
      <c r="C7910">
        <v>0</v>
      </c>
      <c r="D7910">
        <v>0</v>
      </c>
      <c r="E7910" t="s">
        <v>1196</v>
      </c>
      <c r="F7910" t="s">
        <v>1196</v>
      </c>
    </row>
    <row r="7911" spans="1:6">
      <c r="A7911" t="s">
        <v>17056</v>
      </c>
      <c r="B7911" t="s">
        <v>17057</v>
      </c>
      <c r="C7911">
        <v>0</v>
      </c>
      <c r="D7911">
        <v>0</v>
      </c>
      <c r="E7911" t="s">
        <v>1196</v>
      </c>
      <c r="F7911" t="s">
        <v>1196</v>
      </c>
    </row>
    <row r="7912" spans="1:6">
      <c r="A7912" t="s">
        <v>17058</v>
      </c>
      <c r="B7912" t="s">
        <v>17059</v>
      </c>
      <c r="C7912">
        <v>0</v>
      </c>
      <c r="D7912">
        <v>0</v>
      </c>
      <c r="E7912" t="s">
        <v>1196</v>
      </c>
      <c r="F7912" t="s">
        <v>1196</v>
      </c>
    </row>
    <row r="7913" spans="1:6">
      <c r="A7913" t="s">
        <v>17060</v>
      </c>
      <c r="B7913" t="s">
        <v>17061</v>
      </c>
      <c r="C7913">
        <v>0</v>
      </c>
      <c r="D7913">
        <v>0</v>
      </c>
      <c r="E7913" t="s">
        <v>1196</v>
      </c>
      <c r="F7913" t="s">
        <v>1196</v>
      </c>
    </row>
    <row r="7914" spans="1:6">
      <c r="A7914" t="s">
        <v>17062</v>
      </c>
      <c r="B7914" t="s">
        <v>17063</v>
      </c>
      <c r="C7914">
        <v>0</v>
      </c>
      <c r="D7914">
        <v>0</v>
      </c>
      <c r="E7914" t="s">
        <v>1196</v>
      </c>
      <c r="F7914" t="s">
        <v>1196</v>
      </c>
    </row>
    <row r="7915" spans="1:6">
      <c r="A7915" t="s">
        <v>17064</v>
      </c>
      <c r="B7915" t="s">
        <v>17065</v>
      </c>
      <c r="C7915">
        <v>0</v>
      </c>
      <c r="D7915">
        <v>0</v>
      </c>
      <c r="E7915" t="s">
        <v>1196</v>
      </c>
      <c r="F7915" t="s">
        <v>1196</v>
      </c>
    </row>
    <row r="7916" spans="1:6">
      <c r="A7916" t="s">
        <v>17066</v>
      </c>
      <c r="B7916" t="s">
        <v>17067</v>
      </c>
      <c r="C7916">
        <v>0</v>
      </c>
      <c r="D7916">
        <v>0</v>
      </c>
      <c r="E7916" t="s">
        <v>1196</v>
      </c>
      <c r="F7916" t="s">
        <v>1196</v>
      </c>
    </row>
    <row r="7917" spans="1:6">
      <c r="A7917" t="s">
        <v>17068</v>
      </c>
      <c r="B7917" t="s">
        <v>17069</v>
      </c>
      <c r="C7917">
        <v>0</v>
      </c>
      <c r="D7917">
        <v>0</v>
      </c>
      <c r="E7917" t="s">
        <v>1196</v>
      </c>
      <c r="F7917" t="s">
        <v>1196</v>
      </c>
    </row>
    <row r="7918" spans="1:6">
      <c r="A7918" t="s">
        <v>17070</v>
      </c>
      <c r="B7918" t="s">
        <v>17071</v>
      </c>
      <c r="C7918">
        <v>0</v>
      </c>
      <c r="D7918">
        <v>0</v>
      </c>
      <c r="E7918" t="s">
        <v>1196</v>
      </c>
      <c r="F7918" t="s">
        <v>1196</v>
      </c>
    </row>
    <row r="7919" spans="1:6">
      <c r="A7919" t="s">
        <v>17072</v>
      </c>
      <c r="B7919" t="s">
        <v>17073</v>
      </c>
      <c r="C7919">
        <v>0</v>
      </c>
      <c r="D7919">
        <v>0</v>
      </c>
      <c r="E7919" t="s">
        <v>1196</v>
      </c>
      <c r="F7919" t="s">
        <v>1196</v>
      </c>
    </row>
    <row r="7920" spans="1:6">
      <c r="A7920" t="s">
        <v>17074</v>
      </c>
      <c r="B7920" t="s">
        <v>17075</v>
      </c>
      <c r="C7920">
        <v>0</v>
      </c>
      <c r="D7920">
        <v>0</v>
      </c>
      <c r="E7920" t="s">
        <v>1196</v>
      </c>
      <c r="F7920" t="s">
        <v>1196</v>
      </c>
    </row>
    <row r="7921" spans="1:6">
      <c r="A7921" t="s">
        <v>17076</v>
      </c>
      <c r="B7921" t="s">
        <v>17077</v>
      </c>
      <c r="C7921">
        <v>0</v>
      </c>
      <c r="D7921">
        <v>0</v>
      </c>
      <c r="E7921" t="s">
        <v>1196</v>
      </c>
      <c r="F7921" t="s">
        <v>1196</v>
      </c>
    </row>
    <row r="7922" spans="1:6">
      <c r="A7922" t="s">
        <v>17078</v>
      </c>
      <c r="B7922" t="s">
        <v>17079</v>
      </c>
      <c r="C7922">
        <v>0</v>
      </c>
      <c r="D7922">
        <v>0</v>
      </c>
      <c r="E7922" t="s">
        <v>1196</v>
      </c>
      <c r="F7922" t="s">
        <v>1196</v>
      </c>
    </row>
    <row r="7923" spans="1:6">
      <c r="A7923" t="s">
        <v>17080</v>
      </c>
      <c r="B7923" t="s">
        <v>17081</v>
      </c>
      <c r="C7923">
        <v>129</v>
      </c>
      <c r="D7923">
        <v>0</v>
      </c>
      <c r="E7923" t="s">
        <v>1196</v>
      </c>
      <c r="F7923" t="s">
        <v>1196</v>
      </c>
    </row>
    <row r="7924" spans="1:6">
      <c r="A7924" t="s">
        <v>17082</v>
      </c>
      <c r="B7924" t="s">
        <v>17083</v>
      </c>
      <c r="C7924">
        <v>0</v>
      </c>
      <c r="D7924">
        <v>0</v>
      </c>
      <c r="E7924" t="s">
        <v>1196</v>
      </c>
      <c r="F7924" t="s">
        <v>1196</v>
      </c>
    </row>
    <row r="7925" spans="1:6">
      <c r="A7925" t="s">
        <v>17084</v>
      </c>
      <c r="B7925" t="s">
        <v>17085</v>
      </c>
      <c r="C7925">
        <v>0</v>
      </c>
      <c r="D7925">
        <v>0</v>
      </c>
      <c r="E7925" t="s">
        <v>1196</v>
      </c>
      <c r="F7925" t="s">
        <v>1196</v>
      </c>
    </row>
    <row r="7926" spans="1:6">
      <c r="A7926" t="s">
        <v>17086</v>
      </c>
      <c r="B7926" t="s">
        <v>17087</v>
      </c>
      <c r="C7926">
        <v>0</v>
      </c>
      <c r="D7926">
        <v>0</v>
      </c>
      <c r="E7926" t="s">
        <v>1196</v>
      </c>
      <c r="F7926" t="s">
        <v>1196</v>
      </c>
    </row>
    <row r="7927" spans="1:6">
      <c r="A7927" t="s">
        <v>17088</v>
      </c>
      <c r="B7927" t="s">
        <v>17089</v>
      </c>
      <c r="C7927">
        <v>0</v>
      </c>
      <c r="D7927">
        <v>0</v>
      </c>
      <c r="E7927" t="s">
        <v>1196</v>
      </c>
      <c r="F7927" t="s">
        <v>1196</v>
      </c>
    </row>
    <row r="7928" spans="1:6">
      <c r="A7928" t="s">
        <v>17090</v>
      </c>
      <c r="B7928" t="s">
        <v>17091</v>
      </c>
      <c r="C7928">
        <v>0</v>
      </c>
      <c r="D7928">
        <v>0</v>
      </c>
      <c r="E7928" t="s">
        <v>1196</v>
      </c>
      <c r="F7928" t="s">
        <v>1196</v>
      </c>
    </row>
    <row r="7929" spans="1:6">
      <c r="A7929" t="s">
        <v>17092</v>
      </c>
      <c r="B7929" t="s">
        <v>17093</v>
      </c>
      <c r="C7929">
        <v>0</v>
      </c>
      <c r="D7929">
        <v>0</v>
      </c>
      <c r="E7929" t="s">
        <v>1196</v>
      </c>
      <c r="F7929" t="s">
        <v>1196</v>
      </c>
    </row>
    <row r="7930" spans="1:6">
      <c r="A7930" t="s">
        <v>17094</v>
      </c>
      <c r="B7930" t="s">
        <v>17095</v>
      </c>
      <c r="C7930">
        <v>0</v>
      </c>
      <c r="D7930">
        <v>0</v>
      </c>
      <c r="E7930" t="s">
        <v>1196</v>
      </c>
      <c r="F7930" t="s">
        <v>1196</v>
      </c>
    </row>
    <row r="7931" spans="1:6">
      <c r="A7931" t="s">
        <v>17096</v>
      </c>
      <c r="B7931" t="s">
        <v>17097</v>
      </c>
      <c r="C7931">
        <v>0</v>
      </c>
      <c r="D7931">
        <v>0</v>
      </c>
      <c r="E7931" t="s">
        <v>1196</v>
      </c>
      <c r="F7931" t="s">
        <v>1196</v>
      </c>
    </row>
    <row r="7932" spans="1:6">
      <c r="A7932" t="s">
        <v>17098</v>
      </c>
      <c r="B7932" t="s">
        <v>17099</v>
      </c>
      <c r="C7932">
        <v>0</v>
      </c>
      <c r="D7932">
        <v>0</v>
      </c>
      <c r="E7932" t="s">
        <v>1196</v>
      </c>
      <c r="F7932" t="s">
        <v>1196</v>
      </c>
    </row>
    <row r="7933" spans="1:6">
      <c r="A7933" t="s">
        <v>17100</v>
      </c>
      <c r="B7933" t="s">
        <v>17101</v>
      </c>
      <c r="C7933">
        <v>0</v>
      </c>
      <c r="D7933">
        <v>0</v>
      </c>
      <c r="E7933" t="s">
        <v>1196</v>
      </c>
      <c r="F7933" t="s">
        <v>1196</v>
      </c>
    </row>
    <row r="7934" spans="1:6">
      <c r="A7934" t="s">
        <v>17102</v>
      </c>
      <c r="B7934" t="s">
        <v>17103</v>
      </c>
      <c r="C7934">
        <v>0</v>
      </c>
      <c r="D7934">
        <v>0</v>
      </c>
      <c r="E7934" t="s">
        <v>1196</v>
      </c>
      <c r="F7934" t="s">
        <v>1196</v>
      </c>
    </row>
    <row r="7935" spans="1:6">
      <c r="A7935" t="s">
        <v>17104</v>
      </c>
      <c r="B7935" t="s">
        <v>17105</v>
      </c>
      <c r="C7935">
        <v>0</v>
      </c>
      <c r="D7935">
        <v>0</v>
      </c>
      <c r="E7935" t="s">
        <v>1196</v>
      </c>
      <c r="F7935" t="s">
        <v>1196</v>
      </c>
    </row>
    <row r="7936" spans="1:6">
      <c r="A7936" t="s">
        <v>17106</v>
      </c>
      <c r="B7936" t="s">
        <v>17107</v>
      </c>
      <c r="C7936">
        <v>0</v>
      </c>
      <c r="D7936">
        <v>0</v>
      </c>
      <c r="E7936" t="s">
        <v>1196</v>
      </c>
      <c r="F7936" t="s">
        <v>1196</v>
      </c>
    </row>
    <row r="7937" spans="1:6">
      <c r="A7937" t="s">
        <v>17108</v>
      </c>
      <c r="B7937" t="s">
        <v>17109</v>
      </c>
      <c r="C7937">
        <v>0</v>
      </c>
      <c r="D7937">
        <v>0</v>
      </c>
      <c r="E7937" t="s">
        <v>1196</v>
      </c>
      <c r="F7937" t="s">
        <v>1196</v>
      </c>
    </row>
    <row r="7938" spans="1:6">
      <c r="A7938" t="s">
        <v>17110</v>
      </c>
      <c r="B7938" t="s">
        <v>17111</v>
      </c>
      <c r="C7938">
        <v>0</v>
      </c>
      <c r="D7938">
        <v>0</v>
      </c>
      <c r="E7938" t="s">
        <v>1196</v>
      </c>
      <c r="F7938" t="s">
        <v>1196</v>
      </c>
    </row>
    <row r="7939" spans="1:6">
      <c r="A7939" t="s">
        <v>17112</v>
      </c>
      <c r="B7939" t="s">
        <v>17113</v>
      </c>
      <c r="C7939">
        <v>0</v>
      </c>
      <c r="D7939">
        <v>0</v>
      </c>
      <c r="E7939" t="s">
        <v>1196</v>
      </c>
      <c r="F7939" t="s">
        <v>1196</v>
      </c>
    </row>
    <row r="7940" spans="1:6">
      <c r="A7940" t="s">
        <v>17114</v>
      </c>
      <c r="B7940" t="s">
        <v>17115</v>
      </c>
      <c r="C7940">
        <v>0</v>
      </c>
      <c r="D7940">
        <v>0</v>
      </c>
      <c r="E7940" t="s">
        <v>1196</v>
      </c>
      <c r="F7940" t="s">
        <v>1196</v>
      </c>
    </row>
    <row r="7941" spans="1:6">
      <c r="A7941" t="s">
        <v>17116</v>
      </c>
      <c r="B7941" t="s">
        <v>17117</v>
      </c>
      <c r="C7941">
        <v>0</v>
      </c>
      <c r="D7941">
        <v>0</v>
      </c>
      <c r="E7941" t="s">
        <v>1196</v>
      </c>
      <c r="F7941" t="s">
        <v>1196</v>
      </c>
    </row>
    <row r="7942" spans="1:6">
      <c r="A7942" t="s">
        <v>17118</v>
      </c>
      <c r="B7942" t="s">
        <v>17119</v>
      </c>
      <c r="C7942">
        <v>0</v>
      </c>
      <c r="D7942">
        <v>0</v>
      </c>
      <c r="E7942" t="s">
        <v>1196</v>
      </c>
      <c r="F7942" t="s">
        <v>1196</v>
      </c>
    </row>
    <row r="7943" spans="1:6">
      <c r="A7943" t="s">
        <v>17120</v>
      </c>
      <c r="B7943" t="s">
        <v>17121</v>
      </c>
      <c r="C7943">
        <v>0</v>
      </c>
      <c r="D7943">
        <v>0</v>
      </c>
      <c r="E7943" t="s">
        <v>1196</v>
      </c>
      <c r="F7943" t="s">
        <v>1196</v>
      </c>
    </row>
    <row r="7944" spans="1:6">
      <c r="A7944" t="s">
        <v>17122</v>
      </c>
      <c r="B7944" t="s">
        <v>17123</v>
      </c>
      <c r="C7944">
        <v>0</v>
      </c>
      <c r="D7944">
        <v>0</v>
      </c>
      <c r="E7944" t="s">
        <v>1196</v>
      </c>
      <c r="F7944" t="s">
        <v>1196</v>
      </c>
    </row>
    <row r="7945" spans="1:6">
      <c r="A7945" t="s">
        <v>17124</v>
      </c>
      <c r="B7945" t="s">
        <v>17125</v>
      </c>
      <c r="C7945">
        <v>0</v>
      </c>
      <c r="D7945">
        <v>0</v>
      </c>
      <c r="E7945" t="s">
        <v>1196</v>
      </c>
      <c r="F7945" t="s">
        <v>1196</v>
      </c>
    </row>
    <row r="7946" spans="1:6">
      <c r="A7946" t="s">
        <v>17126</v>
      </c>
      <c r="B7946" t="s">
        <v>17127</v>
      </c>
      <c r="C7946">
        <v>0</v>
      </c>
      <c r="D7946">
        <v>0</v>
      </c>
      <c r="E7946" t="s">
        <v>1196</v>
      </c>
      <c r="F7946" t="s">
        <v>1196</v>
      </c>
    </row>
    <row r="7947" spans="1:6">
      <c r="A7947" t="s">
        <v>17128</v>
      </c>
      <c r="B7947" t="s">
        <v>17129</v>
      </c>
      <c r="C7947">
        <v>0</v>
      </c>
      <c r="D7947">
        <v>0</v>
      </c>
      <c r="E7947" t="s">
        <v>1196</v>
      </c>
      <c r="F7947" t="s">
        <v>1196</v>
      </c>
    </row>
    <row r="7948" spans="1:6">
      <c r="A7948" t="s">
        <v>17130</v>
      </c>
      <c r="B7948" t="s">
        <v>17131</v>
      </c>
      <c r="C7948">
        <v>0</v>
      </c>
      <c r="D7948">
        <v>0</v>
      </c>
      <c r="E7948" t="s">
        <v>1196</v>
      </c>
      <c r="F7948" t="s">
        <v>1196</v>
      </c>
    </row>
    <row r="7949" spans="1:6">
      <c r="A7949" t="s">
        <v>17132</v>
      </c>
      <c r="B7949" t="s">
        <v>17133</v>
      </c>
      <c r="C7949">
        <v>0</v>
      </c>
      <c r="D7949">
        <v>0</v>
      </c>
      <c r="E7949" t="s">
        <v>1196</v>
      </c>
      <c r="F7949" t="s">
        <v>1196</v>
      </c>
    </row>
    <row r="7950" spans="1:6">
      <c r="A7950" t="s">
        <v>17134</v>
      </c>
      <c r="B7950" t="s">
        <v>17135</v>
      </c>
      <c r="C7950">
        <v>0</v>
      </c>
      <c r="D7950">
        <v>0</v>
      </c>
      <c r="E7950" t="s">
        <v>1196</v>
      </c>
      <c r="F7950" t="s">
        <v>1196</v>
      </c>
    </row>
    <row r="7951" spans="1:6">
      <c r="A7951" t="s">
        <v>17136</v>
      </c>
      <c r="B7951" t="s">
        <v>17137</v>
      </c>
      <c r="C7951">
        <v>0</v>
      </c>
      <c r="D7951">
        <v>0</v>
      </c>
      <c r="E7951" t="s">
        <v>1196</v>
      </c>
      <c r="F7951" t="s">
        <v>1196</v>
      </c>
    </row>
    <row r="7952" spans="1:6">
      <c r="A7952" t="s">
        <v>17138</v>
      </c>
      <c r="B7952" t="s">
        <v>17139</v>
      </c>
      <c r="C7952">
        <v>0</v>
      </c>
      <c r="D7952">
        <v>0</v>
      </c>
      <c r="E7952" t="s">
        <v>1196</v>
      </c>
      <c r="F7952" t="s">
        <v>1196</v>
      </c>
    </row>
    <row r="7953" spans="1:6">
      <c r="A7953" t="s">
        <v>17140</v>
      </c>
      <c r="B7953" t="s">
        <v>17141</v>
      </c>
      <c r="C7953">
        <v>0</v>
      </c>
      <c r="D7953">
        <v>0</v>
      </c>
      <c r="E7953" t="s">
        <v>1196</v>
      </c>
      <c r="F7953" t="s">
        <v>1196</v>
      </c>
    </row>
    <row r="7954" spans="1:6">
      <c r="A7954" t="s">
        <v>17142</v>
      </c>
      <c r="B7954" t="s">
        <v>17143</v>
      </c>
      <c r="C7954">
        <v>0</v>
      </c>
      <c r="D7954">
        <v>0</v>
      </c>
      <c r="E7954" t="s">
        <v>1196</v>
      </c>
      <c r="F7954" t="s">
        <v>1196</v>
      </c>
    </row>
    <row r="7955" spans="1:6">
      <c r="A7955" t="s">
        <v>17144</v>
      </c>
      <c r="B7955" t="s">
        <v>17145</v>
      </c>
      <c r="C7955">
        <v>0</v>
      </c>
      <c r="D7955">
        <v>0</v>
      </c>
      <c r="E7955" t="s">
        <v>1196</v>
      </c>
      <c r="F7955" t="s">
        <v>1196</v>
      </c>
    </row>
    <row r="7956" spans="1:6">
      <c r="A7956" t="s">
        <v>17146</v>
      </c>
      <c r="B7956" t="s">
        <v>17147</v>
      </c>
      <c r="C7956">
        <v>0</v>
      </c>
      <c r="D7956">
        <v>0</v>
      </c>
      <c r="E7956" t="s">
        <v>1196</v>
      </c>
      <c r="F7956" t="s">
        <v>1196</v>
      </c>
    </row>
    <row r="7957" spans="1:6">
      <c r="A7957" t="s">
        <v>17148</v>
      </c>
      <c r="B7957" t="s">
        <v>17149</v>
      </c>
      <c r="C7957">
        <v>0</v>
      </c>
      <c r="D7957">
        <v>0</v>
      </c>
      <c r="E7957" t="s">
        <v>1196</v>
      </c>
      <c r="F7957" t="s">
        <v>1196</v>
      </c>
    </row>
    <row r="7958" spans="1:6">
      <c r="A7958" t="s">
        <v>17150</v>
      </c>
      <c r="B7958" t="s">
        <v>17151</v>
      </c>
      <c r="C7958">
        <v>0</v>
      </c>
      <c r="D7958">
        <v>0</v>
      </c>
      <c r="E7958" t="s">
        <v>1196</v>
      </c>
      <c r="F7958" t="s">
        <v>1196</v>
      </c>
    </row>
    <row r="7959" spans="1:6">
      <c r="A7959" t="s">
        <v>17152</v>
      </c>
      <c r="B7959" t="s">
        <v>17153</v>
      </c>
      <c r="C7959">
        <v>0</v>
      </c>
      <c r="D7959">
        <v>0</v>
      </c>
      <c r="E7959" t="s">
        <v>1196</v>
      </c>
      <c r="F7959" t="s">
        <v>1196</v>
      </c>
    </row>
    <row r="7960" spans="1:6">
      <c r="A7960" t="s">
        <v>17154</v>
      </c>
      <c r="B7960" t="s">
        <v>17155</v>
      </c>
      <c r="C7960">
        <v>0</v>
      </c>
      <c r="D7960">
        <v>0</v>
      </c>
      <c r="E7960" t="s">
        <v>1196</v>
      </c>
      <c r="F7960" t="s">
        <v>1196</v>
      </c>
    </row>
    <row r="7961" spans="1:6">
      <c r="A7961" t="s">
        <v>17156</v>
      </c>
      <c r="B7961" t="s">
        <v>17157</v>
      </c>
      <c r="C7961">
        <v>0</v>
      </c>
      <c r="D7961">
        <v>0</v>
      </c>
      <c r="E7961" t="s">
        <v>1196</v>
      </c>
      <c r="F7961" t="s">
        <v>1196</v>
      </c>
    </row>
    <row r="7962" spans="1:6">
      <c r="A7962" t="s">
        <v>17158</v>
      </c>
      <c r="B7962" t="s">
        <v>17159</v>
      </c>
      <c r="C7962">
        <v>1</v>
      </c>
      <c r="D7962">
        <v>0</v>
      </c>
      <c r="E7962" t="s">
        <v>1196</v>
      </c>
      <c r="F7962" t="s">
        <v>1196</v>
      </c>
    </row>
    <row r="7963" spans="1:6">
      <c r="A7963" t="s">
        <v>17160</v>
      </c>
      <c r="B7963" t="s">
        <v>17161</v>
      </c>
      <c r="C7963">
        <v>0</v>
      </c>
      <c r="D7963">
        <v>0</v>
      </c>
      <c r="E7963" t="s">
        <v>1196</v>
      </c>
      <c r="F7963" t="s">
        <v>1196</v>
      </c>
    </row>
    <row r="7964" spans="1:6">
      <c r="A7964" t="s">
        <v>17162</v>
      </c>
      <c r="B7964" t="s">
        <v>17163</v>
      </c>
      <c r="C7964">
        <v>0</v>
      </c>
      <c r="D7964">
        <v>0</v>
      </c>
      <c r="E7964" t="s">
        <v>1196</v>
      </c>
      <c r="F7964" t="s">
        <v>1196</v>
      </c>
    </row>
    <row r="7965" spans="1:6">
      <c r="A7965" t="s">
        <v>17164</v>
      </c>
      <c r="B7965" t="s">
        <v>17165</v>
      </c>
      <c r="C7965">
        <v>0</v>
      </c>
      <c r="D7965">
        <v>0</v>
      </c>
      <c r="E7965" t="s">
        <v>1196</v>
      </c>
      <c r="F7965" t="s">
        <v>1196</v>
      </c>
    </row>
    <row r="7966" spans="1:6">
      <c r="A7966" t="s">
        <v>17166</v>
      </c>
      <c r="B7966" t="s">
        <v>17167</v>
      </c>
      <c r="C7966">
        <v>0</v>
      </c>
      <c r="D7966">
        <v>0</v>
      </c>
      <c r="E7966" t="s">
        <v>1196</v>
      </c>
      <c r="F7966" t="s">
        <v>1196</v>
      </c>
    </row>
    <row r="7967" spans="1:6">
      <c r="A7967" t="s">
        <v>17168</v>
      </c>
      <c r="B7967" t="s">
        <v>17169</v>
      </c>
      <c r="C7967">
        <v>0</v>
      </c>
      <c r="D7967">
        <v>0</v>
      </c>
      <c r="E7967" t="s">
        <v>1196</v>
      </c>
      <c r="F7967" t="s">
        <v>1196</v>
      </c>
    </row>
    <row r="7968" spans="1:6">
      <c r="A7968" t="s">
        <v>17170</v>
      </c>
      <c r="B7968" t="s">
        <v>17171</v>
      </c>
      <c r="C7968">
        <v>0</v>
      </c>
      <c r="D7968">
        <v>0</v>
      </c>
      <c r="E7968" t="s">
        <v>1196</v>
      </c>
      <c r="F7968" t="s">
        <v>1196</v>
      </c>
    </row>
    <row r="7969" spans="1:6">
      <c r="A7969" t="s">
        <v>17172</v>
      </c>
      <c r="B7969" t="s">
        <v>17173</v>
      </c>
      <c r="C7969">
        <v>0</v>
      </c>
      <c r="D7969">
        <v>0</v>
      </c>
      <c r="E7969" t="s">
        <v>1196</v>
      </c>
      <c r="F7969" t="s">
        <v>1196</v>
      </c>
    </row>
    <row r="7970" spans="1:6">
      <c r="A7970" t="s">
        <v>17174</v>
      </c>
      <c r="B7970" t="s">
        <v>17175</v>
      </c>
      <c r="C7970">
        <v>0</v>
      </c>
      <c r="D7970">
        <v>0</v>
      </c>
      <c r="E7970" t="s">
        <v>1196</v>
      </c>
      <c r="F7970" t="s">
        <v>1196</v>
      </c>
    </row>
    <row r="7971" spans="1:6">
      <c r="A7971" t="s">
        <v>17176</v>
      </c>
      <c r="B7971" t="s">
        <v>17177</v>
      </c>
      <c r="C7971">
        <v>0</v>
      </c>
      <c r="D7971">
        <v>0</v>
      </c>
      <c r="E7971" t="s">
        <v>1196</v>
      </c>
      <c r="F7971" t="s">
        <v>1196</v>
      </c>
    </row>
    <row r="7972" spans="1:6">
      <c r="A7972" t="s">
        <v>17178</v>
      </c>
      <c r="B7972" t="s">
        <v>17179</v>
      </c>
      <c r="C7972">
        <v>0</v>
      </c>
      <c r="D7972">
        <v>0</v>
      </c>
      <c r="E7972" t="s">
        <v>1196</v>
      </c>
      <c r="F7972" t="s">
        <v>1196</v>
      </c>
    </row>
    <row r="7973" spans="1:6">
      <c r="A7973" t="s">
        <v>17180</v>
      </c>
      <c r="B7973" t="s">
        <v>17181</v>
      </c>
      <c r="C7973">
        <v>0</v>
      </c>
      <c r="D7973">
        <v>0</v>
      </c>
      <c r="E7973" t="s">
        <v>1196</v>
      </c>
      <c r="F7973" t="s">
        <v>1196</v>
      </c>
    </row>
    <row r="7974" spans="1:6">
      <c r="A7974" t="s">
        <v>17182</v>
      </c>
      <c r="B7974" t="s">
        <v>17183</v>
      </c>
      <c r="C7974">
        <v>0</v>
      </c>
      <c r="D7974">
        <v>0</v>
      </c>
      <c r="E7974" t="s">
        <v>1196</v>
      </c>
      <c r="F7974" t="s">
        <v>1196</v>
      </c>
    </row>
    <row r="7975" spans="1:6">
      <c r="A7975" t="s">
        <v>17184</v>
      </c>
      <c r="B7975" t="s">
        <v>17185</v>
      </c>
      <c r="C7975">
        <v>0</v>
      </c>
      <c r="D7975">
        <v>0</v>
      </c>
      <c r="E7975" t="s">
        <v>1196</v>
      </c>
      <c r="F7975" t="s">
        <v>1196</v>
      </c>
    </row>
    <row r="7976" spans="1:6">
      <c r="A7976" t="s">
        <v>17186</v>
      </c>
      <c r="B7976" t="s">
        <v>17187</v>
      </c>
      <c r="C7976">
        <v>0</v>
      </c>
      <c r="D7976">
        <v>0</v>
      </c>
      <c r="E7976" t="s">
        <v>1196</v>
      </c>
      <c r="F7976" t="s">
        <v>1196</v>
      </c>
    </row>
    <row r="7977" spans="1:6">
      <c r="A7977" t="s">
        <v>17188</v>
      </c>
      <c r="B7977" t="s">
        <v>17189</v>
      </c>
      <c r="C7977">
        <v>0</v>
      </c>
      <c r="D7977">
        <v>0</v>
      </c>
      <c r="E7977" t="s">
        <v>1196</v>
      </c>
      <c r="F7977" t="s">
        <v>1196</v>
      </c>
    </row>
    <row r="7978" spans="1:6">
      <c r="A7978" t="s">
        <v>17190</v>
      </c>
      <c r="B7978" t="s">
        <v>17191</v>
      </c>
      <c r="C7978">
        <v>0</v>
      </c>
      <c r="D7978">
        <v>0</v>
      </c>
      <c r="E7978" t="s">
        <v>1196</v>
      </c>
      <c r="F7978" t="s">
        <v>1196</v>
      </c>
    </row>
    <row r="7979" spans="1:6">
      <c r="A7979" t="s">
        <v>17192</v>
      </c>
      <c r="B7979" t="s">
        <v>17193</v>
      </c>
      <c r="C7979">
        <v>0</v>
      </c>
      <c r="D7979">
        <v>0</v>
      </c>
      <c r="E7979" t="s">
        <v>1196</v>
      </c>
      <c r="F7979" t="s">
        <v>1196</v>
      </c>
    </row>
    <row r="7980" spans="1:6">
      <c r="A7980" t="s">
        <v>17194</v>
      </c>
      <c r="B7980" t="s">
        <v>17195</v>
      </c>
      <c r="C7980">
        <v>0</v>
      </c>
      <c r="D7980">
        <v>0</v>
      </c>
      <c r="E7980" t="s">
        <v>1196</v>
      </c>
      <c r="F7980" t="s">
        <v>1196</v>
      </c>
    </row>
    <row r="7981" spans="1:6">
      <c r="A7981" t="s">
        <v>17196</v>
      </c>
      <c r="B7981" t="s">
        <v>17197</v>
      </c>
      <c r="C7981">
        <v>0</v>
      </c>
      <c r="D7981">
        <v>0</v>
      </c>
      <c r="E7981" t="s">
        <v>1196</v>
      </c>
      <c r="F7981" t="s">
        <v>1196</v>
      </c>
    </row>
    <row r="7982" spans="1:6">
      <c r="A7982" t="s">
        <v>17198</v>
      </c>
      <c r="B7982" t="s">
        <v>17199</v>
      </c>
      <c r="C7982">
        <v>0</v>
      </c>
      <c r="D7982">
        <v>0</v>
      </c>
      <c r="E7982" t="s">
        <v>1196</v>
      </c>
      <c r="F7982" t="s">
        <v>1196</v>
      </c>
    </row>
    <row r="7983" spans="1:6">
      <c r="A7983" t="s">
        <v>17200</v>
      </c>
      <c r="B7983" t="s">
        <v>17201</v>
      </c>
      <c r="C7983">
        <v>0</v>
      </c>
      <c r="D7983">
        <v>0</v>
      </c>
      <c r="E7983" t="s">
        <v>1196</v>
      </c>
      <c r="F7983" t="s">
        <v>1196</v>
      </c>
    </row>
    <row r="7984" spans="1:6">
      <c r="A7984" t="s">
        <v>17202</v>
      </c>
      <c r="B7984" t="s">
        <v>17203</v>
      </c>
      <c r="C7984">
        <v>0</v>
      </c>
      <c r="D7984">
        <v>0</v>
      </c>
      <c r="E7984" t="s">
        <v>1196</v>
      </c>
      <c r="F7984" t="s">
        <v>1196</v>
      </c>
    </row>
    <row r="7985" spans="1:6">
      <c r="A7985" t="s">
        <v>17204</v>
      </c>
      <c r="B7985" t="s">
        <v>17205</v>
      </c>
      <c r="C7985">
        <v>0</v>
      </c>
      <c r="D7985">
        <v>0</v>
      </c>
      <c r="E7985" t="s">
        <v>1196</v>
      </c>
      <c r="F7985" t="s">
        <v>1196</v>
      </c>
    </row>
    <row r="7986" spans="1:6">
      <c r="A7986" t="s">
        <v>17206</v>
      </c>
      <c r="B7986" t="s">
        <v>17207</v>
      </c>
      <c r="C7986">
        <v>0</v>
      </c>
      <c r="D7986">
        <v>0</v>
      </c>
      <c r="E7986" t="s">
        <v>1196</v>
      </c>
      <c r="F7986" t="s">
        <v>1196</v>
      </c>
    </row>
    <row r="7987" spans="1:6">
      <c r="A7987" t="s">
        <v>17208</v>
      </c>
      <c r="B7987" t="s">
        <v>17209</v>
      </c>
      <c r="C7987">
        <v>0</v>
      </c>
      <c r="D7987">
        <v>0</v>
      </c>
      <c r="E7987" t="s">
        <v>1196</v>
      </c>
      <c r="F7987" t="s">
        <v>1196</v>
      </c>
    </row>
    <row r="7988" spans="1:6">
      <c r="A7988" t="s">
        <v>17210</v>
      </c>
      <c r="B7988" t="s">
        <v>17211</v>
      </c>
      <c r="C7988">
        <v>0</v>
      </c>
      <c r="D7988">
        <v>0</v>
      </c>
      <c r="E7988" t="s">
        <v>1196</v>
      </c>
      <c r="F7988" t="s">
        <v>1196</v>
      </c>
    </row>
    <row r="7989" spans="1:6">
      <c r="A7989" t="s">
        <v>17212</v>
      </c>
      <c r="B7989" t="s">
        <v>17213</v>
      </c>
      <c r="C7989">
        <v>0</v>
      </c>
      <c r="D7989">
        <v>0</v>
      </c>
      <c r="E7989" t="s">
        <v>1196</v>
      </c>
      <c r="F7989" t="s">
        <v>1196</v>
      </c>
    </row>
    <row r="7990" spans="1:6">
      <c r="A7990" t="s">
        <v>17214</v>
      </c>
      <c r="B7990" t="s">
        <v>17215</v>
      </c>
      <c r="C7990">
        <v>0</v>
      </c>
      <c r="D7990">
        <v>0</v>
      </c>
      <c r="E7990" t="s">
        <v>1196</v>
      </c>
      <c r="F7990" t="s">
        <v>1196</v>
      </c>
    </row>
    <row r="7991" spans="1:6">
      <c r="A7991" t="s">
        <v>17216</v>
      </c>
      <c r="B7991" t="s">
        <v>17215</v>
      </c>
      <c r="C7991">
        <v>0</v>
      </c>
      <c r="D7991">
        <v>0</v>
      </c>
      <c r="E7991" t="s">
        <v>1196</v>
      </c>
      <c r="F7991" t="s">
        <v>1196</v>
      </c>
    </row>
    <row r="7992" spans="1:6">
      <c r="A7992" t="s">
        <v>17217</v>
      </c>
      <c r="B7992" t="s">
        <v>17218</v>
      </c>
      <c r="C7992">
        <v>0</v>
      </c>
      <c r="D7992">
        <v>0</v>
      </c>
      <c r="E7992" t="s">
        <v>1196</v>
      </c>
      <c r="F7992" t="s">
        <v>1196</v>
      </c>
    </row>
    <row r="7993" spans="1:6">
      <c r="A7993" t="s">
        <v>17219</v>
      </c>
      <c r="B7993" t="s">
        <v>17220</v>
      </c>
      <c r="C7993">
        <v>0</v>
      </c>
      <c r="D7993">
        <v>0</v>
      </c>
      <c r="E7993" t="s">
        <v>1196</v>
      </c>
      <c r="F7993" t="s">
        <v>1196</v>
      </c>
    </row>
    <row r="7994" spans="1:6">
      <c r="A7994" t="s">
        <v>17221</v>
      </c>
      <c r="B7994" t="s">
        <v>17222</v>
      </c>
      <c r="C7994">
        <v>0</v>
      </c>
      <c r="D7994">
        <v>0</v>
      </c>
      <c r="E7994" t="s">
        <v>1196</v>
      </c>
      <c r="F7994" t="s">
        <v>1196</v>
      </c>
    </row>
    <row r="7995" spans="1:6">
      <c r="A7995" t="s">
        <v>17223</v>
      </c>
      <c r="B7995" t="s">
        <v>17215</v>
      </c>
      <c r="C7995">
        <v>0</v>
      </c>
      <c r="D7995">
        <v>0</v>
      </c>
      <c r="E7995" t="s">
        <v>1196</v>
      </c>
      <c r="F7995" t="s">
        <v>1196</v>
      </c>
    </row>
    <row r="7996" spans="1:6">
      <c r="A7996" t="s">
        <v>17224</v>
      </c>
      <c r="B7996" t="s">
        <v>17215</v>
      </c>
      <c r="C7996">
        <v>0</v>
      </c>
      <c r="D7996">
        <v>0</v>
      </c>
      <c r="E7996" t="s">
        <v>1196</v>
      </c>
      <c r="F7996" t="s">
        <v>1196</v>
      </c>
    </row>
    <row r="7997" spans="1:6">
      <c r="A7997" t="s">
        <v>17225</v>
      </c>
      <c r="B7997" t="s">
        <v>17226</v>
      </c>
      <c r="C7997">
        <v>0</v>
      </c>
      <c r="D7997">
        <v>0</v>
      </c>
      <c r="E7997" t="s">
        <v>1196</v>
      </c>
      <c r="F7997" t="s">
        <v>1196</v>
      </c>
    </row>
    <row r="7998" spans="1:6">
      <c r="A7998" t="s">
        <v>17227</v>
      </c>
      <c r="B7998" t="s">
        <v>17228</v>
      </c>
      <c r="C7998">
        <v>0</v>
      </c>
      <c r="D7998">
        <v>0</v>
      </c>
      <c r="E7998" t="s">
        <v>1196</v>
      </c>
      <c r="F7998" t="s">
        <v>1196</v>
      </c>
    </row>
    <row r="7999" spans="1:6">
      <c r="A7999" t="s">
        <v>17229</v>
      </c>
      <c r="B7999" t="s">
        <v>17230</v>
      </c>
      <c r="C7999">
        <v>0</v>
      </c>
      <c r="D7999">
        <v>0</v>
      </c>
      <c r="E7999" t="s">
        <v>1196</v>
      </c>
      <c r="F7999" t="s">
        <v>1196</v>
      </c>
    </row>
    <row r="8000" spans="1:6">
      <c r="A8000" t="s">
        <v>17231</v>
      </c>
      <c r="B8000" t="s">
        <v>17232</v>
      </c>
      <c r="C8000">
        <v>0</v>
      </c>
      <c r="D8000">
        <v>0</v>
      </c>
      <c r="E8000" t="s">
        <v>1196</v>
      </c>
      <c r="F8000" t="s">
        <v>1196</v>
      </c>
    </row>
    <row r="8001" spans="1:6">
      <c r="A8001" t="s">
        <v>17233</v>
      </c>
      <c r="B8001" t="s">
        <v>17234</v>
      </c>
      <c r="C8001">
        <v>0</v>
      </c>
      <c r="D8001">
        <v>0</v>
      </c>
      <c r="E8001" t="s">
        <v>1196</v>
      </c>
      <c r="F8001" t="s">
        <v>1196</v>
      </c>
    </row>
    <row r="8002" spans="1:6">
      <c r="A8002" t="s">
        <v>17235</v>
      </c>
      <c r="B8002" t="s">
        <v>17236</v>
      </c>
      <c r="C8002">
        <v>0</v>
      </c>
      <c r="D8002">
        <v>0</v>
      </c>
      <c r="E8002" t="s">
        <v>1196</v>
      </c>
      <c r="F8002" t="s">
        <v>1196</v>
      </c>
    </row>
    <row r="8003" spans="1:6">
      <c r="A8003" t="s">
        <v>17237</v>
      </c>
      <c r="B8003" t="s">
        <v>17238</v>
      </c>
      <c r="C8003">
        <v>0</v>
      </c>
      <c r="D8003">
        <v>0</v>
      </c>
      <c r="E8003" t="s">
        <v>1196</v>
      </c>
      <c r="F8003" t="s">
        <v>1196</v>
      </c>
    </row>
    <row r="8004" spans="1:6">
      <c r="A8004" t="s">
        <v>17239</v>
      </c>
      <c r="B8004" t="s">
        <v>17240</v>
      </c>
      <c r="C8004">
        <v>0</v>
      </c>
      <c r="D8004">
        <v>0</v>
      </c>
      <c r="E8004" t="s">
        <v>1196</v>
      </c>
      <c r="F8004" t="s">
        <v>1196</v>
      </c>
    </row>
    <row r="8005" spans="1:6">
      <c r="A8005" t="s">
        <v>17241</v>
      </c>
      <c r="B8005" t="s">
        <v>17242</v>
      </c>
      <c r="C8005">
        <v>0</v>
      </c>
      <c r="D8005">
        <v>0</v>
      </c>
      <c r="E8005" t="s">
        <v>1196</v>
      </c>
      <c r="F8005" t="s">
        <v>1196</v>
      </c>
    </row>
    <row r="8006" spans="1:6">
      <c r="A8006" t="s">
        <v>17243</v>
      </c>
      <c r="B8006" t="s">
        <v>17244</v>
      </c>
      <c r="C8006">
        <v>0</v>
      </c>
      <c r="D8006">
        <v>0</v>
      </c>
      <c r="E8006" t="s">
        <v>1196</v>
      </c>
      <c r="F8006" t="s">
        <v>1196</v>
      </c>
    </row>
    <row r="8007" spans="1:6">
      <c r="A8007" t="s">
        <v>17245</v>
      </c>
      <c r="B8007" t="s">
        <v>17246</v>
      </c>
      <c r="C8007">
        <v>0</v>
      </c>
      <c r="D8007">
        <v>0</v>
      </c>
      <c r="E8007" t="s">
        <v>1196</v>
      </c>
      <c r="F8007" t="s">
        <v>1196</v>
      </c>
    </row>
    <row r="8008" spans="1:6">
      <c r="A8008" t="s">
        <v>17247</v>
      </c>
      <c r="B8008" t="s">
        <v>17248</v>
      </c>
      <c r="C8008">
        <v>0</v>
      </c>
      <c r="D8008">
        <v>0</v>
      </c>
      <c r="E8008" t="s">
        <v>1196</v>
      </c>
      <c r="F8008" t="s">
        <v>1196</v>
      </c>
    </row>
    <row r="8009" spans="1:6">
      <c r="A8009" t="s">
        <v>17249</v>
      </c>
      <c r="B8009" t="s">
        <v>17250</v>
      </c>
      <c r="C8009">
        <v>0</v>
      </c>
      <c r="D8009">
        <v>0</v>
      </c>
      <c r="E8009" t="s">
        <v>1196</v>
      </c>
      <c r="F8009" t="s">
        <v>1196</v>
      </c>
    </row>
    <row r="8010" spans="1:6">
      <c r="A8010" t="s">
        <v>17251</v>
      </c>
      <c r="B8010" t="s">
        <v>17252</v>
      </c>
      <c r="C8010">
        <v>0</v>
      </c>
      <c r="D8010">
        <v>0</v>
      </c>
      <c r="E8010" t="s">
        <v>1196</v>
      </c>
      <c r="F8010" t="s">
        <v>1196</v>
      </c>
    </row>
    <row r="8011" spans="1:6">
      <c r="A8011" t="s">
        <v>17253</v>
      </c>
      <c r="B8011" t="s">
        <v>17254</v>
      </c>
      <c r="C8011">
        <v>0</v>
      </c>
      <c r="D8011">
        <v>0</v>
      </c>
      <c r="E8011" t="s">
        <v>1196</v>
      </c>
      <c r="F8011" t="s">
        <v>1196</v>
      </c>
    </row>
    <row r="8012" spans="1:6">
      <c r="A8012" t="s">
        <v>17255</v>
      </c>
      <c r="B8012" t="s">
        <v>17256</v>
      </c>
      <c r="C8012">
        <v>0</v>
      </c>
      <c r="D8012">
        <v>0</v>
      </c>
      <c r="E8012" t="s">
        <v>1196</v>
      </c>
      <c r="F8012" t="s">
        <v>1196</v>
      </c>
    </row>
    <row r="8013" spans="1:6">
      <c r="A8013" t="s">
        <v>17257</v>
      </c>
      <c r="B8013" t="s">
        <v>17258</v>
      </c>
      <c r="C8013">
        <v>0</v>
      </c>
      <c r="D8013">
        <v>0</v>
      </c>
      <c r="E8013" t="s">
        <v>1196</v>
      </c>
      <c r="F8013" t="s">
        <v>1196</v>
      </c>
    </row>
    <row r="8014" spans="1:6">
      <c r="A8014" t="s">
        <v>17259</v>
      </c>
      <c r="B8014" t="s">
        <v>17260</v>
      </c>
      <c r="C8014">
        <v>0</v>
      </c>
      <c r="D8014">
        <v>0</v>
      </c>
      <c r="E8014" t="s">
        <v>1196</v>
      </c>
      <c r="F8014" t="s">
        <v>1196</v>
      </c>
    </row>
    <row r="8015" spans="1:6">
      <c r="A8015" t="s">
        <v>17261</v>
      </c>
      <c r="B8015" t="s">
        <v>17262</v>
      </c>
      <c r="C8015">
        <v>0</v>
      </c>
      <c r="D8015">
        <v>0</v>
      </c>
      <c r="E8015" t="s">
        <v>1196</v>
      </c>
      <c r="F8015" t="s">
        <v>1196</v>
      </c>
    </row>
    <row r="8016" spans="1:6">
      <c r="A8016" t="s">
        <v>17263</v>
      </c>
      <c r="B8016" t="s">
        <v>17264</v>
      </c>
      <c r="C8016">
        <v>0</v>
      </c>
      <c r="D8016">
        <v>0</v>
      </c>
      <c r="E8016" t="s">
        <v>1196</v>
      </c>
      <c r="F8016" t="s">
        <v>1196</v>
      </c>
    </row>
    <row r="8017" spans="1:6">
      <c r="A8017" t="s">
        <v>17265</v>
      </c>
      <c r="B8017" t="s">
        <v>17266</v>
      </c>
      <c r="C8017">
        <v>0</v>
      </c>
      <c r="D8017">
        <v>0</v>
      </c>
      <c r="E8017" t="s">
        <v>1196</v>
      </c>
      <c r="F8017" t="s">
        <v>1196</v>
      </c>
    </row>
    <row r="8018" spans="1:6">
      <c r="A8018" t="s">
        <v>17267</v>
      </c>
      <c r="B8018" t="s">
        <v>16755</v>
      </c>
      <c r="C8018">
        <v>0</v>
      </c>
      <c r="D8018">
        <v>0</v>
      </c>
      <c r="E8018" t="s">
        <v>1196</v>
      </c>
      <c r="F8018" t="s">
        <v>1196</v>
      </c>
    </row>
    <row r="8019" spans="1:6">
      <c r="A8019" t="s">
        <v>17268</v>
      </c>
      <c r="B8019" t="s">
        <v>17269</v>
      </c>
      <c r="C8019">
        <v>0</v>
      </c>
      <c r="D8019">
        <v>0</v>
      </c>
      <c r="E8019" t="s">
        <v>1196</v>
      </c>
      <c r="F8019" t="s">
        <v>1196</v>
      </c>
    </row>
    <row r="8020" spans="1:6">
      <c r="A8020" t="s">
        <v>17270</v>
      </c>
      <c r="B8020" t="s">
        <v>17271</v>
      </c>
      <c r="C8020">
        <v>0</v>
      </c>
      <c r="D8020">
        <v>0</v>
      </c>
      <c r="E8020" t="s">
        <v>1196</v>
      </c>
      <c r="F8020" t="s">
        <v>1196</v>
      </c>
    </row>
    <row r="8021" spans="1:6">
      <c r="A8021" t="s">
        <v>17272</v>
      </c>
      <c r="B8021" t="s">
        <v>17273</v>
      </c>
      <c r="C8021">
        <v>0</v>
      </c>
      <c r="D8021">
        <v>0</v>
      </c>
      <c r="E8021" t="s">
        <v>1196</v>
      </c>
      <c r="F8021" t="s">
        <v>1196</v>
      </c>
    </row>
    <row r="8022" spans="1:6">
      <c r="A8022" t="s">
        <v>17274</v>
      </c>
      <c r="B8022" t="s">
        <v>17275</v>
      </c>
      <c r="C8022">
        <v>0</v>
      </c>
      <c r="D8022">
        <v>0</v>
      </c>
      <c r="E8022" t="s">
        <v>1196</v>
      </c>
      <c r="F8022" t="s">
        <v>1196</v>
      </c>
    </row>
    <row r="8023" spans="1:6">
      <c r="A8023" t="s">
        <v>17276</v>
      </c>
      <c r="B8023" t="s">
        <v>17277</v>
      </c>
      <c r="C8023">
        <v>0</v>
      </c>
      <c r="D8023">
        <v>0</v>
      </c>
      <c r="E8023" t="s">
        <v>1196</v>
      </c>
      <c r="F8023" t="s">
        <v>1196</v>
      </c>
    </row>
    <row r="8024" spans="1:6">
      <c r="A8024" t="s">
        <v>17278</v>
      </c>
      <c r="B8024" t="s">
        <v>17279</v>
      </c>
      <c r="C8024">
        <v>0</v>
      </c>
      <c r="D8024">
        <v>0</v>
      </c>
      <c r="E8024" t="s">
        <v>1196</v>
      </c>
      <c r="F8024" t="s">
        <v>1196</v>
      </c>
    </row>
    <row r="8025" spans="1:6">
      <c r="A8025" t="s">
        <v>17280</v>
      </c>
      <c r="B8025" t="s">
        <v>17281</v>
      </c>
      <c r="C8025">
        <v>0</v>
      </c>
      <c r="D8025">
        <v>0</v>
      </c>
      <c r="E8025" t="s">
        <v>1196</v>
      </c>
      <c r="F8025" t="s">
        <v>1196</v>
      </c>
    </row>
    <row r="8026" spans="1:6">
      <c r="A8026" t="s">
        <v>17282</v>
      </c>
      <c r="B8026" t="s">
        <v>17283</v>
      </c>
      <c r="C8026">
        <v>0</v>
      </c>
      <c r="D8026">
        <v>0</v>
      </c>
      <c r="E8026" t="s">
        <v>1196</v>
      </c>
      <c r="F8026" t="s">
        <v>1196</v>
      </c>
    </row>
    <row r="8027" spans="1:6">
      <c r="A8027" t="s">
        <v>17284</v>
      </c>
      <c r="B8027" t="s">
        <v>17285</v>
      </c>
      <c r="C8027">
        <v>0</v>
      </c>
      <c r="D8027">
        <v>0</v>
      </c>
      <c r="E8027" t="s">
        <v>1196</v>
      </c>
      <c r="F8027" t="s">
        <v>1196</v>
      </c>
    </row>
    <row r="8028" spans="1:6">
      <c r="A8028" t="s">
        <v>17286</v>
      </c>
      <c r="B8028" t="s">
        <v>17279</v>
      </c>
      <c r="C8028">
        <v>0</v>
      </c>
      <c r="D8028">
        <v>0</v>
      </c>
      <c r="E8028" t="s">
        <v>1196</v>
      </c>
      <c r="F8028" t="s">
        <v>1196</v>
      </c>
    </row>
    <row r="8029" spans="1:6">
      <c r="A8029" t="s">
        <v>17287</v>
      </c>
      <c r="B8029" t="s">
        <v>17288</v>
      </c>
      <c r="C8029">
        <v>0</v>
      </c>
      <c r="D8029">
        <v>0</v>
      </c>
      <c r="E8029" t="s">
        <v>1196</v>
      </c>
      <c r="F8029" t="s">
        <v>1196</v>
      </c>
    </row>
    <row r="8030" spans="1:6">
      <c r="A8030" t="s">
        <v>17289</v>
      </c>
      <c r="B8030" t="s">
        <v>17290</v>
      </c>
      <c r="C8030">
        <v>0</v>
      </c>
      <c r="D8030">
        <v>0</v>
      </c>
      <c r="E8030" t="s">
        <v>1196</v>
      </c>
      <c r="F8030" t="s">
        <v>1196</v>
      </c>
    </row>
    <row r="8031" spans="1:6">
      <c r="A8031" t="s">
        <v>17291</v>
      </c>
      <c r="B8031" t="s">
        <v>17292</v>
      </c>
      <c r="C8031">
        <v>0</v>
      </c>
      <c r="D8031">
        <v>0</v>
      </c>
      <c r="E8031" t="s">
        <v>1196</v>
      </c>
      <c r="F8031" t="s">
        <v>1196</v>
      </c>
    </row>
    <row r="8032" spans="1:6">
      <c r="A8032" t="s">
        <v>17293</v>
      </c>
      <c r="B8032" t="s">
        <v>17294</v>
      </c>
      <c r="C8032">
        <v>0</v>
      </c>
      <c r="D8032">
        <v>0</v>
      </c>
      <c r="E8032" t="s">
        <v>1196</v>
      </c>
      <c r="F8032" t="s">
        <v>1196</v>
      </c>
    </row>
    <row r="8033" spans="1:6">
      <c r="A8033" t="s">
        <v>17295</v>
      </c>
      <c r="B8033" t="s">
        <v>17296</v>
      </c>
      <c r="C8033">
        <v>0</v>
      </c>
      <c r="D8033">
        <v>0</v>
      </c>
      <c r="E8033" t="s">
        <v>1196</v>
      </c>
      <c r="F8033" t="s">
        <v>1196</v>
      </c>
    </row>
    <row r="8034" spans="1:6">
      <c r="A8034" t="s">
        <v>17297</v>
      </c>
      <c r="B8034" t="s">
        <v>17298</v>
      </c>
      <c r="C8034">
        <v>0</v>
      </c>
      <c r="D8034">
        <v>0</v>
      </c>
      <c r="E8034" t="s">
        <v>1196</v>
      </c>
      <c r="F8034" t="s">
        <v>1196</v>
      </c>
    </row>
    <row r="8035" spans="1:6">
      <c r="A8035" t="s">
        <v>17299</v>
      </c>
      <c r="B8035" t="s">
        <v>17300</v>
      </c>
      <c r="C8035">
        <v>0</v>
      </c>
      <c r="D8035">
        <v>0</v>
      </c>
      <c r="E8035" t="s">
        <v>1196</v>
      </c>
      <c r="F8035" t="s">
        <v>1196</v>
      </c>
    </row>
    <row r="8036" spans="1:6">
      <c r="A8036" t="s">
        <v>17301</v>
      </c>
      <c r="B8036" t="s">
        <v>17302</v>
      </c>
      <c r="C8036">
        <v>0</v>
      </c>
      <c r="D8036">
        <v>0</v>
      </c>
      <c r="E8036" t="s">
        <v>1196</v>
      </c>
      <c r="F8036" t="s">
        <v>1196</v>
      </c>
    </row>
    <row r="8037" spans="1:6">
      <c r="A8037" t="s">
        <v>17303</v>
      </c>
      <c r="B8037" t="s">
        <v>17304</v>
      </c>
      <c r="C8037">
        <v>0</v>
      </c>
      <c r="D8037">
        <v>0</v>
      </c>
      <c r="E8037" t="s">
        <v>1196</v>
      </c>
      <c r="F8037" t="s">
        <v>1196</v>
      </c>
    </row>
    <row r="8038" spans="1:6">
      <c r="A8038" t="s">
        <v>17305</v>
      </c>
      <c r="B8038" t="s">
        <v>17306</v>
      </c>
      <c r="C8038">
        <v>0</v>
      </c>
      <c r="D8038">
        <v>0</v>
      </c>
      <c r="E8038" t="s">
        <v>1196</v>
      </c>
      <c r="F8038" t="s">
        <v>1196</v>
      </c>
    </row>
    <row r="8039" spans="1:6">
      <c r="A8039" t="s">
        <v>17307</v>
      </c>
      <c r="B8039" t="s">
        <v>17308</v>
      </c>
      <c r="C8039">
        <v>0</v>
      </c>
      <c r="D8039">
        <v>0</v>
      </c>
      <c r="E8039" t="s">
        <v>1196</v>
      </c>
      <c r="F8039" t="s">
        <v>1196</v>
      </c>
    </row>
    <row r="8040" spans="1:6">
      <c r="A8040" t="s">
        <v>17309</v>
      </c>
      <c r="B8040" t="s">
        <v>17310</v>
      </c>
      <c r="C8040">
        <v>70</v>
      </c>
      <c r="D8040">
        <v>0</v>
      </c>
      <c r="E8040" t="s">
        <v>1196</v>
      </c>
      <c r="F8040" t="s">
        <v>1196</v>
      </c>
    </row>
    <row r="8041" spans="1:6">
      <c r="A8041" t="s">
        <v>17311</v>
      </c>
      <c r="B8041" t="s">
        <v>17312</v>
      </c>
      <c r="C8041">
        <v>0</v>
      </c>
      <c r="D8041">
        <v>0</v>
      </c>
      <c r="E8041" t="s">
        <v>1196</v>
      </c>
      <c r="F8041" t="s">
        <v>1196</v>
      </c>
    </row>
    <row r="8042" spans="1:6">
      <c r="A8042" t="s">
        <v>17313</v>
      </c>
      <c r="B8042" t="s">
        <v>17314</v>
      </c>
      <c r="C8042">
        <v>25</v>
      </c>
      <c r="D8042">
        <v>0</v>
      </c>
      <c r="E8042" t="s">
        <v>1196</v>
      </c>
      <c r="F8042" t="s">
        <v>1196</v>
      </c>
    </row>
    <row r="8043" spans="1:6">
      <c r="A8043" t="s">
        <v>17315</v>
      </c>
      <c r="B8043" t="s">
        <v>17316</v>
      </c>
      <c r="C8043">
        <v>0</v>
      </c>
      <c r="D8043">
        <v>0</v>
      </c>
      <c r="E8043" t="s">
        <v>1196</v>
      </c>
      <c r="F8043" t="s">
        <v>1196</v>
      </c>
    </row>
    <row r="8044" spans="1:6">
      <c r="A8044" t="s">
        <v>17317</v>
      </c>
      <c r="B8044" t="s">
        <v>17318</v>
      </c>
      <c r="C8044">
        <v>0</v>
      </c>
      <c r="D8044">
        <v>0</v>
      </c>
      <c r="E8044" t="s">
        <v>1196</v>
      </c>
      <c r="F8044" t="s">
        <v>1196</v>
      </c>
    </row>
    <row r="8045" spans="1:6">
      <c r="A8045" t="s">
        <v>17319</v>
      </c>
      <c r="B8045" t="s">
        <v>17320</v>
      </c>
      <c r="C8045">
        <v>0</v>
      </c>
      <c r="D8045">
        <v>0</v>
      </c>
      <c r="E8045" t="s">
        <v>1196</v>
      </c>
      <c r="F8045" t="s">
        <v>1196</v>
      </c>
    </row>
    <row r="8046" spans="1:6">
      <c r="A8046" t="s">
        <v>17321</v>
      </c>
      <c r="B8046" t="s">
        <v>17322</v>
      </c>
      <c r="C8046">
        <v>0</v>
      </c>
      <c r="D8046">
        <v>0</v>
      </c>
      <c r="E8046" t="s">
        <v>1196</v>
      </c>
      <c r="F8046" t="s">
        <v>1196</v>
      </c>
    </row>
    <row r="8047" spans="1:6">
      <c r="A8047" t="s">
        <v>17323</v>
      </c>
      <c r="B8047" t="s">
        <v>17324</v>
      </c>
      <c r="C8047">
        <v>70</v>
      </c>
      <c r="D8047">
        <v>0</v>
      </c>
      <c r="E8047" t="s">
        <v>1196</v>
      </c>
      <c r="F8047" t="s">
        <v>1196</v>
      </c>
    </row>
    <row r="8048" spans="1:6">
      <c r="A8048" t="s">
        <v>17325</v>
      </c>
      <c r="B8048" t="s">
        <v>17326</v>
      </c>
      <c r="C8048">
        <v>0</v>
      </c>
      <c r="D8048">
        <v>0</v>
      </c>
      <c r="E8048" t="s">
        <v>1196</v>
      </c>
      <c r="F8048" t="s">
        <v>1196</v>
      </c>
    </row>
    <row r="8049" spans="1:6">
      <c r="A8049" t="s">
        <v>17327</v>
      </c>
      <c r="B8049" t="s">
        <v>17328</v>
      </c>
      <c r="C8049">
        <v>0</v>
      </c>
      <c r="D8049">
        <v>0</v>
      </c>
      <c r="E8049" t="s">
        <v>1196</v>
      </c>
      <c r="F8049" t="s">
        <v>1196</v>
      </c>
    </row>
    <row r="8050" spans="1:6">
      <c r="A8050" t="s">
        <v>17329</v>
      </c>
      <c r="B8050" t="s">
        <v>17330</v>
      </c>
      <c r="C8050">
        <v>0</v>
      </c>
      <c r="D8050">
        <v>0</v>
      </c>
      <c r="E8050" t="s">
        <v>1196</v>
      </c>
      <c r="F8050" t="s">
        <v>1196</v>
      </c>
    </row>
    <row r="8051" spans="1:6">
      <c r="A8051" t="s">
        <v>17331</v>
      </c>
      <c r="B8051" t="s">
        <v>17332</v>
      </c>
      <c r="C8051">
        <v>0</v>
      </c>
      <c r="D8051">
        <v>0</v>
      </c>
      <c r="E8051" t="s">
        <v>1196</v>
      </c>
      <c r="F8051" t="s">
        <v>1196</v>
      </c>
    </row>
    <row r="8052" spans="1:6">
      <c r="A8052" t="s">
        <v>17333</v>
      </c>
      <c r="B8052" t="s">
        <v>17334</v>
      </c>
      <c r="C8052">
        <v>0</v>
      </c>
      <c r="D8052">
        <v>0</v>
      </c>
      <c r="E8052" t="s">
        <v>1196</v>
      </c>
      <c r="F8052" t="s">
        <v>1196</v>
      </c>
    </row>
    <row r="8053" spans="1:6">
      <c r="A8053" t="s">
        <v>17335</v>
      </c>
      <c r="B8053" t="s">
        <v>17336</v>
      </c>
      <c r="C8053">
        <v>0</v>
      </c>
      <c r="D8053">
        <v>0</v>
      </c>
      <c r="E8053" t="s">
        <v>1196</v>
      </c>
      <c r="F8053" t="s">
        <v>1196</v>
      </c>
    </row>
    <row r="8054" spans="1:6">
      <c r="A8054" t="s">
        <v>17337</v>
      </c>
      <c r="B8054" t="s">
        <v>17338</v>
      </c>
      <c r="C8054">
        <v>0</v>
      </c>
      <c r="D8054">
        <v>0</v>
      </c>
      <c r="E8054" t="s">
        <v>1196</v>
      </c>
      <c r="F8054" t="s">
        <v>1196</v>
      </c>
    </row>
    <row r="8055" spans="1:6">
      <c r="A8055" t="s">
        <v>17339</v>
      </c>
      <c r="B8055" t="s">
        <v>17340</v>
      </c>
      <c r="C8055">
        <v>0</v>
      </c>
      <c r="D8055">
        <v>0</v>
      </c>
      <c r="E8055" t="s">
        <v>1196</v>
      </c>
      <c r="F8055" t="s">
        <v>1196</v>
      </c>
    </row>
    <row r="8056" spans="1:6">
      <c r="A8056" t="s">
        <v>17341</v>
      </c>
      <c r="B8056" t="s">
        <v>17342</v>
      </c>
      <c r="C8056">
        <v>0</v>
      </c>
      <c r="D8056">
        <v>0</v>
      </c>
      <c r="E8056" t="s">
        <v>1196</v>
      </c>
      <c r="F8056" t="s">
        <v>1196</v>
      </c>
    </row>
    <row r="8057" spans="1:6">
      <c r="A8057" t="s">
        <v>17343</v>
      </c>
      <c r="B8057" t="s">
        <v>17344</v>
      </c>
      <c r="C8057">
        <v>0</v>
      </c>
      <c r="D8057">
        <v>0</v>
      </c>
      <c r="E8057" t="s">
        <v>1196</v>
      </c>
      <c r="F8057" t="s">
        <v>1196</v>
      </c>
    </row>
    <row r="8058" spans="1:6">
      <c r="A8058" t="s">
        <v>17345</v>
      </c>
      <c r="B8058" t="s">
        <v>17346</v>
      </c>
      <c r="C8058">
        <v>0</v>
      </c>
      <c r="D8058">
        <v>0</v>
      </c>
      <c r="E8058" t="s">
        <v>1196</v>
      </c>
      <c r="F8058" t="s">
        <v>1196</v>
      </c>
    </row>
    <row r="8059" spans="1:6">
      <c r="A8059" t="s">
        <v>17347</v>
      </c>
      <c r="B8059" t="s">
        <v>17348</v>
      </c>
      <c r="C8059">
        <v>0</v>
      </c>
      <c r="D8059">
        <v>0</v>
      </c>
      <c r="E8059" t="s">
        <v>1196</v>
      </c>
      <c r="F8059" t="s">
        <v>1196</v>
      </c>
    </row>
    <row r="8060" spans="1:6">
      <c r="A8060" t="s">
        <v>17349</v>
      </c>
      <c r="B8060" t="s">
        <v>17350</v>
      </c>
      <c r="C8060">
        <v>0</v>
      </c>
      <c r="D8060">
        <v>0</v>
      </c>
      <c r="E8060" t="s">
        <v>1196</v>
      </c>
      <c r="F8060" t="s">
        <v>1196</v>
      </c>
    </row>
    <row r="8061" spans="1:6">
      <c r="A8061" t="s">
        <v>17351</v>
      </c>
      <c r="B8061" t="s">
        <v>17352</v>
      </c>
      <c r="C8061">
        <v>0</v>
      </c>
      <c r="D8061">
        <v>0</v>
      </c>
      <c r="E8061" t="s">
        <v>1196</v>
      </c>
      <c r="F8061" t="s">
        <v>1196</v>
      </c>
    </row>
    <row r="8062" spans="1:6">
      <c r="A8062" t="s">
        <v>17353</v>
      </c>
      <c r="B8062" t="s">
        <v>17354</v>
      </c>
      <c r="C8062">
        <v>0</v>
      </c>
      <c r="D8062">
        <v>0</v>
      </c>
      <c r="E8062" t="s">
        <v>1196</v>
      </c>
      <c r="F8062" t="s">
        <v>1196</v>
      </c>
    </row>
    <row r="8063" spans="1:6">
      <c r="A8063" t="s">
        <v>17355</v>
      </c>
      <c r="B8063" t="s">
        <v>17356</v>
      </c>
      <c r="C8063">
        <v>0</v>
      </c>
      <c r="D8063">
        <v>0</v>
      </c>
      <c r="E8063" t="s">
        <v>1196</v>
      </c>
      <c r="F8063" t="s">
        <v>1196</v>
      </c>
    </row>
    <row r="8064" spans="1:6">
      <c r="A8064" t="s">
        <v>17357</v>
      </c>
      <c r="B8064" t="s">
        <v>17358</v>
      </c>
      <c r="C8064">
        <v>0</v>
      </c>
      <c r="D8064">
        <v>0</v>
      </c>
      <c r="E8064" t="s">
        <v>1196</v>
      </c>
      <c r="F8064" t="s">
        <v>1196</v>
      </c>
    </row>
    <row r="8065" spans="1:6">
      <c r="A8065" t="s">
        <v>17359</v>
      </c>
      <c r="B8065" t="s">
        <v>17360</v>
      </c>
      <c r="C8065">
        <v>0</v>
      </c>
      <c r="D8065">
        <v>0</v>
      </c>
      <c r="E8065" t="s">
        <v>1196</v>
      </c>
      <c r="F8065" t="s">
        <v>1196</v>
      </c>
    </row>
    <row r="8066" spans="1:6">
      <c r="A8066" t="s">
        <v>17361</v>
      </c>
      <c r="B8066" t="s">
        <v>17362</v>
      </c>
      <c r="C8066">
        <v>0</v>
      </c>
      <c r="D8066">
        <v>0</v>
      </c>
      <c r="E8066" t="s">
        <v>1196</v>
      </c>
      <c r="F8066" t="s">
        <v>1196</v>
      </c>
    </row>
    <row r="8067" spans="1:6">
      <c r="A8067" t="s">
        <v>17363</v>
      </c>
      <c r="B8067" t="s">
        <v>17364</v>
      </c>
      <c r="C8067">
        <v>0</v>
      </c>
      <c r="D8067">
        <v>0</v>
      </c>
      <c r="E8067" t="s">
        <v>1196</v>
      </c>
      <c r="F8067" t="s">
        <v>1196</v>
      </c>
    </row>
    <row r="8068" spans="1:6">
      <c r="A8068" t="s">
        <v>17365</v>
      </c>
      <c r="B8068" t="s">
        <v>17366</v>
      </c>
      <c r="C8068">
        <v>0</v>
      </c>
      <c r="D8068">
        <v>0</v>
      </c>
      <c r="E8068" t="s">
        <v>1196</v>
      </c>
      <c r="F8068" t="s">
        <v>1196</v>
      </c>
    </row>
    <row r="8069" spans="1:6">
      <c r="A8069" t="s">
        <v>17367</v>
      </c>
      <c r="B8069" t="s">
        <v>17368</v>
      </c>
      <c r="C8069">
        <v>0</v>
      </c>
      <c r="D8069">
        <v>0</v>
      </c>
      <c r="E8069" t="s">
        <v>1196</v>
      </c>
      <c r="F8069" t="s">
        <v>1196</v>
      </c>
    </row>
    <row r="8070" spans="1:6">
      <c r="A8070" t="s">
        <v>17369</v>
      </c>
      <c r="B8070" t="s">
        <v>17370</v>
      </c>
      <c r="C8070">
        <v>0</v>
      </c>
      <c r="D8070">
        <v>0</v>
      </c>
      <c r="E8070" t="s">
        <v>1196</v>
      </c>
      <c r="F8070" t="s">
        <v>1196</v>
      </c>
    </row>
    <row r="8071" spans="1:6">
      <c r="A8071" t="s">
        <v>17371</v>
      </c>
      <c r="B8071" t="s">
        <v>17372</v>
      </c>
      <c r="C8071">
        <v>0</v>
      </c>
      <c r="D8071">
        <v>0</v>
      </c>
      <c r="E8071" t="s">
        <v>1196</v>
      </c>
      <c r="F8071" t="s">
        <v>1196</v>
      </c>
    </row>
    <row r="8072" spans="1:6">
      <c r="A8072" t="s">
        <v>17373</v>
      </c>
      <c r="B8072" t="s">
        <v>17374</v>
      </c>
      <c r="C8072">
        <v>0</v>
      </c>
      <c r="D8072">
        <v>0</v>
      </c>
      <c r="E8072" t="s">
        <v>1196</v>
      </c>
      <c r="F8072" t="s">
        <v>1196</v>
      </c>
    </row>
    <row r="8073" spans="1:6">
      <c r="A8073" t="s">
        <v>17375</v>
      </c>
      <c r="B8073" t="s">
        <v>17376</v>
      </c>
      <c r="C8073">
        <v>0</v>
      </c>
      <c r="D8073">
        <v>0</v>
      </c>
      <c r="E8073" t="s">
        <v>1196</v>
      </c>
      <c r="F8073" t="s">
        <v>1196</v>
      </c>
    </row>
    <row r="8074" spans="1:6">
      <c r="A8074" t="s">
        <v>17377</v>
      </c>
      <c r="B8074" t="s">
        <v>17378</v>
      </c>
      <c r="C8074">
        <v>0</v>
      </c>
      <c r="D8074">
        <v>0</v>
      </c>
      <c r="E8074" t="s">
        <v>1196</v>
      </c>
      <c r="F8074" t="s">
        <v>1196</v>
      </c>
    </row>
    <row r="8075" spans="1:6">
      <c r="A8075" t="s">
        <v>17379</v>
      </c>
      <c r="B8075" t="s">
        <v>17380</v>
      </c>
      <c r="C8075">
        <v>0</v>
      </c>
      <c r="D8075">
        <v>0</v>
      </c>
      <c r="E8075" t="s">
        <v>1196</v>
      </c>
      <c r="F8075" t="s">
        <v>1196</v>
      </c>
    </row>
    <row r="8076" spans="1:6">
      <c r="A8076" t="s">
        <v>17381</v>
      </c>
      <c r="B8076" t="s">
        <v>17382</v>
      </c>
      <c r="C8076">
        <v>0</v>
      </c>
      <c r="D8076">
        <v>0</v>
      </c>
      <c r="E8076" t="s">
        <v>1196</v>
      </c>
      <c r="F8076" t="s">
        <v>1196</v>
      </c>
    </row>
    <row r="8077" spans="1:6">
      <c r="A8077" t="s">
        <v>17383</v>
      </c>
      <c r="B8077" t="s">
        <v>17384</v>
      </c>
      <c r="C8077">
        <v>0</v>
      </c>
      <c r="D8077">
        <v>0</v>
      </c>
      <c r="E8077" t="s">
        <v>1196</v>
      </c>
      <c r="F8077" t="s">
        <v>1196</v>
      </c>
    </row>
    <row r="8078" spans="1:6">
      <c r="A8078" t="s">
        <v>17385</v>
      </c>
      <c r="B8078" t="s">
        <v>17386</v>
      </c>
      <c r="C8078">
        <v>0</v>
      </c>
      <c r="D8078">
        <v>0</v>
      </c>
      <c r="E8078" t="s">
        <v>1196</v>
      </c>
      <c r="F8078" t="s">
        <v>1196</v>
      </c>
    </row>
    <row r="8079" spans="1:6">
      <c r="A8079" t="s">
        <v>17387</v>
      </c>
      <c r="B8079" t="s">
        <v>17388</v>
      </c>
      <c r="C8079">
        <v>0</v>
      </c>
      <c r="D8079">
        <v>0</v>
      </c>
      <c r="E8079" t="s">
        <v>1196</v>
      </c>
      <c r="F8079" t="s">
        <v>1196</v>
      </c>
    </row>
    <row r="8080" spans="1:6">
      <c r="A8080" t="s">
        <v>17389</v>
      </c>
      <c r="B8080" t="s">
        <v>17125</v>
      </c>
      <c r="C8080">
        <v>0</v>
      </c>
      <c r="D8080">
        <v>0</v>
      </c>
      <c r="E8080" t="s">
        <v>1196</v>
      </c>
      <c r="F8080" t="s">
        <v>1196</v>
      </c>
    </row>
    <row r="8081" spans="1:6">
      <c r="A8081" t="s">
        <v>17390</v>
      </c>
      <c r="B8081" t="s">
        <v>17391</v>
      </c>
      <c r="C8081">
        <v>0</v>
      </c>
      <c r="D8081">
        <v>0</v>
      </c>
      <c r="E8081" t="s">
        <v>1196</v>
      </c>
      <c r="F8081" t="s">
        <v>1196</v>
      </c>
    </row>
    <row r="8082" spans="1:6">
      <c r="A8082" t="s">
        <v>17392</v>
      </c>
      <c r="B8082" t="s">
        <v>17393</v>
      </c>
      <c r="C8082">
        <v>0</v>
      </c>
      <c r="D8082">
        <v>0</v>
      </c>
      <c r="E8082" t="s">
        <v>1196</v>
      </c>
      <c r="F8082" t="s">
        <v>1196</v>
      </c>
    </row>
    <row r="8083" spans="1:6">
      <c r="A8083" t="s">
        <v>17394</v>
      </c>
      <c r="B8083" t="s">
        <v>17395</v>
      </c>
      <c r="C8083">
        <v>0</v>
      </c>
      <c r="D8083">
        <v>0</v>
      </c>
      <c r="E8083" t="s">
        <v>1196</v>
      </c>
      <c r="F8083" t="s">
        <v>1196</v>
      </c>
    </row>
    <row r="8084" spans="1:6">
      <c r="A8084" t="s">
        <v>17396</v>
      </c>
      <c r="B8084" t="s">
        <v>17397</v>
      </c>
      <c r="C8084">
        <v>0</v>
      </c>
      <c r="D8084">
        <v>0</v>
      </c>
      <c r="E8084" t="s">
        <v>1196</v>
      </c>
      <c r="F8084" t="s">
        <v>1196</v>
      </c>
    </row>
    <row r="8085" spans="1:6">
      <c r="A8085" t="s">
        <v>17398</v>
      </c>
      <c r="B8085" t="s">
        <v>17399</v>
      </c>
      <c r="C8085">
        <v>0</v>
      </c>
      <c r="D8085">
        <v>0</v>
      </c>
      <c r="E8085" t="s">
        <v>1196</v>
      </c>
      <c r="F8085" t="s">
        <v>1196</v>
      </c>
    </row>
    <row r="8086" spans="1:6">
      <c r="A8086" t="s">
        <v>17400</v>
      </c>
      <c r="B8086" t="s">
        <v>17401</v>
      </c>
      <c r="C8086">
        <v>0</v>
      </c>
      <c r="D8086">
        <v>0</v>
      </c>
      <c r="E8086" t="s">
        <v>1196</v>
      </c>
      <c r="F8086" t="s">
        <v>1196</v>
      </c>
    </row>
    <row r="8087" spans="1:6">
      <c r="A8087" t="s">
        <v>17402</v>
      </c>
      <c r="B8087" t="s">
        <v>17403</v>
      </c>
      <c r="C8087">
        <v>0</v>
      </c>
      <c r="D8087">
        <v>0</v>
      </c>
      <c r="E8087" t="s">
        <v>1196</v>
      </c>
      <c r="F8087" t="s">
        <v>1196</v>
      </c>
    </row>
    <row r="8088" spans="1:6">
      <c r="A8088" t="s">
        <v>17404</v>
      </c>
      <c r="B8088" t="s">
        <v>17405</v>
      </c>
      <c r="C8088">
        <v>0</v>
      </c>
      <c r="D8088">
        <v>0</v>
      </c>
      <c r="E8088" t="s">
        <v>1196</v>
      </c>
      <c r="F8088" t="s">
        <v>1196</v>
      </c>
    </row>
    <row r="8089" spans="1:6">
      <c r="A8089" t="s">
        <v>17406</v>
      </c>
      <c r="B8089" t="s">
        <v>17407</v>
      </c>
      <c r="C8089">
        <v>0</v>
      </c>
      <c r="D8089">
        <v>0</v>
      </c>
      <c r="E8089" t="s">
        <v>1196</v>
      </c>
      <c r="F8089" t="s">
        <v>1196</v>
      </c>
    </row>
    <row r="8090" spans="1:6">
      <c r="A8090" t="s">
        <v>17408</v>
      </c>
      <c r="B8090" t="s">
        <v>17409</v>
      </c>
      <c r="C8090">
        <v>0</v>
      </c>
      <c r="D8090">
        <v>0</v>
      </c>
      <c r="E8090" t="s">
        <v>1196</v>
      </c>
      <c r="F8090" t="s">
        <v>1196</v>
      </c>
    </row>
    <row r="8091" spans="1:6">
      <c r="A8091" t="s">
        <v>17410</v>
      </c>
      <c r="B8091" t="s">
        <v>17411</v>
      </c>
      <c r="C8091">
        <v>0</v>
      </c>
      <c r="D8091">
        <v>0</v>
      </c>
      <c r="E8091" t="s">
        <v>1196</v>
      </c>
      <c r="F8091" t="s">
        <v>1196</v>
      </c>
    </row>
    <row r="8092" spans="1:6">
      <c r="A8092" t="s">
        <v>17412</v>
      </c>
      <c r="B8092" t="s">
        <v>17413</v>
      </c>
      <c r="C8092">
        <v>0</v>
      </c>
      <c r="D8092">
        <v>0</v>
      </c>
      <c r="E8092" t="s">
        <v>1196</v>
      </c>
      <c r="F8092" t="s">
        <v>1196</v>
      </c>
    </row>
    <row r="8093" spans="1:6">
      <c r="A8093" t="s">
        <v>17414</v>
      </c>
      <c r="B8093" t="s">
        <v>17415</v>
      </c>
      <c r="C8093">
        <v>0</v>
      </c>
      <c r="D8093">
        <v>0</v>
      </c>
      <c r="E8093" t="s">
        <v>1196</v>
      </c>
      <c r="F8093" t="s">
        <v>1196</v>
      </c>
    </row>
    <row r="8094" spans="1:6">
      <c r="A8094" t="s">
        <v>17416</v>
      </c>
      <c r="B8094" t="s">
        <v>17417</v>
      </c>
      <c r="C8094">
        <v>0</v>
      </c>
      <c r="D8094">
        <v>0</v>
      </c>
      <c r="E8094" t="s">
        <v>1196</v>
      </c>
      <c r="F8094" t="s">
        <v>1196</v>
      </c>
    </row>
    <row r="8095" spans="1:6">
      <c r="A8095" t="s">
        <v>17418</v>
      </c>
      <c r="B8095" t="s">
        <v>17419</v>
      </c>
      <c r="C8095">
        <v>0</v>
      </c>
      <c r="D8095">
        <v>0</v>
      </c>
      <c r="E8095" t="s">
        <v>1196</v>
      </c>
      <c r="F8095" t="s">
        <v>1196</v>
      </c>
    </row>
    <row r="8096" spans="1:6">
      <c r="A8096" t="s">
        <v>17420</v>
      </c>
      <c r="B8096" t="s">
        <v>17421</v>
      </c>
      <c r="C8096">
        <v>0</v>
      </c>
      <c r="D8096">
        <v>0</v>
      </c>
      <c r="E8096" t="s">
        <v>1196</v>
      </c>
      <c r="F8096" t="s">
        <v>1196</v>
      </c>
    </row>
    <row r="8097" spans="1:6">
      <c r="A8097" t="s">
        <v>17422</v>
      </c>
      <c r="B8097" t="s">
        <v>17423</v>
      </c>
      <c r="C8097">
        <v>0</v>
      </c>
      <c r="D8097">
        <v>0</v>
      </c>
      <c r="E8097" t="s">
        <v>1196</v>
      </c>
      <c r="F8097" t="s">
        <v>1196</v>
      </c>
    </row>
    <row r="8098" spans="1:6">
      <c r="A8098" t="s">
        <v>17424</v>
      </c>
      <c r="B8098" t="s">
        <v>17425</v>
      </c>
      <c r="C8098">
        <v>0</v>
      </c>
      <c r="D8098">
        <v>0</v>
      </c>
      <c r="E8098" t="s">
        <v>1196</v>
      </c>
      <c r="F8098" t="s">
        <v>1196</v>
      </c>
    </row>
    <row r="8099" spans="1:6">
      <c r="A8099" t="s">
        <v>17426</v>
      </c>
      <c r="B8099" t="s">
        <v>17427</v>
      </c>
      <c r="C8099">
        <v>0</v>
      </c>
      <c r="D8099">
        <v>0</v>
      </c>
      <c r="E8099" t="s">
        <v>1196</v>
      </c>
      <c r="F8099" t="s">
        <v>1196</v>
      </c>
    </row>
    <row r="8100" spans="1:6">
      <c r="A8100" t="s">
        <v>17428</v>
      </c>
      <c r="B8100" t="s">
        <v>17429</v>
      </c>
      <c r="C8100">
        <v>9</v>
      </c>
      <c r="D8100">
        <v>0</v>
      </c>
      <c r="E8100" t="s">
        <v>1196</v>
      </c>
      <c r="F8100" t="s">
        <v>1196</v>
      </c>
    </row>
    <row r="8101" spans="1:6">
      <c r="A8101" t="s">
        <v>17430</v>
      </c>
      <c r="B8101" t="s">
        <v>17431</v>
      </c>
      <c r="C8101">
        <v>0</v>
      </c>
      <c r="D8101">
        <v>0</v>
      </c>
      <c r="E8101" t="s">
        <v>1196</v>
      </c>
      <c r="F8101" t="s">
        <v>1196</v>
      </c>
    </row>
    <row r="8102" spans="1:6">
      <c r="A8102" t="s">
        <v>17432</v>
      </c>
      <c r="B8102" t="s">
        <v>17433</v>
      </c>
      <c r="C8102">
        <v>0</v>
      </c>
      <c r="D8102">
        <v>0</v>
      </c>
      <c r="E8102" t="s">
        <v>1196</v>
      </c>
      <c r="F8102" t="s">
        <v>1196</v>
      </c>
    </row>
    <row r="8103" spans="1:6">
      <c r="A8103" t="s">
        <v>17434</v>
      </c>
      <c r="B8103" t="s">
        <v>17435</v>
      </c>
      <c r="C8103">
        <v>0</v>
      </c>
      <c r="D8103">
        <v>0</v>
      </c>
      <c r="E8103" t="s">
        <v>1196</v>
      </c>
      <c r="F8103" t="s">
        <v>1196</v>
      </c>
    </row>
    <row r="8104" spans="1:6">
      <c r="A8104" t="s">
        <v>17436</v>
      </c>
      <c r="B8104" t="s">
        <v>17437</v>
      </c>
      <c r="C8104">
        <v>0</v>
      </c>
      <c r="D8104">
        <v>0</v>
      </c>
      <c r="E8104" t="s">
        <v>1196</v>
      </c>
      <c r="F8104" t="s">
        <v>1196</v>
      </c>
    </row>
    <row r="8105" spans="1:6">
      <c r="A8105" t="s">
        <v>17438</v>
      </c>
      <c r="B8105" t="s">
        <v>17439</v>
      </c>
      <c r="C8105">
        <v>0</v>
      </c>
      <c r="D8105">
        <v>0</v>
      </c>
      <c r="E8105" t="s">
        <v>1196</v>
      </c>
      <c r="F8105" t="s">
        <v>1196</v>
      </c>
    </row>
    <row r="8106" spans="1:6">
      <c r="A8106" t="s">
        <v>17440</v>
      </c>
      <c r="B8106" t="s">
        <v>17441</v>
      </c>
      <c r="C8106">
        <v>0</v>
      </c>
      <c r="D8106">
        <v>0</v>
      </c>
      <c r="E8106" t="s">
        <v>1196</v>
      </c>
      <c r="F8106" t="s">
        <v>1196</v>
      </c>
    </row>
    <row r="8107" spans="1:6">
      <c r="A8107" t="s">
        <v>17442</v>
      </c>
      <c r="B8107" t="s">
        <v>17443</v>
      </c>
      <c r="C8107">
        <v>0</v>
      </c>
      <c r="D8107">
        <v>0</v>
      </c>
      <c r="E8107" t="s">
        <v>1196</v>
      </c>
      <c r="F8107" t="s">
        <v>1196</v>
      </c>
    </row>
    <row r="8108" spans="1:6">
      <c r="A8108" t="s">
        <v>17444</v>
      </c>
      <c r="B8108" t="s">
        <v>17445</v>
      </c>
      <c r="C8108">
        <v>0</v>
      </c>
      <c r="D8108">
        <v>0</v>
      </c>
      <c r="E8108" t="s">
        <v>1196</v>
      </c>
      <c r="F8108" t="s">
        <v>1196</v>
      </c>
    </row>
    <row r="8109" spans="1:6">
      <c r="A8109" t="s">
        <v>17446</v>
      </c>
      <c r="B8109" t="s">
        <v>17447</v>
      </c>
      <c r="C8109">
        <v>0</v>
      </c>
      <c r="D8109">
        <v>0</v>
      </c>
      <c r="E8109" t="s">
        <v>1196</v>
      </c>
      <c r="F8109" t="s">
        <v>1196</v>
      </c>
    </row>
    <row r="8110" spans="1:6">
      <c r="A8110" t="s">
        <v>17448</v>
      </c>
      <c r="B8110" t="s">
        <v>17449</v>
      </c>
      <c r="C8110">
        <v>0</v>
      </c>
      <c r="D8110">
        <v>0</v>
      </c>
      <c r="E8110" t="s">
        <v>1196</v>
      </c>
      <c r="F8110" t="s">
        <v>1196</v>
      </c>
    </row>
    <row r="8111" spans="1:6">
      <c r="A8111" t="s">
        <v>17450</v>
      </c>
      <c r="B8111" t="s">
        <v>17451</v>
      </c>
      <c r="C8111">
        <v>0</v>
      </c>
      <c r="D8111">
        <v>0</v>
      </c>
      <c r="E8111" t="s">
        <v>1196</v>
      </c>
      <c r="F8111" t="s">
        <v>1196</v>
      </c>
    </row>
    <row r="8112" spans="1:6">
      <c r="A8112" t="s">
        <v>17452</v>
      </c>
      <c r="B8112" t="s">
        <v>17453</v>
      </c>
      <c r="C8112">
        <v>0</v>
      </c>
      <c r="D8112">
        <v>0</v>
      </c>
      <c r="E8112" t="s">
        <v>1196</v>
      </c>
      <c r="F8112" t="s">
        <v>1196</v>
      </c>
    </row>
    <row r="8113" spans="1:6">
      <c r="A8113" t="s">
        <v>17454</v>
      </c>
      <c r="B8113" t="s">
        <v>17455</v>
      </c>
      <c r="C8113">
        <v>0</v>
      </c>
      <c r="D8113">
        <v>0</v>
      </c>
      <c r="E8113" t="s">
        <v>1196</v>
      </c>
      <c r="F8113" t="s">
        <v>1196</v>
      </c>
    </row>
    <row r="8114" spans="1:6">
      <c r="A8114" t="s">
        <v>17456</v>
      </c>
      <c r="B8114" t="s">
        <v>17457</v>
      </c>
      <c r="C8114">
        <v>0</v>
      </c>
      <c r="D8114">
        <v>0</v>
      </c>
      <c r="E8114" t="s">
        <v>1196</v>
      </c>
      <c r="F8114" t="s">
        <v>1196</v>
      </c>
    </row>
    <row r="8115" spans="1:6">
      <c r="A8115" t="s">
        <v>17458</v>
      </c>
      <c r="B8115" t="s">
        <v>17459</v>
      </c>
      <c r="C8115">
        <v>0</v>
      </c>
      <c r="D8115">
        <v>0</v>
      </c>
      <c r="E8115" t="s">
        <v>1196</v>
      </c>
      <c r="F8115" t="s">
        <v>1196</v>
      </c>
    </row>
    <row r="8116" spans="1:6">
      <c r="A8116" t="s">
        <v>17460</v>
      </c>
      <c r="B8116" t="s">
        <v>17461</v>
      </c>
      <c r="C8116">
        <v>0</v>
      </c>
      <c r="D8116">
        <v>0</v>
      </c>
      <c r="E8116" t="s">
        <v>1196</v>
      </c>
      <c r="F8116" t="s">
        <v>1196</v>
      </c>
    </row>
    <row r="8117" spans="1:6">
      <c r="A8117" t="s">
        <v>17462</v>
      </c>
      <c r="B8117" t="s">
        <v>17463</v>
      </c>
      <c r="C8117">
        <v>0</v>
      </c>
      <c r="D8117">
        <v>0</v>
      </c>
      <c r="E8117" t="s">
        <v>1196</v>
      </c>
      <c r="F8117" t="s">
        <v>1196</v>
      </c>
    </row>
    <row r="8118" spans="1:6">
      <c r="A8118" t="s">
        <v>17464</v>
      </c>
      <c r="B8118" t="s">
        <v>17465</v>
      </c>
      <c r="C8118">
        <v>0</v>
      </c>
      <c r="D8118">
        <v>0</v>
      </c>
      <c r="E8118" t="s">
        <v>1196</v>
      </c>
      <c r="F8118" t="s">
        <v>1196</v>
      </c>
    </row>
    <row r="8119" spans="1:6">
      <c r="A8119" t="s">
        <v>17466</v>
      </c>
      <c r="B8119" t="s">
        <v>17467</v>
      </c>
      <c r="C8119">
        <v>0</v>
      </c>
      <c r="D8119">
        <v>0</v>
      </c>
      <c r="E8119" t="s">
        <v>1196</v>
      </c>
      <c r="F8119" t="s">
        <v>1196</v>
      </c>
    </row>
    <row r="8120" spans="1:6">
      <c r="A8120" t="s">
        <v>17468</v>
      </c>
      <c r="B8120" t="s">
        <v>16409</v>
      </c>
      <c r="C8120">
        <v>0</v>
      </c>
      <c r="D8120">
        <v>0</v>
      </c>
      <c r="E8120" t="s">
        <v>1196</v>
      </c>
      <c r="F8120" t="s">
        <v>1196</v>
      </c>
    </row>
    <row r="8121" spans="1:6">
      <c r="A8121" t="s">
        <v>17469</v>
      </c>
      <c r="B8121" t="s">
        <v>17470</v>
      </c>
      <c r="C8121">
        <v>0</v>
      </c>
      <c r="D8121">
        <v>0</v>
      </c>
      <c r="E8121" t="s">
        <v>1196</v>
      </c>
      <c r="F8121" t="s">
        <v>1196</v>
      </c>
    </row>
    <row r="8122" spans="1:6">
      <c r="A8122" t="s">
        <v>17471</v>
      </c>
      <c r="B8122" t="s">
        <v>17472</v>
      </c>
      <c r="C8122">
        <v>0</v>
      </c>
      <c r="D8122">
        <v>0</v>
      </c>
      <c r="E8122" t="s">
        <v>1196</v>
      </c>
      <c r="F8122" t="s">
        <v>1196</v>
      </c>
    </row>
    <row r="8123" spans="1:6">
      <c r="A8123" t="s">
        <v>17473</v>
      </c>
      <c r="B8123" t="s">
        <v>17474</v>
      </c>
      <c r="C8123">
        <v>0</v>
      </c>
      <c r="D8123">
        <v>0</v>
      </c>
      <c r="E8123" t="s">
        <v>1196</v>
      </c>
      <c r="F8123" t="s">
        <v>1196</v>
      </c>
    </row>
    <row r="8124" spans="1:6">
      <c r="A8124" t="s">
        <v>17475</v>
      </c>
      <c r="B8124" t="s">
        <v>17476</v>
      </c>
      <c r="C8124">
        <v>0</v>
      </c>
      <c r="D8124">
        <v>0</v>
      </c>
      <c r="E8124" t="s">
        <v>1196</v>
      </c>
      <c r="F8124" t="s">
        <v>1196</v>
      </c>
    </row>
    <row r="8125" spans="1:6">
      <c r="A8125" t="s">
        <v>17477</v>
      </c>
      <c r="B8125" t="s">
        <v>17478</v>
      </c>
      <c r="C8125">
        <v>0</v>
      </c>
      <c r="D8125">
        <v>0</v>
      </c>
      <c r="E8125" t="s">
        <v>1196</v>
      </c>
      <c r="F8125" t="s">
        <v>1196</v>
      </c>
    </row>
    <row r="8126" spans="1:6">
      <c r="A8126" t="s">
        <v>17479</v>
      </c>
      <c r="B8126" t="s">
        <v>17480</v>
      </c>
      <c r="C8126">
        <v>0</v>
      </c>
      <c r="D8126">
        <v>0</v>
      </c>
      <c r="E8126" t="s">
        <v>1196</v>
      </c>
      <c r="F8126" t="s">
        <v>1196</v>
      </c>
    </row>
    <row r="8127" spans="1:6">
      <c r="A8127" t="s">
        <v>17481</v>
      </c>
      <c r="B8127" t="s">
        <v>17482</v>
      </c>
      <c r="C8127">
        <v>0</v>
      </c>
      <c r="D8127">
        <v>0</v>
      </c>
      <c r="E8127" t="s">
        <v>1196</v>
      </c>
      <c r="F8127" t="s">
        <v>1196</v>
      </c>
    </row>
    <row r="8128" spans="1:6">
      <c r="A8128" t="s">
        <v>17483</v>
      </c>
      <c r="B8128" t="s">
        <v>17484</v>
      </c>
      <c r="C8128">
        <v>0</v>
      </c>
      <c r="D8128">
        <v>0</v>
      </c>
      <c r="E8128" t="s">
        <v>1196</v>
      </c>
      <c r="F8128" t="s">
        <v>1196</v>
      </c>
    </row>
    <row r="8129" spans="1:6">
      <c r="A8129" t="s">
        <v>17485</v>
      </c>
      <c r="B8129" t="s">
        <v>17486</v>
      </c>
      <c r="C8129">
        <v>0</v>
      </c>
      <c r="D8129">
        <v>0</v>
      </c>
      <c r="E8129" t="s">
        <v>1196</v>
      </c>
      <c r="F8129" t="s">
        <v>1196</v>
      </c>
    </row>
    <row r="8130" spans="1:6">
      <c r="A8130" t="s">
        <v>17487</v>
      </c>
      <c r="B8130" t="s">
        <v>17488</v>
      </c>
      <c r="C8130">
        <v>0</v>
      </c>
      <c r="D8130">
        <v>0</v>
      </c>
      <c r="E8130" t="s">
        <v>1196</v>
      </c>
      <c r="F8130" t="s">
        <v>1196</v>
      </c>
    </row>
    <row r="8131" spans="1:6">
      <c r="A8131" t="s">
        <v>17489</v>
      </c>
      <c r="B8131" t="s">
        <v>17490</v>
      </c>
      <c r="C8131">
        <v>0</v>
      </c>
      <c r="D8131">
        <v>0</v>
      </c>
      <c r="E8131" t="s">
        <v>1196</v>
      </c>
      <c r="F8131" t="s">
        <v>1196</v>
      </c>
    </row>
    <row r="8132" spans="1:6">
      <c r="A8132" t="s">
        <v>17491</v>
      </c>
      <c r="B8132" t="s">
        <v>17492</v>
      </c>
      <c r="C8132">
        <v>0</v>
      </c>
      <c r="D8132">
        <v>0</v>
      </c>
      <c r="E8132" t="s">
        <v>1196</v>
      </c>
      <c r="F8132" t="s">
        <v>1196</v>
      </c>
    </row>
    <row r="8133" spans="1:6">
      <c r="A8133" t="s">
        <v>17493</v>
      </c>
      <c r="B8133" t="s">
        <v>17494</v>
      </c>
      <c r="C8133">
        <v>0</v>
      </c>
      <c r="D8133">
        <v>0</v>
      </c>
      <c r="E8133" t="s">
        <v>1196</v>
      </c>
      <c r="F8133" t="s">
        <v>1196</v>
      </c>
    </row>
    <row r="8134" spans="1:6">
      <c r="A8134" t="s">
        <v>17495</v>
      </c>
      <c r="B8134" t="s">
        <v>17496</v>
      </c>
      <c r="C8134">
        <v>0</v>
      </c>
      <c r="D8134">
        <v>0</v>
      </c>
      <c r="E8134" t="s">
        <v>1196</v>
      </c>
      <c r="F8134" t="s">
        <v>1196</v>
      </c>
    </row>
    <row r="8135" spans="1:6">
      <c r="A8135" t="s">
        <v>17497</v>
      </c>
      <c r="B8135" t="s">
        <v>17498</v>
      </c>
      <c r="C8135">
        <v>0</v>
      </c>
      <c r="D8135">
        <v>0</v>
      </c>
      <c r="E8135" t="s">
        <v>1196</v>
      </c>
      <c r="F8135" t="s">
        <v>1196</v>
      </c>
    </row>
    <row r="8136" spans="1:6">
      <c r="A8136" t="s">
        <v>17499</v>
      </c>
      <c r="B8136" t="s">
        <v>17500</v>
      </c>
      <c r="C8136">
        <v>0</v>
      </c>
      <c r="D8136">
        <v>0</v>
      </c>
      <c r="E8136" t="s">
        <v>1196</v>
      </c>
      <c r="F8136" t="s">
        <v>1196</v>
      </c>
    </row>
    <row r="8137" spans="1:6">
      <c r="A8137" t="s">
        <v>17501</v>
      </c>
      <c r="B8137" t="s">
        <v>16026</v>
      </c>
      <c r="C8137">
        <v>0</v>
      </c>
      <c r="D8137">
        <v>0</v>
      </c>
      <c r="E8137" t="s">
        <v>1196</v>
      </c>
      <c r="F8137" t="s">
        <v>1196</v>
      </c>
    </row>
    <row r="8138" spans="1:6">
      <c r="A8138" t="s">
        <v>17502</v>
      </c>
      <c r="B8138" t="s">
        <v>17503</v>
      </c>
      <c r="C8138">
        <v>0</v>
      </c>
      <c r="D8138">
        <v>0</v>
      </c>
      <c r="E8138" t="s">
        <v>1196</v>
      </c>
      <c r="F8138" t="s">
        <v>1196</v>
      </c>
    </row>
    <row r="8139" spans="1:6">
      <c r="A8139" t="s">
        <v>17504</v>
      </c>
      <c r="B8139" t="s">
        <v>17505</v>
      </c>
      <c r="C8139">
        <v>41</v>
      </c>
      <c r="D8139">
        <v>0</v>
      </c>
      <c r="E8139" t="s">
        <v>1196</v>
      </c>
      <c r="F8139" t="s">
        <v>1196</v>
      </c>
    </row>
    <row r="8140" spans="1:6">
      <c r="A8140" t="s">
        <v>17506</v>
      </c>
      <c r="B8140" t="s">
        <v>17507</v>
      </c>
      <c r="C8140">
        <v>0</v>
      </c>
      <c r="D8140">
        <v>0</v>
      </c>
      <c r="E8140" t="s">
        <v>1196</v>
      </c>
      <c r="F8140" t="s">
        <v>1196</v>
      </c>
    </row>
    <row r="8141" spans="1:6">
      <c r="A8141" t="s">
        <v>17508</v>
      </c>
      <c r="B8141" t="s">
        <v>17509</v>
      </c>
      <c r="C8141">
        <v>0</v>
      </c>
      <c r="D8141">
        <v>0</v>
      </c>
      <c r="E8141" t="s">
        <v>1196</v>
      </c>
      <c r="F8141" t="s">
        <v>1196</v>
      </c>
    </row>
    <row r="8142" spans="1:6">
      <c r="A8142" t="s">
        <v>17510</v>
      </c>
      <c r="B8142" t="s">
        <v>17511</v>
      </c>
      <c r="C8142">
        <v>15</v>
      </c>
      <c r="D8142">
        <v>0</v>
      </c>
      <c r="E8142" t="s">
        <v>1196</v>
      </c>
      <c r="F8142" t="s">
        <v>1196</v>
      </c>
    </row>
    <row r="8143" spans="1:6">
      <c r="A8143" t="s">
        <v>17512</v>
      </c>
      <c r="B8143" t="s">
        <v>17513</v>
      </c>
      <c r="C8143">
        <v>0</v>
      </c>
      <c r="D8143">
        <v>0</v>
      </c>
      <c r="E8143" t="s">
        <v>1196</v>
      </c>
      <c r="F8143" t="s">
        <v>1196</v>
      </c>
    </row>
    <row r="8144" spans="1:6">
      <c r="A8144" t="s">
        <v>17514</v>
      </c>
      <c r="B8144" t="s">
        <v>17515</v>
      </c>
      <c r="C8144">
        <v>0</v>
      </c>
      <c r="D8144">
        <v>0</v>
      </c>
      <c r="E8144" t="s">
        <v>1196</v>
      </c>
      <c r="F8144" t="s">
        <v>1196</v>
      </c>
    </row>
    <row r="8145" spans="1:6">
      <c r="A8145" t="s">
        <v>17516</v>
      </c>
      <c r="B8145" t="s">
        <v>17517</v>
      </c>
      <c r="C8145">
        <v>0</v>
      </c>
      <c r="D8145">
        <v>0</v>
      </c>
      <c r="E8145" t="s">
        <v>1196</v>
      </c>
      <c r="F8145" t="s">
        <v>1196</v>
      </c>
    </row>
    <row r="8146" spans="1:6">
      <c r="A8146" t="s">
        <v>17518</v>
      </c>
      <c r="B8146" t="s">
        <v>17519</v>
      </c>
      <c r="C8146">
        <v>0</v>
      </c>
      <c r="D8146">
        <v>0</v>
      </c>
      <c r="E8146" t="s">
        <v>1196</v>
      </c>
      <c r="F8146" t="s">
        <v>1196</v>
      </c>
    </row>
    <row r="8147" spans="1:6">
      <c r="A8147" t="s">
        <v>17520</v>
      </c>
      <c r="B8147" t="s">
        <v>17521</v>
      </c>
      <c r="C8147">
        <v>0</v>
      </c>
      <c r="D8147">
        <v>0</v>
      </c>
      <c r="E8147" t="s">
        <v>1196</v>
      </c>
      <c r="F8147" t="s">
        <v>1196</v>
      </c>
    </row>
    <row r="8148" spans="1:6">
      <c r="A8148" t="s">
        <v>17522</v>
      </c>
      <c r="B8148" t="s">
        <v>17523</v>
      </c>
      <c r="C8148">
        <v>0</v>
      </c>
      <c r="D8148">
        <v>0</v>
      </c>
      <c r="E8148" t="s">
        <v>1196</v>
      </c>
      <c r="F8148" t="s">
        <v>1196</v>
      </c>
    </row>
    <row r="8149" spans="1:6">
      <c r="A8149" t="s">
        <v>17524</v>
      </c>
      <c r="B8149" t="s">
        <v>17525</v>
      </c>
      <c r="C8149">
        <v>0</v>
      </c>
      <c r="D8149">
        <v>0</v>
      </c>
      <c r="E8149" t="s">
        <v>1196</v>
      </c>
      <c r="F8149" t="s">
        <v>1196</v>
      </c>
    </row>
    <row r="8150" spans="1:6">
      <c r="A8150" t="s">
        <v>17526</v>
      </c>
      <c r="B8150" t="s">
        <v>17527</v>
      </c>
      <c r="C8150">
        <v>0</v>
      </c>
      <c r="D8150">
        <v>0</v>
      </c>
      <c r="E8150" t="s">
        <v>1196</v>
      </c>
      <c r="F8150" t="s">
        <v>1196</v>
      </c>
    </row>
    <row r="8151" spans="1:6">
      <c r="A8151" t="s">
        <v>17528</v>
      </c>
      <c r="B8151" t="s">
        <v>17529</v>
      </c>
      <c r="C8151">
        <v>0</v>
      </c>
      <c r="D8151">
        <v>0</v>
      </c>
      <c r="E8151" t="s">
        <v>1196</v>
      </c>
      <c r="F8151" t="s">
        <v>1196</v>
      </c>
    </row>
    <row r="8152" spans="1:6">
      <c r="A8152" t="s">
        <v>17530</v>
      </c>
      <c r="B8152" t="s">
        <v>17531</v>
      </c>
      <c r="C8152">
        <v>118</v>
      </c>
      <c r="D8152">
        <v>0</v>
      </c>
      <c r="E8152" t="s">
        <v>1196</v>
      </c>
      <c r="F8152" t="s">
        <v>1196</v>
      </c>
    </row>
    <row r="8153" spans="1:6">
      <c r="A8153" t="s">
        <v>17532</v>
      </c>
      <c r="B8153" t="s">
        <v>17533</v>
      </c>
      <c r="C8153">
        <v>0</v>
      </c>
      <c r="D8153">
        <v>0</v>
      </c>
      <c r="E8153" t="s">
        <v>1196</v>
      </c>
      <c r="F8153" t="s">
        <v>1196</v>
      </c>
    </row>
    <row r="8154" spans="1:6">
      <c r="A8154" t="s">
        <v>17534</v>
      </c>
      <c r="B8154" t="s">
        <v>17535</v>
      </c>
      <c r="C8154">
        <v>0</v>
      </c>
      <c r="D8154">
        <v>0</v>
      </c>
      <c r="E8154" t="s">
        <v>1196</v>
      </c>
      <c r="F8154" t="s">
        <v>1196</v>
      </c>
    </row>
    <row r="8155" spans="1:6">
      <c r="A8155" t="s">
        <v>17536</v>
      </c>
      <c r="B8155" t="s">
        <v>17537</v>
      </c>
      <c r="C8155">
        <v>0</v>
      </c>
      <c r="D8155">
        <v>0</v>
      </c>
      <c r="E8155" t="s">
        <v>1196</v>
      </c>
      <c r="F8155" t="s">
        <v>1196</v>
      </c>
    </row>
    <row r="8156" spans="1:6">
      <c r="A8156" t="s">
        <v>17538</v>
      </c>
      <c r="B8156" t="s">
        <v>17539</v>
      </c>
      <c r="C8156">
        <v>0</v>
      </c>
      <c r="D8156">
        <v>0</v>
      </c>
      <c r="E8156" t="s">
        <v>1196</v>
      </c>
      <c r="F8156" t="s">
        <v>1196</v>
      </c>
    </row>
    <row r="8157" spans="1:6">
      <c r="A8157" t="s">
        <v>17540</v>
      </c>
      <c r="B8157" t="s">
        <v>17541</v>
      </c>
      <c r="C8157">
        <v>0</v>
      </c>
      <c r="D8157">
        <v>0</v>
      </c>
      <c r="E8157" t="s">
        <v>1196</v>
      </c>
      <c r="F8157" t="s">
        <v>1196</v>
      </c>
    </row>
    <row r="8158" spans="1:6">
      <c r="A8158" t="s">
        <v>17542</v>
      </c>
      <c r="B8158" t="s">
        <v>17543</v>
      </c>
      <c r="C8158">
        <v>0</v>
      </c>
      <c r="D8158">
        <v>0</v>
      </c>
      <c r="E8158" t="s">
        <v>1196</v>
      </c>
      <c r="F8158" t="s">
        <v>1196</v>
      </c>
    </row>
    <row r="8159" spans="1:6">
      <c r="A8159" t="s">
        <v>17544</v>
      </c>
      <c r="B8159" t="s">
        <v>17545</v>
      </c>
      <c r="C8159">
        <v>0</v>
      </c>
      <c r="D8159">
        <v>0</v>
      </c>
      <c r="E8159" t="s">
        <v>1196</v>
      </c>
      <c r="F8159" t="s">
        <v>1196</v>
      </c>
    </row>
    <row r="8160" spans="1:6">
      <c r="A8160" t="s">
        <v>17546</v>
      </c>
      <c r="B8160" t="s">
        <v>17547</v>
      </c>
      <c r="C8160">
        <v>0</v>
      </c>
      <c r="D8160">
        <v>0</v>
      </c>
      <c r="E8160" t="s">
        <v>1196</v>
      </c>
      <c r="F8160" t="s">
        <v>1196</v>
      </c>
    </row>
    <row r="8161" spans="1:6">
      <c r="A8161" t="s">
        <v>17548</v>
      </c>
      <c r="B8161" t="s">
        <v>17549</v>
      </c>
      <c r="C8161">
        <v>0</v>
      </c>
      <c r="D8161">
        <v>0</v>
      </c>
      <c r="E8161" t="s">
        <v>1196</v>
      </c>
      <c r="F8161" t="s">
        <v>1196</v>
      </c>
    </row>
    <row r="8162" spans="1:6">
      <c r="A8162" t="s">
        <v>17550</v>
      </c>
      <c r="B8162" t="s">
        <v>17551</v>
      </c>
      <c r="C8162">
        <v>0</v>
      </c>
      <c r="D8162">
        <v>0</v>
      </c>
      <c r="E8162" t="s">
        <v>1196</v>
      </c>
      <c r="F8162" t="s">
        <v>1196</v>
      </c>
    </row>
    <row r="8163" spans="1:6">
      <c r="A8163" t="s">
        <v>17552</v>
      </c>
      <c r="B8163" t="s">
        <v>17553</v>
      </c>
      <c r="C8163">
        <v>0</v>
      </c>
      <c r="D8163">
        <v>0</v>
      </c>
      <c r="E8163" t="s">
        <v>1196</v>
      </c>
      <c r="F8163" t="s">
        <v>1196</v>
      </c>
    </row>
    <row r="8164" spans="1:6">
      <c r="A8164" t="s">
        <v>17554</v>
      </c>
      <c r="B8164" t="s">
        <v>17555</v>
      </c>
      <c r="C8164">
        <v>0</v>
      </c>
      <c r="D8164">
        <v>0</v>
      </c>
      <c r="E8164" t="s">
        <v>1196</v>
      </c>
      <c r="F8164" t="s">
        <v>1196</v>
      </c>
    </row>
    <row r="8165" spans="1:6">
      <c r="A8165" t="s">
        <v>17556</v>
      </c>
      <c r="B8165" t="s">
        <v>17557</v>
      </c>
      <c r="C8165">
        <v>0</v>
      </c>
      <c r="D8165">
        <v>0</v>
      </c>
      <c r="E8165" t="s">
        <v>1196</v>
      </c>
      <c r="F8165" t="s">
        <v>1196</v>
      </c>
    </row>
    <row r="8166" spans="1:6">
      <c r="A8166" t="s">
        <v>17558</v>
      </c>
      <c r="B8166" t="s">
        <v>17559</v>
      </c>
      <c r="C8166">
        <v>0</v>
      </c>
      <c r="D8166">
        <v>0</v>
      </c>
      <c r="E8166" t="s">
        <v>1196</v>
      </c>
      <c r="F8166" t="s">
        <v>1196</v>
      </c>
    </row>
    <row r="8167" spans="1:6">
      <c r="A8167" t="s">
        <v>17560</v>
      </c>
      <c r="B8167" t="s">
        <v>17561</v>
      </c>
      <c r="C8167">
        <v>0</v>
      </c>
      <c r="D8167">
        <v>0</v>
      </c>
      <c r="E8167" t="s">
        <v>1196</v>
      </c>
      <c r="F8167" t="s">
        <v>1196</v>
      </c>
    </row>
    <row r="8168" spans="1:6">
      <c r="A8168" t="s">
        <v>17562</v>
      </c>
      <c r="B8168" t="s">
        <v>17563</v>
      </c>
      <c r="C8168">
        <v>0</v>
      </c>
      <c r="D8168">
        <v>0</v>
      </c>
      <c r="E8168" t="s">
        <v>1196</v>
      </c>
      <c r="F8168" t="s">
        <v>1196</v>
      </c>
    </row>
    <row r="8169" spans="1:6">
      <c r="A8169" t="s">
        <v>17564</v>
      </c>
      <c r="B8169" t="s">
        <v>17565</v>
      </c>
      <c r="C8169">
        <v>0</v>
      </c>
      <c r="D8169">
        <v>0</v>
      </c>
      <c r="E8169" t="s">
        <v>1196</v>
      </c>
      <c r="F8169" t="s">
        <v>1196</v>
      </c>
    </row>
    <row r="8170" spans="1:6">
      <c r="A8170" t="s">
        <v>17566</v>
      </c>
      <c r="B8170" t="s">
        <v>17567</v>
      </c>
      <c r="C8170">
        <v>0</v>
      </c>
      <c r="D8170">
        <v>0</v>
      </c>
      <c r="E8170" t="s">
        <v>1196</v>
      </c>
      <c r="F8170" t="s">
        <v>1196</v>
      </c>
    </row>
    <row r="8171" spans="1:6">
      <c r="A8171" t="s">
        <v>17568</v>
      </c>
      <c r="B8171" t="s">
        <v>17569</v>
      </c>
      <c r="C8171">
        <v>0</v>
      </c>
      <c r="D8171">
        <v>0</v>
      </c>
      <c r="E8171" t="s">
        <v>1196</v>
      </c>
      <c r="F8171" t="s">
        <v>1196</v>
      </c>
    </row>
    <row r="8172" spans="1:6">
      <c r="A8172" t="s">
        <v>17570</v>
      </c>
      <c r="B8172" t="s">
        <v>17571</v>
      </c>
      <c r="C8172">
        <v>0</v>
      </c>
      <c r="D8172">
        <v>0</v>
      </c>
      <c r="E8172" t="s">
        <v>1196</v>
      </c>
      <c r="F8172" t="s">
        <v>1196</v>
      </c>
    </row>
    <row r="8173" spans="1:6">
      <c r="A8173" t="s">
        <v>17572</v>
      </c>
      <c r="B8173" t="s">
        <v>17573</v>
      </c>
      <c r="C8173">
        <v>0</v>
      </c>
      <c r="D8173">
        <v>0</v>
      </c>
      <c r="E8173" t="s">
        <v>1196</v>
      </c>
      <c r="F8173" t="s">
        <v>1196</v>
      </c>
    </row>
    <row r="8174" spans="1:6">
      <c r="A8174" t="s">
        <v>17574</v>
      </c>
      <c r="B8174" t="s">
        <v>17575</v>
      </c>
      <c r="C8174">
        <v>0</v>
      </c>
      <c r="D8174">
        <v>0</v>
      </c>
      <c r="E8174" t="s">
        <v>1196</v>
      </c>
      <c r="F8174" t="s">
        <v>1196</v>
      </c>
    </row>
    <row r="8175" spans="1:6">
      <c r="A8175" t="s">
        <v>17576</v>
      </c>
      <c r="B8175" t="s">
        <v>17577</v>
      </c>
      <c r="C8175">
        <v>0</v>
      </c>
      <c r="D8175">
        <v>0</v>
      </c>
      <c r="E8175" t="s">
        <v>1196</v>
      </c>
      <c r="F8175" t="s">
        <v>1196</v>
      </c>
    </row>
    <row r="8176" spans="1:6">
      <c r="A8176" t="s">
        <v>17578</v>
      </c>
      <c r="B8176" t="s">
        <v>17579</v>
      </c>
      <c r="C8176">
        <v>0</v>
      </c>
      <c r="D8176">
        <v>0</v>
      </c>
      <c r="E8176" t="s">
        <v>1196</v>
      </c>
      <c r="F8176" t="s">
        <v>1196</v>
      </c>
    </row>
    <row r="8177" spans="1:6">
      <c r="A8177" t="s">
        <v>17580</v>
      </c>
      <c r="B8177" t="s">
        <v>17581</v>
      </c>
      <c r="C8177">
        <v>0</v>
      </c>
      <c r="D8177">
        <v>0</v>
      </c>
      <c r="E8177" t="s">
        <v>1196</v>
      </c>
      <c r="F8177" t="s">
        <v>1196</v>
      </c>
    </row>
    <row r="8178" spans="1:6">
      <c r="A8178" t="s">
        <v>17582</v>
      </c>
      <c r="B8178" t="s">
        <v>17583</v>
      </c>
      <c r="C8178">
        <v>0</v>
      </c>
      <c r="D8178">
        <v>0</v>
      </c>
      <c r="E8178" t="s">
        <v>1196</v>
      </c>
      <c r="F8178" t="s">
        <v>1196</v>
      </c>
    </row>
    <row r="8179" spans="1:6">
      <c r="A8179" t="s">
        <v>17584</v>
      </c>
      <c r="B8179" t="s">
        <v>17585</v>
      </c>
      <c r="C8179">
        <v>100</v>
      </c>
      <c r="D8179">
        <v>0</v>
      </c>
      <c r="E8179" t="s">
        <v>1196</v>
      </c>
      <c r="F8179" t="s">
        <v>1196</v>
      </c>
    </row>
    <row r="8180" spans="1:6">
      <c r="A8180" t="s">
        <v>17586</v>
      </c>
      <c r="B8180" t="s">
        <v>17587</v>
      </c>
      <c r="C8180">
        <v>0</v>
      </c>
      <c r="D8180">
        <v>0</v>
      </c>
      <c r="E8180" t="s">
        <v>1196</v>
      </c>
      <c r="F8180" t="s">
        <v>1196</v>
      </c>
    </row>
    <row r="8181" spans="1:6">
      <c r="A8181" t="s">
        <v>17588</v>
      </c>
      <c r="B8181" t="s">
        <v>17589</v>
      </c>
      <c r="C8181">
        <v>0</v>
      </c>
      <c r="D8181">
        <v>0</v>
      </c>
      <c r="E8181" t="s">
        <v>1196</v>
      </c>
      <c r="F8181" t="s">
        <v>1196</v>
      </c>
    </row>
    <row r="8182" spans="1:6">
      <c r="A8182" t="s">
        <v>17590</v>
      </c>
      <c r="B8182" t="s">
        <v>17591</v>
      </c>
      <c r="C8182">
        <v>0</v>
      </c>
      <c r="D8182">
        <v>0</v>
      </c>
      <c r="E8182" t="s">
        <v>1196</v>
      </c>
      <c r="F8182" t="s">
        <v>1196</v>
      </c>
    </row>
    <row r="8183" spans="1:6">
      <c r="A8183" t="s">
        <v>17592</v>
      </c>
      <c r="B8183" t="s">
        <v>17593</v>
      </c>
      <c r="C8183">
        <v>0</v>
      </c>
      <c r="D8183">
        <v>0</v>
      </c>
      <c r="E8183" t="s">
        <v>1196</v>
      </c>
      <c r="F8183" t="s">
        <v>1196</v>
      </c>
    </row>
    <row r="8184" spans="1:6">
      <c r="A8184" t="s">
        <v>17594</v>
      </c>
      <c r="B8184" t="s">
        <v>17595</v>
      </c>
      <c r="C8184">
        <v>0</v>
      </c>
      <c r="D8184">
        <v>0</v>
      </c>
      <c r="E8184" t="s">
        <v>1196</v>
      </c>
      <c r="F8184" t="s">
        <v>1196</v>
      </c>
    </row>
    <row r="8185" spans="1:6">
      <c r="A8185" t="s">
        <v>17596</v>
      </c>
      <c r="B8185" t="s">
        <v>17597</v>
      </c>
      <c r="C8185">
        <v>0</v>
      </c>
      <c r="D8185">
        <v>0</v>
      </c>
      <c r="E8185" t="s">
        <v>1196</v>
      </c>
      <c r="F8185" t="s">
        <v>1196</v>
      </c>
    </row>
    <row r="8186" spans="1:6">
      <c r="A8186" t="s">
        <v>17598</v>
      </c>
      <c r="B8186" t="s">
        <v>17599</v>
      </c>
      <c r="C8186">
        <v>0</v>
      </c>
      <c r="D8186">
        <v>0</v>
      </c>
      <c r="E8186" t="s">
        <v>1196</v>
      </c>
      <c r="F8186" t="s">
        <v>1196</v>
      </c>
    </row>
    <row r="8187" spans="1:6">
      <c r="A8187" t="s">
        <v>17600</v>
      </c>
      <c r="B8187" t="s">
        <v>17601</v>
      </c>
      <c r="C8187">
        <v>0</v>
      </c>
      <c r="D8187">
        <v>0</v>
      </c>
      <c r="E8187" t="s">
        <v>1196</v>
      </c>
      <c r="F8187" t="s">
        <v>1196</v>
      </c>
    </row>
    <row r="8188" spans="1:6">
      <c r="A8188" t="s">
        <v>17602</v>
      </c>
      <c r="B8188" t="s">
        <v>17603</v>
      </c>
      <c r="C8188">
        <v>0</v>
      </c>
      <c r="D8188">
        <v>0</v>
      </c>
      <c r="E8188" t="s">
        <v>1196</v>
      </c>
      <c r="F8188" t="s">
        <v>1196</v>
      </c>
    </row>
    <row r="8189" spans="1:6">
      <c r="A8189" t="s">
        <v>17604</v>
      </c>
      <c r="B8189" t="s">
        <v>17605</v>
      </c>
      <c r="C8189">
        <v>0</v>
      </c>
      <c r="D8189">
        <v>0</v>
      </c>
      <c r="E8189" t="s">
        <v>1196</v>
      </c>
      <c r="F8189" t="s">
        <v>1196</v>
      </c>
    </row>
    <row r="8190" spans="1:6">
      <c r="A8190" t="s">
        <v>17606</v>
      </c>
      <c r="B8190" t="s">
        <v>17607</v>
      </c>
      <c r="C8190">
        <v>0</v>
      </c>
      <c r="D8190">
        <v>0</v>
      </c>
      <c r="E8190" t="s">
        <v>1196</v>
      </c>
      <c r="F8190" t="s">
        <v>1196</v>
      </c>
    </row>
    <row r="8191" spans="1:6">
      <c r="A8191" t="s">
        <v>17608</v>
      </c>
      <c r="B8191" t="s">
        <v>17609</v>
      </c>
      <c r="C8191">
        <v>0</v>
      </c>
      <c r="D8191">
        <v>0</v>
      </c>
      <c r="E8191" t="s">
        <v>1196</v>
      </c>
      <c r="F8191" t="s">
        <v>1196</v>
      </c>
    </row>
    <row r="8192" spans="1:6">
      <c r="A8192" t="s">
        <v>17610</v>
      </c>
      <c r="B8192" t="s">
        <v>17611</v>
      </c>
      <c r="C8192">
        <v>0</v>
      </c>
      <c r="D8192">
        <v>0</v>
      </c>
      <c r="E8192" t="s">
        <v>1196</v>
      </c>
      <c r="F8192" t="s">
        <v>1196</v>
      </c>
    </row>
    <row r="8193" spans="1:6">
      <c r="A8193" t="s">
        <v>17612</v>
      </c>
      <c r="B8193" t="s">
        <v>17613</v>
      </c>
      <c r="C8193">
        <v>0</v>
      </c>
      <c r="D8193">
        <v>0</v>
      </c>
      <c r="E8193" t="s">
        <v>1196</v>
      </c>
      <c r="F8193" t="s">
        <v>1196</v>
      </c>
    </row>
    <row r="8194" spans="1:6">
      <c r="A8194" t="s">
        <v>17614</v>
      </c>
      <c r="B8194" t="s">
        <v>17615</v>
      </c>
      <c r="C8194">
        <v>0</v>
      </c>
      <c r="D8194">
        <v>0</v>
      </c>
      <c r="E8194" t="s">
        <v>1196</v>
      </c>
      <c r="F8194" t="s">
        <v>1196</v>
      </c>
    </row>
    <row r="8195" spans="1:6">
      <c r="A8195" t="s">
        <v>17616</v>
      </c>
      <c r="B8195" t="s">
        <v>17617</v>
      </c>
      <c r="C8195">
        <v>0</v>
      </c>
      <c r="D8195">
        <v>0</v>
      </c>
      <c r="E8195" t="s">
        <v>1196</v>
      </c>
      <c r="F8195" t="s">
        <v>1196</v>
      </c>
    </row>
    <row r="8196" spans="1:6">
      <c r="A8196" t="s">
        <v>17618</v>
      </c>
      <c r="B8196" t="s">
        <v>17619</v>
      </c>
      <c r="C8196">
        <v>0</v>
      </c>
      <c r="D8196">
        <v>0</v>
      </c>
      <c r="E8196" t="s">
        <v>1196</v>
      </c>
      <c r="F8196" t="s">
        <v>1196</v>
      </c>
    </row>
    <row r="8197" spans="1:6">
      <c r="A8197" t="s">
        <v>17620</v>
      </c>
      <c r="B8197" t="s">
        <v>17621</v>
      </c>
      <c r="C8197">
        <v>0</v>
      </c>
      <c r="D8197">
        <v>0</v>
      </c>
      <c r="E8197" t="s">
        <v>1196</v>
      </c>
      <c r="F8197" t="s">
        <v>1196</v>
      </c>
    </row>
    <row r="8198" spans="1:6">
      <c r="A8198" t="s">
        <v>17622</v>
      </c>
      <c r="B8198" t="s">
        <v>17623</v>
      </c>
      <c r="C8198">
        <v>0</v>
      </c>
      <c r="D8198">
        <v>0</v>
      </c>
      <c r="E8198" t="s">
        <v>1196</v>
      </c>
      <c r="F8198" t="s">
        <v>1196</v>
      </c>
    </row>
    <row r="8199" spans="1:6">
      <c r="A8199" t="s">
        <v>17624</v>
      </c>
      <c r="B8199" t="s">
        <v>17625</v>
      </c>
      <c r="C8199">
        <v>0</v>
      </c>
      <c r="D8199">
        <v>0</v>
      </c>
      <c r="E8199" t="s">
        <v>1196</v>
      </c>
      <c r="F8199" t="s">
        <v>1196</v>
      </c>
    </row>
    <row r="8200" spans="1:6">
      <c r="A8200" t="s">
        <v>17626</v>
      </c>
      <c r="B8200" t="s">
        <v>17627</v>
      </c>
      <c r="C8200">
        <v>0</v>
      </c>
      <c r="D8200">
        <v>0</v>
      </c>
      <c r="E8200" t="s">
        <v>1196</v>
      </c>
      <c r="F8200" t="s">
        <v>1196</v>
      </c>
    </row>
    <row r="8201" spans="1:6">
      <c r="A8201" t="s">
        <v>17628</v>
      </c>
      <c r="B8201" t="s">
        <v>17629</v>
      </c>
      <c r="C8201">
        <v>0</v>
      </c>
      <c r="D8201">
        <v>0</v>
      </c>
      <c r="E8201" t="s">
        <v>1196</v>
      </c>
      <c r="F8201" t="s">
        <v>1196</v>
      </c>
    </row>
    <row r="8202" spans="1:6">
      <c r="A8202" t="s">
        <v>17630</v>
      </c>
      <c r="B8202" t="s">
        <v>17631</v>
      </c>
      <c r="C8202">
        <v>0</v>
      </c>
      <c r="D8202">
        <v>0</v>
      </c>
      <c r="E8202" t="s">
        <v>1196</v>
      </c>
      <c r="F8202" t="s">
        <v>1196</v>
      </c>
    </row>
    <row r="8203" spans="1:6">
      <c r="A8203" t="s">
        <v>17632</v>
      </c>
      <c r="B8203" t="s">
        <v>17633</v>
      </c>
      <c r="C8203">
        <v>0</v>
      </c>
      <c r="D8203">
        <v>0</v>
      </c>
      <c r="E8203" t="s">
        <v>1196</v>
      </c>
      <c r="F8203" t="s">
        <v>1196</v>
      </c>
    </row>
    <row r="8204" spans="1:6">
      <c r="A8204" t="s">
        <v>17634</v>
      </c>
      <c r="B8204" t="s">
        <v>17635</v>
      </c>
      <c r="C8204">
        <v>0</v>
      </c>
      <c r="D8204">
        <v>0</v>
      </c>
      <c r="E8204" t="s">
        <v>1196</v>
      </c>
      <c r="F8204" t="s">
        <v>1196</v>
      </c>
    </row>
    <row r="8205" spans="1:6">
      <c r="A8205" t="s">
        <v>17636</v>
      </c>
      <c r="B8205" t="s">
        <v>17637</v>
      </c>
      <c r="C8205">
        <v>0</v>
      </c>
      <c r="D8205">
        <v>0</v>
      </c>
      <c r="E8205" t="s">
        <v>1196</v>
      </c>
      <c r="F8205" t="s">
        <v>1196</v>
      </c>
    </row>
    <row r="8206" spans="1:6">
      <c r="A8206" t="s">
        <v>17638</v>
      </c>
      <c r="B8206" t="s">
        <v>17639</v>
      </c>
      <c r="C8206">
        <v>0</v>
      </c>
      <c r="D8206">
        <v>0</v>
      </c>
      <c r="E8206" t="s">
        <v>1196</v>
      </c>
      <c r="F8206" t="s">
        <v>1196</v>
      </c>
    </row>
    <row r="8207" spans="1:6">
      <c r="A8207" t="s">
        <v>17640</v>
      </c>
      <c r="B8207" t="s">
        <v>17641</v>
      </c>
      <c r="C8207">
        <v>0</v>
      </c>
      <c r="D8207">
        <v>0</v>
      </c>
      <c r="E8207" t="s">
        <v>1196</v>
      </c>
      <c r="F8207" t="s">
        <v>1196</v>
      </c>
    </row>
    <row r="8208" spans="1:6">
      <c r="A8208" t="s">
        <v>17642</v>
      </c>
      <c r="B8208" t="s">
        <v>17643</v>
      </c>
      <c r="C8208">
        <v>0</v>
      </c>
      <c r="D8208">
        <v>0</v>
      </c>
      <c r="E8208" t="s">
        <v>1196</v>
      </c>
      <c r="F8208" t="s">
        <v>1196</v>
      </c>
    </row>
    <row r="8209" spans="1:6">
      <c r="A8209" t="s">
        <v>17644</v>
      </c>
      <c r="B8209" t="s">
        <v>17645</v>
      </c>
      <c r="C8209">
        <v>0</v>
      </c>
      <c r="D8209">
        <v>0</v>
      </c>
      <c r="E8209" t="s">
        <v>1196</v>
      </c>
      <c r="F8209" t="s">
        <v>1196</v>
      </c>
    </row>
    <row r="8210" spans="1:6">
      <c r="A8210" t="s">
        <v>17646</v>
      </c>
      <c r="B8210" t="s">
        <v>17647</v>
      </c>
      <c r="C8210">
        <v>0</v>
      </c>
      <c r="D8210">
        <v>0</v>
      </c>
      <c r="E8210" t="s">
        <v>1196</v>
      </c>
      <c r="F8210" t="s">
        <v>1196</v>
      </c>
    </row>
    <row r="8211" spans="1:6">
      <c r="A8211" t="s">
        <v>17648</v>
      </c>
      <c r="B8211" t="s">
        <v>17649</v>
      </c>
      <c r="C8211">
        <v>0</v>
      </c>
      <c r="D8211">
        <v>0</v>
      </c>
      <c r="E8211" t="s">
        <v>1196</v>
      </c>
      <c r="F8211" t="s">
        <v>1196</v>
      </c>
    </row>
    <row r="8212" spans="1:6">
      <c r="A8212" t="s">
        <v>17650</v>
      </c>
      <c r="B8212" t="s">
        <v>17651</v>
      </c>
      <c r="C8212">
        <v>0</v>
      </c>
      <c r="D8212">
        <v>0</v>
      </c>
      <c r="E8212" t="s">
        <v>1196</v>
      </c>
      <c r="F8212" t="s">
        <v>1196</v>
      </c>
    </row>
    <row r="8213" spans="1:6">
      <c r="A8213" t="s">
        <v>17652</v>
      </c>
      <c r="B8213" t="s">
        <v>17653</v>
      </c>
      <c r="C8213">
        <v>0</v>
      </c>
      <c r="D8213">
        <v>0</v>
      </c>
      <c r="E8213" t="s">
        <v>1196</v>
      </c>
      <c r="F8213" t="s">
        <v>1196</v>
      </c>
    </row>
    <row r="8214" spans="1:6">
      <c r="A8214" t="s">
        <v>17654</v>
      </c>
      <c r="B8214" t="s">
        <v>17655</v>
      </c>
      <c r="C8214">
        <v>0</v>
      </c>
      <c r="D8214">
        <v>0</v>
      </c>
      <c r="E8214" t="s">
        <v>1196</v>
      </c>
      <c r="F8214" t="s">
        <v>1196</v>
      </c>
    </row>
    <row r="8215" spans="1:6">
      <c r="A8215" t="s">
        <v>17656</v>
      </c>
      <c r="B8215" t="s">
        <v>17657</v>
      </c>
      <c r="C8215">
        <v>0</v>
      </c>
      <c r="D8215">
        <v>0</v>
      </c>
      <c r="E8215" t="s">
        <v>1196</v>
      </c>
      <c r="F8215" t="s">
        <v>1196</v>
      </c>
    </row>
    <row r="8216" spans="1:6">
      <c r="A8216" t="s">
        <v>17658</v>
      </c>
      <c r="B8216" t="s">
        <v>17659</v>
      </c>
      <c r="C8216">
        <v>0</v>
      </c>
      <c r="D8216">
        <v>0</v>
      </c>
      <c r="E8216" t="s">
        <v>1196</v>
      </c>
      <c r="F8216" t="s">
        <v>1196</v>
      </c>
    </row>
    <row r="8217" spans="1:6">
      <c r="A8217" t="s">
        <v>17660</v>
      </c>
      <c r="B8217" t="s">
        <v>17661</v>
      </c>
      <c r="C8217">
        <v>0</v>
      </c>
      <c r="D8217">
        <v>0</v>
      </c>
      <c r="E8217" t="s">
        <v>1196</v>
      </c>
      <c r="F8217" t="s">
        <v>1196</v>
      </c>
    </row>
    <row r="8218" spans="1:6">
      <c r="A8218" t="s">
        <v>17662</v>
      </c>
      <c r="B8218" t="s">
        <v>17663</v>
      </c>
      <c r="C8218">
        <v>0</v>
      </c>
      <c r="D8218">
        <v>0</v>
      </c>
      <c r="E8218" t="s">
        <v>1196</v>
      </c>
      <c r="F8218" t="s">
        <v>1196</v>
      </c>
    </row>
    <row r="8219" spans="1:6">
      <c r="A8219" t="s">
        <v>17664</v>
      </c>
      <c r="B8219" t="s">
        <v>17665</v>
      </c>
      <c r="C8219">
        <v>0</v>
      </c>
      <c r="D8219">
        <v>0</v>
      </c>
      <c r="E8219" t="s">
        <v>1196</v>
      </c>
      <c r="F8219" t="s">
        <v>1196</v>
      </c>
    </row>
    <row r="8220" spans="1:6">
      <c r="A8220" t="s">
        <v>17666</v>
      </c>
      <c r="B8220" t="s">
        <v>17667</v>
      </c>
      <c r="C8220">
        <v>0</v>
      </c>
      <c r="D8220">
        <v>0</v>
      </c>
      <c r="E8220" t="s">
        <v>1196</v>
      </c>
      <c r="F8220" t="s">
        <v>1196</v>
      </c>
    </row>
    <row r="8221" spans="1:6">
      <c r="A8221" t="s">
        <v>17668</v>
      </c>
      <c r="B8221" t="s">
        <v>17669</v>
      </c>
      <c r="C8221">
        <v>0</v>
      </c>
      <c r="D8221">
        <v>0</v>
      </c>
      <c r="E8221" t="s">
        <v>1196</v>
      </c>
      <c r="F8221" t="s">
        <v>1196</v>
      </c>
    </row>
    <row r="8222" spans="1:6">
      <c r="A8222" t="s">
        <v>17670</v>
      </c>
      <c r="B8222" t="s">
        <v>17671</v>
      </c>
      <c r="C8222">
        <v>0</v>
      </c>
      <c r="D8222">
        <v>0</v>
      </c>
      <c r="E8222" t="s">
        <v>1196</v>
      </c>
      <c r="F8222" t="s">
        <v>1196</v>
      </c>
    </row>
    <row r="8223" spans="1:6">
      <c r="A8223" t="s">
        <v>17672</v>
      </c>
      <c r="B8223" t="s">
        <v>17673</v>
      </c>
      <c r="C8223">
        <v>0</v>
      </c>
      <c r="D8223">
        <v>0</v>
      </c>
      <c r="E8223" t="s">
        <v>1196</v>
      </c>
      <c r="F8223" t="s">
        <v>1196</v>
      </c>
    </row>
    <row r="8224" spans="1:6">
      <c r="A8224" t="s">
        <v>17674</v>
      </c>
      <c r="B8224" t="s">
        <v>17675</v>
      </c>
      <c r="C8224">
        <v>0</v>
      </c>
      <c r="D8224">
        <v>0</v>
      </c>
      <c r="E8224" t="s">
        <v>1196</v>
      </c>
      <c r="F8224" t="s">
        <v>1196</v>
      </c>
    </row>
    <row r="8225" spans="1:6">
      <c r="A8225" t="s">
        <v>17676</v>
      </c>
      <c r="B8225" t="s">
        <v>17677</v>
      </c>
      <c r="C8225">
        <v>0</v>
      </c>
      <c r="D8225">
        <v>0</v>
      </c>
      <c r="E8225" t="s">
        <v>1196</v>
      </c>
      <c r="F8225" t="s">
        <v>1196</v>
      </c>
    </row>
    <row r="8226" spans="1:6">
      <c r="A8226" t="s">
        <v>17678</v>
      </c>
      <c r="B8226" t="s">
        <v>17679</v>
      </c>
      <c r="C8226">
        <v>0</v>
      </c>
      <c r="D8226">
        <v>0</v>
      </c>
      <c r="E8226" t="s">
        <v>1196</v>
      </c>
      <c r="F8226" t="s">
        <v>1196</v>
      </c>
    </row>
    <row r="8227" spans="1:6">
      <c r="A8227" t="s">
        <v>17680</v>
      </c>
      <c r="B8227" t="s">
        <v>17681</v>
      </c>
      <c r="C8227">
        <v>0</v>
      </c>
      <c r="D8227">
        <v>0</v>
      </c>
      <c r="E8227" t="s">
        <v>1196</v>
      </c>
      <c r="F8227" t="s">
        <v>1196</v>
      </c>
    </row>
    <row r="8228" spans="1:6">
      <c r="A8228" t="s">
        <v>17682</v>
      </c>
      <c r="B8228" t="s">
        <v>17683</v>
      </c>
      <c r="C8228">
        <v>0</v>
      </c>
      <c r="D8228">
        <v>0</v>
      </c>
      <c r="E8228" t="s">
        <v>1196</v>
      </c>
      <c r="F8228" t="s">
        <v>1196</v>
      </c>
    </row>
    <row r="8229" spans="1:6">
      <c r="A8229" t="s">
        <v>17684</v>
      </c>
      <c r="B8229" t="s">
        <v>17685</v>
      </c>
      <c r="C8229">
        <v>0</v>
      </c>
      <c r="D8229">
        <v>0</v>
      </c>
      <c r="E8229" t="s">
        <v>1196</v>
      </c>
      <c r="F8229" t="s">
        <v>1196</v>
      </c>
    </row>
    <row r="8230" spans="1:6">
      <c r="A8230" t="s">
        <v>17686</v>
      </c>
      <c r="B8230" t="s">
        <v>17687</v>
      </c>
      <c r="C8230">
        <v>0</v>
      </c>
      <c r="D8230">
        <v>0</v>
      </c>
      <c r="E8230" t="s">
        <v>1196</v>
      </c>
      <c r="F8230" t="s">
        <v>1196</v>
      </c>
    </row>
    <row r="8231" spans="1:6">
      <c r="A8231" t="s">
        <v>17688</v>
      </c>
      <c r="B8231" t="s">
        <v>17689</v>
      </c>
      <c r="C8231">
        <v>0</v>
      </c>
      <c r="D8231">
        <v>0</v>
      </c>
      <c r="E8231" t="s">
        <v>1196</v>
      </c>
      <c r="F8231" t="s">
        <v>1196</v>
      </c>
    </row>
    <row r="8232" spans="1:6">
      <c r="A8232" t="s">
        <v>17690</v>
      </c>
      <c r="B8232" t="s">
        <v>17691</v>
      </c>
      <c r="C8232">
        <v>0</v>
      </c>
      <c r="D8232">
        <v>0</v>
      </c>
      <c r="E8232" t="s">
        <v>1196</v>
      </c>
      <c r="F8232" t="s">
        <v>1196</v>
      </c>
    </row>
    <row r="8233" spans="1:6">
      <c r="A8233" t="s">
        <v>17692</v>
      </c>
      <c r="B8233" t="s">
        <v>17693</v>
      </c>
      <c r="C8233">
        <v>0</v>
      </c>
      <c r="D8233">
        <v>0</v>
      </c>
      <c r="E8233" t="s">
        <v>1196</v>
      </c>
      <c r="F8233" t="s">
        <v>1196</v>
      </c>
    </row>
    <row r="8234" spans="1:6">
      <c r="A8234" t="s">
        <v>17694</v>
      </c>
      <c r="B8234" t="s">
        <v>17695</v>
      </c>
      <c r="C8234">
        <v>0</v>
      </c>
      <c r="D8234">
        <v>0</v>
      </c>
      <c r="E8234" t="s">
        <v>1196</v>
      </c>
      <c r="F8234" t="s">
        <v>1196</v>
      </c>
    </row>
    <row r="8235" spans="1:6">
      <c r="A8235" t="s">
        <v>17696</v>
      </c>
      <c r="B8235" t="s">
        <v>17697</v>
      </c>
      <c r="C8235">
        <v>0</v>
      </c>
      <c r="D8235">
        <v>0</v>
      </c>
      <c r="E8235" t="s">
        <v>1196</v>
      </c>
      <c r="F8235" t="s">
        <v>1196</v>
      </c>
    </row>
    <row r="8236" spans="1:6">
      <c r="A8236" t="s">
        <v>17698</v>
      </c>
      <c r="B8236" t="s">
        <v>17699</v>
      </c>
      <c r="C8236">
        <v>0</v>
      </c>
      <c r="D8236">
        <v>0</v>
      </c>
      <c r="E8236" t="s">
        <v>1196</v>
      </c>
      <c r="F8236" t="s">
        <v>1196</v>
      </c>
    </row>
    <row r="8237" spans="1:6">
      <c r="A8237" t="s">
        <v>17700</v>
      </c>
      <c r="B8237" t="s">
        <v>17701</v>
      </c>
      <c r="C8237">
        <v>0</v>
      </c>
      <c r="D8237">
        <v>0</v>
      </c>
      <c r="E8237" t="s">
        <v>1196</v>
      </c>
      <c r="F8237" t="s">
        <v>1196</v>
      </c>
    </row>
    <row r="8238" spans="1:6">
      <c r="A8238" t="s">
        <v>17702</v>
      </c>
      <c r="B8238" t="s">
        <v>17703</v>
      </c>
      <c r="C8238">
        <v>0</v>
      </c>
      <c r="D8238">
        <v>0</v>
      </c>
      <c r="E8238" t="s">
        <v>1196</v>
      </c>
      <c r="F8238" t="s">
        <v>1196</v>
      </c>
    </row>
    <row r="8239" spans="1:6">
      <c r="A8239" t="s">
        <v>17704</v>
      </c>
      <c r="B8239" t="s">
        <v>17705</v>
      </c>
      <c r="C8239">
        <v>0</v>
      </c>
      <c r="D8239">
        <v>0</v>
      </c>
      <c r="E8239" t="s">
        <v>1196</v>
      </c>
      <c r="F8239" t="s">
        <v>1196</v>
      </c>
    </row>
    <row r="8240" spans="1:6">
      <c r="A8240" t="s">
        <v>17706</v>
      </c>
      <c r="B8240" t="s">
        <v>17707</v>
      </c>
      <c r="C8240">
        <v>0</v>
      </c>
      <c r="D8240">
        <v>0</v>
      </c>
      <c r="E8240" t="s">
        <v>1196</v>
      </c>
      <c r="F8240" t="s">
        <v>1196</v>
      </c>
    </row>
    <row r="8241" spans="1:6">
      <c r="A8241" t="s">
        <v>17708</v>
      </c>
      <c r="B8241" t="s">
        <v>17709</v>
      </c>
      <c r="C8241">
        <v>0</v>
      </c>
      <c r="D8241">
        <v>0</v>
      </c>
      <c r="E8241" t="s">
        <v>1196</v>
      </c>
      <c r="F8241" t="s">
        <v>1196</v>
      </c>
    </row>
    <row r="8242" spans="1:6">
      <c r="A8242" t="s">
        <v>17710</v>
      </c>
      <c r="B8242" t="s">
        <v>17711</v>
      </c>
      <c r="C8242">
        <v>0</v>
      </c>
      <c r="D8242">
        <v>0</v>
      </c>
      <c r="E8242" t="s">
        <v>1196</v>
      </c>
      <c r="F8242" t="s">
        <v>1196</v>
      </c>
    </row>
    <row r="8243" spans="1:6">
      <c r="A8243" t="s">
        <v>17712</v>
      </c>
      <c r="B8243" t="s">
        <v>17713</v>
      </c>
      <c r="C8243">
        <v>0</v>
      </c>
      <c r="D8243">
        <v>0</v>
      </c>
      <c r="E8243" t="s">
        <v>1196</v>
      </c>
      <c r="F8243" t="s">
        <v>1196</v>
      </c>
    </row>
    <row r="8244" spans="1:6">
      <c r="A8244" t="s">
        <v>17714</v>
      </c>
      <c r="B8244" t="s">
        <v>17715</v>
      </c>
      <c r="C8244">
        <v>0</v>
      </c>
      <c r="D8244">
        <v>0</v>
      </c>
      <c r="E8244" t="s">
        <v>1196</v>
      </c>
      <c r="F8244" t="s">
        <v>1196</v>
      </c>
    </row>
    <row r="8245" spans="1:6">
      <c r="A8245" t="s">
        <v>17716</v>
      </c>
      <c r="B8245" t="s">
        <v>17717</v>
      </c>
      <c r="C8245">
        <v>0</v>
      </c>
      <c r="D8245">
        <v>0</v>
      </c>
      <c r="E8245" t="s">
        <v>1196</v>
      </c>
      <c r="F8245" t="s">
        <v>1196</v>
      </c>
    </row>
    <row r="8246" spans="1:6">
      <c r="A8246" t="s">
        <v>17718</v>
      </c>
      <c r="B8246" t="s">
        <v>17719</v>
      </c>
      <c r="C8246">
        <v>0</v>
      </c>
      <c r="D8246">
        <v>0</v>
      </c>
      <c r="E8246" t="s">
        <v>1196</v>
      </c>
      <c r="F8246" t="s">
        <v>1196</v>
      </c>
    </row>
    <row r="8247" spans="1:6">
      <c r="A8247" t="s">
        <v>17720</v>
      </c>
      <c r="B8247" t="s">
        <v>17721</v>
      </c>
      <c r="C8247">
        <v>0</v>
      </c>
      <c r="D8247">
        <v>0</v>
      </c>
      <c r="E8247" t="s">
        <v>1196</v>
      </c>
      <c r="F8247" t="s">
        <v>1196</v>
      </c>
    </row>
    <row r="8248" spans="1:6">
      <c r="A8248" t="s">
        <v>17722</v>
      </c>
      <c r="B8248" t="s">
        <v>17723</v>
      </c>
      <c r="C8248">
        <v>0</v>
      </c>
      <c r="D8248">
        <v>0</v>
      </c>
      <c r="E8248" t="s">
        <v>1196</v>
      </c>
      <c r="F8248" t="s">
        <v>1196</v>
      </c>
    </row>
    <row r="8249" spans="1:6">
      <c r="A8249" t="s">
        <v>17724</v>
      </c>
      <c r="B8249" t="s">
        <v>17725</v>
      </c>
      <c r="C8249">
        <v>87</v>
      </c>
      <c r="D8249">
        <v>0</v>
      </c>
      <c r="E8249" t="s">
        <v>1196</v>
      </c>
      <c r="F8249" t="s">
        <v>1196</v>
      </c>
    </row>
    <row r="8250" spans="1:6">
      <c r="A8250" t="s">
        <v>17726</v>
      </c>
      <c r="B8250" t="s">
        <v>17727</v>
      </c>
      <c r="C8250">
        <v>0</v>
      </c>
      <c r="D8250">
        <v>0</v>
      </c>
      <c r="E8250" t="s">
        <v>1196</v>
      </c>
      <c r="F8250" t="s">
        <v>1196</v>
      </c>
    </row>
    <row r="8251" spans="1:6">
      <c r="A8251" t="s">
        <v>17728</v>
      </c>
      <c r="B8251" t="s">
        <v>17729</v>
      </c>
      <c r="C8251">
        <v>0</v>
      </c>
      <c r="D8251">
        <v>0</v>
      </c>
      <c r="E8251" t="s">
        <v>1196</v>
      </c>
      <c r="F8251" t="s">
        <v>1196</v>
      </c>
    </row>
    <row r="8252" spans="1:6">
      <c r="A8252" t="s">
        <v>17730</v>
      </c>
      <c r="B8252" t="s">
        <v>17731</v>
      </c>
      <c r="C8252">
        <v>0</v>
      </c>
      <c r="D8252">
        <v>0</v>
      </c>
      <c r="E8252" t="s">
        <v>1196</v>
      </c>
      <c r="F8252" t="s">
        <v>1196</v>
      </c>
    </row>
    <row r="8253" spans="1:6">
      <c r="A8253" t="s">
        <v>17732</v>
      </c>
      <c r="B8253" t="s">
        <v>17733</v>
      </c>
      <c r="C8253">
        <v>0</v>
      </c>
      <c r="D8253">
        <v>0</v>
      </c>
      <c r="E8253" t="s">
        <v>1196</v>
      </c>
      <c r="F8253" t="s">
        <v>1196</v>
      </c>
    </row>
    <row r="8254" spans="1:6">
      <c r="A8254" t="s">
        <v>17734</v>
      </c>
      <c r="B8254" t="s">
        <v>17735</v>
      </c>
      <c r="C8254">
        <v>0</v>
      </c>
      <c r="D8254">
        <v>0</v>
      </c>
      <c r="E8254" t="s">
        <v>1196</v>
      </c>
      <c r="F8254" t="s">
        <v>1196</v>
      </c>
    </row>
    <row r="8255" spans="1:6">
      <c r="A8255" t="s">
        <v>17736</v>
      </c>
      <c r="B8255" t="s">
        <v>17737</v>
      </c>
      <c r="C8255">
        <v>0</v>
      </c>
      <c r="D8255">
        <v>0</v>
      </c>
      <c r="E8255" t="s">
        <v>1196</v>
      </c>
      <c r="F8255" t="s">
        <v>1196</v>
      </c>
    </row>
    <row r="8256" spans="1:6">
      <c r="A8256" t="s">
        <v>17738</v>
      </c>
      <c r="B8256" t="s">
        <v>17739</v>
      </c>
      <c r="C8256">
        <v>0</v>
      </c>
      <c r="D8256">
        <v>0</v>
      </c>
      <c r="E8256" t="s">
        <v>1196</v>
      </c>
      <c r="F8256" t="s">
        <v>1196</v>
      </c>
    </row>
    <row r="8257" spans="1:6">
      <c r="A8257" t="s">
        <v>17740</v>
      </c>
      <c r="B8257" t="s">
        <v>17741</v>
      </c>
      <c r="C8257">
        <v>0</v>
      </c>
      <c r="D8257">
        <v>0</v>
      </c>
      <c r="E8257" t="s">
        <v>1196</v>
      </c>
      <c r="F8257" t="s">
        <v>1196</v>
      </c>
    </row>
    <row r="8258" spans="1:6">
      <c r="A8258" t="s">
        <v>17742</v>
      </c>
      <c r="B8258" t="s">
        <v>17743</v>
      </c>
      <c r="C8258">
        <v>0</v>
      </c>
      <c r="D8258">
        <v>0</v>
      </c>
      <c r="E8258" t="s">
        <v>1196</v>
      </c>
      <c r="F8258" t="s">
        <v>1196</v>
      </c>
    </row>
    <row r="8259" spans="1:6">
      <c r="A8259" t="s">
        <v>17744</v>
      </c>
      <c r="B8259" t="s">
        <v>17745</v>
      </c>
      <c r="C8259">
        <v>0</v>
      </c>
      <c r="D8259">
        <v>0</v>
      </c>
      <c r="E8259" t="s">
        <v>1196</v>
      </c>
      <c r="F8259" t="s">
        <v>1196</v>
      </c>
    </row>
    <row r="8260" spans="1:6">
      <c r="A8260" t="s">
        <v>17746</v>
      </c>
      <c r="B8260" t="s">
        <v>17747</v>
      </c>
      <c r="C8260">
        <v>0</v>
      </c>
      <c r="D8260">
        <v>0</v>
      </c>
      <c r="E8260" t="s">
        <v>1196</v>
      </c>
      <c r="F8260" t="s">
        <v>1196</v>
      </c>
    </row>
    <row r="8261" spans="1:6">
      <c r="A8261" t="s">
        <v>17748</v>
      </c>
      <c r="B8261" t="s">
        <v>17749</v>
      </c>
      <c r="C8261">
        <v>0</v>
      </c>
      <c r="D8261">
        <v>0</v>
      </c>
      <c r="E8261" t="s">
        <v>1196</v>
      </c>
      <c r="F8261" t="s">
        <v>1196</v>
      </c>
    </row>
    <row r="8262" spans="1:6">
      <c r="A8262" t="s">
        <v>17750</v>
      </c>
      <c r="B8262" t="s">
        <v>17751</v>
      </c>
      <c r="C8262">
        <v>0</v>
      </c>
      <c r="D8262">
        <v>0</v>
      </c>
      <c r="E8262" t="s">
        <v>1196</v>
      </c>
      <c r="F8262" t="s">
        <v>1196</v>
      </c>
    </row>
    <row r="8263" spans="1:6">
      <c r="A8263" t="s">
        <v>17752</v>
      </c>
      <c r="B8263" t="s">
        <v>17753</v>
      </c>
      <c r="C8263">
        <v>0</v>
      </c>
      <c r="D8263">
        <v>0</v>
      </c>
      <c r="E8263" t="s">
        <v>1196</v>
      </c>
      <c r="F8263" t="s">
        <v>1196</v>
      </c>
    </row>
    <row r="8264" spans="1:6">
      <c r="A8264" t="s">
        <v>17754</v>
      </c>
      <c r="B8264" t="s">
        <v>17755</v>
      </c>
      <c r="C8264">
        <v>0</v>
      </c>
      <c r="D8264">
        <v>0</v>
      </c>
      <c r="E8264" t="s">
        <v>1196</v>
      </c>
      <c r="F8264" t="s">
        <v>1196</v>
      </c>
    </row>
    <row r="8265" spans="1:6">
      <c r="A8265" t="s">
        <v>17756</v>
      </c>
      <c r="B8265" t="s">
        <v>17757</v>
      </c>
      <c r="C8265">
        <v>0</v>
      </c>
      <c r="D8265">
        <v>0</v>
      </c>
      <c r="E8265" t="s">
        <v>1196</v>
      </c>
      <c r="F8265" t="s">
        <v>1196</v>
      </c>
    </row>
    <row r="8266" spans="1:6">
      <c r="A8266" t="s">
        <v>17758</v>
      </c>
      <c r="B8266" t="s">
        <v>17759</v>
      </c>
      <c r="C8266">
        <v>0</v>
      </c>
      <c r="D8266">
        <v>0</v>
      </c>
      <c r="E8266" t="s">
        <v>1196</v>
      </c>
      <c r="F8266" t="s">
        <v>1196</v>
      </c>
    </row>
    <row r="8267" spans="1:6">
      <c r="A8267" t="s">
        <v>17760</v>
      </c>
      <c r="B8267" t="s">
        <v>17761</v>
      </c>
      <c r="C8267">
        <v>0</v>
      </c>
      <c r="D8267">
        <v>0</v>
      </c>
      <c r="E8267" t="s">
        <v>1196</v>
      </c>
      <c r="F8267" t="s">
        <v>1196</v>
      </c>
    </row>
    <row r="8268" spans="1:6">
      <c r="A8268" t="s">
        <v>17762</v>
      </c>
      <c r="B8268" t="s">
        <v>17763</v>
      </c>
      <c r="C8268">
        <v>0</v>
      </c>
      <c r="D8268">
        <v>0</v>
      </c>
      <c r="E8268" t="s">
        <v>1196</v>
      </c>
      <c r="F8268" t="s">
        <v>1196</v>
      </c>
    </row>
    <row r="8269" spans="1:6">
      <c r="A8269" t="s">
        <v>17764</v>
      </c>
      <c r="B8269" t="s">
        <v>17765</v>
      </c>
      <c r="C8269">
        <v>0</v>
      </c>
      <c r="D8269">
        <v>0</v>
      </c>
      <c r="E8269" t="s">
        <v>1196</v>
      </c>
      <c r="F8269" t="s">
        <v>1196</v>
      </c>
    </row>
    <row r="8270" spans="1:6">
      <c r="A8270" t="s">
        <v>17766</v>
      </c>
      <c r="B8270" t="s">
        <v>17767</v>
      </c>
      <c r="C8270">
        <v>0</v>
      </c>
      <c r="D8270">
        <v>0</v>
      </c>
      <c r="E8270" t="s">
        <v>1196</v>
      </c>
      <c r="F8270" t="s">
        <v>1196</v>
      </c>
    </row>
    <row r="8271" spans="1:6">
      <c r="A8271" t="s">
        <v>17768</v>
      </c>
      <c r="B8271" t="s">
        <v>17769</v>
      </c>
      <c r="C8271">
        <v>0</v>
      </c>
      <c r="D8271">
        <v>0</v>
      </c>
      <c r="E8271" t="s">
        <v>1196</v>
      </c>
      <c r="F8271" t="s">
        <v>1196</v>
      </c>
    </row>
    <row r="8272" spans="1:6">
      <c r="A8272" t="s">
        <v>17770</v>
      </c>
      <c r="B8272" t="s">
        <v>17771</v>
      </c>
      <c r="C8272">
        <v>0</v>
      </c>
      <c r="D8272">
        <v>0</v>
      </c>
      <c r="E8272" t="s">
        <v>1196</v>
      </c>
      <c r="F8272" t="s">
        <v>1196</v>
      </c>
    </row>
    <row r="8273" spans="1:6">
      <c r="A8273" t="s">
        <v>17772</v>
      </c>
      <c r="B8273" t="s">
        <v>17773</v>
      </c>
      <c r="C8273">
        <v>0</v>
      </c>
      <c r="D8273">
        <v>0</v>
      </c>
      <c r="E8273" t="s">
        <v>1196</v>
      </c>
      <c r="F8273" t="s">
        <v>1196</v>
      </c>
    </row>
    <row r="8274" spans="1:6">
      <c r="A8274" t="s">
        <v>17774</v>
      </c>
      <c r="B8274" t="s">
        <v>17279</v>
      </c>
      <c r="C8274">
        <v>0</v>
      </c>
      <c r="D8274">
        <v>0</v>
      </c>
      <c r="E8274" t="s">
        <v>1196</v>
      </c>
      <c r="F8274" t="s">
        <v>1196</v>
      </c>
    </row>
    <row r="8275" spans="1:6">
      <c r="A8275" t="s">
        <v>17775</v>
      </c>
      <c r="B8275" t="s">
        <v>17776</v>
      </c>
      <c r="C8275">
        <v>0</v>
      </c>
      <c r="D8275">
        <v>0</v>
      </c>
      <c r="E8275" t="s">
        <v>1196</v>
      </c>
      <c r="F8275" t="s">
        <v>1196</v>
      </c>
    </row>
    <row r="8276" spans="1:6">
      <c r="A8276" t="s">
        <v>17777</v>
      </c>
      <c r="B8276" t="s">
        <v>17778</v>
      </c>
      <c r="C8276">
        <v>0</v>
      </c>
      <c r="D8276">
        <v>0</v>
      </c>
      <c r="E8276" t="s">
        <v>1196</v>
      </c>
      <c r="F8276" t="s">
        <v>1196</v>
      </c>
    </row>
    <row r="8277" spans="1:6">
      <c r="A8277" t="s">
        <v>17779</v>
      </c>
      <c r="B8277" t="s">
        <v>17780</v>
      </c>
      <c r="C8277">
        <v>0</v>
      </c>
      <c r="D8277">
        <v>0</v>
      </c>
      <c r="E8277" t="s">
        <v>1196</v>
      </c>
      <c r="F8277" t="s">
        <v>1196</v>
      </c>
    </row>
    <row r="8278" spans="1:6">
      <c r="A8278" t="s">
        <v>17781</v>
      </c>
      <c r="B8278" t="s">
        <v>17782</v>
      </c>
      <c r="C8278">
        <v>0</v>
      </c>
      <c r="D8278">
        <v>0</v>
      </c>
      <c r="E8278" t="s">
        <v>1196</v>
      </c>
      <c r="F8278" t="s">
        <v>1196</v>
      </c>
    </row>
    <row r="8279" spans="1:6">
      <c r="A8279" t="s">
        <v>17783</v>
      </c>
      <c r="B8279" t="s">
        <v>17784</v>
      </c>
      <c r="C8279">
        <v>0</v>
      </c>
      <c r="D8279">
        <v>0</v>
      </c>
      <c r="E8279" t="s">
        <v>1196</v>
      </c>
      <c r="F8279" t="s">
        <v>1196</v>
      </c>
    </row>
    <row r="8280" spans="1:6">
      <c r="A8280" t="s">
        <v>17785</v>
      </c>
      <c r="B8280" t="s">
        <v>17786</v>
      </c>
      <c r="C8280">
        <v>0</v>
      </c>
      <c r="D8280">
        <v>0</v>
      </c>
      <c r="E8280" t="s">
        <v>1196</v>
      </c>
      <c r="F8280" t="s">
        <v>1196</v>
      </c>
    </row>
    <row r="8281" spans="1:6">
      <c r="A8281" t="s">
        <v>17787</v>
      </c>
      <c r="B8281" t="s">
        <v>17788</v>
      </c>
      <c r="C8281">
        <v>0</v>
      </c>
      <c r="D8281">
        <v>0</v>
      </c>
      <c r="E8281" t="s">
        <v>1196</v>
      </c>
      <c r="F8281" t="s">
        <v>1196</v>
      </c>
    </row>
    <row r="8282" spans="1:6">
      <c r="A8282" t="s">
        <v>17789</v>
      </c>
      <c r="B8282" t="s">
        <v>17790</v>
      </c>
      <c r="C8282">
        <v>0</v>
      </c>
      <c r="D8282">
        <v>0</v>
      </c>
      <c r="E8282" t="s">
        <v>1196</v>
      </c>
      <c r="F8282" t="s">
        <v>1196</v>
      </c>
    </row>
    <row r="8283" spans="1:6">
      <c r="A8283" t="s">
        <v>17791</v>
      </c>
      <c r="B8283" t="s">
        <v>17792</v>
      </c>
      <c r="C8283">
        <v>0</v>
      </c>
      <c r="D8283">
        <v>0</v>
      </c>
      <c r="E8283" t="s">
        <v>1196</v>
      </c>
      <c r="F8283" t="s">
        <v>1196</v>
      </c>
    </row>
    <row r="8284" spans="1:6">
      <c r="A8284" t="s">
        <v>17793</v>
      </c>
      <c r="B8284" t="s">
        <v>17794</v>
      </c>
      <c r="C8284">
        <v>0</v>
      </c>
      <c r="D8284">
        <v>0</v>
      </c>
      <c r="E8284" t="s">
        <v>1196</v>
      </c>
      <c r="F8284" t="s">
        <v>1196</v>
      </c>
    </row>
    <row r="8285" spans="1:6">
      <c r="A8285" t="s">
        <v>17795</v>
      </c>
      <c r="B8285" t="s">
        <v>17796</v>
      </c>
      <c r="C8285">
        <v>0</v>
      </c>
      <c r="D8285">
        <v>0</v>
      </c>
      <c r="E8285" t="s">
        <v>1196</v>
      </c>
      <c r="F8285" t="s">
        <v>1196</v>
      </c>
    </row>
    <row r="8286" spans="1:6">
      <c r="A8286" t="s">
        <v>17797</v>
      </c>
      <c r="B8286" t="s">
        <v>17798</v>
      </c>
      <c r="C8286">
        <v>0</v>
      </c>
      <c r="D8286">
        <v>0</v>
      </c>
      <c r="E8286" t="s">
        <v>1196</v>
      </c>
      <c r="F8286" t="s">
        <v>1196</v>
      </c>
    </row>
    <row r="8287" spans="1:6">
      <c r="A8287" t="s">
        <v>17799</v>
      </c>
      <c r="B8287" t="s">
        <v>17800</v>
      </c>
      <c r="C8287">
        <v>0</v>
      </c>
      <c r="D8287">
        <v>0</v>
      </c>
      <c r="E8287" t="s">
        <v>1196</v>
      </c>
      <c r="F8287" t="s">
        <v>1196</v>
      </c>
    </row>
    <row r="8288" spans="1:6">
      <c r="A8288" t="s">
        <v>17801</v>
      </c>
      <c r="B8288" t="s">
        <v>15905</v>
      </c>
      <c r="C8288">
        <v>0</v>
      </c>
      <c r="D8288">
        <v>0</v>
      </c>
      <c r="E8288" t="s">
        <v>1196</v>
      </c>
      <c r="F8288" t="s">
        <v>1196</v>
      </c>
    </row>
    <row r="8289" spans="1:6">
      <c r="A8289" t="s">
        <v>17802</v>
      </c>
      <c r="B8289" t="s">
        <v>17803</v>
      </c>
      <c r="C8289">
        <v>0</v>
      </c>
      <c r="D8289">
        <v>0</v>
      </c>
      <c r="E8289" t="s">
        <v>1196</v>
      </c>
      <c r="F8289" t="s">
        <v>1196</v>
      </c>
    </row>
    <row r="8290" spans="1:6">
      <c r="A8290" t="s">
        <v>17804</v>
      </c>
      <c r="B8290" t="s">
        <v>17805</v>
      </c>
      <c r="C8290">
        <v>0</v>
      </c>
      <c r="D8290">
        <v>0</v>
      </c>
      <c r="E8290" t="s">
        <v>1196</v>
      </c>
      <c r="F8290" t="s">
        <v>1196</v>
      </c>
    </row>
    <row r="8291" spans="1:6">
      <c r="A8291" t="s">
        <v>17806</v>
      </c>
      <c r="B8291" t="s">
        <v>17807</v>
      </c>
      <c r="C8291">
        <v>0</v>
      </c>
      <c r="D8291">
        <v>0</v>
      </c>
      <c r="E8291" t="s">
        <v>1196</v>
      </c>
      <c r="F8291" t="s">
        <v>1196</v>
      </c>
    </row>
    <row r="8292" spans="1:6">
      <c r="A8292" t="s">
        <v>17808</v>
      </c>
      <c r="B8292" t="s">
        <v>17809</v>
      </c>
      <c r="C8292">
        <v>0</v>
      </c>
      <c r="D8292">
        <v>0</v>
      </c>
      <c r="E8292" t="s">
        <v>1196</v>
      </c>
      <c r="F8292" t="s">
        <v>1196</v>
      </c>
    </row>
    <row r="8293" spans="1:6">
      <c r="A8293" t="s">
        <v>17810</v>
      </c>
      <c r="B8293" t="s">
        <v>17811</v>
      </c>
      <c r="C8293">
        <v>0</v>
      </c>
      <c r="D8293">
        <v>0</v>
      </c>
      <c r="E8293" t="s">
        <v>1196</v>
      </c>
      <c r="F8293" t="s">
        <v>1196</v>
      </c>
    </row>
    <row r="8294" spans="1:6">
      <c r="A8294" t="s">
        <v>17812</v>
      </c>
      <c r="B8294" t="s">
        <v>17813</v>
      </c>
      <c r="C8294">
        <v>0</v>
      </c>
      <c r="D8294">
        <v>0</v>
      </c>
      <c r="E8294" t="s">
        <v>1196</v>
      </c>
      <c r="F8294" t="s">
        <v>1196</v>
      </c>
    </row>
    <row r="8295" spans="1:6">
      <c r="A8295" t="s">
        <v>17814</v>
      </c>
      <c r="B8295" t="s">
        <v>17815</v>
      </c>
      <c r="C8295">
        <v>0</v>
      </c>
      <c r="D8295">
        <v>0</v>
      </c>
      <c r="E8295" t="s">
        <v>1196</v>
      </c>
      <c r="F8295" t="s">
        <v>1196</v>
      </c>
    </row>
    <row r="8296" spans="1:6">
      <c r="A8296" t="s">
        <v>17816</v>
      </c>
      <c r="B8296" t="s">
        <v>17817</v>
      </c>
      <c r="C8296">
        <v>0</v>
      </c>
      <c r="D8296">
        <v>0</v>
      </c>
      <c r="E8296" t="s">
        <v>1196</v>
      </c>
      <c r="F8296" t="s">
        <v>1196</v>
      </c>
    </row>
    <row r="8297" spans="1:6">
      <c r="A8297" t="s">
        <v>17818</v>
      </c>
      <c r="B8297" t="s">
        <v>17819</v>
      </c>
      <c r="C8297">
        <v>0</v>
      </c>
      <c r="D8297">
        <v>0</v>
      </c>
      <c r="E8297" t="s">
        <v>1196</v>
      </c>
      <c r="F8297" t="s">
        <v>1196</v>
      </c>
    </row>
    <row r="8298" spans="1:6">
      <c r="A8298" t="s">
        <v>17820</v>
      </c>
      <c r="B8298" t="s">
        <v>17821</v>
      </c>
      <c r="C8298">
        <v>0</v>
      </c>
      <c r="D8298">
        <v>0</v>
      </c>
      <c r="E8298" t="s">
        <v>1196</v>
      </c>
      <c r="F8298" t="s">
        <v>1196</v>
      </c>
    </row>
    <row r="8299" spans="1:6">
      <c r="A8299" t="s">
        <v>17822</v>
      </c>
      <c r="B8299" t="s">
        <v>17823</v>
      </c>
      <c r="C8299">
        <v>0</v>
      </c>
      <c r="D8299">
        <v>0</v>
      </c>
      <c r="E8299" t="s">
        <v>1196</v>
      </c>
      <c r="F8299" t="s">
        <v>1196</v>
      </c>
    </row>
    <row r="8300" spans="1:6">
      <c r="A8300" t="s">
        <v>17824</v>
      </c>
      <c r="B8300" t="s">
        <v>17825</v>
      </c>
      <c r="C8300">
        <v>0</v>
      </c>
      <c r="D8300">
        <v>0</v>
      </c>
      <c r="E8300" t="s">
        <v>1196</v>
      </c>
      <c r="F8300" t="s">
        <v>1196</v>
      </c>
    </row>
    <row r="8301" spans="1:6">
      <c r="A8301" t="s">
        <v>17826</v>
      </c>
      <c r="B8301" t="s">
        <v>17827</v>
      </c>
      <c r="C8301">
        <v>0</v>
      </c>
      <c r="D8301">
        <v>0</v>
      </c>
      <c r="E8301" t="s">
        <v>1196</v>
      </c>
      <c r="F8301" t="s">
        <v>1196</v>
      </c>
    </row>
    <row r="8302" spans="1:6">
      <c r="A8302" t="s">
        <v>17828</v>
      </c>
      <c r="B8302" t="s">
        <v>17829</v>
      </c>
      <c r="C8302">
        <v>0</v>
      </c>
      <c r="D8302">
        <v>0</v>
      </c>
      <c r="E8302" t="s">
        <v>1196</v>
      </c>
      <c r="F8302" t="s">
        <v>1196</v>
      </c>
    </row>
    <row r="8303" spans="1:6">
      <c r="A8303" t="s">
        <v>17830</v>
      </c>
      <c r="B8303" t="s">
        <v>17831</v>
      </c>
      <c r="C8303">
        <v>0</v>
      </c>
      <c r="D8303">
        <v>0</v>
      </c>
      <c r="E8303" t="s">
        <v>1196</v>
      </c>
      <c r="F8303" t="s">
        <v>1196</v>
      </c>
    </row>
    <row r="8304" spans="1:6">
      <c r="A8304" t="s">
        <v>17832</v>
      </c>
      <c r="B8304" t="s">
        <v>17833</v>
      </c>
      <c r="C8304">
        <v>0</v>
      </c>
      <c r="D8304">
        <v>0</v>
      </c>
      <c r="E8304" t="s">
        <v>1196</v>
      </c>
      <c r="F8304" t="s">
        <v>1196</v>
      </c>
    </row>
    <row r="8305" spans="1:6">
      <c r="A8305" t="s">
        <v>17834</v>
      </c>
      <c r="B8305" t="s">
        <v>17835</v>
      </c>
      <c r="C8305">
        <v>0</v>
      </c>
      <c r="D8305">
        <v>0</v>
      </c>
      <c r="E8305" t="s">
        <v>1196</v>
      </c>
      <c r="F8305" t="s">
        <v>1196</v>
      </c>
    </row>
    <row r="8306" spans="1:6">
      <c r="A8306" t="s">
        <v>17836</v>
      </c>
      <c r="B8306" t="s">
        <v>17837</v>
      </c>
      <c r="C8306">
        <v>0</v>
      </c>
      <c r="D8306">
        <v>0</v>
      </c>
      <c r="E8306" t="s">
        <v>1196</v>
      </c>
      <c r="F8306" t="s">
        <v>1196</v>
      </c>
    </row>
    <row r="8307" spans="1:6">
      <c r="A8307" t="s">
        <v>17838</v>
      </c>
      <c r="B8307" t="s">
        <v>17839</v>
      </c>
      <c r="C8307">
        <v>0</v>
      </c>
      <c r="D8307">
        <v>0</v>
      </c>
      <c r="E8307" t="s">
        <v>1196</v>
      </c>
      <c r="F8307" t="s">
        <v>1196</v>
      </c>
    </row>
    <row r="8308" spans="1:6">
      <c r="A8308" t="s">
        <v>17840</v>
      </c>
      <c r="B8308" t="s">
        <v>17841</v>
      </c>
      <c r="C8308">
        <v>0</v>
      </c>
      <c r="D8308">
        <v>0</v>
      </c>
      <c r="E8308" t="s">
        <v>1196</v>
      </c>
      <c r="F8308" t="s">
        <v>1196</v>
      </c>
    </row>
    <row r="8309" spans="1:6">
      <c r="A8309" t="s">
        <v>17842</v>
      </c>
      <c r="B8309" t="s">
        <v>17843</v>
      </c>
      <c r="C8309">
        <v>0</v>
      </c>
      <c r="D8309">
        <v>0</v>
      </c>
      <c r="E8309" t="s">
        <v>1196</v>
      </c>
      <c r="F8309" t="s">
        <v>1196</v>
      </c>
    </row>
    <row r="8310" spans="1:6">
      <c r="A8310" t="s">
        <v>17844</v>
      </c>
      <c r="B8310" t="s">
        <v>17845</v>
      </c>
      <c r="C8310">
        <v>0</v>
      </c>
      <c r="D8310">
        <v>0</v>
      </c>
      <c r="E8310" t="s">
        <v>1196</v>
      </c>
      <c r="F8310" t="s">
        <v>1196</v>
      </c>
    </row>
    <row r="8311" spans="1:6">
      <c r="A8311" t="s">
        <v>17846</v>
      </c>
      <c r="B8311" t="s">
        <v>17847</v>
      </c>
      <c r="C8311">
        <v>0</v>
      </c>
      <c r="D8311">
        <v>0</v>
      </c>
      <c r="E8311" t="s">
        <v>1196</v>
      </c>
      <c r="F8311" t="s">
        <v>1196</v>
      </c>
    </row>
    <row r="8312" spans="1:6">
      <c r="A8312" t="s">
        <v>17848</v>
      </c>
      <c r="B8312" t="s">
        <v>17849</v>
      </c>
      <c r="C8312">
        <v>0</v>
      </c>
      <c r="D8312">
        <v>0</v>
      </c>
      <c r="E8312" t="s">
        <v>1196</v>
      </c>
      <c r="F8312" t="s">
        <v>1196</v>
      </c>
    </row>
    <row r="8313" spans="1:6">
      <c r="A8313" t="s">
        <v>17850</v>
      </c>
      <c r="B8313" t="s">
        <v>17851</v>
      </c>
      <c r="C8313">
        <v>0</v>
      </c>
      <c r="D8313">
        <v>0</v>
      </c>
      <c r="E8313" t="s">
        <v>1196</v>
      </c>
      <c r="F8313" t="s">
        <v>1196</v>
      </c>
    </row>
    <row r="8314" spans="1:6">
      <c r="A8314" t="s">
        <v>17852</v>
      </c>
      <c r="B8314" t="s">
        <v>17853</v>
      </c>
      <c r="C8314">
        <v>0</v>
      </c>
      <c r="D8314">
        <v>0</v>
      </c>
      <c r="E8314" t="s">
        <v>1196</v>
      </c>
      <c r="F8314" t="s">
        <v>1196</v>
      </c>
    </row>
    <row r="8315" spans="1:6">
      <c r="A8315" t="s">
        <v>17854</v>
      </c>
      <c r="B8315" t="s">
        <v>17855</v>
      </c>
      <c r="C8315">
        <v>0</v>
      </c>
      <c r="D8315">
        <v>0</v>
      </c>
      <c r="E8315" t="s">
        <v>1196</v>
      </c>
      <c r="F8315" t="s">
        <v>1196</v>
      </c>
    </row>
    <row r="8316" spans="1:6">
      <c r="A8316" t="s">
        <v>17856</v>
      </c>
      <c r="B8316" t="s">
        <v>17857</v>
      </c>
      <c r="C8316">
        <v>0</v>
      </c>
      <c r="D8316">
        <v>0</v>
      </c>
      <c r="E8316" t="s">
        <v>1196</v>
      </c>
      <c r="F8316" t="s">
        <v>1196</v>
      </c>
    </row>
    <row r="8317" spans="1:6">
      <c r="A8317" t="s">
        <v>17858</v>
      </c>
      <c r="B8317" t="s">
        <v>17859</v>
      </c>
      <c r="C8317">
        <v>0</v>
      </c>
      <c r="D8317">
        <v>0</v>
      </c>
      <c r="E8317" t="s">
        <v>1196</v>
      </c>
      <c r="F8317" t="s">
        <v>1196</v>
      </c>
    </row>
    <row r="8318" spans="1:6">
      <c r="A8318" t="s">
        <v>17860</v>
      </c>
      <c r="B8318" t="s">
        <v>17861</v>
      </c>
      <c r="C8318">
        <v>0</v>
      </c>
      <c r="D8318">
        <v>0</v>
      </c>
      <c r="E8318" t="s">
        <v>1196</v>
      </c>
      <c r="F8318" t="s">
        <v>1196</v>
      </c>
    </row>
    <row r="8319" spans="1:6">
      <c r="A8319" t="s">
        <v>17862</v>
      </c>
      <c r="B8319" t="s">
        <v>17863</v>
      </c>
      <c r="C8319">
        <v>0</v>
      </c>
      <c r="D8319">
        <v>0</v>
      </c>
      <c r="E8319" t="s">
        <v>1196</v>
      </c>
      <c r="F8319" t="s">
        <v>1196</v>
      </c>
    </row>
    <row r="8320" spans="1:6">
      <c r="A8320" t="s">
        <v>17864</v>
      </c>
      <c r="B8320" t="s">
        <v>17865</v>
      </c>
      <c r="C8320">
        <v>0</v>
      </c>
      <c r="D8320">
        <v>0</v>
      </c>
      <c r="E8320" t="s">
        <v>1196</v>
      </c>
      <c r="F8320" t="s">
        <v>1196</v>
      </c>
    </row>
    <row r="8321" spans="1:6">
      <c r="A8321" t="s">
        <v>17866</v>
      </c>
      <c r="B8321" t="s">
        <v>17867</v>
      </c>
      <c r="C8321">
        <v>0</v>
      </c>
      <c r="D8321">
        <v>0</v>
      </c>
      <c r="E8321" t="s">
        <v>1196</v>
      </c>
      <c r="F8321" t="s">
        <v>1196</v>
      </c>
    </row>
    <row r="8322" spans="1:6">
      <c r="A8322" t="s">
        <v>17868</v>
      </c>
      <c r="B8322" t="s">
        <v>17869</v>
      </c>
      <c r="C8322">
        <v>0</v>
      </c>
      <c r="D8322">
        <v>0</v>
      </c>
      <c r="E8322" t="s">
        <v>1196</v>
      </c>
      <c r="F8322" t="s">
        <v>1196</v>
      </c>
    </row>
    <row r="8323" spans="1:6">
      <c r="A8323" t="s">
        <v>17870</v>
      </c>
      <c r="B8323" t="s">
        <v>17871</v>
      </c>
      <c r="C8323">
        <v>0</v>
      </c>
      <c r="D8323">
        <v>0</v>
      </c>
      <c r="E8323" t="s">
        <v>1196</v>
      </c>
      <c r="F8323" t="s">
        <v>1196</v>
      </c>
    </row>
    <row r="8324" spans="1:6">
      <c r="A8324" t="s">
        <v>17872</v>
      </c>
      <c r="B8324" t="s">
        <v>17729</v>
      </c>
      <c r="C8324">
        <v>0</v>
      </c>
      <c r="D8324">
        <v>0</v>
      </c>
      <c r="E8324" t="s">
        <v>1196</v>
      </c>
      <c r="F8324" t="s">
        <v>1196</v>
      </c>
    </row>
    <row r="8325" spans="1:6">
      <c r="A8325" t="s">
        <v>17873</v>
      </c>
      <c r="B8325" t="s">
        <v>17874</v>
      </c>
      <c r="C8325">
        <v>0</v>
      </c>
      <c r="D8325">
        <v>0</v>
      </c>
      <c r="E8325" t="s">
        <v>1196</v>
      </c>
      <c r="F8325" t="s">
        <v>1196</v>
      </c>
    </row>
    <row r="8326" spans="1:6">
      <c r="A8326" t="s">
        <v>17875</v>
      </c>
      <c r="B8326" t="s">
        <v>17876</v>
      </c>
      <c r="C8326">
        <v>0</v>
      </c>
      <c r="D8326">
        <v>0</v>
      </c>
      <c r="E8326" t="s">
        <v>1196</v>
      </c>
      <c r="F8326" t="s">
        <v>1196</v>
      </c>
    </row>
    <row r="8327" spans="1:6">
      <c r="A8327" t="s">
        <v>17877</v>
      </c>
      <c r="B8327" t="s">
        <v>17878</v>
      </c>
      <c r="C8327">
        <v>0</v>
      </c>
      <c r="D8327">
        <v>0</v>
      </c>
      <c r="E8327" t="s">
        <v>1196</v>
      </c>
      <c r="F8327" t="s">
        <v>1196</v>
      </c>
    </row>
    <row r="8328" spans="1:6">
      <c r="A8328" t="s">
        <v>17879</v>
      </c>
      <c r="B8328" t="s">
        <v>17880</v>
      </c>
      <c r="C8328">
        <v>0</v>
      </c>
      <c r="D8328">
        <v>0</v>
      </c>
      <c r="E8328" t="s">
        <v>1196</v>
      </c>
      <c r="F8328" t="s">
        <v>1196</v>
      </c>
    </row>
    <row r="8329" spans="1:6">
      <c r="A8329" t="s">
        <v>17881</v>
      </c>
      <c r="B8329" t="s">
        <v>17882</v>
      </c>
      <c r="C8329">
        <v>0</v>
      </c>
      <c r="D8329">
        <v>0</v>
      </c>
      <c r="E8329" t="s">
        <v>1196</v>
      </c>
      <c r="F8329" t="s">
        <v>1196</v>
      </c>
    </row>
    <row r="8330" spans="1:6">
      <c r="A8330" t="s">
        <v>17883</v>
      </c>
      <c r="B8330" t="s">
        <v>17884</v>
      </c>
      <c r="C8330">
        <v>0</v>
      </c>
      <c r="D8330">
        <v>0</v>
      </c>
      <c r="E8330" t="s">
        <v>1196</v>
      </c>
      <c r="F8330" t="s">
        <v>1196</v>
      </c>
    </row>
    <row r="8331" spans="1:6">
      <c r="A8331" t="s">
        <v>17885</v>
      </c>
      <c r="B8331" t="s">
        <v>17886</v>
      </c>
      <c r="C8331">
        <v>0</v>
      </c>
      <c r="D8331">
        <v>0</v>
      </c>
      <c r="E8331" t="s">
        <v>1196</v>
      </c>
      <c r="F8331" t="s">
        <v>1196</v>
      </c>
    </row>
    <row r="8332" spans="1:6">
      <c r="A8332" t="s">
        <v>17887</v>
      </c>
      <c r="B8332" t="s">
        <v>17888</v>
      </c>
      <c r="C8332">
        <v>0</v>
      </c>
      <c r="D8332">
        <v>0</v>
      </c>
      <c r="E8332" t="s">
        <v>1196</v>
      </c>
      <c r="F8332" t="s">
        <v>1196</v>
      </c>
    </row>
    <row r="8333" spans="1:6">
      <c r="A8333" t="s">
        <v>17889</v>
      </c>
      <c r="B8333" t="s">
        <v>17890</v>
      </c>
      <c r="C8333">
        <v>0</v>
      </c>
      <c r="D8333">
        <v>0</v>
      </c>
      <c r="E8333" t="s">
        <v>1196</v>
      </c>
      <c r="F8333" t="s">
        <v>1196</v>
      </c>
    </row>
    <row r="8334" spans="1:6">
      <c r="A8334" t="s">
        <v>17891</v>
      </c>
      <c r="B8334" t="s">
        <v>17892</v>
      </c>
      <c r="C8334">
        <v>0</v>
      </c>
      <c r="D8334">
        <v>0</v>
      </c>
      <c r="E8334" t="s">
        <v>1196</v>
      </c>
      <c r="F8334" t="s">
        <v>1196</v>
      </c>
    </row>
    <row r="8335" spans="1:6">
      <c r="A8335" t="s">
        <v>17893</v>
      </c>
      <c r="B8335" t="s">
        <v>17894</v>
      </c>
      <c r="C8335">
        <v>0</v>
      </c>
      <c r="D8335">
        <v>0</v>
      </c>
      <c r="E8335" t="s">
        <v>1196</v>
      </c>
      <c r="F8335" t="s">
        <v>1196</v>
      </c>
    </row>
    <row r="8336" spans="1:6">
      <c r="A8336" t="s">
        <v>17895</v>
      </c>
      <c r="B8336" t="s">
        <v>17896</v>
      </c>
      <c r="C8336">
        <v>0</v>
      </c>
      <c r="D8336">
        <v>0</v>
      </c>
      <c r="E8336" t="s">
        <v>1196</v>
      </c>
      <c r="F8336" t="s">
        <v>1196</v>
      </c>
    </row>
    <row r="8337" spans="1:6">
      <c r="A8337" t="s">
        <v>17897</v>
      </c>
      <c r="B8337" t="s">
        <v>17898</v>
      </c>
      <c r="C8337">
        <v>0</v>
      </c>
      <c r="D8337">
        <v>0</v>
      </c>
      <c r="E8337" t="s">
        <v>1196</v>
      </c>
      <c r="F8337" t="s">
        <v>1196</v>
      </c>
    </row>
    <row r="8338" spans="1:6">
      <c r="A8338" t="s">
        <v>17899</v>
      </c>
      <c r="B8338" t="s">
        <v>17900</v>
      </c>
      <c r="C8338">
        <v>0</v>
      </c>
      <c r="D8338">
        <v>0</v>
      </c>
      <c r="E8338" t="s">
        <v>1196</v>
      </c>
      <c r="F8338" t="s">
        <v>1196</v>
      </c>
    </row>
    <row r="8339" spans="1:6">
      <c r="A8339" t="s">
        <v>17901</v>
      </c>
      <c r="B8339" t="s">
        <v>17902</v>
      </c>
      <c r="C8339">
        <v>0</v>
      </c>
      <c r="D8339">
        <v>0</v>
      </c>
      <c r="E8339" t="s">
        <v>1196</v>
      </c>
      <c r="F8339" t="s">
        <v>1196</v>
      </c>
    </row>
    <row r="8340" spans="1:6">
      <c r="A8340" t="s">
        <v>17903</v>
      </c>
      <c r="B8340" t="s">
        <v>17904</v>
      </c>
      <c r="C8340">
        <v>0</v>
      </c>
      <c r="D8340">
        <v>0</v>
      </c>
      <c r="E8340" t="s">
        <v>1196</v>
      </c>
      <c r="F8340" t="s">
        <v>1196</v>
      </c>
    </row>
    <row r="8341" spans="1:6">
      <c r="A8341" t="s">
        <v>17905</v>
      </c>
      <c r="B8341" t="s">
        <v>17906</v>
      </c>
      <c r="C8341">
        <v>0</v>
      </c>
      <c r="D8341">
        <v>0</v>
      </c>
      <c r="E8341" t="s">
        <v>1196</v>
      </c>
      <c r="F8341" t="s">
        <v>1196</v>
      </c>
    </row>
    <row r="8342" spans="1:6">
      <c r="A8342" t="s">
        <v>17907</v>
      </c>
      <c r="B8342" t="s">
        <v>17908</v>
      </c>
      <c r="C8342">
        <v>0</v>
      </c>
      <c r="D8342">
        <v>0</v>
      </c>
      <c r="E8342" t="s">
        <v>1196</v>
      </c>
      <c r="F8342" t="s">
        <v>1196</v>
      </c>
    </row>
    <row r="8343" spans="1:6">
      <c r="A8343" t="s">
        <v>17909</v>
      </c>
      <c r="B8343" t="s">
        <v>17910</v>
      </c>
      <c r="C8343">
        <v>0</v>
      </c>
      <c r="D8343">
        <v>0</v>
      </c>
      <c r="E8343" t="s">
        <v>1196</v>
      </c>
      <c r="F8343" t="s">
        <v>1196</v>
      </c>
    </row>
    <row r="8344" spans="1:6">
      <c r="A8344" t="s">
        <v>17911</v>
      </c>
      <c r="B8344" t="s">
        <v>17912</v>
      </c>
      <c r="C8344">
        <v>0</v>
      </c>
      <c r="D8344">
        <v>0</v>
      </c>
      <c r="E8344" t="s">
        <v>1196</v>
      </c>
      <c r="F8344" t="s">
        <v>1196</v>
      </c>
    </row>
    <row r="8345" spans="1:6">
      <c r="A8345" t="s">
        <v>17913</v>
      </c>
      <c r="B8345" t="s">
        <v>17914</v>
      </c>
      <c r="C8345">
        <v>0</v>
      </c>
      <c r="D8345">
        <v>0</v>
      </c>
      <c r="E8345" t="s">
        <v>1196</v>
      </c>
      <c r="F8345" t="s">
        <v>1196</v>
      </c>
    </row>
    <row r="8346" spans="1:6">
      <c r="A8346" t="s">
        <v>17915</v>
      </c>
      <c r="B8346" t="s">
        <v>17916</v>
      </c>
      <c r="C8346">
        <v>0</v>
      </c>
      <c r="D8346">
        <v>0</v>
      </c>
      <c r="E8346" t="s">
        <v>1196</v>
      </c>
      <c r="F8346" t="s">
        <v>1196</v>
      </c>
    </row>
    <row r="8347" spans="1:6">
      <c r="A8347" t="s">
        <v>17917</v>
      </c>
      <c r="B8347" t="s">
        <v>17918</v>
      </c>
      <c r="C8347">
        <v>0</v>
      </c>
      <c r="D8347">
        <v>0</v>
      </c>
      <c r="E8347" t="s">
        <v>1196</v>
      </c>
      <c r="F8347" t="s">
        <v>1196</v>
      </c>
    </row>
    <row r="8348" spans="1:6">
      <c r="A8348" t="s">
        <v>17919</v>
      </c>
      <c r="B8348" t="s">
        <v>17920</v>
      </c>
      <c r="C8348">
        <v>0</v>
      </c>
      <c r="D8348">
        <v>0</v>
      </c>
      <c r="E8348" t="s">
        <v>1196</v>
      </c>
      <c r="F8348" t="s">
        <v>1196</v>
      </c>
    </row>
    <row r="8349" spans="1:6">
      <c r="A8349" t="s">
        <v>17921</v>
      </c>
      <c r="B8349" t="s">
        <v>17922</v>
      </c>
      <c r="C8349">
        <v>0</v>
      </c>
      <c r="D8349">
        <v>0</v>
      </c>
      <c r="E8349" t="s">
        <v>1196</v>
      </c>
      <c r="F8349" t="s">
        <v>1196</v>
      </c>
    </row>
    <row r="8350" spans="1:6">
      <c r="A8350" t="s">
        <v>17923</v>
      </c>
      <c r="B8350" t="s">
        <v>17924</v>
      </c>
      <c r="C8350">
        <v>0</v>
      </c>
      <c r="D8350">
        <v>0</v>
      </c>
      <c r="E8350" t="s">
        <v>1196</v>
      </c>
      <c r="F8350" t="s">
        <v>1196</v>
      </c>
    </row>
    <row r="8351" spans="1:6">
      <c r="A8351" t="s">
        <v>17925</v>
      </c>
      <c r="B8351" t="s">
        <v>17926</v>
      </c>
      <c r="C8351">
        <v>0</v>
      </c>
      <c r="D8351">
        <v>0</v>
      </c>
      <c r="E8351" t="s">
        <v>1196</v>
      </c>
      <c r="F8351" t="s">
        <v>1196</v>
      </c>
    </row>
    <row r="8352" spans="1:6">
      <c r="A8352" t="s">
        <v>17927</v>
      </c>
      <c r="B8352" t="s">
        <v>17928</v>
      </c>
      <c r="C8352">
        <v>0</v>
      </c>
      <c r="D8352">
        <v>0</v>
      </c>
      <c r="E8352" t="s">
        <v>1196</v>
      </c>
      <c r="F8352" t="s">
        <v>1196</v>
      </c>
    </row>
    <row r="8353" spans="1:6">
      <c r="A8353" t="s">
        <v>17929</v>
      </c>
      <c r="B8353" t="s">
        <v>17930</v>
      </c>
      <c r="C8353">
        <v>0</v>
      </c>
      <c r="D8353">
        <v>0</v>
      </c>
      <c r="E8353" t="s">
        <v>1196</v>
      </c>
      <c r="F8353" t="s">
        <v>1196</v>
      </c>
    </row>
    <row r="8354" spans="1:6">
      <c r="A8354" t="s">
        <v>17931</v>
      </c>
      <c r="B8354" t="s">
        <v>17932</v>
      </c>
      <c r="C8354">
        <v>0</v>
      </c>
      <c r="D8354">
        <v>0</v>
      </c>
      <c r="E8354" t="s">
        <v>1196</v>
      </c>
      <c r="F8354" t="s">
        <v>1196</v>
      </c>
    </row>
    <row r="8355" spans="1:6">
      <c r="A8355" t="s">
        <v>17933</v>
      </c>
      <c r="B8355" t="s">
        <v>17934</v>
      </c>
      <c r="C8355">
        <v>0</v>
      </c>
      <c r="D8355">
        <v>0</v>
      </c>
      <c r="E8355" t="s">
        <v>1196</v>
      </c>
      <c r="F8355" t="s">
        <v>1196</v>
      </c>
    </row>
    <row r="8356" spans="1:6">
      <c r="A8356" t="s">
        <v>17935</v>
      </c>
      <c r="B8356" t="s">
        <v>17936</v>
      </c>
      <c r="C8356">
        <v>0</v>
      </c>
      <c r="D8356">
        <v>0</v>
      </c>
      <c r="E8356" t="s">
        <v>1196</v>
      </c>
      <c r="F8356" t="s">
        <v>1196</v>
      </c>
    </row>
    <row r="8357" spans="1:6">
      <c r="A8357" t="s">
        <v>17937</v>
      </c>
      <c r="B8357" t="s">
        <v>17938</v>
      </c>
      <c r="C8357">
        <v>0</v>
      </c>
      <c r="D8357">
        <v>0</v>
      </c>
      <c r="E8357" t="s">
        <v>1196</v>
      </c>
      <c r="F8357" t="s">
        <v>1196</v>
      </c>
    </row>
    <row r="8358" spans="1:6">
      <c r="A8358" t="s">
        <v>17939</v>
      </c>
      <c r="B8358" t="s">
        <v>17940</v>
      </c>
      <c r="C8358">
        <v>0</v>
      </c>
      <c r="D8358">
        <v>0</v>
      </c>
      <c r="E8358" t="s">
        <v>1196</v>
      </c>
      <c r="F8358" t="s">
        <v>1196</v>
      </c>
    </row>
    <row r="8359" spans="1:6">
      <c r="A8359" t="s">
        <v>17941</v>
      </c>
      <c r="B8359" t="s">
        <v>17942</v>
      </c>
      <c r="C8359">
        <v>0</v>
      </c>
      <c r="D8359">
        <v>0</v>
      </c>
      <c r="E8359" t="s">
        <v>1196</v>
      </c>
      <c r="F8359" t="s">
        <v>1196</v>
      </c>
    </row>
    <row r="8360" spans="1:6">
      <c r="A8360" t="s">
        <v>17943</v>
      </c>
      <c r="B8360" t="s">
        <v>17944</v>
      </c>
      <c r="C8360">
        <v>0</v>
      </c>
      <c r="D8360">
        <v>0</v>
      </c>
      <c r="E8360" t="s">
        <v>1196</v>
      </c>
      <c r="F8360" t="s">
        <v>1196</v>
      </c>
    </row>
    <row r="8361" spans="1:6">
      <c r="A8361" t="s">
        <v>17945</v>
      </c>
      <c r="B8361" t="s">
        <v>17946</v>
      </c>
      <c r="C8361">
        <v>0</v>
      </c>
      <c r="D8361">
        <v>0</v>
      </c>
      <c r="E8361" t="s">
        <v>1196</v>
      </c>
      <c r="F8361" t="s">
        <v>1196</v>
      </c>
    </row>
    <row r="8362" spans="1:6">
      <c r="A8362" t="s">
        <v>17947</v>
      </c>
      <c r="B8362" t="s">
        <v>17948</v>
      </c>
      <c r="C8362">
        <v>0</v>
      </c>
      <c r="D8362">
        <v>0</v>
      </c>
      <c r="E8362" t="s">
        <v>1196</v>
      </c>
      <c r="F8362" t="s">
        <v>1196</v>
      </c>
    </row>
    <row r="8363" spans="1:6">
      <c r="A8363" t="s">
        <v>17949</v>
      </c>
      <c r="B8363" t="s">
        <v>17950</v>
      </c>
      <c r="C8363">
        <v>0</v>
      </c>
      <c r="D8363">
        <v>0</v>
      </c>
      <c r="E8363" t="s">
        <v>1196</v>
      </c>
      <c r="F8363" t="s">
        <v>1196</v>
      </c>
    </row>
    <row r="8364" spans="1:6">
      <c r="A8364" t="s">
        <v>17951</v>
      </c>
      <c r="B8364" t="s">
        <v>17952</v>
      </c>
      <c r="C8364">
        <v>0</v>
      </c>
      <c r="D8364">
        <v>0</v>
      </c>
      <c r="E8364" t="s">
        <v>1196</v>
      </c>
      <c r="F8364" t="s">
        <v>1196</v>
      </c>
    </row>
    <row r="8365" spans="1:6">
      <c r="A8365" t="s">
        <v>17953</v>
      </c>
      <c r="B8365" t="s">
        <v>17954</v>
      </c>
      <c r="C8365">
        <v>0</v>
      </c>
      <c r="D8365">
        <v>0</v>
      </c>
      <c r="E8365" t="s">
        <v>1196</v>
      </c>
      <c r="F8365" t="s">
        <v>1196</v>
      </c>
    </row>
    <row r="8366" spans="1:6">
      <c r="A8366" t="s">
        <v>17955</v>
      </c>
      <c r="B8366" t="s">
        <v>17956</v>
      </c>
      <c r="C8366">
        <v>0</v>
      </c>
      <c r="D8366">
        <v>0</v>
      </c>
      <c r="E8366" t="s">
        <v>1196</v>
      </c>
      <c r="F8366" t="s">
        <v>1196</v>
      </c>
    </row>
    <row r="8367" spans="1:6">
      <c r="A8367" t="s">
        <v>17957</v>
      </c>
      <c r="B8367" t="s">
        <v>17958</v>
      </c>
      <c r="C8367">
        <v>0</v>
      </c>
      <c r="D8367">
        <v>0</v>
      </c>
      <c r="E8367" t="s">
        <v>1196</v>
      </c>
      <c r="F8367" t="s">
        <v>1196</v>
      </c>
    </row>
    <row r="8368" spans="1:6">
      <c r="A8368" t="s">
        <v>17959</v>
      </c>
      <c r="B8368" t="s">
        <v>17960</v>
      </c>
      <c r="C8368">
        <v>0</v>
      </c>
      <c r="D8368">
        <v>0</v>
      </c>
      <c r="E8368" t="s">
        <v>1196</v>
      </c>
      <c r="F8368" t="s">
        <v>1196</v>
      </c>
    </row>
    <row r="8369" spans="1:6">
      <c r="A8369" t="s">
        <v>17961</v>
      </c>
      <c r="B8369" t="s">
        <v>17962</v>
      </c>
      <c r="C8369">
        <v>0</v>
      </c>
      <c r="D8369">
        <v>0</v>
      </c>
      <c r="E8369" t="s">
        <v>1196</v>
      </c>
      <c r="F8369" t="s">
        <v>1196</v>
      </c>
    </row>
    <row r="8370" spans="1:6">
      <c r="A8370" t="s">
        <v>17963</v>
      </c>
      <c r="B8370" t="s">
        <v>17964</v>
      </c>
      <c r="C8370">
        <v>0</v>
      </c>
      <c r="D8370">
        <v>0</v>
      </c>
      <c r="E8370" t="s">
        <v>1196</v>
      </c>
      <c r="F8370" t="s">
        <v>1196</v>
      </c>
    </row>
    <row r="8371" spans="1:6">
      <c r="A8371" t="s">
        <v>17965</v>
      </c>
      <c r="B8371" t="s">
        <v>17966</v>
      </c>
      <c r="C8371">
        <v>0</v>
      </c>
      <c r="D8371">
        <v>0</v>
      </c>
      <c r="E8371" t="s">
        <v>1196</v>
      </c>
      <c r="F8371" t="s">
        <v>1196</v>
      </c>
    </row>
    <row r="8372" spans="1:6">
      <c r="A8372" t="s">
        <v>17967</v>
      </c>
      <c r="B8372" t="s">
        <v>17968</v>
      </c>
      <c r="C8372">
        <v>0</v>
      </c>
      <c r="D8372">
        <v>0</v>
      </c>
      <c r="E8372" t="s">
        <v>1196</v>
      </c>
      <c r="F8372" t="s">
        <v>1196</v>
      </c>
    </row>
    <row r="8373" spans="1:6">
      <c r="A8373" t="s">
        <v>17969</v>
      </c>
      <c r="B8373" t="s">
        <v>17970</v>
      </c>
      <c r="C8373">
        <v>0</v>
      </c>
      <c r="D8373">
        <v>0</v>
      </c>
      <c r="E8373" t="s">
        <v>1196</v>
      </c>
      <c r="F8373" t="s">
        <v>1196</v>
      </c>
    </row>
    <row r="8374" spans="1:6">
      <c r="A8374" t="s">
        <v>17971</v>
      </c>
      <c r="B8374" t="s">
        <v>17972</v>
      </c>
      <c r="C8374">
        <v>0</v>
      </c>
      <c r="D8374">
        <v>0</v>
      </c>
      <c r="E8374" t="s">
        <v>1196</v>
      </c>
      <c r="F8374" t="s">
        <v>1196</v>
      </c>
    </row>
    <row r="8375" spans="1:6">
      <c r="A8375" t="s">
        <v>17973</v>
      </c>
      <c r="B8375" t="s">
        <v>17974</v>
      </c>
      <c r="C8375">
        <v>0</v>
      </c>
      <c r="D8375">
        <v>0</v>
      </c>
      <c r="E8375" t="s">
        <v>1196</v>
      </c>
      <c r="F8375" t="s">
        <v>1196</v>
      </c>
    </row>
    <row r="8376" spans="1:6">
      <c r="A8376" t="s">
        <v>17975</v>
      </c>
      <c r="B8376" t="s">
        <v>17976</v>
      </c>
      <c r="C8376">
        <v>0</v>
      </c>
      <c r="D8376">
        <v>0</v>
      </c>
      <c r="E8376" t="s">
        <v>1196</v>
      </c>
      <c r="F8376" t="s">
        <v>1196</v>
      </c>
    </row>
    <row r="8377" spans="1:6">
      <c r="A8377" t="s">
        <v>17977</v>
      </c>
      <c r="B8377" t="s">
        <v>17978</v>
      </c>
      <c r="C8377">
        <v>0</v>
      </c>
      <c r="D8377">
        <v>0</v>
      </c>
      <c r="E8377" t="s">
        <v>1196</v>
      </c>
      <c r="F8377" t="s">
        <v>1196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filterMode="1">
    <tabColor rgb="FF002060"/>
    <outlinePr summaryRight="0"/>
  </sheetPr>
  <dimension ref="A1:BE873"/>
  <sheetViews>
    <sheetView zoomScale="80" zoomScaleNormal="80" workbookViewId="0">
      <pane xSplit="4" ySplit="2" topLeftCell="AW20" activePane="bottomRight" state="frozen"/>
      <selection pane="topRight"/>
      <selection pane="bottomLeft"/>
      <selection pane="bottomRight" activeCell="F884" sqref="F884"/>
    </sheetView>
  </sheetViews>
  <sheetFormatPr defaultColWidth="9.140625" defaultRowHeight="15" outlineLevelCol="1"/>
  <cols>
    <col min="1" max="1" width="54.28515625" style="18" customWidth="1"/>
    <col min="2" max="2" width="30.5703125" style="18" customWidth="1"/>
    <col min="3" max="3" width="60.42578125" style="18" customWidth="1"/>
    <col min="4" max="4" width="8.7109375" style="134" customWidth="1"/>
    <col min="5" max="5" width="12.85546875" style="18" customWidth="1"/>
    <col min="6" max="6" width="14.85546875" style="18" customWidth="1"/>
    <col min="7" max="7" width="13.28515625" style="18" customWidth="1"/>
    <col min="8" max="8" width="12.85546875" style="18" customWidth="1"/>
    <col min="9" max="9" width="12.28515625" style="18" customWidth="1"/>
    <col min="10" max="10" width="12.28515625" style="18" customWidth="1" collapsed="1"/>
    <col min="11" max="11" width="12.85546875" style="18" hidden="1" customWidth="1" outlineLevel="1"/>
    <col min="12" max="13" width="11.28515625" style="18" hidden="1" customWidth="1" outlineLevel="1"/>
    <col min="14" max="14" width="12.85546875" style="18" hidden="1" customWidth="1" outlineLevel="1"/>
    <col min="15" max="16" width="11.28515625" style="18" hidden="1" customWidth="1" outlineLevel="1"/>
    <col min="17" max="17" width="12.85546875" style="18" hidden="1" customWidth="1" outlineLevel="1"/>
    <col min="18" max="19" width="11.28515625" style="18" hidden="1" customWidth="1" outlineLevel="1"/>
    <col min="20" max="20" width="12.85546875" style="18" customWidth="1"/>
    <col min="21" max="21" width="14.85546875" style="18" customWidth="1"/>
    <col min="22" max="22" width="13.28515625" style="18" customWidth="1"/>
    <col min="23" max="23" width="12.85546875" style="18" customWidth="1"/>
    <col min="24" max="25" width="11.28515625" style="18" customWidth="1"/>
    <col min="26" max="26" width="12.85546875" style="18" customWidth="1"/>
    <col min="27" max="27" width="14.85546875" style="18" customWidth="1"/>
    <col min="28" max="28" width="13.28515625" style="18" customWidth="1"/>
    <col min="29" max="29" width="12.85546875" style="18" customWidth="1"/>
    <col min="30" max="30" width="14.85546875" style="18" customWidth="1"/>
    <col min="31" max="34" width="11.28515625" style="18" customWidth="1"/>
    <col min="35" max="35" width="12.85546875" style="18" customWidth="1"/>
    <col min="36" max="36" width="11.28515625" style="18" customWidth="1"/>
    <col min="37" max="37" width="13.28515625" style="18" customWidth="1"/>
    <col min="38" max="38" width="12.85546875" style="18" customWidth="1"/>
    <col min="39" max="43" width="11.28515625" style="18" customWidth="1"/>
    <col min="44" max="44" width="12.85546875" style="18" customWidth="1"/>
    <col min="45" max="45" width="10.140625" style="18" customWidth="1"/>
    <col min="46" max="46" width="11.28515625" style="18" customWidth="1"/>
    <col min="47" max="47" width="12.85546875" style="18" customWidth="1"/>
    <col min="48" max="48" width="10.140625" style="18" customWidth="1"/>
    <col min="49" max="49" width="13.28515625" style="18" customWidth="1"/>
    <col min="50" max="50" width="12.85546875" style="18" customWidth="1"/>
    <col min="51" max="52" width="11.28515625" style="18" customWidth="1"/>
    <col min="53" max="53" width="12.85546875" style="18" customWidth="1"/>
    <col min="54" max="54" width="10.140625" style="18" customWidth="1"/>
    <col min="55" max="55" width="9.5703125" style="18" customWidth="1"/>
    <col min="56" max="56" width="9.140625" style="18" customWidth="1"/>
    <col min="57" max="16384" width="9.140625" style="18"/>
  </cols>
  <sheetData>
    <row r="1" spans="1:55" s="135" customFormat="1" ht="16.5" thickTop="1" thickBot="1">
      <c r="A1" s="182" t="s">
        <v>18003</v>
      </c>
      <c r="D1" s="146"/>
      <c r="E1" s="263" t="s">
        <v>17998</v>
      </c>
      <c r="F1" s="264"/>
      <c r="G1" s="265"/>
      <c r="H1" s="263" t="s">
        <v>17995</v>
      </c>
      <c r="I1" s="264"/>
      <c r="J1" s="265"/>
      <c r="K1" s="266" t="s">
        <v>17994</v>
      </c>
      <c r="L1" s="264"/>
      <c r="M1" s="267"/>
      <c r="N1" s="263" t="s">
        <v>17993</v>
      </c>
      <c r="O1" s="264"/>
      <c r="P1" s="267"/>
      <c r="Q1" s="263" t="s">
        <v>17992</v>
      </c>
      <c r="R1" s="264"/>
      <c r="S1" s="267"/>
      <c r="T1" s="268" t="s">
        <v>17991</v>
      </c>
      <c r="U1" s="269"/>
      <c r="V1" s="270"/>
      <c r="W1" s="268" t="s">
        <v>17990</v>
      </c>
      <c r="X1" s="269"/>
      <c r="Y1" s="270"/>
      <c r="Z1" s="268" t="s">
        <v>128</v>
      </c>
      <c r="AA1" s="269"/>
      <c r="AB1" s="270"/>
      <c r="AC1" s="268" t="s">
        <v>127</v>
      </c>
      <c r="AD1" s="269"/>
      <c r="AE1" s="270"/>
      <c r="AF1" s="268" t="s">
        <v>18088</v>
      </c>
      <c r="AG1" s="269"/>
      <c r="AH1" s="270"/>
      <c r="AI1" s="268" t="s">
        <v>17989</v>
      </c>
      <c r="AJ1" s="269"/>
      <c r="AK1" s="270"/>
      <c r="AL1" s="268" t="s">
        <v>17988</v>
      </c>
      <c r="AM1" s="269"/>
      <c r="AN1" s="270"/>
      <c r="AO1" s="268" t="s">
        <v>18033</v>
      </c>
      <c r="AP1" s="269"/>
      <c r="AQ1" s="270"/>
      <c r="AR1" s="268" t="s">
        <v>17987</v>
      </c>
      <c r="AS1" s="269"/>
      <c r="AT1" s="270"/>
      <c r="AU1" s="268" t="s">
        <v>17986</v>
      </c>
      <c r="AV1" s="269"/>
      <c r="AW1" s="270"/>
      <c r="AX1" s="268" t="s">
        <v>17985</v>
      </c>
      <c r="AY1" s="269"/>
      <c r="AZ1" s="270"/>
      <c r="BA1" s="268" t="s">
        <v>17984</v>
      </c>
      <c r="BB1" s="269"/>
      <c r="BC1" s="271"/>
    </row>
    <row r="2" spans="1:55" s="135" customFormat="1" ht="15.75" thickTop="1">
      <c r="A2" s="145" t="s">
        <v>18002</v>
      </c>
      <c r="B2" s="144" t="s">
        <v>18001</v>
      </c>
      <c r="C2" s="144" t="s">
        <v>17997</v>
      </c>
      <c r="D2" s="143" t="s">
        <v>18000</v>
      </c>
      <c r="E2" s="140" t="s">
        <v>17983</v>
      </c>
      <c r="F2" s="133" t="s">
        <v>17982</v>
      </c>
      <c r="G2" s="142" t="s">
        <v>17981</v>
      </c>
      <c r="H2" s="140" t="s">
        <v>17983</v>
      </c>
      <c r="I2" s="133" t="s">
        <v>17982</v>
      </c>
      <c r="J2" s="142" t="s">
        <v>17981</v>
      </c>
      <c r="K2" s="141" t="s">
        <v>17983</v>
      </c>
      <c r="L2" s="133" t="s">
        <v>17982</v>
      </c>
      <c r="M2" s="139" t="s">
        <v>17981</v>
      </c>
      <c r="N2" s="140" t="s">
        <v>17983</v>
      </c>
      <c r="O2" s="133" t="s">
        <v>17982</v>
      </c>
      <c r="P2" s="139" t="s">
        <v>17981</v>
      </c>
      <c r="Q2" s="140" t="s">
        <v>17983</v>
      </c>
      <c r="R2" s="133" t="s">
        <v>17982</v>
      </c>
      <c r="S2" s="139" t="s">
        <v>17981</v>
      </c>
      <c r="T2" s="137" t="s">
        <v>17983</v>
      </c>
      <c r="U2" s="132" t="s">
        <v>17982</v>
      </c>
      <c r="V2" s="138" t="s">
        <v>17981</v>
      </c>
      <c r="W2" s="137" t="s">
        <v>17983</v>
      </c>
      <c r="X2" s="132" t="s">
        <v>17982</v>
      </c>
      <c r="Y2" s="138" t="s">
        <v>17981</v>
      </c>
      <c r="Z2" s="137" t="s">
        <v>17983</v>
      </c>
      <c r="AA2" s="132" t="s">
        <v>17982</v>
      </c>
      <c r="AB2" s="138" t="s">
        <v>17981</v>
      </c>
      <c r="AC2" s="137" t="s">
        <v>17983</v>
      </c>
      <c r="AD2" s="132" t="s">
        <v>17982</v>
      </c>
      <c r="AE2" s="138" t="s">
        <v>17981</v>
      </c>
      <c r="AF2" s="137"/>
      <c r="AG2" s="132"/>
      <c r="AH2" s="138"/>
      <c r="AI2" s="137" t="s">
        <v>17983</v>
      </c>
      <c r="AJ2" s="132" t="s">
        <v>17982</v>
      </c>
      <c r="AK2" s="138" t="s">
        <v>17981</v>
      </c>
      <c r="AL2" s="137" t="s">
        <v>17983</v>
      </c>
      <c r="AM2" s="132" t="s">
        <v>17982</v>
      </c>
      <c r="AN2" s="138" t="s">
        <v>17981</v>
      </c>
      <c r="AO2" s="137"/>
      <c r="AP2" s="132"/>
      <c r="AQ2" s="138"/>
      <c r="AR2" s="137" t="s">
        <v>17983</v>
      </c>
      <c r="AS2" s="132" t="s">
        <v>17982</v>
      </c>
      <c r="AT2" s="138" t="s">
        <v>17981</v>
      </c>
      <c r="AU2" s="137" t="s">
        <v>17983</v>
      </c>
      <c r="AV2" s="132" t="s">
        <v>17982</v>
      </c>
      <c r="AW2" s="138" t="s">
        <v>17981</v>
      </c>
      <c r="AX2" s="137" t="s">
        <v>17983</v>
      </c>
      <c r="AY2" s="132" t="s">
        <v>17982</v>
      </c>
      <c r="AZ2" s="138" t="s">
        <v>17981</v>
      </c>
      <c r="BA2" s="137" t="s">
        <v>17983</v>
      </c>
      <c r="BB2" s="132" t="s">
        <v>17982</v>
      </c>
      <c r="BC2" s="136" t="s">
        <v>17981</v>
      </c>
    </row>
    <row r="3" spans="1:55" hidden="1">
      <c r="A3" s="147" t="str">
        <f t="shared" ref="A3:A66" si="0">CONCATENATE(B3,C3)</f>
        <v>LIFEPOINT HEALTHHEALTHTRUST</v>
      </c>
      <c r="B3" s="148" t="s">
        <v>662</v>
      </c>
      <c r="C3" s="148" t="s">
        <v>8331</v>
      </c>
      <c r="D3" s="149">
        <v>3401</v>
      </c>
      <c r="E3" s="150">
        <v>283.04982064098795</v>
      </c>
      <c r="F3" s="151">
        <v>0</v>
      </c>
      <c r="G3" s="152">
        <v>465.87096084859229</v>
      </c>
      <c r="H3" s="150">
        <v>1905.749370773302</v>
      </c>
      <c r="I3" s="151">
        <v>0</v>
      </c>
      <c r="J3" s="152">
        <v>2054.0959909817279</v>
      </c>
      <c r="K3" s="150">
        <v>1783.5144045868863</v>
      </c>
      <c r="L3" s="151">
        <v>0</v>
      </c>
      <c r="M3" s="152">
        <v>1923.1603118694456</v>
      </c>
      <c r="N3" s="150">
        <v>35.973643046162906</v>
      </c>
      <c r="O3" s="151">
        <v>0</v>
      </c>
      <c r="P3" s="152">
        <v>38.205892279044882</v>
      </c>
      <c r="Q3" s="150">
        <v>86.26132314025287</v>
      </c>
      <c r="R3" s="151">
        <v>0</v>
      </c>
      <c r="S3" s="152">
        <v>92.729786833237483</v>
      </c>
      <c r="T3" s="150">
        <v>202.27016465745373</v>
      </c>
      <c r="U3" s="151">
        <v>0</v>
      </c>
      <c r="V3" s="152">
        <v>245.25258181344236</v>
      </c>
      <c r="W3" s="150">
        <v>211.43874448691565</v>
      </c>
      <c r="X3" s="151">
        <v>0</v>
      </c>
      <c r="Y3" s="152">
        <v>231.6976266590751</v>
      </c>
      <c r="Z3" s="150">
        <v>985.01491032049364</v>
      </c>
      <c r="AA3" s="151">
        <v>0</v>
      </c>
      <c r="AB3" s="152">
        <v>1277.8540873198951</v>
      </c>
      <c r="AC3" s="150">
        <v>179.08716553954724</v>
      </c>
      <c r="AD3" s="151">
        <v>0</v>
      </c>
      <c r="AE3" s="152">
        <v>205.20131098474741</v>
      </c>
      <c r="AF3" s="150">
        <v>198.51289326668623</v>
      </c>
      <c r="AG3" s="151">
        <v>0</v>
      </c>
      <c r="AH3" s="152">
        <v>233.46888780544558</v>
      </c>
      <c r="AI3" s="150">
        <v>410.90149367832998</v>
      </c>
      <c r="AJ3" s="151">
        <v>0</v>
      </c>
      <c r="AK3" s="152">
        <v>428.48411782350126</v>
      </c>
      <c r="AL3" s="150">
        <v>117.08997353719496</v>
      </c>
      <c r="AM3" s="151">
        <v>0</v>
      </c>
      <c r="AN3" s="152">
        <v>137.46863491346431</v>
      </c>
      <c r="AO3" s="150">
        <v>82.680464660023887</v>
      </c>
      <c r="AP3" s="151">
        <v>0</v>
      </c>
      <c r="AQ3" s="152">
        <v>87.846298286804327</v>
      </c>
      <c r="AR3" s="150">
        <v>24.282779849007358</v>
      </c>
      <c r="AS3" s="151">
        <v>0</v>
      </c>
      <c r="AT3" s="152">
        <v>28.058067549823374</v>
      </c>
      <c r="AU3" s="150">
        <v>26.739870444589435</v>
      </c>
      <c r="AV3" s="151">
        <v>0</v>
      </c>
      <c r="AW3" s="152">
        <v>32.866931761291596</v>
      </c>
      <c r="AX3" s="150">
        <v>45.516759776536304</v>
      </c>
      <c r="AY3" s="151">
        <v>0</v>
      </c>
      <c r="AZ3" s="152">
        <v>45.516759776536304</v>
      </c>
      <c r="BA3" s="150">
        <v>6.0449035324820635</v>
      </c>
      <c r="BB3" s="151">
        <v>0</v>
      </c>
      <c r="BC3" s="152">
        <v>6.4225860487468518</v>
      </c>
    </row>
    <row r="4" spans="1:55" hidden="1">
      <c r="A4" s="147" t="str">
        <f t="shared" si="0"/>
        <v>CLEVELAND CLINICVIZIENT</v>
      </c>
      <c r="B4" s="148" t="s">
        <v>404</v>
      </c>
      <c r="C4" s="148" t="s">
        <v>8335</v>
      </c>
      <c r="D4" s="149">
        <v>3269</v>
      </c>
      <c r="E4" s="150">
        <v>480.2225695931478</v>
      </c>
      <c r="F4" s="151">
        <v>537.64578351146281</v>
      </c>
      <c r="G4" s="152">
        <v>710.12374366430595</v>
      </c>
      <c r="H4" s="150">
        <v>2045.9634169470787</v>
      </c>
      <c r="I4" s="151">
        <v>2328.8934597943762</v>
      </c>
      <c r="J4" s="152">
        <v>3010.9736507560756</v>
      </c>
      <c r="K4" s="150">
        <v>1934.891755888651</v>
      </c>
      <c r="L4" s="151">
        <v>2206.0519762379663</v>
      </c>
      <c r="M4" s="152">
        <v>2848.5001975651999</v>
      </c>
      <c r="N4" s="150">
        <v>45.764799632915263</v>
      </c>
      <c r="O4" s="151">
        <v>49.815351105410627</v>
      </c>
      <c r="P4" s="152">
        <v>62.891133011487781</v>
      </c>
      <c r="Q4" s="150">
        <v>65.306861425512395</v>
      </c>
      <c r="R4" s="151">
        <v>73.026132450999413</v>
      </c>
      <c r="S4" s="152">
        <v>99.582320179387978</v>
      </c>
      <c r="T4" s="150">
        <v>717.95047721015601</v>
      </c>
      <c r="U4" s="151">
        <v>765.52006998237846</v>
      </c>
      <c r="V4" s="152">
        <v>907.1763093255546</v>
      </c>
      <c r="W4" s="150">
        <v>249.37353624961759</v>
      </c>
      <c r="X4" s="151">
        <v>265.89639951681613</v>
      </c>
      <c r="Y4" s="152">
        <v>315.09939952609079</v>
      </c>
      <c r="Z4" s="150">
        <v>1108.6620342612418</v>
      </c>
      <c r="AA4" s="151">
        <v>1373.4288056865137</v>
      </c>
      <c r="AB4" s="152">
        <v>1941.8158435821424</v>
      </c>
      <c r="AC4" s="150">
        <v>224.75852860201897</v>
      </c>
      <c r="AD4" s="151">
        <v>253.51194713906372</v>
      </c>
      <c r="AE4" s="152">
        <v>294.38131808862437</v>
      </c>
      <c r="AF4" s="150">
        <v>206.65166105842763</v>
      </c>
      <c r="AG4" s="151">
        <v>257.98639762714771</v>
      </c>
      <c r="AH4" s="152">
        <v>384.00485679052429</v>
      </c>
      <c r="AI4" s="150">
        <v>202.20659528907922</v>
      </c>
      <c r="AJ4" s="151">
        <v>226.19570368622007</v>
      </c>
      <c r="AK4" s="152">
        <v>255.58354969456497</v>
      </c>
      <c r="AL4" s="150">
        <v>10.474496788008567</v>
      </c>
      <c r="AM4" s="151">
        <v>12.285844998534103</v>
      </c>
      <c r="AN4" s="152">
        <v>14.393143071223889</v>
      </c>
      <c r="AO4" s="150">
        <v>119.98180483328234</v>
      </c>
      <c r="AP4" s="151">
        <v>128.57751342625102</v>
      </c>
      <c r="AQ4" s="152">
        <v>154.02324986488057</v>
      </c>
      <c r="AR4" s="150">
        <v>104.5326613643316</v>
      </c>
      <c r="AS4" s="151">
        <v>117.95162526100951</v>
      </c>
      <c r="AT4" s="152">
        <v>161.36927842380717</v>
      </c>
      <c r="AU4" s="150">
        <v>49.315123891098189</v>
      </c>
      <c r="AV4" s="151">
        <v>54.298876450072548</v>
      </c>
      <c r="AW4" s="152">
        <v>72.69568872707076</v>
      </c>
      <c r="AX4" s="150">
        <v>85.034209238299155</v>
      </c>
      <c r="AY4" s="151">
        <v>85.034209238299155</v>
      </c>
      <c r="AZ4" s="152">
        <v>85.034209238299155</v>
      </c>
      <c r="BA4" s="150">
        <v>15.783101866014071</v>
      </c>
      <c r="BB4" s="151">
        <v>16.913831183862801</v>
      </c>
      <c r="BC4" s="152">
        <v>20.261110805341136</v>
      </c>
    </row>
    <row r="5" spans="1:55" hidden="1">
      <c r="A5" s="147" t="str">
        <f t="shared" si="0"/>
        <v>HCAHEALTHTRUST</v>
      </c>
      <c r="B5" s="148" t="s">
        <v>568</v>
      </c>
      <c r="C5" s="148" t="s">
        <v>8331</v>
      </c>
      <c r="D5" s="149">
        <v>3179</v>
      </c>
      <c r="E5" s="150">
        <v>313.9959232463039</v>
      </c>
      <c r="F5" s="151">
        <v>0</v>
      </c>
      <c r="G5" s="152">
        <v>516.80507033719584</v>
      </c>
      <c r="H5" s="150">
        <v>1260.9194998427176</v>
      </c>
      <c r="I5" s="151">
        <v>0</v>
      </c>
      <c r="J5" s="152">
        <v>1359.1206644894228</v>
      </c>
      <c r="K5" s="150">
        <v>1186.9309688581313</v>
      </c>
      <c r="L5" s="151">
        <v>0</v>
      </c>
      <c r="M5" s="152">
        <v>1279.865487133779</v>
      </c>
      <c r="N5" s="150">
        <v>21.765036174897766</v>
      </c>
      <c r="O5" s="151">
        <v>0</v>
      </c>
      <c r="P5" s="152">
        <v>23.115607904391986</v>
      </c>
      <c r="Q5" s="150">
        <v>52.223494809688582</v>
      </c>
      <c r="R5" s="151">
        <v>0</v>
      </c>
      <c r="S5" s="152">
        <v>56.139569451251873</v>
      </c>
      <c r="T5" s="150">
        <v>77.388125196602715</v>
      </c>
      <c r="U5" s="151">
        <v>0</v>
      </c>
      <c r="V5" s="152">
        <v>93.833104542683827</v>
      </c>
      <c r="W5" s="150">
        <v>231.20551745832017</v>
      </c>
      <c r="X5" s="151">
        <v>0</v>
      </c>
      <c r="Y5" s="152">
        <v>253.35834165857511</v>
      </c>
      <c r="Z5" s="150">
        <v>1272.4897860962569</v>
      </c>
      <c r="AA5" s="151">
        <v>0</v>
      </c>
      <c r="AB5" s="152">
        <v>1650.7935638322999</v>
      </c>
      <c r="AC5" s="150">
        <v>256.28202893991823</v>
      </c>
      <c r="AD5" s="151">
        <v>0</v>
      </c>
      <c r="AE5" s="152">
        <v>293.65258064062135</v>
      </c>
      <c r="AF5" s="150">
        <v>169.08826675055047</v>
      </c>
      <c r="AG5" s="151">
        <v>0</v>
      </c>
      <c r="AH5" s="152">
        <v>198.8628996816218</v>
      </c>
      <c r="AI5" s="150">
        <v>346.82985215476555</v>
      </c>
      <c r="AJ5" s="151">
        <v>0</v>
      </c>
      <c r="AK5" s="152">
        <v>361.67082748968721</v>
      </c>
      <c r="AL5" s="150">
        <v>177.60539792387542</v>
      </c>
      <c r="AM5" s="151">
        <v>0</v>
      </c>
      <c r="AN5" s="152">
        <v>208.51633037650339</v>
      </c>
      <c r="AO5" s="150">
        <v>52.646502044668139</v>
      </c>
      <c r="AP5" s="151">
        <v>0</v>
      </c>
      <c r="AQ5" s="152">
        <v>55.935828873115518</v>
      </c>
      <c r="AR5" s="150">
        <v>24.282779849007358</v>
      </c>
      <c r="AS5" s="151">
        <v>0</v>
      </c>
      <c r="AT5" s="152">
        <v>28.058067549823374</v>
      </c>
      <c r="AU5" s="150">
        <v>27.479421201635741</v>
      </c>
      <c r="AV5" s="151">
        <v>0</v>
      </c>
      <c r="AW5" s="152">
        <v>33.77594006468712</v>
      </c>
      <c r="AX5" s="150">
        <v>43.383699276502043</v>
      </c>
      <c r="AY5" s="151">
        <v>0</v>
      </c>
      <c r="AZ5" s="152">
        <v>43.383699276502043</v>
      </c>
      <c r="BA5" s="150">
        <v>10.464208870714064</v>
      </c>
      <c r="BB5" s="151">
        <v>0</v>
      </c>
      <c r="BC5" s="152">
        <v>11.118007350007385</v>
      </c>
    </row>
    <row r="6" spans="1:55" hidden="1">
      <c r="A6" s="147" t="str">
        <f t="shared" si="0"/>
        <v>COMMUNITY HEALTH SYSTEMS, INCVIZIENT</v>
      </c>
      <c r="B6" s="148" t="s">
        <v>419</v>
      </c>
      <c r="C6" s="148" t="s">
        <v>8335</v>
      </c>
      <c r="D6" s="149">
        <v>12</v>
      </c>
      <c r="E6" s="150">
        <v>197.91073147561744</v>
      </c>
      <c r="F6" s="151">
        <v>221.57615453118711</v>
      </c>
      <c r="G6" s="152">
        <v>292.65827648599543</v>
      </c>
      <c r="H6" s="150">
        <v>1689.0680968967699</v>
      </c>
      <c r="I6" s="151">
        <v>1922.6132643485469</v>
      </c>
      <c r="J6" s="152">
        <v>2489.2951660817562</v>
      </c>
      <c r="K6" s="150">
        <v>1574.7518967701074</v>
      </c>
      <c r="L6" s="151">
        <v>1795.4412816021641</v>
      </c>
      <c r="M6" s="152">
        <v>2318.3111279554005</v>
      </c>
      <c r="N6" s="150">
        <v>22.106713109563014</v>
      </c>
      <c r="O6" s="151">
        <v>24.063334356814586</v>
      </c>
      <c r="P6" s="152">
        <v>30.379598420013089</v>
      </c>
      <c r="Q6" s="150">
        <v>92.209487017099448</v>
      </c>
      <c r="R6" s="151">
        <v>103.10864838956824</v>
      </c>
      <c r="S6" s="152">
        <v>140.60443970634239</v>
      </c>
      <c r="T6" s="150">
        <v>427.60650499221407</v>
      </c>
      <c r="U6" s="151">
        <v>455.93863646216607</v>
      </c>
      <c r="V6" s="152">
        <v>540.30814569524568</v>
      </c>
      <c r="W6" s="150">
        <v>129.67424002533247</v>
      </c>
      <c r="X6" s="151">
        <v>138.26612900216347</v>
      </c>
      <c r="Y6" s="152">
        <v>163.85168923892616</v>
      </c>
      <c r="Z6" s="150">
        <v>856.85218809373021</v>
      </c>
      <c r="AA6" s="151">
        <v>1061.4826168622494</v>
      </c>
      <c r="AB6" s="152">
        <v>1500.7721947988766</v>
      </c>
      <c r="AC6" s="150">
        <v>190.57397403419887</v>
      </c>
      <c r="AD6" s="151">
        <v>214.95415338381576</v>
      </c>
      <c r="AE6" s="152">
        <v>249.60751442235053</v>
      </c>
      <c r="AF6" s="150">
        <v>170.52442685243827</v>
      </c>
      <c r="AG6" s="151">
        <v>212.8847276899277</v>
      </c>
      <c r="AH6" s="152">
        <v>316.87240149617128</v>
      </c>
      <c r="AI6" s="150">
        <v>314.63701709942995</v>
      </c>
      <c r="AJ6" s="151">
        <v>351.96449149837667</v>
      </c>
      <c r="AK6" s="152">
        <v>397.69249653117004</v>
      </c>
      <c r="AL6" s="150">
        <v>131.52782773907538</v>
      </c>
      <c r="AM6" s="151">
        <v>154.27285313086608</v>
      </c>
      <c r="AN6" s="152">
        <v>180.73410883690977</v>
      </c>
      <c r="AO6" s="150">
        <v>99.39613263717132</v>
      </c>
      <c r="AP6" s="151">
        <v>106.51704728422442</v>
      </c>
      <c r="AQ6" s="152">
        <v>127.59697517511525</v>
      </c>
      <c r="AR6" s="150">
        <v>59.420233122652725</v>
      </c>
      <c r="AS6" s="151">
        <v>67.048068792367474</v>
      </c>
      <c r="AT6" s="152">
        <v>91.728269591810829</v>
      </c>
      <c r="AU6" s="150">
        <v>50.746392781899807</v>
      </c>
      <c r="AV6" s="151">
        <v>55.874788392220132</v>
      </c>
      <c r="AW6" s="152">
        <v>74.805529878442911</v>
      </c>
      <c r="AX6" s="150">
        <v>40.665671310956292</v>
      </c>
      <c r="AY6" s="151">
        <v>40.665671310956292</v>
      </c>
      <c r="AZ6" s="152">
        <v>40.665671310956292</v>
      </c>
      <c r="BA6" s="150">
        <v>12.542561601172487</v>
      </c>
      <c r="BB6" s="151">
        <v>13.441132886067265</v>
      </c>
      <c r="BC6" s="152">
        <v>16.101158855939815</v>
      </c>
    </row>
    <row r="7" spans="1:55" hidden="1">
      <c r="A7" s="147" t="str">
        <f t="shared" si="0"/>
        <v>COMMUNITY HEALTH SYSTEMS, INCHEALTHTRUST</v>
      </c>
      <c r="B7" s="148" t="s">
        <v>419</v>
      </c>
      <c r="C7" s="148" t="s">
        <v>8331</v>
      </c>
      <c r="D7" s="149">
        <v>3146</v>
      </c>
      <c r="E7" s="150">
        <v>197.91073147561744</v>
      </c>
      <c r="F7" s="151">
        <v>0</v>
      </c>
      <c r="G7" s="152">
        <v>325.74075625979106</v>
      </c>
      <c r="H7" s="150">
        <v>1689.0680968967699</v>
      </c>
      <c r="I7" s="151">
        <v>0</v>
      </c>
      <c r="J7" s="152">
        <v>1820.6545539143642</v>
      </c>
      <c r="K7" s="150">
        <v>1574.7518967701074</v>
      </c>
      <c r="L7" s="151">
        <v>0</v>
      </c>
      <c r="M7" s="152">
        <v>1698.052082517881</v>
      </c>
      <c r="N7" s="150">
        <v>22.106713109563014</v>
      </c>
      <c r="O7" s="151">
        <v>0</v>
      </c>
      <c r="P7" s="152">
        <v>23.47848669715988</v>
      </c>
      <c r="Q7" s="150">
        <v>92.209487017099448</v>
      </c>
      <c r="R7" s="151">
        <v>0</v>
      </c>
      <c r="S7" s="152">
        <v>99.12398469932333</v>
      </c>
      <c r="T7" s="150">
        <v>219.65656584956659</v>
      </c>
      <c r="U7" s="151">
        <v>0</v>
      </c>
      <c r="V7" s="152">
        <v>266.33359387486632</v>
      </c>
      <c r="W7" s="150">
        <v>129.67424002533247</v>
      </c>
      <c r="X7" s="151">
        <v>0</v>
      </c>
      <c r="Y7" s="152">
        <v>142.09890304446094</v>
      </c>
      <c r="Z7" s="150">
        <v>856.85218809373021</v>
      </c>
      <c r="AA7" s="151">
        <v>0</v>
      </c>
      <c r="AB7" s="152">
        <v>1111.5893366815244</v>
      </c>
      <c r="AC7" s="150">
        <v>190.57397403419887</v>
      </c>
      <c r="AD7" s="151">
        <v>0</v>
      </c>
      <c r="AE7" s="152">
        <v>218.36310376331889</v>
      </c>
      <c r="AF7" s="150">
        <v>170.52442685243827</v>
      </c>
      <c r="AG7" s="151">
        <v>0</v>
      </c>
      <c r="AH7" s="152">
        <v>200.55195219695568</v>
      </c>
      <c r="AI7" s="150">
        <v>314.63701709942995</v>
      </c>
      <c r="AJ7" s="151">
        <v>0</v>
      </c>
      <c r="AK7" s="152">
        <v>328.1004493305814</v>
      </c>
      <c r="AL7" s="150">
        <v>131.52782773907538</v>
      </c>
      <c r="AM7" s="151">
        <v>0</v>
      </c>
      <c r="AN7" s="152">
        <v>154.41929301214128</v>
      </c>
      <c r="AO7" s="150">
        <v>82.680464660023887</v>
      </c>
      <c r="AP7" s="151">
        <v>0</v>
      </c>
      <c r="AQ7" s="152">
        <v>87.846298286804327</v>
      </c>
      <c r="AR7" s="150">
        <v>24.282779849007358</v>
      </c>
      <c r="AS7" s="151">
        <v>0</v>
      </c>
      <c r="AT7" s="152">
        <v>28.058067549823374</v>
      </c>
      <c r="AU7" s="150">
        <v>26.739870444589435</v>
      </c>
      <c r="AV7" s="151">
        <v>0</v>
      </c>
      <c r="AW7" s="152">
        <v>32.866931761291596</v>
      </c>
      <c r="AX7" s="150">
        <v>40.665671310956292</v>
      </c>
      <c r="AY7" s="151">
        <v>0</v>
      </c>
      <c r="AZ7" s="152">
        <v>40.665671310956292</v>
      </c>
      <c r="BA7" s="150">
        <v>6.0449035324820635</v>
      </c>
      <c r="BB7" s="151">
        <v>0</v>
      </c>
      <c r="BC7" s="152">
        <v>6.4225860487468518</v>
      </c>
    </row>
    <row r="8" spans="1:55" hidden="1">
      <c r="A8" s="147" t="str">
        <f t="shared" si="0"/>
        <v>NEW YORK PRESBYTERIAN HEALTHCARE SYSTEMVIZIENT</v>
      </c>
      <c r="B8" s="148" t="s">
        <v>759</v>
      </c>
      <c r="C8" s="148" t="s">
        <v>8335</v>
      </c>
      <c r="D8" s="149">
        <v>2392</v>
      </c>
      <c r="E8" s="150">
        <v>500.31762541806012</v>
      </c>
      <c r="F8" s="151">
        <v>560.14373075047934</v>
      </c>
      <c r="G8" s="152">
        <v>739.83908229076758</v>
      </c>
      <c r="H8" s="150">
        <v>2732.3032692307688</v>
      </c>
      <c r="I8" s="151">
        <v>3093.6933139444131</v>
      </c>
      <c r="J8" s="153">
        <v>3996.7845797375021</v>
      </c>
      <c r="K8" s="150">
        <v>2222.9159573578595</v>
      </c>
      <c r="L8" s="151">
        <v>2534.4405576259142</v>
      </c>
      <c r="M8" s="152">
        <v>3272.5223643306949</v>
      </c>
      <c r="N8" s="150">
        <v>348.38139214046822</v>
      </c>
      <c r="O8" s="151">
        <v>379.21593686137703</v>
      </c>
      <c r="P8" s="152">
        <v>478.75442802277985</v>
      </c>
      <c r="Q8" s="150">
        <v>161.00591973244147</v>
      </c>
      <c r="R8" s="151">
        <v>180.03681945712185</v>
      </c>
      <c r="S8" s="152">
        <v>245.50778738402724</v>
      </c>
      <c r="T8" s="150">
        <v>477.00292642140471</v>
      </c>
      <c r="U8" s="151">
        <v>508.60794052933824</v>
      </c>
      <c r="V8" s="152">
        <v>602.72368090061593</v>
      </c>
      <c r="W8" s="150">
        <v>280.39320234113711</v>
      </c>
      <c r="X8" s="151">
        <v>298.97135066036014</v>
      </c>
      <c r="Y8" s="152">
        <v>354.29472997668762</v>
      </c>
      <c r="Z8" s="150">
        <v>1289.9937374581941</v>
      </c>
      <c r="AA8" s="151">
        <v>1598.0655090808386</v>
      </c>
      <c r="AB8" s="152">
        <v>2259.4173879032733</v>
      </c>
      <c r="AC8" s="150">
        <v>429.92862876254179</v>
      </c>
      <c r="AD8" s="151">
        <v>484.9295129592719</v>
      </c>
      <c r="AE8" s="152">
        <v>563.10635777144444</v>
      </c>
      <c r="AF8" s="150">
        <v>355.62758779264209</v>
      </c>
      <c r="AG8" s="151">
        <v>443.96972084108165</v>
      </c>
      <c r="AH8" s="152">
        <v>660.83534108376739</v>
      </c>
      <c r="AI8" s="150">
        <v>313.35205685618729</v>
      </c>
      <c r="AJ8" s="151">
        <v>350.52708790620619</v>
      </c>
      <c r="AK8" s="152">
        <v>396.06834228578134</v>
      </c>
      <c r="AL8" s="150">
        <v>81.419337272144318</v>
      </c>
      <c r="AM8" s="151">
        <v>95.499132593568319</v>
      </c>
      <c r="AN8" s="152">
        <v>111.87937653136703</v>
      </c>
      <c r="AO8" s="150">
        <v>99.39613263717132</v>
      </c>
      <c r="AP8" s="151">
        <v>106.51704728422442</v>
      </c>
      <c r="AQ8" s="152">
        <v>127.59697517511525</v>
      </c>
      <c r="AR8" s="150">
        <v>59.420233122652725</v>
      </c>
      <c r="AS8" s="151">
        <v>67.048068792367474</v>
      </c>
      <c r="AT8" s="152">
        <v>91.728269591810829</v>
      </c>
      <c r="AU8" s="150">
        <v>43.470836120401337</v>
      </c>
      <c r="AV8" s="151">
        <v>47.863968970158041</v>
      </c>
      <c r="AW8" s="152">
        <v>64.080592766890192</v>
      </c>
      <c r="AX8" s="150">
        <v>71.185558074562636</v>
      </c>
      <c r="AY8" s="151">
        <v>71.185558074562636</v>
      </c>
      <c r="AZ8" s="152">
        <v>71.185558074562636</v>
      </c>
      <c r="BA8" s="150">
        <v>12.542561601172487</v>
      </c>
      <c r="BB8" s="151">
        <v>13.441132886067265</v>
      </c>
      <c r="BC8" s="152">
        <v>16.101158855939815</v>
      </c>
    </row>
    <row r="9" spans="1:55" hidden="1">
      <c r="A9" s="147" t="str">
        <f t="shared" si="0"/>
        <v>NEW YORK PRESBYTERIAN HEALTHCARE SYSTEMINTERNATIONAL PHYSICIANS NTWRKS LLC</v>
      </c>
      <c r="B9" s="148" t="s">
        <v>759</v>
      </c>
      <c r="C9" s="148" t="s">
        <v>8377</v>
      </c>
      <c r="D9" s="149">
        <v>0</v>
      </c>
      <c r="E9" s="150">
        <v>500.31762541806012</v>
      </c>
      <c r="F9" s="151">
        <v>569.19171698641424</v>
      </c>
      <c r="G9" s="152">
        <v>705.45109025135673</v>
      </c>
      <c r="H9" s="150">
        <v>2732.3032692307688</v>
      </c>
      <c r="I9" s="151">
        <v>3026.7747429443712</v>
      </c>
      <c r="J9" s="153">
        <v>3643.2907129913051</v>
      </c>
      <c r="K9" s="150">
        <v>2222.9159573578595</v>
      </c>
      <c r="L9" s="151">
        <v>2473.23627003922</v>
      </c>
      <c r="M9" s="152">
        <v>2986.7267234657729</v>
      </c>
      <c r="N9" s="150">
        <v>348.38139214046822</v>
      </c>
      <c r="O9" s="151">
        <v>376.35728173959751</v>
      </c>
      <c r="P9" s="152">
        <v>437.9735888875623</v>
      </c>
      <c r="Q9" s="150">
        <v>161.00591973244147</v>
      </c>
      <c r="R9" s="151">
        <v>177.18119116555363</v>
      </c>
      <c r="S9" s="152">
        <v>218.59040063796994</v>
      </c>
      <c r="T9" s="150">
        <v>477.00292642140471</v>
      </c>
      <c r="U9" s="151">
        <v>515.7530189465374</v>
      </c>
      <c r="V9" s="152">
        <v>564.94978745340541</v>
      </c>
      <c r="W9" s="150">
        <v>280.39320234113711</v>
      </c>
      <c r="X9" s="151">
        <v>303.17139075950018</v>
      </c>
      <c r="Y9" s="152">
        <v>332.09037364701754</v>
      </c>
      <c r="Z9" s="150">
        <v>1289.9937374581941</v>
      </c>
      <c r="AA9" s="151">
        <v>1582.5281719498448</v>
      </c>
      <c r="AB9" s="152">
        <v>2034.1989116774109</v>
      </c>
      <c r="AC9" s="150">
        <v>429.92862876254179</v>
      </c>
      <c r="AD9" s="151">
        <v>484.18943969562531</v>
      </c>
      <c r="AE9" s="152">
        <v>519.24589375768278</v>
      </c>
      <c r="AF9" s="150">
        <v>355.62758779264209</v>
      </c>
      <c r="AG9" s="151">
        <v>435.92195892230268</v>
      </c>
      <c r="AH9" s="152">
        <v>580.71306033718167</v>
      </c>
      <c r="AI9" s="150">
        <v>313.35205685618729</v>
      </c>
      <c r="AJ9" s="151">
        <v>342.95484775386495</v>
      </c>
      <c r="AK9" s="152">
        <v>369.67474203550438</v>
      </c>
      <c r="AL9" s="150">
        <v>77.904170065568721</v>
      </c>
      <c r="AM9" s="151">
        <v>90.553171166454433</v>
      </c>
      <c r="AN9" s="152">
        <v>100.24622547461853</v>
      </c>
      <c r="AO9" s="150">
        <v>82.680464660023887</v>
      </c>
      <c r="AP9" s="151">
        <v>89.415625350233213</v>
      </c>
      <c r="AQ9" s="152">
        <v>99.592716463704562</v>
      </c>
      <c r="AR9" s="150">
        <v>51.20799843392367</v>
      </c>
      <c r="AS9" s="151">
        <v>57.030814460017261</v>
      </c>
      <c r="AT9" s="152">
        <v>69.296504816756368</v>
      </c>
      <c r="AU9" s="150">
        <v>43.470836120401337</v>
      </c>
      <c r="AV9" s="151">
        <v>49.593954351983029</v>
      </c>
      <c r="AW9" s="152">
        <v>58.506520192249447</v>
      </c>
      <c r="AX9" s="150">
        <v>66.396630956683396</v>
      </c>
      <c r="AY9" s="151">
        <v>66.396630956683396</v>
      </c>
      <c r="AZ9" s="152">
        <v>66.396630956683396</v>
      </c>
      <c r="BA9" s="150">
        <v>10.552474658819062</v>
      </c>
      <c r="BB9" s="151">
        <v>11.412080525800503</v>
      </c>
      <c r="BC9" s="152">
        <v>12.710978597031637</v>
      </c>
    </row>
    <row r="10" spans="1:55" hidden="1">
      <c r="A10" s="147" t="str">
        <f t="shared" si="0"/>
        <v>RWJBARNABAS HEALTHINNOVATIVE</v>
      </c>
      <c r="B10" s="148" t="s">
        <v>875</v>
      </c>
      <c r="C10" s="148" t="s">
        <v>8381</v>
      </c>
      <c r="D10" s="149">
        <v>2303</v>
      </c>
      <c r="E10" s="150">
        <v>119.44634389926183</v>
      </c>
      <c r="F10" s="151">
        <v>135.8894152788653</v>
      </c>
      <c r="G10" s="152">
        <v>168.42011803974131</v>
      </c>
      <c r="H10" s="150">
        <v>2255.6159183673467</v>
      </c>
      <c r="I10" s="151">
        <v>2505.5845886086345</v>
      </c>
      <c r="J10" s="153">
        <v>3030.9922610736107</v>
      </c>
      <c r="K10" s="150">
        <v>1981.609279201042</v>
      </c>
      <c r="L10" s="151">
        <v>2204.756291457626</v>
      </c>
      <c r="M10" s="152">
        <v>2662.5052422999443</v>
      </c>
      <c r="N10" s="150">
        <v>35.022383847155886</v>
      </c>
      <c r="O10" s="151">
        <v>37.834768107941294</v>
      </c>
      <c r="P10" s="152">
        <v>44.028985161044368</v>
      </c>
      <c r="Q10" s="150">
        <v>238.98425531914893</v>
      </c>
      <c r="R10" s="151">
        <v>262.99352904306727</v>
      </c>
      <c r="S10" s="152">
        <v>324.45803361262233</v>
      </c>
      <c r="T10" s="150">
        <v>307.539452887538</v>
      </c>
      <c r="U10" s="151">
        <v>332.52291020912401</v>
      </c>
      <c r="V10" s="152">
        <v>364.24168263667633</v>
      </c>
      <c r="W10" s="150">
        <v>184.96824576639168</v>
      </c>
      <c r="X10" s="151">
        <v>199.99443583912733</v>
      </c>
      <c r="Y10" s="152">
        <v>219.07155143747366</v>
      </c>
      <c r="Z10" s="150">
        <v>658.23734259661319</v>
      </c>
      <c r="AA10" s="151">
        <v>807.50712832224167</v>
      </c>
      <c r="AB10" s="152">
        <v>1037.9784390068446</v>
      </c>
      <c r="AC10" s="150">
        <v>155.00270950933566</v>
      </c>
      <c r="AD10" s="151">
        <v>174.56542795171939</v>
      </c>
      <c r="AE10" s="152">
        <v>187.20437544644344</v>
      </c>
      <c r="AF10" s="150">
        <v>208.622996626912</v>
      </c>
      <c r="AG10" s="151">
        <v>255.72635106945447</v>
      </c>
      <c r="AH10" s="152">
        <v>340.66563727493298</v>
      </c>
      <c r="AI10" s="150">
        <v>261.39309161962655</v>
      </c>
      <c r="AJ10" s="151">
        <v>286.08724908247234</v>
      </c>
      <c r="AK10" s="152">
        <v>308.37654197590564</v>
      </c>
      <c r="AL10" s="150">
        <v>63.415093356491539</v>
      </c>
      <c r="AM10" s="151">
        <v>73.711558680541657</v>
      </c>
      <c r="AN10" s="152">
        <v>81.60184161846928</v>
      </c>
      <c r="AO10" s="150">
        <v>82.680464660023887</v>
      </c>
      <c r="AP10" s="151">
        <v>89.415625350233213</v>
      </c>
      <c r="AQ10" s="152">
        <v>99.592716463704562</v>
      </c>
      <c r="AR10" s="150">
        <v>51.20799843392367</v>
      </c>
      <c r="AS10" s="151">
        <v>57.030814460017261</v>
      </c>
      <c r="AT10" s="152">
        <v>69.296504816756368</v>
      </c>
      <c r="AU10" s="150">
        <v>41.366485019016629</v>
      </c>
      <c r="AV10" s="151">
        <v>47.193193249216023</v>
      </c>
      <c r="AW10" s="152">
        <v>55.674316554303637</v>
      </c>
      <c r="AX10" s="150">
        <v>19.746382978723403</v>
      </c>
      <c r="AY10" s="151">
        <v>19.746382978723403</v>
      </c>
      <c r="AZ10" s="152">
        <v>19.746382978723403</v>
      </c>
      <c r="BA10" s="150">
        <v>10.552474658819062</v>
      </c>
      <c r="BB10" s="151">
        <v>11.412080525800503</v>
      </c>
      <c r="BC10" s="152">
        <v>12.710978597031637</v>
      </c>
    </row>
    <row r="11" spans="1:55" hidden="1">
      <c r="A11" s="147" t="str">
        <f t="shared" si="0"/>
        <v>FAIRVIEW HEALTH SERVICESPREMIER</v>
      </c>
      <c r="B11" s="148" t="s">
        <v>494</v>
      </c>
      <c r="C11" s="148" t="s">
        <v>8334</v>
      </c>
      <c r="D11" s="149">
        <v>2122</v>
      </c>
      <c r="E11" s="150">
        <v>353.57557964184724</v>
      </c>
      <c r="F11" s="151">
        <v>432.88533198953957</v>
      </c>
      <c r="G11" s="152">
        <v>664.25110613603317</v>
      </c>
      <c r="H11" s="150">
        <v>1191.2278463713478</v>
      </c>
      <c r="I11" s="151">
        <v>1507.1083265055252</v>
      </c>
      <c r="J11" s="153">
        <v>1820.3109605198413</v>
      </c>
      <c r="K11" s="150">
        <v>1074.1171065032988</v>
      </c>
      <c r="L11" s="151">
        <v>1350.4597067015889</v>
      </c>
      <c r="M11" s="152">
        <v>1635.9564598584159</v>
      </c>
      <c r="N11" s="150">
        <v>30.756875589066915</v>
      </c>
      <c r="O11" s="151">
        <v>41.555002246519877</v>
      </c>
      <c r="P11" s="152">
        <v>48.33867848779564</v>
      </c>
      <c r="Q11" s="150">
        <v>86.353864278982087</v>
      </c>
      <c r="R11" s="151">
        <v>115.09361755741642</v>
      </c>
      <c r="S11" s="152">
        <v>136.01582217362957</v>
      </c>
      <c r="T11" s="150">
        <v>261.94779453345899</v>
      </c>
      <c r="U11" s="151">
        <v>313.06569327149214</v>
      </c>
      <c r="V11" s="152">
        <v>338.89174874005869</v>
      </c>
      <c r="W11" s="150">
        <v>58.483562676720076</v>
      </c>
      <c r="X11" s="151">
        <v>69.896359032087489</v>
      </c>
      <c r="Y11" s="152">
        <v>75.662392437249196</v>
      </c>
      <c r="Z11" s="150">
        <v>631.20598491988699</v>
      </c>
      <c r="AA11" s="151">
        <v>786.31501363904044</v>
      </c>
      <c r="AB11" s="152">
        <v>1014.8068624998535</v>
      </c>
      <c r="AC11" s="150">
        <v>188.81713477851085</v>
      </c>
      <c r="AD11" s="151">
        <v>239.86674632886618</v>
      </c>
      <c r="AE11" s="152">
        <v>253.18386798081531</v>
      </c>
      <c r="AF11" s="150">
        <v>191.44924184679036</v>
      </c>
      <c r="AG11" s="151">
        <v>196.93499474842895</v>
      </c>
      <c r="AH11" s="152">
        <v>213.69802795927447</v>
      </c>
      <c r="AI11" s="150">
        <v>217.49935438265788</v>
      </c>
      <c r="AJ11" s="151">
        <v>275.48163637243601</v>
      </c>
      <c r="AK11" s="152">
        <v>321.42507324544522</v>
      </c>
      <c r="AL11" s="150">
        <v>17.619849198868991</v>
      </c>
      <c r="AM11" s="151">
        <v>22.411011413983047</v>
      </c>
      <c r="AN11" s="152">
        <v>27.583923014956721</v>
      </c>
      <c r="AO11" s="150">
        <v>109.64297360980208</v>
      </c>
      <c r="AP11" s="151">
        <v>126.60830731978317</v>
      </c>
      <c r="AQ11" s="152">
        <v>141.5077372196362</v>
      </c>
      <c r="AR11" s="150">
        <v>127.09971253534403</v>
      </c>
      <c r="AS11" s="151">
        <v>163.51365190095709</v>
      </c>
      <c r="AT11" s="152">
        <v>204.64066706627645</v>
      </c>
      <c r="AU11" s="150">
        <v>49.584566446748347</v>
      </c>
      <c r="AV11" s="151">
        <v>62.882683881825848</v>
      </c>
      <c r="AW11" s="152">
        <v>76.38538017512569</v>
      </c>
      <c r="AX11" s="150">
        <v>100.66132422243166</v>
      </c>
      <c r="AY11" s="151">
        <v>100.66132422243166</v>
      </c>
      <c r="AZ11" s="152">
        <v>100.66132422243166</v>
      </c>
      <c r="BA11" s="150">
        <v>15.006380772855797</v>
      </c>
      <c r="BB11" s="151">
        <v>17.32835590002238</v>
      </c>
      <c r="BC11" s="152">
        <v>19.367579308641048</v>
      </c>
    </row>
    <row r="12" spans="1:55" hidden="1">
      <c r="A12" s="147" t="str">
        <f t="shared" si="0"/>
        <v>CHE Trinity HealthHEALTHTRUST</v>
      </c>
      <c r="B12" s="148" t="s">
        <v>384</v>
      </c>
      <c r="C12" s="148" t="s">
        <v>8331</v>
      </c>
      <c r="D12" s="149">
        <v>1913</v>
      </c>
      <c r="E12" s="150">
        <v>541.18823314166241</v>
      </c>
      <c r="F12" s="151">
        <v>0</v>
      </c>
      <c r="G12" s="152">
        <v>890.74030007404508</v>
      </c>
      <c r="H12" s="150">
        <v>2320.8150287506537</v>
      </c>
      <c r="I12" s="151">
        <v>0</v>
      </c>
      <c r="J12" s="153">
        <v>2501.7123354753949</v>
      </c>
      <c r="K12" s="150">
        <v>2192.5733298484056</v>
      </c>
      <c r="L12" s="151">
        <v>0</v>
      </c>
      <c r="M12" s="152">
        <v>2364.247800849465</v>
      </c>
      <c r="N12" s="150">
        <v>30.430559330893889</v>
      </c>
      <c r="O12" s="151">
        <v>0</v>
      </c>
      <c r="P12" s="152">
        <v>32.318847170837941</v>
      </c>
      <c r="Q12" s="150">
        <v>97.811139571353905</v>
      </c>
      <c r="R12" s="151">
        <v>0</v>
      </c>
      <c r="S12" s="152">
        <v>105.14568745509159</v>
      </c>
      <c r="T12" s="150">
        <v>403.99422895974908</v>
      </c>
      <c r="U12" s="151">
        <v>0</v>
      </c>
      <c r="V12" s="152">
        <v>489.84301692690724</v>
      </c>
      <c r="W12" s="150">
        <v>208.97071092524823</v>
      </c>
      <c r="X12" s="151">
        <v>0</v>
      </c>
      <c r="Y12" s="152">
        <v>228.99311987560489</v>
      </c>
      <c r="Z12" s="150">
        <v>1135.3657239937272</v>
      </c>
      <c r="AA12" s="151">
        <v>0</v>
      </c>
      <c r="AB12" s="152">
        <v>1472.9033193378161</v>
      </c>
      <c r="AC12" s="150">
        <v>216.42113434396234</v>
      </c>
      <c r="AD12" s="151">
        <v>0</v>
      </c>
      <c r="AE12" s="152">
        <v>247.97924719167167</v>
      </c>
      <c r="AF12" s="150">
        <v>251.24502352326192</v>
      </c>
      <c r="AG12" s="151">
        <v>0</v>
      </c>
      <c r="AH12" s="152">
        <v>295.48658146766701</v>
      </c>
      <c r="AI12" s="150">
        <v>271.92063774176688</v>
      </c>
      <c r="AJ12" s="151">
        <v>0</v>
      </c>
      <c r="AK12" s="152">
        <v>283.55622058652426</v>
      </c>
      <c r="AL12" s="150">
        <v>40.666257187663355</v>
      </c>
      <c r="AM12" s="151">
        <v>0</v>
      </c>
      <c r="AN12" s="152">
        <v>47.743924554326632</v>
      </c>
      <c r="AO12" s="150">
        <v>144.04986931521171</v>
      </c>
      <c r="AP12" s="151">
        <v>0</v>
      </c>
      <c r="AQ12" s="152">
        <v>153.05003231504111</v>
      </c>
      <c r="AR12" s="150">
        <v>34.405384213277571</v>
      </c>
      <c r="AS12" s="151">
        <v>0</v>
      </c>
      <c r="AT12" s="152">
        <v>39.754451522288569</v>
      </c>
      <c r="AU12" s="150">
        <v>59.194762153685311</v>
      </c>
      <c r="AV12" s="151">
        <v>0</v>
      </c>
      <c r="AW12" s="152">
        <v>72.758400694672233</v>
      </c>
      <c r="AX12" s="150">
        <v>60.192885520125465</v>
      </c>
      <c r="AY12" s="151">
        <v>0</v>
      </c>
      <c r="AZ12" s="152">
        <v>60.192885520125465</v>
      </c>
      <c r="BA12" s="150">
        <v>12.076377417668583</v>
      </c>
      <c r="BB12" s="151">
        <v>0</v>
      </c>
      <c r="BC12" s="152">
        <v>12.830903372625478</v>
      </c>
    </row>
    <row r="13" spans="1:55" hidden="1">
      <c r="A13" s="147" t="str">
        <f t="shared" si="0"/>
        <v>QUORUM HEALTH CORPVIZIENT</v>
      </c>
      <c r="B13" s="148" t="s">
        <v>847</v>
      </c>
      <c r="C13" s="148" t="s">
        <v>8335</v>
      </c>
      <c r="D13" s="149">
        <v>17</v>
      </c>
      <c r="E13" s="150">
        <v>445.1328801719506</v>
      </c>
      <c r="F13" s="151">
        <v>498.36020062430936</v>
      </c>
      <c r="G13" s="152">
        <v>658.23525862931626</v>
      </c>
      <c r="H13" s="150">
        <v>2134.7983073616338</v>
      </c>
      <c r="I13" s="151">
        <v>2426.6574722637515</v>
      </c>
      <c r="J13" s="153">
        <v>3136.0120961401094</v>
      </c>
      <c r="K13" s="150">
        <v>1949.8377485223</v>
      </c>
      <c r="L13" s="151">
        <v>2223.0925349596382</v>
      </c>
      <c r="M13" s="152">
        <v>2870.5033214299783</v>
      </c>
      <c r="N13" s="150">
        <v>109.72521225147771</v>
      </c>
      <c r="O13" s="151">
        <v>119.43677274382237</v>
      </c>
      <c r="P13" s="152">
        <v>150.78713276957549</v>
      </c>
      <c r="Q13" s="150">
        <v>75.235346587856014</v>
      </c>
      <c r="R13" s="151">
        <v>84.128164560290884</v>
      </c>
      <c r="S13" s="152">
        <v>114.7216419405554</v>
      </c>
      <c r="T13" s="150">
        <v>248.55281031703385</v>
      </c>
      <c r="U13" s="151">
        <v>265.02129434829635</v>
      </c>
      <c r="V13" s="152">
        <v>314.06235986092855</v>
      </c>
      <c r="W13" s="150">
        <v>169.34550241805476</v>
      </c>
      <c r="X13" s="151">
        <v>180.5659094566258</v>
      </c>
      <c r="Y13" s="152">
        <v>213.9788645053352</v>
      </c>
      <c r="Z13" s="150">
        <v>1166.1419290703923</v>
      </c>
      <c r="AA13" s="151">
        <v>1444.6358470021503</v>
      </c>
      <c r="AB13" s="152">
        <v>2042.4915833284019</v>
      </c>
      <c r="AC13" s="150">
        <v>222.24774314884479</v>
      </c>
      <c r="AD13" s="151">
        <v>250.6799562329046</v>
      </c>
      <c r="AE13" s="152">
        <v>291.09277399759264</v>
      </c>
      <c r="AF13" s="150">
        <v>248.92433100483615</v>
      </c>
      <c r="AG13" s="151">
        <v>310.76010281634473</v>
      </c>
      <c r="AH13" s="152">
        <v>462.55690174279829</v>
      </c>
      <c r="AI13" s="150">
        <v>344.66868350349296</v>
      </c>
      <c r="AJ13" s="151">
        <v>385.55901350407765</v>
      </c>
      <c r="AK13" s="152">
        <v>435.65169312325065</v>
      </c>
      <c r="AL13" s="150">
        <v>114.32853304674907</v>
      </c>
      <c r="AM13" s="151">
        <v>134.0992951117409</v>
      </c>
      <c r="AN13" s="152">
        <v>157.10033298677089</v>
      </c>
      <c r="AO13" s="150">
        <v>99.39613263717132</v>
      </c>
      <c r="AP13" s="151">
        <v>106.51704728422442</v>
      </c>
      <c r="AQ13" s="152">
        <v>127.59697517511525</v>
      </c>
      <c r="AR13" s="150">
        <v>59.420233122652725</v>
      </c>
      <c r="AS13" s="151">
        <v>67.048068792367474</v>
      </c>
      <c r="AT13" s="152">
        <v>91.728269591810829</v>
      </c>
      <c r="AU13" s="150">
        <v>25.547893605588392</v>
      </c>
      <c r="AV13" s="151">
        <v>28.129746191306804</v>
      </c>
      <c r="AW13" s="152">
        <v>37.660287040654076</v>
      </c>
      <c r="AX13" s="150">
        <v>50.417770016120372</v>
      </c>
      <c r="AY13" s="151">
        <v>50.417770016120372</v>
      </c>
      <c r="AZ13" s="152">
        <v>50.417770016120372</v>
      </c>
      <c r="BA13" s="150">
        <v>12.542561601172487</v>
      </c>
      <c r="BB13" s="151">
        <v>13.441132886067265</v>
      </c>
      <c r="BC13" s="152">
        <v>16.101158855939815</v>
      </c>
    </row>
    <row r="14" spans="1:55" hidden="1">
      <c r="A14" s="147" t="str">
        <f t="shared" si="0"/>
        <v>QUORUM HEALTH CORPTHIBODAUX HOSP &amp; HLTH CTRS</v>
      </c>
      <c r="B14" s="148" t="s">
        <v>847</v>
      </c>
      <c r="C14" s="148" t="s">
        <v>8402</v>
      </c>
      <c r="D14" s="149">
        <v>91</v>
      </c>
      <c r="E14" s="150">
        <v>445.1328801719506</v>
      </c>
      <c r="F14" s="151">
        <v>506.41019920189785</v>
      </c>
      <c r="G14" s="152">
        <v>627.64024225938022</v>
      </c>
      <c r="H14" s="150">
        <v>2134.7983073616338</v>
      </c>
      <c r="I14" s="151">
        <v>2370.7371974698663</v>
      </c>
      <c r="J14" s="153">
        <v>2859.9032904284936</v>
      </c>
      <c r="K14" s="150">
        <v>1949.8377485223</v>
      </c>
      <c r="L14" s="151">
        <v>2169.4070009146194</v>
      </c>
      <c r="M14" s="152">
        <v>2619.8167729453044</v>
      </c>
      <c r="N14" s="150">
        <v>109.72521225147771</v>
      </c>
      <c r="O14" s="151">
        <v>118.53641885849039</v>
      </c>
      <c r="P14" s="152">
        <v>137.94291568205404</v>
      </c>
      <c r="Q14" s="150">
        <v>75.235346587856014</v>
      </c>
      <c r="R14" s="151">
        <v>82.793777696756621</v>
      </c>
      <c r="S14" s="152">
        <v>102.14360180113478</v>
      </c>
      <c r="T14" s="150">
        <v>248.55281031703385</v>
      </c>
      <c r="U14" s="151">
        <v>268.74439377213827</v>
      </c>
      <c r="V14" s="152">
        <v>294.37944629191219</v>
      </c>
      <c r="W14" s="150">
        <v>169.34550241805476</v>
      </c>
      <c r="X14" s="151">
        <v>183.10255405009741</v>
      </c>
      <c r="Y14" s="152">
        <v>200.56838291333611</v>
      </c>
      <c r="Z14" s="150">
        <v>1166.1419290703923</v>
      </c>
      <c r="AA14" s="151">
        <v>1430.5902437031332</v>
      </c>
      <c r="AB14" s="152">
        <v>1838.8962473961353</v>
      </c>
      <c r="AC14" s="150">
        <v>222.24774314884479</v>
      </c>
      <c r="AD14" s="151">
        <v>250.29738200637848</v>
      </c>
      <c r="AE14" s="152">
        <v>268.4195010672068</v>
      </c>
      <c r="AF14" s="150">
        <v>248.92433100483615</v>
      </c>
      <c r="AG14" s="151">
        <v>305.1270084769755</v>
      </c>
      <c r="AH14" s="152">
        <v>406.4746802896791</v>
      </c>
      <c r="AI14" s="150">
        <v>344.66868350349296</v>
      </c>
      <c r="AJ14" s="151">
        <v>377.2299983041629</v>
      </c>
      <c r="AK14" s="152">
        <v>406.62029775776398</v>
      </c>
      <c r="AL14" s="150">
        <v>114.32853304674907</v>
      </c>
      <c r="AM14" s="151">
        <v>132.89161816984094</v>
      </c>
      <c r="AN14" s="152">
        <v>147.11669339831911</v>
      </c>
      <c r="AO14" s="150">
        <v>51.308021978021976</v>
      </c>
      <c r="AP14" s="151">
        <v>55.487579678135532</v>
      </c>
      <c r="AQ14" s="152">
        <v>61.803054762478986</v>
      </c>
      <c r="AR14" s="150">
        <v>51.20799843392367</v>
      </c>
      <c r="AS14" s="151">
        <v>57.030814460017261</v>
      </c>
      <c r="AT14" s="152">
        <v>69.296504816756368</v>
      </c>
      <c r="AU14" s="150">
        <v>25.547893605588392</v>
      </c>
      <c r="AV14" s="151">
        <v>29.146461911972359</v>
      </c>
      <c r="AW14" s="152">
        <v>34.384393917910181</v>
      </c>
      <c r="AX14" s="150">
        <v>50.417770016120372</v>
      </c>
      <c r="AY14" s="151">
        <v>50.417770016120372</v>
      </c>
      <c r="AZ14" s="152">
        <v>50.417770016120372</v>
      </c>
      <c r="BA14" s="150">
        <v>10.552474658819062</v>
      </c>
      <c r="BB14" s="151">
        <v>11.412080525800503</v>
      </c>
      <c r="BC14" s="152">
        <v>12.710978597031637</v>
      </c>
    </row>
    <row r="15" spans="1:55" hidden="1">
      <c r="A15" s="147" t="str">
        <f t="shared" si="0"/>
        <v>QUORUM HEALTH CORPROI</v>
      </c>
      <c r="B15" s="148" t="s">
        <v>847</v>
      </c>
      <c r="C15" s="148" t="s">
        <v>8350</v>
      </c>
      <c r="D15" s="149">
        <v>9</v>
      </c>
      <c r="E15" s="150">
        <v>445.1328801719506</v>
      </c>
      <c r="F15" s="151">
        <v>446.65366506482962</v>
      </c>
      <c r="G15" s="152">
        <v>451.11358723532692</v>
      </c>
      <c r="H15" s="150">
        <v>2134.7983073616338</v>
      </c>
      <c r="I15" s="151">
        <v>2551.2221308607341</v>
      </c>
      <c r="J15" s="153">
        <v>2842.2800420117424</v>
      </c>
      <c r="K15" s="150">
        <v>1949.8377485223</v>
      </c>
      <c r="L15" s="151">
        <v>2332.6347970306429</v>
      </c>
      <c r="M15" s="152">
        <v>2599.7359790510682</v>
      </c>
      <c r="N15" s="150">
        <v>109.72521225147771</v>
      </c>
      <c r="O15" s="151">
        <v>127.59452163430913</v>
      </c>
      <c r="P15" s="152">
        <v>139.79853033676443</v>
      </c>
      <c r="Q15" s="150">
        <v>75.235346587856014</v>
      </c>
      <c r="R15" s="151">
        <v>90.99281219578198</v>
      </c>
      <c r="S15" s="152">
        <v>102.7455326239096</v>
      </c>
      <c r="T15" s="150">
        <v>248.55281031703385</v>
      </c>
      <c r="U15" s="151">
        <v>272.58381526985693</v>
      </c>
      <c r="V15" s="152">
        <v>295.71585693352432</v>
      </c>
      <c r="W15" s="150">
        <v>169.34550241805476</v>
      </c>
      <c r="X15" s="151">
        <v>185.71845190173113</v>
      </c>
      <c r="Y15" s="152">
        <v>201.47891428593243</v>
      </c>
      <c r="Z15" s="150">
        <v>1166.1419290703923</v>
      </c>
      <c r="AA15" s="151">
        <v>1709.4712530960553</v>
      </c>
      <c r="AB15" s="152">
        <v>2057.497034909095</v>
      </c>
      <c r="AC15" s="150">
        <v>222.24774314884479</v>
      </c>
      <c r="AD15" s="151">
        <v>255.24585891304429</v>
      </c>
      <c r="AE15" s="152">
        <v>285.68467731375551</v>
      </c>
      <c r="AF15" s="150">
        <v>248.92433100483615</v>
      </c>
      <c r="AG15" s="151">
        <v>345.59588644136886</v>
      </c>
      <c r="AH15" s="152">
        <v>431.31959647593277</v>
      </c>
      <c r="AI15" s="150">
        <v>344.66868350349296</v>
      </c>
      <c r="AJ15" s="151">
        <v>382.34822888074484</v>
      </c>
      <c r="AK15" s="152">
        <v>401.78294175953789</v>
      </c>
      <c r="AL15" s="150">
        <v>114.32853304674907</v>
      </c>
      <c r="AM15" s="151">
        <v>134.94385473306431</v>
      </c>
      <c r="AN15" s="152">
        <v>147.85696223145729</v>
      </c>
      <c r="AO15" s="150">
        <v>82.680464660023887</v>
      </c>
      <c r="AP15" s="151">
        <v>92.870814373218309</v>
      </c>
      <c r="AQ15" s="152">
        <v>99.000829646018687</v>
      </c>
      <c r="AR15" s="150">
        <v>51.20799843392367</v>
      </c>
      <c r="AS15" s="151">
        <v>64.669143283074234</v>
      </c>
      <c r="AT15" s="152">
        <v>73.948109547739421</v>
      </c>
      <c r="AU15" s="150">
        <v>25.547893605588392</v>
      </c>
      <c r="AV15" s="151">
        <v>31.081374064431294</v>
      </c>
      <c r="AW15" s="152">
        <v>35.22229023780914</v>
      </c>
      <c r="AX15" s="150">
        <v>50.417770016120372</v>
      </c>
      <c r="AY15" s="151">
        <v>50.417770016120372</v>
      </c>
      <c r="AZ15" s="152">
        <v>50.417770016120372</v>
      </c>
      <c r="BA15" s="150">
        <v>10.552474658819062</v>
      </c>
      <c r="BB15" s="151">
        <v>11.853064919833654</v>
      </c>
      <c r="BC15" s="152">
        <v>12.635436319055797</v>
      </c>
    </row>
    <row r="16" spans="1:55" hidden="1">
      <c r="A16" s="147" t="str">
        <f t="shared" si="0"/>
        <v>QUORUM HEALTH CORPPREMIER</v>
      </c>
      <c r="B16" s="148" t="s">
        <v>847</v>
      </c>
      <c r="C16" s="148" t="s">
        <v>8334</v>
      </c>
      <c r="D16" s="149">
        <v>153</v>
      </c>
      <c r="E16" s="150">
        <v>445.1328801719506</v>
      </c>
      <c r="F16" s="151">
        <v>544.97964708954373</v>
      </c>
      <c r="G16" s="152">
        <v>836.25687139152592</v>
      </c>
      <c r="H16" s="150">
        <v>2134.7983073616338</v>
      </c>
      <c r="I16" s="151">
        <v>2700.0029147459891</v>
      </c>
      <c r="J16" s="153">
        <v>3260.6924386944438</v>
      </c>
      <c r="K16" s="150">
        <v>1949.8377485223</v>
      </c>
      <c r="L16" s="151">
        <v>2451.4806607607311</v>
      </c>
      <c r="M16" s="152">
        <v>2969.7410469098136</v>
      </c>
      <c r="N16" s="150">
        <v>109.72521225147771</v>
      </c>
      <c r="O16" s="151">
        <v>148.24754967083945</v>
      </c>
      <c r="P16" s="152">
        <v>172.4483275835309</v>
      </c>
      <c r="Q16" s="150">
        <v>75.235346587856014</v>
      </c>
      <c r="R16" s="151">
        <v>100.27470431441873</v>
      </c>
      <c r="S16" s="152">
        <v>118.50306420109909</v>
      </c>
      <c r="T16" s="150">
        <v>248.55281031703385</v>
      </c>
      <c r="U16" s="151">
        <v>297.05673993197399</v>
      </c>
      <c r="V16" s="152">
        <v>321.56215207926306</v>
      </c>
      <c r="W16" s="150">
        <v>169.34550241805476</v>
      </c>
      <c r="X16" s="151">
        <v>202.39249279171011</v>
      </c>
      <c r="Y16" s="152">
        <v>219.08866825136764</v>
      </c>
      <c r="Z16" s="150">
        <v>1166.1419290703923</v>
      </c>
      <c r="AA16" s="151">
        <v>1452.7031250795615</v>
      </c>
      <c r="AB16" s="152">
        <v>1874.8377875720721</v>
      </c>
      <c r="AC16" s="150">
        <v>222.24774314884479</v>
      </c>
      <c r="AD16" s="151">
        <v>282.33583297713568</v>
      </c>
      <c r="AE16" s="152">
        <v>298.01078872654978</v>
      </c>
      <c r="AF16" s="150">
        <v>248.92433100483615</v>
      </c>
      <c r="AG16" s="151">
        <v>256.05696500184627</v>
      </c>
      <c r="AH16" s="152">
        <v>277.85243824253348</v>
      </c>
      <c r="AI16" s="150">
        <v>344.66868350349296</v>
      </c>
      <c r="AJ16" s="151">
        <v>436.55252774141678</v>
      </c>
      <c r="AK16" s="152">
        <v>509.35855490224282</v>
      </c>
      <c r="AL16" s="150">
        <v>114.32853304674907</v>
      </c>
      <c r="AM16" s="151">
        <v>145.41657139830113</v>
      </c>
      <c r="AN16" s="152">
        <v>178.98163703789768</v>
      </c>
      <c r="AO16" s="150">
        <v>89.444861980726344</v>
      </c>
      <c r="AP16" s="151">
        <v>103.28489096011697</v>
      </c>
      <c r="AQ16" s="152">
        <v>115.43959095691385</v>
      </c>
      <c r="AR16" s="150">
        <v>57.759898731420471</v>
      </c>
      <c r="AS16" s="151">
        <v>74.3080514236228</v>
      </c>
      <c r="AT16" s="152">
        <v>92.998040438459171</v>
      </c>
      <c r="AU16" s="150">
        <v>25.547893605588392</v>
      </c>
      <c r="AV16" s="151">
        <v>32.399599967705008</v>
      </c>
      <c r="AW16" s="152">
        <v>39.356713299738985</v>
      </c>
      <c r="AX16" s="150">
        <v>50.417770016120372</v>
      </c>
      <c r="AY16" s="151">
        <v>50.417770016120372</v>
      </c>
      <c r="AZ16" s="152">
        <v>50.417770016120372</v>
      </c>
      <c r="BA16" s="150">
        <v>9.606148799477328</v>
      </c>
      <c r="BB16" s="151">
        <v>11.092532419743327</v>
      </c>
      <c r="BC16" s="152">
        <v>12.397916029227758</v>
      </c>
    </row>
    <row r="17" spans="1:55" hidden="1">
      <c r="A17" s="147" t="str">
        <f t="shared" si="0"/>
        <v>QUORUM HEALTH CORPHEALTHTRUST</v>
      </c>
      <c r="B17" s="148" t="s">
        <v>847</v>
      </c>
      <c r="C17" s="148" t="s">
        <v>8331</v>
      </c>
      <c r="D17" s="149">
        <v>1542</v>
      </c>
      <c r="E17" s="150">
        <v>445.1328801719506</v>
      </c>
      <c r="F17" s="151">
        <v>0</v>
      </c>
      <c r="G17" s="152">
        <v>732.64304538823785</v>
      </c>
      <c r="H17" s="150">
        <v>2134.7983073616338</v>
      </c>
      <c r="I17" s="151">
        <v>0</v>
      </c>
      <c r="J17" s="153">
        <v>2299.9173957821185</v>
      </c>
      <c r="K17" s="150">
        <v>1949.8377485223</v>
      </c>
      <c r="L17" s="151">
        <v>0</v>
      </c>
      <c r="M17" s="152">
        <v>2102.5064686323844</v>
      </c>
      <c r="N17" s="150">
        <v>109.72521225147771</v>
      </c>
      <c r="O17" s="151">
        <v>0</v>
      </c>
      <c r="P17" s="152">
        <v>116.53391996456264</v>
      </c>
      <c r="Q17" s="150">
        <v>75.235346587856014</v>
      </c>
      <c r="R17" s="151">
        <v>0</v>
      </c>
      <c r="S17" s="152">
        <v>80.877007185171465</v>
      </c>
      <c r="T17" s="150">
        <v>248.55281031703385</v>
      </c>
      <c r="U17" s="151">
        <v>0</v>
      </c>
      <c r="V17" s="152">
        <v>301.37029131544256</v>
      </c>
      <c r="W17" s="150">
        <v>169.34550241805476</v>
      </c>
      <c r="X17" s="151">
        <v>0</v>
      </c>
      <c r="Y17" s="152">
        <v>185.57124471612644</v>
      </c>
      <c r="Z17" s="150">
        <v>1166.1419290703923</v>
      </c>
      <c r="AA17" s="151">
        <v>0</v>
      </c>
      <c r="AB17" s="152">
        <v>1512.8291103460108</v>
      </c>
      <c r="AC17" s="150">
        <v>222.24774314884479</v>
      </c>
      <c r="AD17" s="151">
        <v>0</v>
      </c>
      <c r="AE17" s="152">
        <v>254.655480866793</v>
      </c>
      <c r="AF17" s="150">
        <v>248.92433100483615</v>
      </c>
      <c r="AG17" s="151">
        <v>0</v>
      </c>
      <c r="AH17" s="152">
        <v>292.75723985010569</v>
      </c>
      <c r="AI17" s="150">
        <v>344.66868350349296</v>
      </c>
      <c r="AJ17" s="151">
        <v>0</v>
      </c>
      <c r="AK17" s="152">
        <v>359.41718164693623</v>
      </c>
      <c r="AL17" s="150">
        <v>114.32853304674907</v>
      </c>
      <c r="AM17" s="151">
        <v>0</v>
      </c>
      <c r="AN17" s="152">
        <v>134.22658571703354</v>
      </c>
      <c r="AO17" s="150">
        <v>82.680464660023887</v>
      </c>
      <c r="AP17" s="151">
        <v>0</v>
      </c>
      <c r="AQ17" s="152">
        <v>87.846298286804327</v>
      </c>
      <c r="AR17" s="150">
        <v>24.282779849007358</v>
      </c>
      <c r="AS17" s="151">
        <v>0</v>
      </c>
      <c r="AT17" s="152">
        <v>28.058067549823374</v>
      </c>
      <c r="AU17" s="150">
        <v>25.547893605588392</v>
      </c>
      <c r="AV17" s="151">
        <v>0</v>
      </c>
      <c r="AW17" s="152">
        <v>31.401830368610224</v>
      </c>
      <c r="AX17" s="150">
        <v>50.417770016120372</v>
      </c>
      <c r="AY17" s="151">
        <v>0</v>
      </c>
      <c r="AZ17" s="152">
        <v>50.417770016120372</v>
      </c>
      <c r="BA17" s="150">
        <v>6.0449035324820635</v>
      </c>
      <c r="BB17" s="151">
        <v>0</v>
      </c>
      <c r="BC17" s="152">
        <v>6.4225860487468518</v>
      </c>
    </row>
    <row r="18" spans="1:55" hidden="1">
      <c r="A18" s="147" t="str">
        <f t="shared" si="0"/>
        <v>QUORUM HEALTH CORPDAVIESS CNTY HOSP</v>
      </c>
      <c r="B18" s="148" t="s">
        <v>847</v>
      </c>
      <c r="C18" s="148" t="s">
        <v>8401</v>
      </c>
      <c r="D18" s="149">
        <v>49</v>
      </c>
      <c r="E18" s="150">
        <v>445.1328801719506</v>
      </c>
      <c r="F18" s="151">
        <v>506.41019920189785</v>
      </c>
      <c r="G18" s="152">
        <v>627.64024225938022</v>
      </c>
      <c r="H18" s="150">
        <v>2134.7983073616338</v>
      </c>
      <c r="I18" s="151">
        <v>2370.7371974698663</v>
      </c>
      <c r="J18" s="153">
        <v>2859.9032904284936</v>
      </c>
      <c r="K18" s="150">
        <v>1949.8377485223</v>
      </c>
      <c r="L18" s="151">
        <v>2169.4070009146194</v>
      </c>
      <c r="M18" s="152">
        <v>2619.8167729453044</v>
      </c>
      <c r="N18" s="150">
        <v>109.72521225147771</v>
      </c>
      <c r="O18" s="151">
        <v>118.53641885849039</v>
      </c>
      <c r="P18" s="152">
        <v>137.94291568205404</v>
      </c>
      <c r="Q18" s="150">
        <v>75.235346587856014</v>
      </c>
      <c r="R18" s="151">
        <v>82.793777696756621</v>
      </c>
      <c r="S18" s="152">
        <v>102.14360180113478</v>
      </c>
      <c r="T18" s="150">
        <v>248.55281031703385</v>
      </c>
      <c r="U18" s="151">
        <v>268.74439377213827</v>
      </c>
      <c r="V18" s="152">
        <v>294.37944629191219</v>
      </c>
      <c r="W18" s="150">
        <v>169.34550241805476</v>
      </c>
      <c r="X18" s="151">
        <v>183.10255405009741</v>
      </c>
      <c r="Y18" s="152">
        <v>200.56838291333611</v>
      </c>
      <c r="Z18" s="150">
        <v>1166.1419290703923</v>
      </c>
      <c r="AA18" s="151">
        <v>1430.5902437031332</v>
      </c>
      <c r="AB18" s="152">
        <v>1838.8962473961353</v>
      </c>
      <c r="AC18" s="150">
        <v>222.24774314884479</v>
      </c>
      <c r="AD18" s="151">
        <v>250.29738200637848</v>
      </c>
      <c r="AE18" s="152">
        <v>268.4195010672068</v>
      </c>
      <c r="AF18" s="150">
        <v>248.92433100483615</v>
      </c>
      <c r="AG18" s="151">
        <v>305.1270084769755</v>
      </c>
      <c r="AH18" s="152">
        <v>406.4746802896791</v>
      </c>
      <c r="AI18" s="150">
        <v>344.66868350349296</v>
      </c>
      <c r="AJ18" s="151">
        <v>377.2299983041629</v>
      </c>
      <c r="AK18" s="152">
        <v>406.62029775776398</v>
      </c>
      <c r="AL18" s="150">
        <v>114.32853304674907</v>
      </c>
      <c r="AM18" s="151">
        <v>132.89161816984094</v>
      </c>
      <c r="AN18" s="152">
        <v>147.11669339831911</v>
      </c>
      <c r="AO18" s="150">
        <v>82.680464660023887</v>
      </c>
      <c r="AP18" s="151">
        <v>89.415625350233213</v>
      </c>
      <c r="AQ18" s="152">
        <v>99.592716463704562</v>
      </c>
      <c r="AR18" s="150">
        <v>51.20799843392367</v>
      </c>
      <c r="AS18" s="151">
        <v>57.030814460017261</v>
      </c>
      <c r="AT18" s="152">
        <v>69.296504816756368</v>
      </c>
      <c r="AU18" s="150">
        <v>25.547893605588392</v>
      </c>
      <c r="AV18" s="151">
        <v>29.146461911972359</v>
      </c>
      <c r="AW18" s="152">
        <v>34.384393917910181</v>
      </c>
      <c r="AX18" s="150">
        <v>50.417770016120372</v>
      </c>
      <c r="AY18" s="151">
        <v>50.417770016120372</v>
      </c>
      <c r="AZ18" s="152">
        <v>50.417770016120372</v>
      </c>
      <c r="BA18" s="150">
        <v>10.552474658819062</v>
      </c>
      <c r="BB18" s="151">
        <v>11.412080525800503</v>
      </c>
      <c r="BC18" s="152">
        <v>12.710978597031637</v>
      </c>
    </row>
    <row r="19" spans="1:55" hidden="1">
      <c r="A19" s="147" t="str">
        <f t="shared" si="0"/>
        <v>MAYO CLINICVIZIENT</v>
      </c>
      <c r="B19" s="148" t="s">
        <v>694</v>
      </c>
      <c r="C19" s="148" t="s">
        <v>8335</v>
      </c>
      <c r="D19" s="149">
        <v>1848</v>
      </c>
      <c r="E19" s="150">
        <v>193.12274350649349</v>
      </c>
      <c r="F19" s="151">
        <v>216.21563691685665</v>
      </c>
      <c r="G19" s="152">
        <v>285.57809292832854</v>
      </c>
      <c r="H19" s="150">
        <v>3301.1858170995665</v>
      </c>
      <c r="I19" s="151">
        <v>3749.8507479638301</v>
      </c>
      <c r="J19" s="153">
        <v>4878.6071968594642</v>
      </c>
      <c r="K19" s="150">
        <v>2755.030546536796</v>
      </c>
      <c r="L19" s="151">
        <v>3141.1269200390475</v>
      </c>
      <c r="M19" s="152">
        <v>4055.8884145454194</v>
      </c>
      <c r="N19" s="150">
        <v>66.920265151515153</v>
      </c>
      <c r="O19" s="151">
        <v>72.843244837288609</v>
      </c>
      <c r="P19" s="152">
        <v>91.963503185119748</v>
      </c>
      <c r="Q19" s="150">
        <v>479.23500541125543</v>
      </c>
      <c r="R19" s="151">
        <v>535.88058308749407</v>
      </c>
      <c r="S19" s="152">
        <v>730.75527912892551</v>
      </c>
      <c r="T19" s="150">
        <v>1118.02</v>
      </c>
      <c r="U19" s="151">
        <v>1192.0971930647138</v>
      </c>
      <c r="V19" s="152">
        <v>1412.689718228673</v>
      </c>
      <c r="W19" s="150">
        <v>562.79999999999995</v>
      </c>
      <c r="X19" s="151">
        <v>600.08971239943901</v>
      </c>
      <c r="Y19" s="152">
        <v>711.13376631822064</v>
      </c>
      <c r="Z19" s="150">
        <v>1530.238392857143</v>
      </c>
      <c r="AA19" s="151">
        <v>1895.6845489147543</v>
      </c>
      <c r="AB19" s="152">
        <v>2680.2046646142239</v>
      </c>
      <c r="AC19" s="150">
        <v>410.43701839826826</v>
      </c>
      <c r="AD19" s="151">
        <v>462.94433568009237</v>
      </c>
      <c r="AE19" s="152">
        <v>537.57688849437432</v>
      </c>
      <c r="AF19" s="150">
        <v>397.82603354978363</v>
      </c>
      <c r="AG19" s="151">
        <v>496.6507636674034</v>
      </c>
      <c r="AH19" s="152">
        <v>739.24946094497818</v>
      </c>
      <c r="AI19" s="150">
        <v>213.05001623376626</v>
      </c>
      <c r="AJ19" s="151">
        <v>238.32555151557943</v>
      </c>
      <c r="AK19" s="152">
        <v>269.28933417658669</v>
      </c>
      <c r="AL19" s="150">
        <v>11.189074675324678</v>
      </c>
      <c r="AM19" s="151">
        <v>13.123994395171115</v>
      </c>
      <c r="AN19" s="152">
        <v>15.37505389480142</v>
      </c>
      <c r="AO19" s="150">
        <v>181.90387987012986</v>
      </c>
      <c r="AP19" s="151">
        <v>194.93579537987458</v>
      </c>
      <c r="AQ19" s="152">
        <v>233.5139630509737</v>
      </c>
      <c r="AR19" s="150">
        <v>152.11000000000001</v>
      </c>
      <c r="AS19" s="151">
        <v>171.63651517413828</v>
      </c>
      <c r="AT19" s="152">
        <v>234.81542152164894</v>
      </c>
      <c r="AU19" s="150">
        <v>83.347094155844147</v>
      </c>
      <c r="AV19" s="151">
        <v>91.77009426225257</v>
      </c>
      <c r="AW19" s="152">
        <v>122.86239869211406</v>
      </c>
      <c r="AX19" s="150">
        <v>90.743003246753261</v>
      </c>
      <c r="AY19" s="151">
        <v>90.743003246753261</v>
      </c>
      <c r="AZ19" s="152">
        <v>90.743003246753261</v>
      </c>
      <c r="BA19" s="150">
        <v>32.263327922077927</v>
      </c>
      <c r="BB19" s="151">
        <v>34.574729767073698</v>
      </c>
      <c r="BC19" s="152">
        <v>41.417135080771246</v>
      </c>
    </row>
    <row r="20" spans="1:55">
      <c r="A20" s="147" t="str">
        <f t="shared" si="0"/>
        <v>ADVENTIST HEALTH SYSTEM WESTVIZIENT</v>
      </c>
      <c r="B20" s="148" t="s">
        <v>256</v>
      </c>
      <c r="C20" s="148" t="s">
        <v>8335</v>
      </c>
      <c r="D20" s="149">
        <v>100</v>
      </c>
      <c r="E20" s="150">
        <v>409.8372900536034</v>
      </c>
      <c r="F20" s="151">
        <v>458.84409620681924</v>
      </c>
      <c r="G20" s="152">
        <v>606.04230024563083</v>
      </c>
      <c r="H20" s="150">
        <v>1655.9568076235853</v>
      </c>
      <c r="I20" s="151">
        <v>1886.0818741736382</v>
      </c>
      <c r="J20" s="153">
        <v>2438.9609745550365</v>
      </c>
      <c r="K20" s="150">
        <v>1589.0777605717687</v>
      </c>
      <c r="L20" s="151">
        <v>1811.7748051984008</v>
      </c>
      <c r="M20" s="152">
        <v>2339.4013133598978</v>
      </c>
      <c r="N20" s="150">
        <v>16.067683144729006</v>
      </c>
      <c r="O20" s="151">
        <v>17.489801850448448</v>
      </c>
      <c r="P20" s="152">
        <v>22.080612303496309</v>
      </c>
      <c r="Q20" s="150">
        <v>50.811363907087561</v>
      </c>
      <c r="R20" s="151">
        <v>56.817267124788863</v>
      </c>
      <c r="S20" s="152">
        <v>77.479048891642421</v>
      </c>
      <c r="T20" s="150">
        <v>429.58273377010124</v>
      </c>
      <c r="U20" s="151">
        <v>458.04580518810388</v>
      </c>
      <c r="V20" s="152">
        <v>542.80523704905761</v>
      </c>
      <c r="W20" s="150">
        <v>278.43617033948772</v>
      </c>
      <c r="X20" s="151">
        <v>296.88465064076831</v>
      </c>
      <c r="Y20" s="152">
        <v>351.82189497644202</v>
      </c>
      <c r="Z20" s="150">
        <v>985.21509827278146</v>
      </c>
      <c r="AA20" s="151">
        <v>1220.5007062109439</v>
      </c>
      <c r="AB20" s="152">
        <v>1725.5991709296918</v>
      </c>
      <c r="AC20" s="150">
        <v>213.73150089338893</v>
      </c>
      <c r="AD20" s="151">
        <v>241.07422883329394</v>
      </c>
      <c r="AE20" s="152">
        <v>279.93848038338973</v>
      </c>
      <c r="AF20" s="150">
        <v>171.76084574151281</v>
      </c>
      <c r="AG20" s="151">
        <v>214.42828777319417</v>
      </c>
      <c r="AH20" s="152">
        <v>319.16994343704118</v>
      </c>
      <c r="AI20" s="150">
        <v>317.40866587254317</v>
      </c>
      <c r="AJ20" s="151">
        <v>355.06495933281656</v>
      </c>
      <c r="AK20" s="152">
        <v>401.19578400270944</v>
      </c>
      <c r="AL20" s="150">
        <v>80.021739130434767</v>
      </c>
      <c r="AM20" s="151">
        <v>93.859848675037711</v>
      </c>
      <c r="AN20" s="152">
        <v>109.95891864047043</v>
      </c>
      <c r="AO20" s="150">
        <v>99.39613263717132</v>
      </c>
      <c r="AP20" s="151">
        <v>106.51704728422442</v>
      </c>
      <c r="AQ20" s="152">
        <v>127.59697517511525</v>
      </c>
      <c r="AR20" s="150">
        <v>59.420233122652725</v>
      </c>
      <c r="AS20" s="151">
        <v>67.048068792367474</v>
      </c>
      <c r="AT20" s="152">
        <v>91.728269591810829</v>
      </c>
      <c r="AU20" s="150">
        <v>30.008927933293631</v>
      </c>
      <c r="AV20" s="151">
        <v>33.041609585070347</v>
      </c>
      <c r="AW20" s="152">
        <v>44.23632167870506</v>
      </c>
      <c r="AX20" s="150">
        <v>36.042453841572367</v>
      </c>
      <c r="AY20" s="151">
        <v>36.042453841572367</v>
      </c>
      <c r="AZ20" s="152">
        <v>36.042453841572367</v>
      </c>
      <c r="BA20" s="150">
        <v>12.542561601172487</v>
      </c>
      <c r="BB20" s="151">
        <v>13.441132886067265</v>
      </c>
      <c r="BC20" s="152">
        <v>16.101158855939815</v>
      </c>
    </row>
    <row r="21" spans="1:55">
      <c r="A21" s="147" t="str">
        <f t="shared" si="0"/>
        <v>ADVENTIST HEALTH SYSTEM WESTPREMIER</v>
      </c>
      <c r="B21" s="148" t="s">
        <v>256</v>
      </c>
      <c r="C21" s="148" t="s">
        <v>8334</v>
      </c>
      <c r="D21" s="149">
        <v>1579</v>
      </c>
      <c r="E21" s="150">
        <v>409.8372900536034</v>
      </c>
      <c r="F21" s="151">
        <v>501.76698160618605</v>
      </c>
      <c r="G21" s="152">
        <v>769.94817778326035</v>
      </c>
      <c r="H21" s="150">
        <v>1655.9568076235853</v>
      </c>
      <c r="I21" s="151">
        <v>2087.3372531224386</v>
      </c>
      <c r="J21" s="153">
        <v>2525.5634984526669</v>
      </c>
      <c r="K21" s="150">
        <v>1589.0777605717687</v>
      </c>
      <c r="L21" s="151">
        <v>1997.9064419277804</v>
      </c>
      <c r="M21" s="152">
        <v>2420.2780235832192</v>
      </c>
      <c r="N21" s="150">
        <v>16.067683144729006</v>
      </c>
      <c r="O21" s="151">
        <v>21.708726793202842</v>
      </c>
      <c r="P21" s="152">
        <v>25.252583518363526</v>
      </c>
      <c r="Q21" s="150">
        <v>50.811363907087561</v>
      </c>
      <c r="R21" s="151">
        <v>67.722084401455376</v>
      </c>
      <c r="S21" s="152">
        <v>80.032891351083705</v>
      </c>
      <c r="T21" s="150">
        <v>429.58273377010124</v>
      </c>
      <c r="U21" s="151">
        <v>513.41381440041584</v>
      </c>
      <c r="V21" s="152">
        <v>555.76739684017173</v>
      </c>
      <c r="W21" s="150">
        <v>278.43617033948772</v>
      </c>
      <c r="X21" s="151">
        <v>332.7716992404637</v>
      </c>
      <c r="Y21" s="152">
        <v>360.22338285723242</v>
      </c>
      <c r="Z21" s="150">
        <v>985.21509827278146</v>
      </c>
      <c r="AA21" s="151">
        <v>1227.3163467137827</v>
      </c>
      <c r="AB21" s="152">
        <v>1583.9568487180643</v>
      </c>
      <c r="AC21" s="150">
        <v>213.73150089338893</v>
      </c>
      <c r="AD21" s="151">
        <v>271.51709386661571</v>
      </c>
      <c r="AE21" s="152">
        <v>286.59140585418891</v>
      </c>
      <c r="AF21" s="150">
        <v>171.76084574151281</v>
      </c>
      <c r="AG21" s="151">
        <v>176.68245080416665</v>
      </c>
      <c r="AH21" s="152">
        <v>191.72159503745661</v>
      </c>
      <c r="AI21" s="150">
        <v>317.40866587254317</v>
      </c>
      <c r="AJ21" s="151">
        <v>402.02537116281184</v>
      </c>
      <c r="AK21" s="152">
        <v>469.07313341871679</v>
      </c>
      <c r="AL21" s="150">
        <v>80.021739130434767</v>
      </c>
      <c r="AM21" s="151">
        <v>101.78112699931977</v>
      </c>
      <c r="AN21" s="152">
        <v>125.27425557300165</v>
      </c>
      <c r="AO21" s="150">
        <v>89.444861980726344</v>
      </c>
      <c r="AP21" s="151">
        <v>103.28489096011697</v>
      </c>
      <c r="AQ21" s="152">
        <v>115.43959095691385</v>
      </c>
      <c r="AR21" s="150">
        <v>57.759898731420471</v>
      </c>
      <c r="AS21" s="151">
        <v>74.3080514236228</v>
      </c>
      <c r="AT21" s="152">
        <v>92.998040438459171</v>
      </c>
      <c r="AU21" s="150">
        <v>30.008927933293631</v>
      </c>
      <c r="AV21" s="151">
        <v>38.057042021097374</v>
      </c>
      <c r="AW21" s="152">
        <v>46.22896867101484</v>
      </c>
      <c r="AX21" s="150">
        <v>36.042453841572367</v>
      </c>
      <c r="AY21" s="151">
        <v>36.042453841572367</v>
      </c>
      <c r="AZ21" s="152">
        <v>36.042453841572367</v>
      </c>
      <c r="BA21" s="150">
        <v>9.606148799477328</v>
      </c>
      <c r="BB21" s="151">
        <v>11.092532419743327</v>
      </c>
      <c r="BC21" s="152">
        <v>12.397916029227758</v>
      </c>
    </row>
    <row r="22" spans="1:55" hidden="1">
      <c r="A22" s="147" t="str">
        <f t="shared" si="0"/>
        <v>UC HEALTHVIZIENT</v>
      </c>
      <c r="B22" s="148" t="s">
        <v>1015</v>
      </c>
      <c r="C22" s="148" t="s">
        <v>8335</v>
      </c>
      <c r="D22" s="149">
        <v>1116</v>
      </c>
      <c r="E22" s="150">
        <v>202.90701743836439</v>
      </c>
      <c r="F22" s="151">
        <v>227.16987763204892</v>
      </c>
      <c r="G22" s="152">
        <v>300.04647836765457</v>
      </c>
      <c r="H22" s="150">
        <v>3222.9862297053519</v>
      </c>
      <c r="I22" s="151">
        <v>3663.4273671460592</v>
      </c>
      <c r="J22" s="153">
        <v>4729.1131592871679</v>
      </c>
      <c r="K22" s="150">
        <v>2971.074257366206</v>
      </c>
      <c r="L22" s="151">
        <v>3387.447497807033</v>
      </c>
      <c r="M22" s="152">
        <v>4373.942668023622</v>
      </c>
      <c r="N22" s="150">
        <v>192.24372218881538</v>
      </c>
      <c r="O22" s="151">
        <v>209.25883201636589</v>
      </c>
      <c r="P22" s="152">
        <v>264.18613431674544</v>
      </c>
      <c r="Q22" s="150">
        <v>59.668250150330721</v>
      </c>
      <c r="R22" s="151">
        <v>66.721037322660294</v>
      </c>
      <c r="S22" s="152">
        <v>90.984356946800375</v>
      </c>
      <c r="T22" s="150">
        <v>511.80215273601925</v>
      </c>
      <c r="U22" s="151">
        <v>545.71287604970075</v>
      </c>
      <c r="V22" s="152">
        <v>646.69472722981277</v>
      </c>
      <c r="W22" s="150">
        <v>226.0419242333133</v>
      </c>
      <c r="X22" s="151">
        <v>241.01889357388907</v>
      </c>
      <c r="Y22" s="152">
        <v>285.61841671260481</v>
      </c>
      <c r="Z22" s="150">
        <v>1606.9624894768492</v>
      </c>
      <c r="AA22" s="151">
        <v>1990.7316246974085</v>
      </c>
      <c r="AB22" s="152">
        <v>2814.58652472721</v>
      </c>
      <c r="AC22" s="150">
        <v>496.45895971136503</v>
      </c>
      <c r="AD22" s="151">
        <v>559.97108689886477</v>
      </c>
      <c r="AE22" s="152">
        <v>650.24559399712166</v>
      </c>
      <c r="AF22" s="150">
        <v>460.64227300060134</v>
      </c>
      <c r="AG22" s="151">
        <v>575.07130597225739</v>
      </c>
      <c r="AH22" s="152">
        <v>855.97603798231671</v>
      </c>
      <c r="AI22" s="150">
        <v>296.32549609140108</v>
      </c>
      <c r="AJ22" s="151">
        <v>331.48055340498951</v>
      </c>
      <c r="AK22" s="152">
        <v>374.54723990465988</v>
      </c>
      <c r="AL22" s="150">
        <v>14.232333132892363</v>
      </c>
      <c r="AM22" s="151">
        <v>16.693521643769664</v>
      </c>
      <c r="AN22" s="152">
        <v>19.556835155418099</v>
      </c>
      <c r="AO22" s="150">
        <v>149.68464221286828</v>
      </c>
      <c r="AP22" s="151">
        <v>160.40831458212807</v>
      </c>
      <c r="AQ22" s="152">
        <v>192.15342760115362</v>
      </c>
      <c r="AR22" s="150">
        <v>96.468021647624781</v>
      </c>
      <c r="AS22" s="151">
        <v>108.85171955388633</v>
      </c>
      <c r="AT22" s="152">
        <v>148.91972366410207</v>
      </c>
      <c r="AU22" s="150">
        <v>121.97</v>
      </c>
      <c r="AV22" s="151">
        <v>134.29620445120341</v>
      </c>
      <c r="AW22" s="152">
        <v>179.79663142732846</v>
      </c>
      <c r="AX22" s="150">
        <v>126.67051713770294</v>
      </c>
      <c r="AY22" s="151">
        <v>126.67051713770294</v>
      </c>
      <c r="AZ22" s="152">
        <v>126.67051713770294</v>
      </c>
      <c r="BA22" s="150">
        <v>21.213992784125072</v>
      </c>
      <c r="BB22" s="151">
        <v>22.733800727663326</v>
      </c>
      <c r="BC22" s="152">
        <v>27.232863480935869</v>
      </c>
    </row>
    <row r="23" spans="1:55" hidden="1">
      <c r="A23" s="147" t="str">
        <f t="shared" si="0"/>
        <v>UC HEALTHUNIV OF CA DAVIS MED CTR</v>
      </c>
      <c r="B23" s="148" t="s">
        <v>1015</v>
      </c>
      <c r="C23" s="148" t="s">
        <v>8406</v>
      </c>
      <c r="D23" s="149">
        <v>547</v>
      </c>
      <c r="E23" s="150">
        <v>202.90701743836439</v>
      </c>
      <c r="F23" s="151">
        <v>230.83934640085926</v>
      </c>
      <c r="G23" s="152">
        <v>286.10020794677808</v>
      </c>
      <c r="H23" s="150">
        <v>3222.9862297053519</v>
      </c>
      <c r="I23" s="151">
        <v>3578.988038703917</v>
      </c>
      <c r="J23" s="153">
        <v>4314.6492116035915</v>
      </c>
      <c r="K23" s="150">
        <v>2971.074257366206</v>
      </c>
      <c r="L23" s="151">
        <v>3305.6439178348051</v>
      </c>
      <c r="M23" s="152">
        <v>3991.9578841946804</v>
      </c>
      <c r="N23" s="150">
        <v>192.24372218881538</v>
      </c>
      <c r="O23" s="151">
        <v>207.68136974810719</v>
      </c>
      <c r="P23" s="152">
        <v>241.68246309260471</v>
      </c>
      <c r="Q23" s="150">
        <v>59.668250150330721</v>
      </c>
      <c r="R23" s="151">
        <v>65.662751121005059</v>
      </c>
      <c r="S23" s="152">
        <v>81.008864316305974</v>
      </c>
      <c r="T23" s="150">
        <v>511.80215273601925</v>
      </c>
      <c r="U23" s="151">
        <v>553.37921584099922</v>
      </c>
      <c r="V23" s="152">
        <v>606.16508073782461</v>
      </c>
      <c r="W23" s="150">
        <v>226.0419242333133</v>
      </c>
      <c r="X23" s="151">
        <v>244.40480000079177</v>
      </c>
      <c r="Y23" s="152">
        <v>267.71814170873961</v>
      </c>
      <c r="Z23" s="150">
        <v>1606.9624894768492</v>
      </c>
      <c r="AA23" s="151">
        <v>1971.3765555750888</v>
      </c>
      <c r="AB23" s="152">
        <v>2534.0288501254581</v>
      </c>
      <c r="AC23" s="150">
        <v>496.45895971136503</v>
      </c>
      <c r="AD23" s="151">
        <v>559.11648923311327</v>
      </c>
      <c r="AE23" s="152">
        <v>599.59783788140476</v>
      </c>
      <c r="AF23" s="150">
        <v>460.64227300060134</v>
      </c>
      <c r="AG23" s="151">
        <v>564.64708841972163</v>
      </c>
      <c r="AH23" s="152">
        <v>752.19413020012416</v>
      </c>
      <c r="AI23" s="150">
        <v>296.32549609140108</v>
      </c>
      <c r="AJ23" s="151">
        <v>324.31976485878391</v>
      </c>
      <c r="AK23" s="152">
        <v>349.58778450401786</v>
      </c>
      <c r="AL23" s="150">
        <v>14.232333132892363</v>
      </c>
      <c r="AM23" s="151">
        <v>16.543182440632989</v>
      </c>
      <c r="AN23" s="152">
        <v>18.314009058423775</v>
      </c>
      <c r="AO23" s="150">
        <v>149.68464221286828</v>
      </c>
      <c r="AP23" s="151">
        <v>161.87797134213235</v>
      </c>
      <c r="AQ23" s="152">
        <v>180.30256835367121</v>
      </c>
      <c r="AR23" s="150">
        <v>96.468021647624781</v>
      </c>
      <c r="AS23" s="151">
        <v>107.43731471968546</v>
      </c>
      <c r="AT23" s="152">
        <v>130.54399568835825</v>
      </c>
      <c r="AU23" s="150">
        <v>121.97</v>
      </c>
      <c r="AV23" s="151">
        <v>139.15017865213133</v>
      </c>
      <c r="AW23" s="152">
        <v>164.15695911815334</v>
      </c>
      <c r="AX23" s="150">
        <v>126.67051713770294</v>
      </c>
      <c r="AY23" s="151">
        <v>126.67051713770294</v>
      </c>
      <c r="AZ23" s="152">
        <v>126.67051713770294</v>
      </c>
      <c r="BA23" s="150">
        <v>21.213992784125072</v>
      </c>
      <c r="BB23" s="151">
        <v>22.94208721210796</v>
      </c>
      <c r="BC23" s="152">
        <v>25.55330545250267</v>
      </c>
    </row>
    <row r="24" spans="1:55" hidden="1">
      <c r="A24" s="147" t="str">
        <f t="shared" si="0"/>
        <v>TRINITY HEALTHPREMIER</v>
      </c>
      <c r="B24" s="148" t="s">
        <v>1008</v>
      </c>
      <c r="C24" s="148" t="s">
        <v>8334</v>
      </c>
      <c r="D24" s="149">
        <v>300</v>
      </c>
      <c r="E24" s="150">
        <v>400.81207792207783</v>
      </c>
      <c r="F24" s="151">
        <v>490.71734420252568</v>
      </c>
      <c r="G24" s="152">
        <v>752.99280109250913</v>
      </c>
      <c r="H24" s="150">
        <v>1598.3959285714284</v>
      </c>
      <c r="I24" s="151">
        <v>2068.5330155376778</v>
      </c>
      <c r="J24" s="153">
        <v>2465.668041347119</v>
      </c>
      <c r="K24" s="150">
        <v>959.87803246753242</v>
      </c>
      <c r="L24" s="151">
        <v>1206.8298683141966</v>
      </c>
      <c r="M24" s="152">
        <v>1461.9622556831732</v>
      </c>
      <c r="N24" s="150">
        <v>584.55692857142856</v>
      </c>
      <c r="O24" s="151">
        <v>789.78322780741883</v>
      </c>
      <c r="P24" s="152">
        <v>918.711959093529</v>
      </c>
      <c r="Q24" s="150">
        <v>53.960967532467535</v>
      </c>
      <c r="R24" s="151">
        <v>71.919919416062427</v>
      </c>
      <c r="S24" s="152">
        <v>84.993826570416672</v>
      </c>
      <c r="T24" s="150">
        <v>325.76706493506498</v>
      </c>
      <c r="U24" s="151">
        <v>389.3389986755106</v>
      </c>
      <c r="V24" s="152">
        <v>421.45714765183442</v>
      </c>
      <c r="W24" s="150">
        <v>203.99235714285714</v>
      </c>
      <c r="X24" s="151">
        <v>243.80052072878618</v>
      </c>
      <c r="Y24" s="152">
        <v>263.91261191901049</v>
      </c>
      <c r="Z24" s="150">
        <v>974.37015584415587</v>
      </c>
      <c r="AA24" s="151">
        <v>1213.8064287830114</v>
      </c>
      <c r="AB24" s="152">
        <v>1566.5211426840319</v>
      </c>
      <c r="AC24" s="150">
        <v>201.61364935064935</v>
      </c>
      <c r="AD24" s="151">
        <v>256.12299509765177</v>
      </c>
      <c r="AE24" s="152">
        <v>270.34264469802042</v>
      </c>
      <c r="AF24" s="150">
        <v>192.62479870129874</v>
      </c>
      <c r="AG24" s="151">
        <v>198.14423580227631</v>
      </c>
      <c r="AH24" s="152">
        <v>215.0101991600541</v>
      </c>
      <c r="AI24" s="150">
        <v>287.45554545454542</v>
      </c>
      <c r="AJ24" s="151">
        <v>364.08716830868616</v>
      </c>
      <c r="AK24" s="152">
        <v>424.80778857844621</v>
      </c>
      <c r="AL24" s="150">
        <v>54.469913703925542</v>
      </c>
      <c r="AM24" s="151">
        <v>69.281288617141215</v>
      </c>
      <c r="AN24" s="152">
        <v>85.272801672835115</v>
      </c>
      <c r="AO24" s="150">
        <v>61.289318181818196</v>
      </c>
      <c r="AP24" s="151">
        <v>70.772768890772696</v>
      </c>
      <c r="AQ24" s="152">
        <v>79.101400172788104</v>
      </c>
      <c r="AR24" s="150">
        <v>54.284175324675324</v>
      </c>
      <c r="AS24" s="151">
        <v>69.83653676872936</v>
      </c>
      <c r="AT24" s="152">
        <v>87.401848737424388</v>
      </c>
      <c r="AU24" s="150">
        <v>23.517941558441557</v>
      </c>
      <c r="AV24" s="151">
        <v>29.825233748065095</v>
      </c>
      <c r="AW24" s="152">
        <v>36.229557614610385</v>
      </c>
      <c r="AX24" s="150">
        <v>20.607006493506493</v>
      </c>
      <c r="AY24" s="151">
        <v>20.607006493506493</v>
      </c>
      <c r="AZ24" s="152">
        <v>20.607006493506493</v>
      </c>
      <c r="BA24" s="150">
        <v>7.1501428571428578</v>
      </c>
      <c r="BB24" s="151">
        <v>8.256502486508305</v>
      </c>
      <c r="BC24" s="152">
        <v>9.2281384132487201</v>
      </c>
    </row>
    <row r="25" spans="1:55" hidden="1">
      <c r="A25" s="147" t="str">
        <f t="shared" si="0"/>
        <v>TRINITY HEALTHHEALTHTRUST</v>
      </c>
      <c r="B25" s="148" t="s">
        <v>1008</v>
      </c>
      <c r="C25" s="148" t="s">
        <v>8331</v>
      </c>
      <c r="D25" s="149">
        <v>1240</v>
      </c>
      <c r="E25" s="150">
        <v>400.81207792207783</v>
      </c>
      <c r="F25" s="151">
        <v>0</v>
      </c>
      <c r="G25" s="152">
        <v>659.6955526713366</v>
      </c>
      <c r="H25" s="150">
        <v>1598.3959285714284</v>
      </c>
      <c r="I25" s="151">
        <v>0</v>
      </c>
      <c r="J25" s="153">
        <v>1713.8721139829697</v>
      </c>
      <c r="K25" s="150">
        <v>959.87803246753242</v>
      </c>
      <c r="L25" s="151">
        <v>0</v>
      </c>
      <c r="M25" s="152">
        <v>1035.0347221919278</v>
      </c>
      <c r="N25" s="150">
        <v>584.55692857142856</v>
      </c>
      <c r="O25" s="151">
        <v>0</v>
      </c>
      <c r="P25" s="152">
        <v>620.83006203486298</v>
      </c>
      <c r="Q25" s="150">
        <v>53.960967532467535</v>
      </c>
      <c r="R25" s="151">
        <v>0</v>
      </c>
      <c r="S25" s="152">
        <v>58.007329756179011</v>
      </c>
      <c r="T25" s="150">
        <v>325.76706493506498</v>
      </c>
      <c r="U25" s="151">
        <v>0</v>
      </c>
      <c r="V25" s="152">
        <v>394.99257777544824</v>
      </c>
      <c r="W25" s="150">
        <v>203.99235714285714</v>
      </c>
      <c r="X25" s="151">
        <v>0</v>
      </c>
      <c r="Y25" s="152">
        <v>223.53776797759633</v>
      </c>
      <c r="Z25" s="150">
        <v>974.37015584415587</v>
      </c>
      <c r="AA25" s="151">
        <v>0</v>
      </c>
      <c r="AB25" s="152">
        <v>1264.0447095393301</v>
      </c>
      <c r="AC25" s="150">
        <v>201.61364935064935</v>
      </c>
      <c r="AD25" s="151">
        <v>0</v>
      </c>
      <c r="AE25" s="152">
        <v>231.01256326510179</v>
      </c>
      <c r="AF25" s="150">
        <v>192.62479870129874</v>
      </c>
      <c r="AG25" s="151">
        <v>0</v>
      </c>
      <c r="AH25" s="152">
        <v>226.54396284539513</v>
      </c>
      <c r="AI25" s="150">
        <v>287.45554545454542</v>
      </c>
      <c r="AJ25" s="151">
        <v>0</v>
      </c>
      <c r="AK25" s="152">
        <v>299.75587264228039</v>
      </c>
      <c r="AL25" s="150">
        <v>115.75727840432474</v>
      </c>
      <c r="AM25" s="151">
        <v>0</v>
      </c>
      <c r="AN25" s="152">
        <v>135.90399385038225</v>
      </c>
      <c r="AO25" s="150">
        <v>61.289318181818196</v>
      </c>
      <c r="AP25" s="151">
        <v>0</v>
      </c>
      <c r="AQ25" s="152">
        <v>65.118643792504614</v>
      </c>
      <c r="AR25" s="150">
        <v>54.284175324675324</v>
      </c>
      <c r="AS25" s="151">
        <v>0</v>
      </c>
      <c r="AT25" s="152">
        <v>62.7238342404384</v>
      </c>
      <c r="AU25" s="150">
        <v>23.517941558441557</v>
      </c>
      <c r="AV25" s="151">
        <v>0</v>
      </c>
      <c r="AW25" s="152">
        <v>28.90674365715725</v>
      </c>
      <c r="AX25" s="150">
        <v>20.607006493506493</v>
      </c>
      <c r="AY25" s="151">
        <v>0</v>
      </c>
      <c r="AZ25" s="152">
        <v>20.607006493506493</v>
      </c>
      <c r="BA25" s="150">
        <v>7.1501428571428578</v>
      </c>
      <c r="BB25" s="151">
        <v>0</v>
      </c>
      <c r="BC25" s="152">
        <v>7.5968801675775843</v>
      </c>
    </row>
    <row r="26" spans="1:55" hidden="1">
      <c r="A26" s="147" t="str">
        <f t="shared" si="0"/>
        <v>ALLINA HEALTH SYSTEMVIZIENT</v>
      </c>
      <c r="B26" s="148" t="s">
        <v>268</v>
      </c>
      <c r="C26" s="148" t="s">
        <v>8335</v>
      </c>
      <c r="D26" s="149">
        <v>1528</v>
      </c>
      <c r="E26" s="150">
        <v>647.84631544502611</v>
      </c>
      <c r="F26" s="151">
        <v>725.3133482617252</v>
      </c>
      <c r="G26" s="152">
        <v>957.99547953922979</v>
      </c>
      <c r="H26" s="150">
        <v>1639.22372382199</v>
      </c>
      <c r="I26" s="151">
        <v>1865.9833049124363</v>
      </c>
      <c r="J26" s="153">
        <v>2415.0058346080177</v>
      </c>
      <c r="K26" s="150">
        <v>1536.634168848168</v>
      </c>
      <c r="L26" s="151">
        <v>1751.9816468417303</v>
      </c>
      <c r="M26" s="152">
        <v>2262.1951435930023</v>
      </c>
      <c r="N26" s="150">
        <v>24.046295811518323</v>
      </c>
      <c r="O26" s="151">
        <v>26.174585669414945</v>
      </c>
      <c r="P26" s="152">
        <v>33.045021510988867</v>
      </c>
      <c r="Q26" s="150">
        <v>78.543259162303656</v>
      </c>
      <c r="R26" s="151">
        <v>87.827072401291062</v>
      </c>
      <c r="S26" s="152">
        <v>119.76566950402645</v>
      </c>
      <c r="T26" s="150">
        <v>427.60650499221407</v>
      </c>
      <c r="U26" s="151">
        <v>455.93863646216607</v>
      </c>
      <c r="V26" s="152">
        <v>540.30814569524568</v>
      </c>
      <c r="W26" s="150">
        <v>145.57993455497382</v>
      </c>
      <c r="X26" s="151">
        <v>155.2256948440359</v>
      </c>
      <c r="Y26" s="152">
        <v>183.94955074704802</v>
      </c>
      <c r="Z26" s="150">
        <v>949.26738219895265</v>
      </c>
      <c r="AA26" s="151">
        <v>1175.9680828968108</v>
      </c>
      <c r="AB26" s="152">
        <v>1662.636931351183</v>
      </c>
      <c r="AC26" s="150">
        <v>254.22338350785338</v>
      </c>
      <c r="AD26" s="151">
        <v>286.74624879519666</v>
      </c>
      <c r="AE26" s="152">
        <v>332.97341458623282</v>
      </c>
      <c r="AF26" s="150">
        <v>201.64794502617801</v>
      </c>
      <c r="AG26" s="151">
        <v>251.73969887187226</v>
      </c>
      <c r="AH26" s="152">
        <v>374.70683688328916</v>
      </c>
      <c r="AI26" s="150">
        <v>313.44939790575921</v>
      </c>
      <c r="AJ26" s="151">
        <v>350.63597716955587</v>
      </c>
      <c r="AK26" s="152">
        <v>396.19137868301175</v>
      </c>
      <c r="AL26" s="150">
        <v>87.100104712041883</v>
      </c>
      <c r="AM26" s="151">
        <v>102.16227161130151</v>
      </c>
      <c r="AN26" s="152">
        <v>119.68539339037272</v>
      </c>
      <c r="AO26" s="150">
        <v>80.501439790575915</v>
      </c>
      <c r="AP26" s="151">
        <v>86.268705241497472</v>
      </c>
      <c r="AQ26" s="152">
        <v>103.34144741842614</v>
      </c>
      <c r="AR26" s="150">
        <v>62.065098167539269</v>
      </c>
      <c r="AS26" s="151">
        <v>70.032457849038423</v>
      </c>
      <c r="AT26" s="152">
        <v>95.811203655205134</v>
      </c>
      <c r="AU26" s="150">
        <v>50.746392781899807</v>
      </c>
      <c r="AV26" s="151">
        <v>55.874788392220132</v>
      </c>
      <c r="AW26" s="152">
        <v>74.805529878442911</v>
      </c>
      <c r="AX26" s="150">
        <v>38.566989528795808</v>
      </c>
      <c r="AY26" s="151">
        <v>38.566989528795808</v>
      </c>
      <c r="AZ26" s="152">
        <v>38.566989528795808</v>
      </c>
      <c r="BA26" s="150">
        <v>9.9144371727748677</v>
      </c>
      <c r="BB26" s="151">
        <v>10.624724977820694</v>
      </c>
      <c r="BC26" s="152">
        <v>12.727378422535336</v>
      </c>
    </row>
    <row r="27" spans="1:55" hidden="1">
      <c r="A27" s="147" t="str">
        <f t="shared" si="0"/>
        <v>INOVA HEALTH SYSTEMPREMIER</v>
      </c>
      <c r="B27" s="148" t="s">
        <v>608</v>
      </c>
      <c r="C27" s="148" t="s">
        <v>8334</v>
      </c>
      <c r="D27" s="149">
        <v>1484</v>
      </c>
      <c r="E27" s="150">
        <v>593.20324797843659</v>
      </c>
      <c r="F27" s="151">
        <v>726.26334997041351</v>
      </c>
      <c r="G27" s="152">
        <v>1114.431924377529</v>
      </c>
      <c r="H27" s="150">
        <v>2134.5402021563341</v>
      </c>
      <c r="I27" s="151">
        <v>2696.9715594024374</v>
      </c>
      <c r="J27" s="153">
        <v>3258.5331305200407</v>
      </c>
      <c r="K27" s="150">
        <v>1983.9338881401616</v>
      </c>
      <c r="L27" s="151">
        <v>2494.348856816086</v>
      </c>
      <c r="M27" s="152">
        <v>3021.6718834325288</v>
      </c>
      <c r="N27" s="150">
        <v>103.6078638814016</v>
      </c>
      <c r="O27" s="151">
        <v>139.98252208293908</v>
      </c>
      <c r="P27" s="152">
        <v>162.83406962021348</v>
      </c>
      <c r="Q27" s="150">
        <v>46.998450134770884</v>
      </c>
      <c r="R27" s="151">
        <v>62.640180503412537</v>
      </c>
      <c r="S27" s="152">
        <v>74.027177467298245</v>
      </c>
      <c r="T27" s="150">
        <v>122.50303908355795</v>
      </c>
      <c r="U27" s="151">
        <v>146.40893971588704</v>
      </c>
      <c r="V27" s="152">
        <v>158.48680541456477</v>
      </c>
      <c r="W27" s="150">
        <v>190.64372641509433</v>
      </c>
      <c r="X27" s="151">
        <v>227.84696654652939</v>
      </c>
      <c r="Y27" s="152">
        <v>246.64298451606246</v>
      </c>
      <c r="Z27" s="150">
        <v>1051.7237331536389</v>
      </c>
      <c r="AA27" s="151">
        <v>1310.1684415811862</v>
      </c>
      <c r="AB27" s="152">
        <v>1690.8845723218853</v>
      </c>
      <c r="AC27" s="150">
        <v>229.73128706199461</v>
      </c>
      <c r="AD27" s="151">
        <v>291.84266789210301</v>
      </c>
      <c r="AE27" s="152">
        <v>308.04543201439606</v>
      </c>
      <c r="AF27" s="150">
        <v>238.89849730458221</v>
      </c>
      <c r="AG27" s="151">
        <v>245.74385282620131</v>
      </c>
      <c r="AH27" s="152">
        <v>266.66147780976002</v>
      </c>
      <c r="AI27" s="150">
        <v>460.4327493261456</v>
      </c>
      <c r="AJ27" s="151">
        <v>583.17767233767825</v>
      </c>
      <c r="AK27" s="152">
        <v>680.4371010517275</v>
      </c>
      <c r="AL27" s="150">
        <v>11.772345013477089</v>
      </c>
      <c r="AM27" s="151">
        <v>14.973462910415634</v>
      </c>
      <c r="AN27" s="152">
        <v>18.429638919844205</v>
      </c>
      <c r="AO27" s="150">
        <v>232.60310646900271</v>
      </c>
      <c r="AP27" s="151">
        <v>268.59437151138115</v>
      </c>
      <c r="AQ27" s="152">
        <v>300.2029056948532</v>
      </c>
      <c r="AR27" s="150">
        <v>104.85228436657681</v>
      </c>
      <c r="AS27" s="151">
        <v>134.89235801512115</v>
      </c>
      <c r="AT27" s="152">
        <v>168.8205345880101</v>
      </c>
      <c r="AU27" s="150">
        <v>44.658072776280328</v>
      </c>
      <c r="AV27" s="151">
        <v>56.634950638891098</v>
      </c>
      <c r="AW27" s="152">
        <v>68.796081348580685</v>
      </c>
      <c r="AX27" s="150">
        <v>222.92341644204853</v>
      </c>
      <c r="AY27" s="151">
        <v>222.92341644204853</v>
      </c>
      <c r="AZ27" s="152">
        <v>222.92341644204853</v>
      </c>
      <c r="BA27" s="150">
        <v>17.543153638814015</v>
      </c>
      <c r="BB27" s="151">
        <v>20.257650026582006</v>
      </c>
      <c r="BC27" s="152">
        <v>22.641596569240285</v>
      </c>
    </row>
    <row r="28" spans="1:55" hidden="1">
      <c r="A28" s="147" t="str">
        <f t="shared" si="0"/>
        <v>ALLEGHENY HEALTH NETWORKWEST PENN ALLEGHENY HEALTH SYSTEM</v>
      </c>
      <c r="B28" s="148" t="s">
        <v>266</v>
      </c>
      <c r="C28" s="148" t="s">
        <v>8336</v>
      </c>
      <c r="D28" s="149">
        <v>897</v>
      </c>
      <c r="E28" s="150">
        <v>668.51077984817118</v>
      </c>
      <c r="F28" s="151">
        <v>760.53846451592926</v>
      </c>
      <c r="G28" s="152">
        <v>942.60452666366041</v>
      </c>
      <c r="H28" s="150">
        <v>2048.5940027605243</v>
      </c>
      <c r="I28" s="151">
        <v>2276.2126849387951</v>
      </c>
      <c r="J28" s="153">
        <v>2747.5739559434046</v>
      </c>
      <c r="K28" s="150">
        <v>1909.4694824016563</v>
      </c>
      <c r="L28" s="151">
        <v>2124.492905265749</v>
      </c>
      <c r="M28" s="152">
        <v>2565.5776647129751</v>
      </c>
      <c r="N28" s="150">
        <v>68.533250517598347</v>
      </c>
      <c r="O28" s="151">
        <v>74.036640462078367</v>
      </c>
      <c r="P28" s="152">
        <v>86.157740810739128</v>
      </c>
      <c r="Q28" s="150">
        <v>70.591269841269835</v>
      </c>
      <c r="R28" s="151">
        <v>77.683139210968136</v>
      </c>
      <c r="S28" s="152">
        <v>95.838550419690407</v>
      </c>
      <c r="T28" s="150">
        <v>185.04436162870948</v>
      </c>
      <c r="U28" s="151">
        <v>200.07673509476217</v>
      </c>
      <c r="V28" s="152">
        <v>219.16170107357942</v>
      </c>
      <c r="W28" s="150">
        <v>242.62616977225673</v>
      </c>
      <c r="X28" s="151">
        <v>262.33629314241728</v>
      </c>
      <c r="Y28" s="152">
        <v>287.36008827412388</v>
      </c>
      <c r="Z28" s="150">
        <v>1089.1274810213938</v>
      </c>
      <c r="AA28" s="151">
        <v>1336.1110767539544</v>
      </c>
      <c r="AB28" s="152">
        <v>1717.4516993680204</v>
      </c>
      <c r="AC28" s="150">
        <v>220.85414768806075</v>
      </c>
      <c r="AD28" s="151">
        <v>248.72790242261232</v>
      </c>
      <c r="AE28" s="152">
        <v>266.73638747076114</v>
      </c>
      <c r="AF28" s="150">
        <v>231.57481021394065</v>
      </c>
      <c r="AG28" s="151">
        <v>283.86027510436605</v>
      </c>
      <c r="AH28" s="152">
        <v>378.14421983131047</v>
      </c>
      <c r="AI28" s="150">
        <v>333.91979986197373</v>
      </c>
      <c r="AJ28" s="151">
        <v>365.46565314624007</v>
      </c>
      <c r="AK28" s="152">
        <v>393.93938279197539</v>
      </c>
      <c r="AL28" s="150">
        <v>77.904170065568721</v>
      </c>
      <c r="AM28" s="151">
        <v>90.553171166454433</v>
      </c>
      <c r="AN28" s="152">
        <v>100.24622547461853</v>
      </c>
      <c r="AO28" s="150">
        <v>275.744375431332</v>
      </c>
      <c r="AP28" s="151">
        <v>298.20654573465612</v>
      </c>
      <c r="AQ28" s="152">
        <v>332.14776321971891</v>
      </c>
      <c r="AR28" s="150">
        <v>152.11000000000001</v>
      </c>
      <c r="AS28" s="151">
        <v>169.40629301703663</v>
      </c>
      <c r="AT28" s="152">
        <v>205.84072156770608</v>
      </c>
      <c r="AU28" s="150">
        <v>85.573340234644576</v>
      </c>
      <c r="AV28" s="151">
        <v>97.626839235143166</v>
      </c>
      <c r="AW28" s="152">
        <v>115.17142997870275</v>
      </c>
      <c r="AX28" s="150">
        <v>159.25718426501035</v>
      </c>
      <c r="AY28" s="151">
        <v>159.25718426501035</v>
      </c>
      <c r="AZ28" s="152">
        <v>159.25718426501035</v>
      </c>
      <c r="BA28" s="150">
        <v>37.54</v>
      </c>
      <c r="BB28" s="151">
        <v>40.598012958080353</v>
      </c>
      <c r="BC28" s="152">
        <v>45.218790090510225</v>
      </c>
    </row>
    <row r="29" spans="1:55" hidden="1">
      <c r="A29" s="147" t="str">
        <f t="shared" si="0"/>
        <v>ALLEGHENY HEALTH NETWORKALLEGHENY HLTH NETWORK</v>
      </c>
      <c r="B29" s="148" t="s">
        <v>266</v>
      </c>
      <c r="C29" s="148" t="s">
        <v>8337</v>
      </c>
      <c r="D29" s="149">
        <v>552</v>
      </c>
      <c r="E29" s="150">
        <v>668.51077984817118</v>
      </c>
      <c r="F29" s="151">
        <v>760.53846451592926</v>
      </c>
      <c r="G29" s="152">
        <v>942.60452666366041</v>
      </c>
      <c r="H29" s="150">
        <v>2048.5940027605243</v>
      </c>
      <c r="I29" s="151">
        <v>2276.2126849387951</v>
      </c>
      <c r="J29" s="153">
        <v>2747.5739559434046</v>
      </c>
      <c r="K29" s="150">
        <v>1909.4694824016563</v>
      </c>
      <c r="L29" s="151">
        <v>2124.492905265749</v>
      </c>
      <c r="M29" s="152">
        <v>2565.5776647129751</v>
      </c>
      <c r="N29" s="150">
        <v>68.533250517598347</v>
      </c>
      <c r="O29" s="151">
        <v>74.036640462078367</v>
      </c>
      <c r="P29" s="152">
        <v>86.157740810739128</v>
      </c>
      <c r="Q29" s="150">
        <v>70.591269841269835</v>
      </c>
      <c r="R29" s="151">
        <v>77.683139210968136</v>
      </c>
      <c r="S29" s="152">
        <v>95.838550419690407</v>
      </c>
      <c r="T29" s="150">
        <v>185.04436162870948</v>
      </c>
      <c r="U29" s="151">
        <v>200.07673509476217</v>
      </c>
      <c r="V29" s="152">
        <v>219.16170107357942</v>
      </c>
      <c r="W29" s="150">
        <v>242.62616977225673</v>
      </c>
      <c r="X29" s="151">
        <v>262.33629314241728</v>
      </c>
      <c r="Y29" s="152">
        <v>287.36008827412388</v>
      </c>
      <c r="Z29" s="150">
        <v>1089.1274810213938</v>
      </c>
      <c r="AA29" s="151">
        <v>1336.1110767539544</v>
      </c>
      <c r="AB29" s="152">
        <v>1717.4516993680204</v>
      </c>
      <c r="AC29" s="150">
        <v>220.85414768806075</v>
      </c>
      <c r="AD29" s="151">
        <v>248.72790242261232</v>
      </c>
      <c r="AE29" s="152">
        <v>266.73638747076114</v>
      </c>
      <c r="AF29" s="150">
        <v>231.57481021394065</v>
      </c>
      <c r="AG29" s="151">
        <v>283.86027510436605</v>
      </c>
      <c r="AH29" s="152">
        <v>378.14421983131047</v>
      </c>
      <c r="AI29" s="150">
        <v>333.91979986197373</v>
      </c>
      <c r="AJ29" s="151">
        <v>365.46565314624007</v>
      </c>
      <c r="AK29" s="152">
        <v>393.93938279197539</v>
      </c>
      <c r="AL29" s="150">
        <v>77.904170065568721</v>
      </c>
      <c r="AM29" s="151">
        <v>90.553171166454433</v>
      </c>
      <c r="AN29" s="152">
        <v>100.24622547461853</v>
      </c>
      <c r="AO29" s="150">
        <v>275.744375431332</v>
      </c>
      <c r="AP29" s="151">
        <v>298.20654573465612</v>
      </c>
      <c r="AQ29" s="152">
        <v>332.14776321971891</v>
      </c>
      <c r="AR29" s="150">
        <v>152.11000000000001</v>
      </c>
      <c r="AS29" s="151">
        <v>169.40629301703663</v>
      </c>
      <c r="AT29" s="152">
        <v>205.84072156770608</v>
      </c>
      <c r="AU29" s="150">
        <v>85.573340234644576</v>
      </c>
      <c r="AV29" s="151">
        <v>97.626839235143166</v>
      </c>
      <c r="AW29" s="152">
        <v>115.17142997870275</v>
      </c>
      <c r="AX29" s="150">
        <v>159.25718426501035</v>
      </c>
      <c r="AY29" s="151">
        <v>159.25718426501035</v>
      </c>
      <c r="AZ29" s="152">
        <v>159.25718426501035</v>
      </c>
      <c r="BA29" s="150">
        <v>37.54</v>
      </c>
      <c r="BB29" s="151">
        <v>40.598012958080353</v>
      </c>
      <c r="BC29" s="152">
        <v>45.218790090510225</v>
      </c>
    </row>
    <row r="30" spans="1:55" hidden="1">
      <c r="A30" s="147" t="str">
        <f t="shared" si="0"/>
        <v>UNC HEALTH CARE SYSTEMVIZIENT</v>
      </c>
      <c r="B30" s="148" t="s">
        <v>1018</v>
      </c>
      <c r="C30" s="148" t="s">
        <v>8335</v>
      </c>
      <c r="D30" s="149">
        <v>609</v>
      </c>
      <c r="E30" s="150">
        <v>414.17617403314915</v>
      </c>
      <c r="F30" s="151">
        <v>463.70180766074901</v>
      </c>
      <c r="G30" s="152">
        <v>612.45837631113216</v>
      </c>
      <c r="H30" s="150">
        <v>1373.2777762430942</v>
      </c>
      <c r="I30" s="151">
        <v>1560.7177828487906</v>
      </c>
      <c r="J30" s="153">
        <v>2016.6144284898032</v>
      </c>
      <c r="K30" s="150">
        <v>1249.2036256906079</v>
      </c>
      <c r="L30" s="151">
        <v>1424.2699204187365</v>
      </c>
      <c r="M30" s="152">
        <v>1839.0469460368286</v>
      </c>
      <c r="N30" s="150">
        <v>77.187582872928175</v>
      </c>
      <c r="O30" s="151">
        <v>84.019302447188679</v>
      </c>
      <c r="P30" s="152">
        <v>106.07310815811238</v>
      </c>
      <c r="Q30" s="150">
        <v>46.886567679558013</v>
      </c>
      <c r="R30" s="151">
        <v>52.428559982865345</v>
      </c>
      <c r="S30" s="152">
        <v>71.49437429486234</v>
      </c>
      <c r="T30" s="150">
        <v>418.92827348066294</v>
      </c>
      <c r="U30" s="151">
        <v>446.68540715885678</v>
      </c>
      <c r="V30" s="152">
        <v>529.34264558900747</v>
      </c>
      <c r="W30" s="150">
        <v>259.63206491712702</v>
      </c>
      <c r="X30" s="151">
        <v>276.83463249074492</v>
      </c>
      <c r="Y30" s="152">
        <v>328.06170607941243</v>
      </c>
      <c r="Z30" s="150">
        <v>771.62120856353579</v>
      </c>
      <c r="AA30" s="151">
        <v>955.89707428375857</v>
      </c>
      <c r="AB30" s="152">
        <v>1351.4905730772132</v>
      </c>
      <c r="AC30" s="150">
        <v>116.56100828729282</v>
      </c>
      <c r="AD30" s="151">
        <v>131.47268917980765</v>
      </c>
      <c r="AE30" s="152">
        <v>152.66776958711634</v>
      </c>
      <c r="AF30" s="150">
        <v>229.36481817349096</v>
      </c>
      <c r="AG30" s="151">
        <v>286.3417737845059</v>
      </c>
      <c r="AH30" s="152">
        <v>426.21096634008444</v>
      </c>
      <c r="AI30" s="150">
        <v>240.27402624309391</v>
      </c>
      <c r="AJ30" s="151">
        <v>268.77932624244733</v>
      </c>
      <c r="AK30" s="152">
        <v>303.69973065824939</v>
      </c>
      <c r="AL30" s="150">
        <v>35.91095303867403</v>
      </c>
      <c r="AM30" s="151">
        <v>42.121011797710196</v>
      </c>
      <c r="AN30" s="152">
        <v>49.345710383086221</v>
      </c>
      <c r="AO30" s="150">
        <v>77.901616022099432</v>
      </c>
      <c r="AP30" s="151">
        <v>83.482625502476552</v>
      </c>
      <c r="AQ30" s="152">
        <v>100.00399715708758</v>
      </c>
      <c r="AR30" s="150">
        <v>91.91310082872927</v>
      </c>
      <c r="AS30" s="151">
        <v>103.71207892375446</v>
      </c>
      <c r="AT30" s="152">
        <v>141.88819613739977</v>
      </c>
      <c r="AU30" s="150">
        <v>73.800545580110509</v>
      </c>
      <c r="AV30" s="151">
        <v>81.258778042443865</v>
      </c>
      <c r="AW30" s="152">
        <v>108.78978021483056</v>
      </c>
      <c r="AX30" s="150">
        <v>161.12575966850829</v>
      </c>
      <c r="AY30" s="151">
        <v>161.12575966850829</v>
      </c>
      <c r="AZ30" s="152">
        <v>161.12575966850829</v>
      </c>
      <c r="BA30" s="150">
        <v>28.562320441988945</v>
      </c>
      <c r="BB30" s="151">
        <v>30.608575568751505</v>
      </c>
      <c r="BC30" s="152">
        <v>36.666071361988024</v>
      </c>
    </row>
    <row r="31" spans="1:55" hidden="1">
      <c r="A31" s="147" t="str">
        <f t="shared" si="0"/>
        <v>UNC HEALTH CARE SYSTEMUNC HLTH CARE SYS</v>
      </c>
      <c r="B31" s="148" t="s">
        <v>1018</v>
      </c>
      <c r="C31" s="148" t="s">
        <v>8392</v>
      </c>
      <c r="D31" s="149">
        <v>639</v>
      </c>
      <c r="E31" s="150">
        <v>414.17617403314915</v>
      </c>
      <c r="F31" s="151">
        <v>471.19197017255891</v>
      </c>
      <c r="G31" s="152">
        <v>583.99108622982726</v>
      </c>
      <c r="H31" s="150">
        <v>1373.2777762430942</v>
      </c>
      <c r="I31" s="151">
        <v>1524.8580887469059</v>
      </c>
      <c r="J31" s="153">
        <v>1839.1328950519228</v>
      </c>
      <c r="K31" s="150">
        <v>1249.2036256906079</v>
      </c>
      <c r="L31" s="151">
        <v>1389.8751797142859</v>
      </c>
      <c r="M31" s="152">
        <v>1678.4394567643242</v>
      </c>
      <c r="N31" s="150">
        <v>77.187582872928175</v>
      </c>
      <c r="O31" s="151">
        <v>83.385937163923174</v>
      </c>
      <c r="P31" s="152">
        <v>97.03768183686968</v>
      </c>
      <c r="Q31" s="150">
        <v>46.886567679558013</v>
      </c>
      <c r="R31" s="151">
        <v>51.596971868696798</v>
      </c>
      <c r="S31" s="152">
        <v>63.655756450728767</v>
      </c>
      <c r="T31" s="150">
        <v>418.92827348066294</v>
      </c>
      <c r="U31" s="151">
        <v>452.96057906955656</v>
      </c>
      <c r="V31" s="152">
        <v>496.16768776809391</v>
      </c>
      <c r="W31" s="150">
        <v>259.63206491712702</v>
      </c>
      <c r="X31" s="151">
        <v>280.72368926733452</v>
      </c>
      <c r="Y31" s="152">
        <v>307.50142560223435</v>
      </c>
      <c r="Z31" s="150">
        <v>771.62120856353579</v>
      </c>
      <c r="AA31" s="151">
        <v>946.60327811502714</v>
      </c>
      <c r="AB31" s="152">
        <v>1216.7741416946385</v>
      </c>
      <c r="AC31" s="150">
        <v>116.56100828729282</v>
      </c>
      <c r="AD31" s="151">
        <v>131.2720426537426</v>
      </c>
      <c r="AE31" s="152">
        <v>140.77644724343435</v>
      </c>
      <c r="AF31" s="150">
        <v>208.622996626912</v>
      </c>
      <c r="AG31" s="151">
        <v>255.72635106945447</v>
      </c>
      <c r="AH31" s="152">
        <v>340.66563727493298</v>
      </c>
      <c r="AI31" s="150">
        <v>240.27402624309391</v>
      </c>
      <c r="AJ31" s="151">
        <v>262.97303715235319</v>
      </c>
      <c r="AK31" s="152">
        <v>283.46148278201065</v>
      </c>
      <c r="AL31" s="150">
        <v>35.91095303867403</v>
      </c>
      <c r="AM31" s="151">
        <v>41.741676658959435</v>
      </c>
      <c r="AN31" s="152">
        <v>46.209817681048854</v>
      </c>
      <c r="AO31" s="150">
        <v>77.901616022099432</v>
      </c>
      <c r="AP31" s="151">
        <v>84.247491122018999</v>
      </c>
      <c r="AQ31" s="152">
        <v>93.836356489473687</v>
      </c>
      <c r="AR31" s="150">
        <v>91.91310082872927</v>
      </c>
      <c r="AS31" s="151">
        <v>102.36445789952101</v>
      </c>
      <c r="AT31" s="152">
        <v>124.38011305049605</v>
      </c>
      <c r="AU31" s="150">
        <v>73.800545580110509</v>
      </c>
      <c r="AV31" s="151">
        <v>84.195778487309497</v>
      </c>
      <c r="AW31" s="152">
        <v>99.326663472096513</v>
      </c>
      <c r="AX31" s="150">
        <v>161.12575966850829</v>
      </c>
      <c r="AY31" s="151">
        <v>161.12575966850829</v>
      </c>
      <c r="AZ31" s="152">
        <v>161.12575966850829</v>
      </c>
      <c r="BA31" s="150">
        <v>28.562320441988945</v>
      </c>
      <c r="BB31" s="151">
        <v>30.889010533210193</v>
      </c>
      <c r="BC31" s="152">
        <v>34.404730222807338</v>
      </c>
    </row>
    <row r="32" spans="1:55" hidden="1">
      <c r="A32" s="147" t="str">
        <f t="shared" si="0"/>
        <v>UNC HEALTH CARE SYSTEMPREMIER</v>
      </c>
      <c r="B32" s="148" t="s">
        <v>1018</v>
      </c>
      <c r="C32" s="148" t="s">
        <v>8334</v>
      </c>
      <c r="D32" s="149">
        <v>100</v>
      </c>
      <c r="E32" s="150">
        <v>414.17617403314915</v>
      </c>
      <c r="F32" s="151">
        <v>507.07911100678638</v>
      </c>
      <c r="G32" s="152">
        <v>778.0995000146446</v>
      </c>
      <c r="H32" s="150">
        <v>1373.2777762430942</v>
      </c>
      <c r="I32" s="151">
        <v>1737.3691353954619</v>
      </c>
      <c r="J32" s="153">
        <v>2097.787534492812</v>
      </c>
      <c r="K32" s="150">
        <v>1249.2036256906079</v>
      </c>
      <c r="L32" s="151">
        <v>1570.5914669328643</v>
      </c>
      <c r="M32" s="152">
        <v>1902.6256343500736</v>
      </c>
      <c r="N32" s="150">
        <v>77.187582872928175</v>
      </c>
      <c r="O32" s="151">
        <v>104.2866064337219</v>
      </c>
      <c r="P32" s="152">
        <v>121.31094853701133</v>
      </c>
      <c r="Q32" s="150">
        <v>46.886567679558013</v>
      </c>
      <c r="R32" s="151">
        <v>62.491062028875561</v>
      </c>
      <c r="S32" s="152">
        <v>73.850951605726848</v>
      </c>
      <c r="T32" s="150">
        <v>418.92827348066294</v>
      </c>
      <c r="U32" s="151">
        <v>500.68018553788869</v>
      </c>
      <c r="V32" s="152">
        <v>541.98331942199718</v>
      </c>
      <c r="W32" s="150">
        <v>259.63206491712702</v>
      </c>
      <c r="X32" s="151">
        <v>310.29805974719579</v>
      </c>
      <c r="Y32" s="152">
        <v>335.8958019305594</v>
      </c>
      <c r="Z32" s="150">
        <v>771.62120856353579</v>
      </c>
      <c r="AA32" s="151">
        <v>961.23508906972245</v>
      </c>
      <c r="AB32" s="152">
        <v>1240.5561994157765</v>
      </c>
      <c r="AC32" s="150">
        <v>116.56100828729282</v>
      </c>
      <c r="AD32" s="151">
        <v>148.0750665954229</v>
      </c>
      <c r="AE32" s="152">
        <v>156.2960213782427</v>
      </c>
      <c r="AF32" s="150">
        <v>191.44924184679036</v>
      </c>
      <c r="AG32" s="151">
        <v>196.93499474842895</v>
      </c>
      <c r="AH32" s="152">
        <v>213.69802795927447</v>
      </c>
      <c r="AI32" s="150">
        <v>240.27402624309391</v>
      </c>
      <c r="AJ32" s="151">
        <v>304.32771681146119</v>
      </c>
      <c r="AK32" s="152">
        <v>355.08195738498415</v>
      </c>
      <c r="AL32" s="150">
        <v>35.91095303867403</v>
      </c>
      <c r="AM32" s="151">
        <v>45.675803995438997</v>
      </c>
      <c r="AN32" s="152">
        <v>56.218697040613407</v>
      </c>
      <c r="AO32" s="150">
        <v>77.901616022099432</v>
      </c>
      <c r="AP32" s="151">
        <v>89.955529454483511</v>
      </c>
      <c r="AQ32" s="152">
        <v>100.5416128923261</v>
      </c>
      <c r="AR32" s="150">
        <v>91.91310082872927</v>
      </c>
      <c r="AS32" s="151">
        <v>118.24611145258976</v>
      </c>
      <c r="AT32" s="152">
        <v>147.98741783535201</v>
      </c>
      <c r="AU32" s="150">
        <v>73.800545580110509</v>
      </c>
      <c r="AV32" s="151">
        <v>93.593162360396136</v>
      </c>
      <c r="AW32" s="152">
        <v>113.69026967942996</v>
      </c>
      <c r="AX32" s="150">
        <v>161.12575966850829</v>
      </c>
      <c r="AY32" s="151">
        <v>161.12575966850829</v>
      </c>
      <c r="AZ32" s="152">
        <v>161.12575966850829</v>
      </c>
      <c r="BA32" s="150">
        <v>28.562320441988945</v>
      </c>
      <c r="BB32" s="151">
        <v>32.981840287868394</v>
      </c>
      <c r="BC32" s="152">
        <v>36.863186052140037</v>
      </c>
    </row>
    <row r="33" spans="1:55" hidden="1">
      <c r="A33" s="147" t="str">
        <f t="shared" si="0"/>
        <v>UNC HEALTH CARE SYSTEMJOHNSTON HLTH SVCS CORP</v>
      </c>
      <c r="B33" s="148" t="s">
        <v>1018</v>
      </c>
      <c r="C33" s="148" t="s">
        <v>8407</v>
      </c>
      <c r="D33" s="149">
        <v>100</v>
      </c>
      <c r="E33" s="150">
        <v>414.17617403314915</v>
      </c>
      <c r="F33" s="151">
        <v>471.19197017255891</v>
      </c>
      <c r="G33" s="152">
        <v>583.99108622982726</v>
      </c>
      <c r="H33" s="150">
        <v>1373.2777762430942</v>
      </c>
      <c r="I33" s="151">
        <v>1524.8580887469059</v>
      </c>
      <c r="J33" s="153">
        <v>1839.1328950519228</v>
      </c>
      <c r="K33" s="150">
        <v>1249.2036256906079</v>
      </c>
      <c r="L33" s="151">
        <v>1389.8751797142859</v>
      </c>
      <c r="M33" s="152">
        <v>1678.4394567643242</v>
      </c>
      <c r="N33" s="150">
        <v>77.187582872928175</v>
      </c>
      <c r="O33" s="151">
        <v>83.385937163923174</v>
      </c>
      <c r="P33" s="152">
        <v>97.03768183686968</v>
      </c>
      <c r="Q33" s="150">
        <v>46.886567679558013</v>
      </c>
      <c r="R33" s="151">
        <v>51.596971868696798</v>
      </c>
      <c r="S33" s="152">
        <v>63.655756450728767</v>
      </c>
      <c r="T33" s="150">
        <v>418.92827348066294</v>
      </c>
      <c r="U33" s="151">
        <v>452.96057906955656</v>
      </c>
      <c r="V33" s="152">
        <v>496.16768776809391</v>
      </c>
      <c r="W33" s="150">
        <v>259.63206491712702</v>
      </c>
      <c r="X33" s="151">
        <v>280.72368926733452</v>
      </c>
      <c r="Y33" s="152">
        <v>307.50142560223435</v>
      </c>
      <c r="Z33" s="150">
        <v>771.62120856353579</v>
      </c>
      <c r="AA33" s="151">
        <v>946.60327811502714</v>
      </c>
      <c r="AB33" s="152">
        <v>1216.7741416946385</v>
      </c>
      <c r="AC33" s="150">
        <v>116.56100828729282</v>
      </c>
      <c r="AD33" s="151">
        <v>131.2720426537426</v>
      </c>
      <c r="AE33" s="152">
        <v>140.77644724343435</v>
      </c>
      <c r="AF33" s="150">
        <v>229.57130000000001</v>
      </c>
      <c r="AG33" s="151">
        <v>281.40440799179805</v>
      </c>
      <c r="AH33" s="152">
        <v>374.87263858257825</v>
      </c>
      <c r="AI33" s="150">
        <v>240.27402624309391</v>
      </c>
      <c r="AJ33" s="151">
        <v>262.97303715235319</v>
      </c>
      <c r="AK33" s="152">
        <v>283.46148278201065</v>
      </c>
      <c r="AL33" s="150">
        <v>35.91095303867403</v>
      </c>
      <c r="AM33" s="151">
        <v>41.741676658959435</v>
      </c>
      <c r="AN33" s="152">
        <v>46.209817681048854</v>
      </c>
      <c r="AO33" s="150">
        <v>77.901616022099432</v>
      </c>
      <c r="AP33" s="151">
        <v>84.247491122018999</v>
      </c>
      <c r="AQ33" s="152">
        <v>93.836356489473687</v>
      </c>
      <c r="AR33" s="150">
        <v>91.91310082872927</v>
      </c>
      <c r="AS33" s="151">
        <v>102.36445789952101</v>
      </c>
      <c r="AT33" s="152">
        <v>124.38011305049605</v>
      </c>
      <c r="AU33" s="150">
        <v>73.800545580110509</v>
      </c>
      <c r="AV33" s="151">
        <v>84.195778487309497</v>
      </c>
      <c r="AW33" s="152">
        <v>99.326663472096513</v>
      </c>
      <c r="AX33" s="150">
        <v>161.12575966850829</v>
      </c>
      <c r="AY33" s="151">
        <v>161.12575966850829</v>
      </c>
      <c r="AZ33" s="152">
        <v>161.12575966850829</v>
      </c>
      <c r="BA33" s="150">
        <v>28.562320441988945</v>
      </c>
      <c r="BB33" s="151">
        <v>30.889010533210193</v>
      </c>
      <c r="BC33" s="152">
        <v>34.404730222807338</v>
      </c>
    </row>
    <row r="34" spans="1:55" hidden="1">
      <c r="A34" s="147" t="str">
        <f t="shared" si="0"/>
        <v>PRESENCE HEALTHPREMIER</v>
      </c>
      <c r="B34" s="148" t="s">
        <v>838</v>
      </c>
      <c r="C34" s="148" t="s">
        <v>8334</v>
      </c>
      <c r="D34" s="149">
        <v>1389</v>
      </c>
      <c r="E34" s="150">
        <v>452.17782577393808</v>
      </c>
      <c r="F34" s="151">
        <v>553.60482878012806</v>
      </c>
      <c r="G34" s="152">
        <v>849.49198483892121</v>
      </c>
      <c r="H34" s="150">
        <v>1251.3583945284379</v>
      </c>
      <c r="I34" s="151">
        <v>1578.0922827369191</v>
      </c>
      <c r="J34" s="153">
        <v>1909.0159687323669</v>
      </c>
      <c r="K34" s="150">
        <v>1190.8165586753062</v>
      </c>
      <c r="L34" s="151">
        <v>1497.1829149982079</v>
      </c>
      <c r="M34" s="152">
        <v>1813.6979942654441</v>
      </c>
      <c r="N34" s="150">
        <v>11.955133189344853</v>
      </c>
      <c r="O34" s="151">
        <v>16.152342428346806</v>
      </c>
      <c r="P34" s="152">
        <v>18.78914318995194</v>
      </c>
      <c r="Q34" s="150">
        <v>48.586702663786895</v>
      </c>
      <c r="R34" s="151">
        <v>64.757025310364156</v>
      </c>
      <c r="S34" s="152">
        <v>76.528831276970763</v>
      </c>
      <c r="T34" s="150">
        <v>95.625881929445654</v>
      </c>
      <c r="U34" s="151">
        <v>114.28682984050027</v>
      </c>
      <c r="V34" s="152">
        <v>123.71481275342762</v>
      </c>
      <c r="W34" s="150">
        <v>71.916141108711301</v>
      </c>
      <c r="X34" s="151">
        <v>85.950242924199728</v>
      </c>
      <c r="Y34" s="152">
        <v>93.04062615367792</v>
      </c>
      <c r="Z34" s="150">
        <v>784.14264938804899</v>
      </c>
      <c r="AA34" s="151">
        <v>976.83347873638127</v>
      </c>
      <c r="AB34" s="152">
        <v>1260.6872570747348</v>
      </c>
      <c r="AC34" s="150">
        <v>152.89297336213102</v>
      </c>
      <c r="AD34" s="151">
        <v>194.22993628168439</v>
      </c>
      <c r="AE34" s="152">
        <v>205.01335553216779</v>
      </c>
      <c r="AF34" s="150">
        <v>191.44924184679036</v>
      </c>
      <c r="AG34" s="151">
        <v>196.93499474842895</v>
      </c>
      <c r="AH34" s="152">
        <v>213.69802795927447</v>
      </c>
      <c r="AI34" s="150">
        <v>383.69964002879766</v>
      </c>
      <c r="AJ34" s="151">
        <v>485.98859068188528</v>
      </c>
      <c r="AK34" s="152">
        <v>567.03931490079367</v>
      </c>
      <c r="AL34" s="150">
        <v>54.469913703925542</v>
      </c>
      <c r="AM34" s="151">
        <v>69.281288617141215</v>
      </c>
      <c r="AN34" s="152">
        <v>85.272801672835115</v>
      </c>
      <c r="AO34" s="150">
        <v>89.444861980726344</v>
      </c>
      <c r="AP34" s="151">
        <v>103.28489096011697</v>
      </c>
      <c r="AQ34" s="152">
        <v>115.43959095691385</v>
      </c>
      <c r="AR34" s="150">
        <v>57.759898731420471</v>
      </c>
      <c r="AS34" s="151">
        <v>74.3080514236228</v>
      </c>
      <c r="AT34" s="152">
        <v>92.998040438459171</v>
      </c>
      <c r="AU34" s="150">
        <v>31.05949604031678</v>
      </c>
      <c r="AV34" s="151">
        <v>39.389362678598999</v>
      </c>
      <c r="AW34" s="152">
        <v>47.847376373359246</v>
      </c>
      <c r="AX34" s="150">
        <v>28.28849532037437</v>
      </c>
      <c r="AY34" s="151">
        <v>28.28849532037437</v>
      </c>
      <c r="AZ34" s="152">
        <v>28.28849532037437</v>
      </c>
      <c r="BA34" s="150">
        <v>9.606148799477328</v>
      </c>
      <c r="BB34" s="151">
        <v>11.092532419743327</v>
      </c>
      <c r="BC34" s="152">
        <v>12.397916029227758</v>
      </c>
    </row>
    <row r="35" spans="1:55" hidden="1">
      <c r="A35" s="147" t="str">
        <f t="shared" si="0"/>
        <v>YALE NEW HAVEN HEALTH SYSTEMVIZIENT</v>
      </c>
      <c r="B35" s="148" t="s">
        <v>1121</v>
      </c>
      <c r="C35" s="148" t="s">
        <v>8335</v>
      </c>
      <c r="D35" s="149">
        <v>1292</v>
      </c>
      <c r="E35" s="150">
        <v>36.544071207430335</v>
      </c>
      <c r="F35" s="151">
        <v>40.913874193092326</v>
      </c>
      <c r="G35" s="152">
        <v>54.039135804344518</v>
      </c>
      <c r="H35" s="150">
        <v>2535.515479876161</v>
      </c>
      <c r="I35" s="151">
        <v>2884.2262958859451</v>
      </c>
      <c r="J35" s="153">
        <v>3732.0903266267092</v>
      </c>
      <c r="K35" s="150">
        <v>2334.5096749226004</v>
      </c>
      <c r="L35" s="151">
        <v>2661.6732777097168</v>
      </c>
      <c r="M35" s="152">
        <v>3436.8078989414967</v>
      </c>
      <c r="N35" s="150">
        <v>74.487198142414869</v>
      </c>
      <c r="O35" s="151">
        <v>81.079912030335208</v>
      </c>
      <c r="P35" s="152">
        <v>102.36217187889491</v>
      </c>
      <c r="Q35" s="150">
        <v>126.51860681114549</v>
      </c>
      <c r="R35" s="151">
        <v>141.47310614589279</v>
      </c>
      <c r="S35" s="152">
        <v>192.92025580631758</v>
      </c>
      <c r="T35" s="150">
        <v>427.60650499221407</v>
      </c>
      <c r="U35" s="151">
        <v>455.93863646216607</v>
      </c>
      <c r="V35" s="152">
        <v>540.30814569524568</v>
      </c>
      <c r="W35" s="150">
        <v>224.69018575851391</v>
      </c>
      <c r="X35" s="151">
        <v>239.57759230775258</v>
      </c>
      <c r="Y35" s="152">
        <v>283.91040876544531</v>
      </c>
      <c r="Z35" s="150">
        <v>1184.8931888544892</v>
      </c>
      <c r="AA35" s="151">
        <v>1467.865216760041</v>
      </c>
      <c r="AB35" s="152">
        <v>2075.3343182743556</v>
      </c>
      <c r="AC35" s="150">
        <v>353.19420278637767</v>
      </c>
      <c r="AD35" s="151">
        <v>398.37843139270143</v>
      </c>
      <c r="AE35" s="152">
        <v>462.60213396227385</v>
      </c>
      <c r="AF35" s="150">
        <v>207.94763931888542</v>
      </c>
      <c r="AG35" s="151">
        <v>259.60431233979102</v>
      </c>
      <c r="AH35" s="152">
        <v>386.41307332148176</v>
      </c>
      <c r="AI35" s="150">
        <v>454.658173374613</v>
      </c>
      <c r="AJ35" s="151">
        <v>508.5972854452998</v>
      </c>
      <c r="AK35" s="152">
        <v>574.67536942899335</v>
      </c>
      <c r="AL35" s="150">
        <v>81.419337272144318</v>
      </c>
      <c r="AM35" s="151">
        <v>95.499132593568319</v>
      </c>
      <c r="AN35" s="152">
        <v>111.87937653136703</v>
      </c>
      <c r="AO35" s="150">
        <v>99.39613263717132</v>
      </c>
      <c r="AP35" s="151">
        <v>106.51704728422442</v>
      </c>
      <c r="AQ35" s="152">
        <v>127.59697517511525</v>
      </c>
      <c r="AR35" s="150">
        <v>59.420233122652725</v>
      </c>
      <c r="AS35" s="151">
        <v>67.048068792367474</v>
      </c>
      <c r="AT35" s="152">
        <v>91.728269591810829</v>
      </c>
      <c r="AU35" s="150">
        <v>50.746392781899807</v>
      </c>
      <c r="AV35" s="151">
        <v>55.874788392220132</v>
      </c>
      <c r="AW35" s="152">
        <v>74.805529878442911</v>
      </c>
      <c r="AX35" s="150">
        <v>71.185558074562636</v>
      </c>
      <c r="AY35" s="151">
        <v>71.185558074562636</v>
      </c>
      <c r="AZ35" s="152">
        <v>71.185558074562636</v>
      </c>
      <c r="BA35" s="150">
        <v>12.542561601172487</v>
      </c>
      <c r="BB35" s="151">
        <v>13.441132886067265</v>
      </c>
      <c r="BC35" s="152">
        <v>16.101158855939815</v>
      </c>
    </row>
    <row r="36" spans="1:55" hidden="1">
      <c r="A36" s="147" t="str">
        <f t="shared" si="0"/>
        <v>TENET HEALTHCARE CORPHEALTHTRUST</v>
      </c>
      <c r="B36" s="148" t="s">
        <v>976</v>
      </c>
      <c r="C36" s="148" t="s">
        <v>8331</v>
      </c>
      <c r="D36" s="149">
        <v>1276</v>
      </c>
      <c r="E36" s="150">
        <v>412.99070532915363</v>
      </c>
      <c r="F36" s="151">
        <v>0</v>
      </c>
      <c r="G36" s="152">
        <v>679.74032372649197</v>
      </c>
      <c r="H36" s="150">
        <v>2020.3945689655168</v>
      </c>
      <c r="I36" s="151">
        <v>0</v>
      </c>
      <c r="J36" s="153">
        <v>2178.0041980043707</v>
      </c>
      <c r="K36" s="150">
        <v>1962.2159717868335</v>
      </c>
      <c r="L36" s="151">
        <v>0</v>
      </c>
      <c r="M36" s="152">
        <v>2115.8538840794295</v>
      </c>
      <c r="N36" s="150">
        <v>30.222484326018808</v>
      </c>
      <c r="O36" s="151">
        <v>0</v>
      </c>
      <c r="P36" s="152">
        <v>32.09786062210231</v>
      </c>
      <c r="Q36" s="150">
        <v>27.956112852664578</v>
      </c>
      <c r="R36" s="151">
        <v>0</v>
      </c>
      <c r="S36" s="152">
        <v>30.052453302838565</v>
      </c>
      <c r="T36" s="150">
        <v>196.50762539184956</v>
      </c>
      <c r="U36" s="151">
        <v>0</v>
      </c>
      <c r="V36" s="152">
        <v>238.26550274973488</v>
      </c>
      <c r="W36" s="150">
        <v>213.94859717868337</v>
      </c>
      <c r="X36" s="151">
        <v>0</v>
      </c>
      <c r="Y36" s="152">
        <v>234.44795944863847</v>
      </c>
      <c r="Z36" s="150">
        <v>1210.5130799373042</v>
      </c>
      <c r="AA36" s="151">
        <v>0</v>
      </c>
      <c r="AB36" s="152">
        <v>1570.3915450871486</v>
      </c>
      <c r="AC36" s="150">
        <v>170.53750783699061</v>
      </c>
      <c r="AD36" s="151">
        <v>0</v>
      </c>
      <c r="AE36" s="152">
        <v>195.40495866798665</v>
      </c>
      <c r="AF36" s="150">
        <v>216.46032915360502</v>
      </c>
      <c r="AG36" s="151">
        <v>0</v>
      </c>
      <c r="AH36" s="152">
        <v>254.5766749447389</v>
      </c>
      <c r="AI36" s="150">
        <v>425.6642868338559</v>
      </c>
      <c r="AJ36" s="151">
        <v>0</v>
      </c>
      <c r="AK36" s="152">
        <v>443.87861625968435</v>
      </c>
      <c r="AL36" s="150">
        <v>92.288001567398126</v>
      </c>
      <c r="AM36" s="151">
        <v>0</v>
      </c>
      <c r="AN36" s="152">
        <v>108.35005945519151</v>
      </c>
      <c r="AO36" s="150">
        <v>82.680464660023887</v>
      </c>
      <c r="AP36" s="151">
        <v>0</v>
      </c>
      <c r="AQ36" s="152">
        <v>87.846298286804327</v>
      </c>
      <c r="AR36" s="150">
        <v>24.282779849007358</v>
      </c>
      <c r="AS36" s="151">
        <v>0</v>
      </c>
      <c r="AT36" s="152">
        <v>28.058067549823374</v>
      </c>
      <c r="AU36" s="150">
        <v>26.739870444589435</v>
      </c>
      <c r="AV36" s="151">
        <v>0</v>
      </c>
      <c r="AW36" s="152">
        <v>32.866931761291596</v>
      </c>
      <c r="AX36" s="150">
        <v>29.685133228840122</v>
      </c>
      <c r="AY36" s="151">
        <v>0</v>
      </c>
      <c r="AZ36" s="152">
        <v>29.685133228840122</v>
      </c>
      <c r="BA36" s="150">
        <v>6.3785815047021943</v>
      </c>
      <c r="BB36" s="151">
        <v>0</v>
      </c>
      <c r="BC36" s="152">
        <v>6.7771120519559043</v>
      </c>
    </row>
    <row r="37" spans="1:55" hidden="1">
      <c r="A37" s="147" t="str">
        <f t="shared" si="0"/>
        <v>BAPTIST HEALTH SOUTH FLORIDAPREMIER</v>
      </c>
      <c r="B37" s="148" t="s">
        <v>301</v>
      </c>
      <c r="C37" s="148" t="s">
        <v>8334</v>
      </c>
      <c r="D37" s="149">
        <v>1263</v>
      </c>
      <c r="E37" s="150">
        <v>431.66017418844024</v>
      </c>
      <c r="F37" s="151">
        <v>528.48490837377335</v>
      </c>
      <c r="G37" s="152">
        <v>810.9461305839809</v>
      </c>
      <c r="H37" s="150">
        <v>1605.435866983373</v>
      </c>
      <c r="I37" s="151">
        <v>2023.9104389952879</v>
      </c>
      <c r="J37" s="153">
        <v>2448.2605812676006</v>
      </c>
      <c r="K37" s="150">
        <v>1543.6602454473477</v>
      </c>
      <c r="L37" s="151">
        <v>1940.8041727406617</v>
      </c>
      <c r="M37" s="152">
        <v>2351.1039299870426</v>
      </c>
      <c r="N37" s="150">
        <v>42.201583531274743</v>
      </c>
      <c r="O37" s="151">
        <v>57.017719285901649</v>
      </c>
      <c r="P37" s="152">
        <v>66.32561789596356</v>
      </c>
      <c r="Q37" s="150">
        <v>19.574038004750591</v>
      </c>
      <c r="R37" s="151">
        <v>26.088546968724661</v>
      </c>
      <c r="S37" s="152">
        <v>30.831033384594313</v>
      </c>
      <c r="T37" s="150">
        <v>699.43037212984973</v>
      </c>
      <c r="U37" s="151">
        <v>835.92096942812805</v>
      </c>
      <c r="V37" s="152">
        <v>904.87947170984262</v>
      </c>
      <c r="W37" s="150">
        <v>155.68498812351544</v>
      </c>
      <c r="X37" s="151">
        <v>186.06619240929243</v>
      </c>
      <c r="Y37" s="152">
        <v>201.41554530635398</v>
      </c>
      <c r="Z37" s="150">
        <v>912.64273159144898</v>
      </c>
      <c r="AA37" s="151">
        <v>1136.910452504633</v>
      </c>
      <c r="AB37" s="152">
        <v>1467.280300181505</v>
      </c>
      <c r="AC37" s="150">
        <v>330.12258115597785</v>
      </c>
      <c r="AD37" s="151">
        <v>419.37628978672291</v>
      </c>
      <c r="AE37" s="152">
        <v>442.65957166930519</v>
      </c>
      <c r="AF37" s="150">
        <v>191.44924184679036</v>
      </c>
      <c r="AG37" s="151">
        <v>196.93499474842895</v>
      </c>
      <c r="AH37" s="152">
        <v>213.69802795927447</v>
      </c>
      <c r="AI37" s="150">
        <v>293.08623911322246</v>
      </c>
      <c r="AJ37" s="151">
        <v>371.21892604381594</v>
      </c>
      <c r="AK37" s="152">
        <v>433.12894487244961</v>
      </c>
      <c r="AL37" s="150">
        <v>125.35040380047504</v>
      </c>
      <c r="AM37" s="151">
        <v>159.43549224587875</v>
      </c>
      <c r="AN37" s="152">
        <v>196.23640641305755</v>
      </c>
      <c r="AO37" s="150">
        <v>75.373119556611258</v>
      </c>
      <c r="AP37" s="151">
        <v>87.03579235670297</v>
      </c>
      <c r="AQ37" s="152">
        <v>97.27827734405443</v>
      </c>
      <c r="AR37" s="150">
        <v>57.759898731420471</v>
      </c>
      <c r="AS37" s="151">
        <v>74.3080514236228</v>
      </c>
      <c r="AT37" s="152">
        <v>92.998040438459171</v>
      </c>
      <c r="AU37" s="150">
        <v>23.035281076801269</v>
      </c>
      <c r="AV37" s="151">
        <v>29.213128234914514</v>
      </c>
      <c r="AW37" s="152">
        <v>35.486015681553503</v>
      </c>
      <c r="AX37" s="150">
        <v>96.544980205859062</v>
      </c>
      <c r="AY37" s="151">
        <v>96.544980205859062</v>
      </c>
      <c r="AZ37" s="152">
        <v>96.544980205859062</v>
      </c>
      <c r="BA37" s="150">
        <v>7.7019714964370545</v>
      </c>
      <c r="BB37" s="151">
        <v>8.8937169622872752</v>
      </c>
      <c r="BC37" s="152">
        <v>9.940341115424717</v>
      </c>
    </row>
    <row r="38" spans="1:55" hidden="1">
      <c r="A38" s="147" t="str">
        <f t="shared" si="0"/>
        <v>SOUTHCOAST HEALTH SYSTEM, INCPREMIER</v>
      </c>
      <c r="B38" s="148" t="s">
        <v>937</v>
      </c>
      <c r="C38" s="148" t="s">
        <v>8334</v>
      </c>
      <c r="D38" s="149">
        <v>1204</v>
      </c>
      <c r="E38" s="150">
        <v>362.23099444656128</v>
      </c>
      <c r="F38" s="151">
        <v>443.4822236499906</v>
      </c>
      <c r="G38" s="152">
        <v>680.51175644429622</v>
      </c>
      <c r="H38" s="150">
        <v>1894.4947035444011</v>
      </c>
      <c r="I38" s="151">
        <v>2396.2253332879836</v>
      </c>
      <c r="J38" s="153">
        <v>2893.8812797803257</v>
      </c>
      <c r="K38" s="150">
        <v>1726.4826996787724</v>
      </c>
      <c r="L38" s="151">
        <v>2170.6621243783366</v>
      </c>
      <c r="M38" s="152">
        <v>2629.5554816811873</v>
      </c>
      <c r="N38" s="150">
        <v>89.481531551151548</v>
      </c>
      <c r="O38" s="151">
        <v>120.89671572335898</v>
      </c>
      <c r="P38" s="152">
        <v>140.63258706889604</v>
      </c>
      <c r="Q38" s="150">
        <v>78.53047231447708</v>
      </c>
      <c r="R38" s="151">
        <v>104.66649318628784</v>
      </c>
      <c r="S38" s="152">
        <v>123.69321103024254</v>
      </c>
      <c r="T38" s="150">
        <v>384.24960581477654</v>
      </c>
      <c r="U38" s="151">
        <v>459.23413651163639</v>
      </c>
      <c r="V38" s="152">
        <v>497.11821815172704</v>
      </c>
      <c r="W38" s="150">
        <v>189.76163281973086</v>
      </c>
      <c r="X38" s="151">
        <v>226.79273647196567</v>
      </c>
      <c r="Y38" s="152">
        <v>245.50178673801835</v>
      </c>
      <c r="Z38" s="150">
        <v>986.62409566069584</v>
      </c>
      <c r="AA38" s="151">
        <v>1229.0715832399951</v>
      </c>
      <c r="AB38" s="152">
        <v>1586.2221317677511</v>
      </c>
      <c r="AC38" s="150">
        <v>230.25125306255788</v>
      </c>
      <c r="AD38" s="151">
        <v>292.50321468465472</v>
      </c>
      <c r="AE38" s="152">
        <v>308.74265159351717</v>
      </c>
      <c r="AF38" s="150">
        <v>191.44924184679036</v>
      </c>
      <c r="AG38" s="151">
        <v>196.93499474842895</v>
      </c>
      <c r="AH38" s="152">
        <v>213.69802795927447</v>
      </c>
      <c r="AI38" s="150">
        <v>294.8679095660695</v>
      </c>
      <c r="AJ38" s="151">
        <v>373.47556488865223</v>
      </c>
      <c r="AK38" s="152">
        <v>435.76193455387215</v>
      </c>
      <c r="AL38" s="150">
        <v>54.469913703925542</v>
      </c>
      <c r="AM38" s="151">
        <v>69.281288617141215</v>
      </c>
      <c r="AN38" s="152">
        <v>85.272801672835115</v>
      </c>
      <c r="AO38" s="150">
        <v>89.444861980726344</v>
      </c>
      <c r="AP38" s="151">
        <v>103.28489096011697</v>
      </c>
      <c r="AQ38" s="152">
        <v>115.43959095691385</v>
      </c>
      <c r="AR38" s="150">
        <v>57.759898731420471</v>
      </c>
      <c r="AS38" s="151">
        <v>74.3080514236228</v>
      </c>
      <c r="AT38" s="152">
        <v>92.998040438459171</v>
      </c>
      <c r="AU38" s="150">
        <v>36.155689824141191</v>
      </c>
      <c r="AV38" s="151">
        <v>45.852308019724831</v>
      </c>
      <c r="AW38" s="152">
        <v>55.698099441425271</v>
      </c>
      <c r="AX38" s="150">
        <v>67.616417215658572</v>
      </c>
      <c r="AY38" s="151">
        <v>67.616417215658572</v>
      </c>
      <c r="AZ38" s="152">
        <v>67.616417215658572</v>
      </c>
      <c r="BA38" s="150">
        <v>9.606148799477328</v>
      </c>
      <c r="BB38" s="151">
        <v>11.092532419743327</v>
      </c>
      <c r="BC38" s="152">
        <v>12.397916029227758</v>
      </c>
    </row>
    <row r="39" spans="1:55" hidden="1">
      <c r="A39" s="147" t="str">
        <f t="shared" si="0"/>
        <v>PEACEHEALTHPREMIER</v>
      </c>
      <c r="B39" s="148" t="s">
        <v>817</v>
      </c>
      <c r="C39" s="148" t="s">
        <v>8334</v>
      </c>
      <c r="D39" s="149">
        <v>1174</v>
      </c>
      <c r="E39" s="150">
        <v>362.23099444656128</v>
      </c>
      <c r="F39" s="151">
        <v>443.4822236499906</v>
      </c>
      <c r="G39" s="152">
        <v>680.51175644429622</v>
      </c>
      <c r="H39" s="150">
        <v>2720.2733475298119</v>
      </c>
      <c r="I39" s="151">
        <v>3440.102636325686</v>
      </c>
      <c r="J39" s="153">
        <v>4156.0767953892127</v>
      </c>
      <c r="K39" s="150">
        <v>2468.6597444633726</v>
      </c>
      <c r="L39" s="151">
        <v>3103.7821614321219</v>
      </c>
      <c r="M39" s="152">
        <v>3759.9437079022791</v>
      </c>
      <c r="N39" s="150">
        <v>52.906345826235089</v>
      </c>
      <c r="O39" s="151">
        <v>71.480710493424155</v>
      </c>
      <c r="P39" s="152">
        <v>83.149630509530326</v>
      </c>
      <c r="Q39" s="150">
        <v>198.70725724020443</v>
      </c>
      <c r="R39" s="151">
        <v>264.8397644001397</v>
      </c>
      <c r="S39" s="152">
        <v>312.98345697740325</v>
      </c>
      <c r="T39" s="150">
        <v>622.28052810902898</v>
      </c>
      <c r="U39" s="151">
        <v>743.71569071149179</v>
      </c>
      <c r="V39" s="152">
        <v>805.06780655799457</v>
      </c>
      <c r="W39" s="150">
        <v>271.83745315161832</v>
      </c>
      <c r="X39" s="151">
        <v>324.88527295921864</v>
      </c>
      <c r="Y39" s="152">
        <v>351.68637336944113</v>
      </c>
      <c r="Z39" s="150">
        <v>1443.3905792163544</v>
      </c>
      <c r="AA39" s="151">
        <v>1798.0813080012538</v>
      </c>
      <c r="AB39" s="152">
        <v>2320.5779096696992</v>
      </c>
      <c r="AC39" s="150">
        <v>241.13086882453152</v>
      </c>
      <c r="AD39" s="151">
        <v>306.32430161722618</v>
      </c>
      <c r="AE39" s="152">
        <v>323.33106913302015</v>
      </c>
      <c r="AF39" s="150">
        <v>311.14251277683132</v>
      </c>
      <c r="AG39" s="151">
        <v>320.05793561070476</v>
      </c>
      <c r="AH39" s="152">
        <v>347.30114756950621</v>
      </c>
      <c r="AI39" s="150">
        <v>223.56208688245317</v>
      </c>
      <c r="AJ39" s="151">
        <v>283.16060845339928</v>
      </c>
      <c r="AK39" s="152">
        <v>330.38470553191985</v>
      </c>
      <c r="AL39" s="150">
        <v>42.350877342419082</v>
      </c>
      <c r="AM39" s="151">
        <v>53.866862582119829</v>
      </c>
      <c r="AN39" s="152">
        <v>66.300416481665991</v>
      </c>
      <c r="AO39" s="150">
        <v>126.05687393526405</v>
      </c>
      <c r="AP39" s="151">
        <v>145.56197182105853</v>
      </c>
      <c r="AQ39" s="152">
        <v>162.69189355482268</v>
      </c>
      <c r="AR39" s="150">
        <v>98.957759795570695</v>
      </c>
      <c r="AS39" s="151">
        <v>127.30905810358823</v>
      </c>
      <c r="AT39" s="152">
        <v>159.32988023335284</v>
      </c>
      <c r="AU39" s="150">
        <v>32.273926746166943</v>
      </c>
      <c r="AV39" s="151">
        <v>40.929492352907495</v>
      </c>
      <c r="AW39" s="152">
        <v>49.718215584232169</v>
      </c>
      <c r="AX39" s="150">
        <v>41.472836456558767</v>
      </c>
      <c r="AY39" s="151">
        <v>41.472836456558767</v>
      </c>
      <c r="AZ39" s="152">
        <v>41.472836456558767</v>
      </c>
      <c r="BA39" s="150">
        <v>13.158117546848381</v>
      </c>
      <c r="BB39" s="151">
        <v>15.194106245694501</v>
      </c>
      <c r="BC39" s="152">
        <v>16.982168385462725</v>
      </c>
    </row>
    <row r="40" spans="1:55" hidden="1">
      <c r="A40" s="147" t="str">
        <f t="shared" si="0"/>
        <v>EMORY HEALTHCARE, INCVIZIENT</v>
      </c>
      <c r="B40" s="148" t="s">
        <v>480</v>
      </c>
      <c r="C40" s="148" t="s">
        <v>8335</v>
      </c>
      <c r="D40" s="149">
        <v>1077</v>
      </c>
      <c r="E40" s="150">
        <v>810.54823584029702</v>
      </c>
      <c r="F40" s="151">
        <v>907.47055412534417</v>
      </c>
      <c r="G40" s="152">
        <v>1198.5891211715832</v>
      </c>
      <c r="H40" s="150">
        <v>2949.0625348189419</v>
      </c>
      <c r="I40" s="151">
        <v>3355.3381101674877</v>
      </c>
      <c r="J40" s="153">
        <v>4342.2829694751254</v>
      </c>
      <c r="K40" s="150">
        <v>2727.5610213556179</v>
      </c>
      <c r="L40" s="151">
        <v>3109.8077518593141</v>
      </c>
      <c r="M40" s="152">
        <v>4015.4484531535377</v>
      </c>
      <c r="N40" s="150">
        <v>72.498820798514387</v>
      </c>
      <c r="O40" s="151">
        <v>78.915547358994985</v>
      </c>
      <c r="P40" s="152">
        <v>99.629693969774266</v>
      </c>
      <c r="Q40" s="150">
        <v>149.00269266480964</v>
      </c>
      <c r="R40" s="151">
        <v>166.61481094917852</v>
      </c>
      <c r="S40" s="152">
        <v>227.20482235181308</v>
      </c>
      <c r="T40" s="150">
        <v>211.93253481894152</v>
      </c>
      <c r="U40" s="151">
        <v>225.97465150601053</v>
      </c>
      <c r="V40" s="152">
        <v>267.79030151236913</v>
      </c>
      <c r="W40" s="150">
        <v>445.16125348189411</v>
      </c>
      <c r="X40" s="151">
        <v>474.65651843163403</v>
      </c>
      <c r="Y40" s="152">
        <v>562.48969226638155</v>
      </c>
      <c r="Z40" s="150">
        <v>1788.368746518106</v>
      </c>
      <c r="AA40" s="151">
        <v>2215.4606866231688</v>
      </c>
      <c r="AB40" s="152">
        <v>3132.3186497227002</v>
      </c>
      <c r="AC40" s="150">
        <v>307.94686165273913</v>
      </c>
      <c r="AD40" s="151">
        <v>347.34258583435354</v>
      </c>
      <c r="AE40" s="152">
        <v>403.33865681737814</v>
      </c>
      <c r="AF40" s="150">
        <v>309.60701021355624</v>
      </c>
      <c r="AG40" s="151">
        <v>386.51708307596726</v>
      </c>
      <c r="AH40" s="152">
        <v>575.31884819829509</v>
      </c>
      <c r="AI40" s="150">
        <v>428.4953667595172</v>
      </c>
      <c r="AJ40" s="151">
        <v>479.3306117037846</v>
      </c>
      <c r="AK40" s="152">
        <v>541.60630471773084</v>
      </c>
      <c r="AL40" s="150">
        <v>81.419337272144318</v>
      </c>
      <c r="AM40" s="151">
        <v>95.499132593568319</v>
      </c>
      <c r="AN40" s="152">
        <v>111.87937653136703</v>
      </c>
      <c r="AO40" s="150">
        <v>279.86484679665733</v>
      </c>
      <c r="AP40" s="151">
        <v>299.91485914496781</v>
      </c>
      <c r="AQ40" s="152">
        <v>359.26858481962739</v>
      </c>
      <c r="AR40" s="150">
        <v>152.11000000000001</v>
      </c>
      <c r="AS40" s="151">
        <v>171.63651517413828</v>
      </c>
      <c r="AT40" s="152">
        <v>234.81542152164894</v>
      </c>
      <c r="AU40" s="150">
        <v>121.97</v>
      </c>
      <c r="AV40" s="151">
        <v>134.29620445120341</v>
      </c>
      <c r="AW40" s="152">
        <v>179.79663142732846</v>
      </c>
      <c r="AX40" s="150">
        <v>176.826165273909</v>
      </c>
      <c r="AY40" s="151">
        <v>176.826165273909</v>
      </c>
      <c r="AZ40" s="152">
        <v>176.826165273909</v>
      </c>
      <c r="BA40" s="150">
        <v>37.54</v>
      </c>
      <c r="BB40" s="151">
        <v>40.229431960357815</v>
      </c>
      <c r="BC40" s="152">
        <v>48.19091368030255</v>
      </c>
    </row>
    <row r="41" spans="1:55" hidden="1">
      <c r="A41" s="147" t="str">
        <f t="shared" si="0"/>
        <v>LEE HEALTHCOOP SRV FL</v>
      </c>
      <c r="B41" s="148" t="s">
        <v>654</v>
      </c>
      <c r="C41" s="148" t="s">
        <v>8347</v>
      </c>
      <c r="D41" s="149">
        <v>1029</v>
      </c>
      <c r="E41" s="150">
        <v>379.06622248610302</v>
      </c>
      <c r="F41" s="151">
        <v>431.24875692342675</v>
      </c>
      <c r="G41" s="152">
        <v>534.48582729188786</v>
      </c>
      <c r="H41" s="150">
        <v>2278.4349499835839</v>
      </c>
      <c r="I41" s="151">
        <v>2533.9086527696268</v>
      </c>
      <c r="J41" s="153">
        <v>3059.3383626260261</v>
      </c>
      <c r="K41" s="150">
        <v>2231.6231389698737</v>
      </c>
      <c r="L41" s="151">
        <v>2482.9239585464579</v>
      </c>
      <c r="M41" s="152">
        <v>2998.4257586544823</v>
      </c>
      <c r="N41" s="150">
        <v>26.288448525857905</v>
      </c>
      <c r="O41" s="151">
        <v>28.399476124585856</v>
      </c>
      <c r="P41" s="152">
        <v>33.048969913162303</v>
      </c>
      <c r="Q41" s="150">
        <v>20.523362487852285</v>
      </c>
      <c r="R41" s="151">
        <v>22.585218098582811</v>
      </c>
      <c r="S41" s="152">
        <v>27.863634058381628</v>
      </c>
      <c r="T41" s="150">
        <v>539.7192225461614</v>
      </c>
      <c r="U41" s="151">
        <v>583.56417328505893</v>
      </c>
      <c r="V41" s="152">
        <v>639.22932789849767</v>
      </c>
      <c r="W41" s="150">
        <v>178.64319727891157</v>
      </c>
      <c r="X41" s="151">
        <v>193.15556196287116</v>
      </c>
      <c r="Y41" s="152">
        <v>211.58032947486973</v>
      </c>
      <c r="Z41" s="150">
        <v>1293.0933624878523</v>
      </c>
      <c r="AA41" s="151">
        <v>1586.3307050858432</v>
      </c>
      <c r="AB41" s="152">
        <v>2039.0867290976435</v>
      </c>
      <c r="AC41" s="150">
        <v>274.31179786200198</v>
      </c>
      <c r="AD41" s="151">
        <v>308.93238277942385</v>
      </c>
      <c r="AE41" s="152">
        <v>331.29981378328239</v>
      </c>
      <c r="AF41" s="150">
        <v>220.01034013605442</v>
      </c>
      <c r="AG41" s="151">
        <v>269.68475379135162</v>
      </c>
      <c r="AH41" s="152">
        <v>359.26031138148903</v>
      </c>
      <c r="AI41" s="150">
        <v>778.24847424684151</v>
      </c>
      <c r="AJ41" s="151">
        <v>851.77065591274754</v>
      </c>
      <c r="AK41" s="152">
        <v>918.13280832799899</v>
      </c>
      <c r="AL41" s="150">
        <v>161.92630709426626</v>
      </c>
      <c r="AM41" s="151">
        <v>188.21766011136202</v>
      </c>
      <c r="AN41" s="152">
        <v>208.36498325547802</v>
      </c>
      <c r="AO41" s="150">
        <v>116.1182600289995</v>
      </c>
      <c r="AP41" s="151">
        <v>125.57726758995913</v>
      </c>
      <c r="AQ41" s="152">
        <v>139.87019781370836</v>
      </c>
      <c r="AR41" s="150">
        <v>44.872339294345089</v>
      </c>
      <c r="AS41" s="151">
        <v>49.974733146129182</v>
      </c>
      <c r="AT41" s="152">
        <v>60.722863051600314</v>
      </c>
      <c r="AU41" s="150">
        <v>56.545481049562682</v>
      </c>
      <c r="AV41" s="151">
        <v>64.510238501413085</v>
      </c>
      <c r="AW41" s="152">
        <v>76.103420685163357</v>
      </c>
      <c r="AX41" s="150">
        <v>75.102643343051497</v>
      </c>
      <c r="AY41" s="151">
        <v>75.102643343051497</v>
      </c>
      <c r="AZ41" s="152">
        <v>75.102643343051497</v>
      </c>
      <c r="BA41" s="150">
        <v>9.2383673469387766</v>
      </c>
      <c r="BB41" s="151">
        <v>9.9909258727364652</v>
      </c>
      <c r="BC41" s="152">
        <v>11.128071226431762</v>
      </c>
    </row>
    <row r="42" spans="1:55" hidden="1">
      <c r="A42" s="147" t="str">
        <f t="shared" si="0"/>
        <v>COVENANT HEALTHVIZIENT</v>
      </c>
      <c r="B42" s="148" t="s">
        <v>443</v>
      </c>
      <c r="C42" s="148" t="s">
        <v>8335</v>
      </c>
      <c r="D42" s="149">
        <v>939</v>
      </c>
      <c r="E42" s="150">
        <v>566.89425907752695</v>
      </c>
      <c r="F42" s="151">
        <v>634.68134858407154</v>
      </c>
      <c r="G42" s="152">
        <v>838.28853329196068</v>
      </c>
      <c r="H42" s="150">
        <v>2140.139165848871</v>
      </c>
      <c r="I42" s="151">
        <v>2438.3633961838009</v>
      </c>
      <c r="J42" s="153">
        <v>3151.9487242219107</v>
      </c>
      <c r="K42" s="150">
        <v>2079.6945142296363</v>
      </c>
      <c r="L42" s="151">
        <v>2371.1477291299034</v>
      </c>
      <c r="M42" s="152">
        <v>3061.6752676883575</v>
      </c>
      <c r="N42" s="150">
        <v>12.580578999018647</v>
      </c>
      <c r="O42" s="151">
        <v>13.69406104631398</v>
      </c>
      <c r="P42" s="152">
        <v>17.288546514683187</v>
      </c>
      <c r="Q42" s="150">
        <v>47.864072620215907</v>
      </c>
      <c r="R42" s="151">
        <v>53.521606007583713</v>
      </c>
      <c r="S42" s="152">
        <v>72.984910018869755</v>
      </c>
      <c r="T42" s="150">
        <v>88.077517173699704</v>
      </c>
      <c r="U42" s="151">
        <v>93.913311921858764</v>
      </c>
      <c r="V42" s="152">
        <v>111.2915716341344</v>
      </c>
      <c r="W42" s="150">
        <v>269.93164867517169</v>
      </c>
      <c r="X42" s="151">
        <v>287.81664076224274</v>
      </c>
      <c r="Y42" s="152">
        <v>341.07588836329353</v>
      </c>
      <c r="Z42" s="150">
        <v>1066.8542983316975</v>
      </c>
      <c r="AA42" s="151">
        <v>1321.6366931655566</v>
      </c>
      <c r="AB42" s="152">
        <v>1868.5898094044826</v>
      </c>
      <c r="AC42" s="150">
        <v>221.39297350343472</v>
      </c>
      <c r="AD42" s="151">
        <v>249.71583567867648</v>
      </c>
      <c r="AE42" s="152">
        <v>289.97322486883178</v>
      </c>
      <c r="AF42" s="150">
        <v>229.36481817349096</v>
      </c>
      <c r="AG42" s="151">
        <v>286.3417737845059</v>
      </c>
      <c r="AH42" s="152">
        <v>426.21096634008444</v>
      </c>
      <c r="AI42" s="150">
        <v>637.11191364082435</v>
      </c>
      <c r="AJ42" s="151">
        <v>712.6967220175718</v>
      </c>
      <c r="AK42" s="152">
        <v>805.29185612480092</v>
      </c>
      <c r="AL42" s="150">
        <v>138.23809617271837</v>
      </c>
      <c r="AM42" s="151">
        <v>162.14352410846138</v>
      </c>
      <c r="AN42" s="152">
        <v>189.95477648008571</v>
      </c>
      <c r="AO42" s="150">
        <v>73.223277723258121</v>
      </c>
      <c r="AP42" s="151">
        <v>78.469122777895493</v>
      </c>
      <c r="AQ42" s="152">
        <v>93.998312630536844</v>
      </c>
      <c r="AR42" s="150">
        <v>58.227340529931304</v>
      </c>
      <c r="AS42" s="151">
        <v>65.702043366085533</v>
      </c>
      <c r="AT42" s="152">
        <v>89.886776087176457</v>
      </c>
      <c r="AU42" s="150">
        <v>43.552826300294399</v>
      </c>
      <c r="AV42" s="151">
        <v>47.954245021333818</v>
      </c>
      <c r="AW42" s="152">
        <v>64.20145493098704</v>
      </c>
      <c r="AX42" s="150">
        <v>51.427340529931307</v>
      </c>
      <c r="AY42" s="151">
        <v>51.427340529931307</v>
      </c>
      <c r="AZ42" s="152">
        <v>51.427340529931307</v>
      </c>
      <c r="BA42" s="150">
        <v>13.53558390578999</v>
      </c>
      <c r="BB42" s="151">
        <v>14.505297063976897</v>
      </c>
      <c r="BC42" s="152">
        <v>17.375923165061742</v>
      </c>
    </row>
    <row r="43" spans="1:55" hidden="1">
      <c r="A43" s="147" t="str">
        <f t="shared" si="0"/>
        <v>COVENANT HEALTHPREMIER</v>
      </c>
      <c r="B43" s="148" t="s">
        <v>443</v>
      </c>
      <c r="C43" s="148" t="s">
        <v>8334</v>
      </c>
      <c r="D43" s="149">
        <v>80</v>
      </c>
      <c r="E43" s="150">
        <v>566.89425907752695</v>
      </c>
      <c r="F43" s="151">
        <v>694.05305024831284</v>
      </c>
      <c r="G43" s="152">
        <v>1065.006070373551</v>
      </c>
      <c r="H43" s="150">
        <v>2140.139165848871</v>
      </c>
      <c r="I43" s="151">
        <v>2695.5374835353177</v>
      </c>
      <c r="J43" s="153">
        <v>3262.6848377133983</v>
      </c>
      <c r="K43" s="150">
        <v>2079.6945142296363</v>
      </c>
      <c r="L43" s="151">
        <v>2614.7462196728661</v>
      </c>
      <c r="M43" s="152">
        <v>3167.5221020936556</v>
      </c>
      <c r="N43" s="150">
        <v>12.580578999018647</v>
      </c>
      <c r="O43" s="151">
        <v>16.997369809324013</v>
      </c>
      <c r="P43" s="152">
        <v>19.772117673748582</v>
      </c>
      <c r="Q43" s="150">
        <v>47.864072620215907</v>
      </c>
      <c r="R43" s="151">
        <v>63.793894053127516</v>
      </c>
      <c r="S43" s="152">
        <v>75.390617945994251</v>
      </c>
      <c r="T43" s="150">
        <v>88.077517173699704</v>
      </c>
      <c r="U43" s="151">
        <v>105.26543666735844</v>
      </c>
      <c r="V43" s="152">
        <v>113.94920836359634</v>
      </c>
      <c r="W43" s="150">
        <v>269.93164867517169</v>
      </c>
      <c r="X43" s="151">
        <v>322.60755956704708</v>
      </c>
      <c r="Y43" s="152">
        <v>349.2207621856175</v>
      </c>
      <c r="Z43" s="150">
        <v>1066.8542983316975</v>
      </c>
      <c r="AA43" s="151">
        <v>1329.0171072285209</v>
      </c>
      <c r="AB43" s="152">
        <v>1715.2103894767147</v>
      </c>
      <c r="AC43" s="150">
        <v>221.39297350343472</v>
      </c>
      <c r="AD43" s="151">
        <v>281.24996323366298</v>
      </c>
      <c r="AE43" s="152">
        <v>296.86463276294307</v>
      </c>
      <c r="AF43" s="150">
        <v>191.44924184679036</v>
      </c>
      <c r="AG43" s="151">
        <v>196.93499474842895</v>
      </c>
      <c r="AH43" s="152">
        <v>213.69802795927447</v>
      </c>
      <c r="AI43" s="150">
        <v>637.11191364082435</v>
      </c>
      <c r="AJ43" s="151">
        <v>806.95702762114854</v>
      </c>
      <c r="AK43" s="152">
        <v>941.53724772562362</v>
      </c>
      <c r="AL43" s="150">
        <v>138.23809617271837</v>
      </c>
      <c r="AM43" s="151">
        <v>175.82758604840615</v>
      </c>
      <c r="AN43" s="152">
        <v>216.41212473073895</v>
      </c>
      <c r="AO43" s="150">
        <v>73.223277723258121</v>
      </c>
      <c r="AP43" s="151">
        <v>84.553300076853247</v>
      </c>
      <c r="AQ43" s="152">
        <v>94.503642151282534</v>
      </c>
      <c r="AR43" s="150">
        <v>58.227340529931304</v>
      </c>
      <c r="AS43" s="151">
        <v>74.909414825639971</v>
      </c>
      <c r="AT43" s="152">
        <v>93.750658989310068</v>
      </c>
      <c r="AU43" s="150">
        <v>43.552826300294399</v>
      </c>
      <c r="AV43" s="151">
        <v>55.233287384749993</v>
      </c>
      <c r="AW43" s="152">
        <v>67.093441226758273</v>
      </c>
      <c r="AX43" s="150">
        <v>51.427340529931307</v>
      </c>
      <c r="AY43" s="151">
        <v>51.427340529931307</v>
      </c>
      <c r="AZ43" s="152">
        <v>51.427340529931307</v>
      </c>
      <c r="BA43" s="150">
        <v>13.53558390578999</v>
      </c>
      <c r="BB43" s="151">
        <v>15.629978925925114</v>
      </c>
      <c r="BC43" s="152">
        <v>17.469335128317159</v>
      </c>
    </row>
    <row r="44" spans="1:55" hidden="1">
      <c r="A44" s="147" t="str">
        <f t="shared" si="0"/>
        <v>KETTERING HEALTH NETWORKPREMIER</v>
      </c>
      <c r="B44" s="148" t="s">
        <v>637</v>
      </c>
      <c r="C44" s="148" t="s">
        <v>8334</v>
      </c>
      <c r="D44" s="149">
        <v>911</v>
      </c>
      <c r="E44" s="150">
        <v>780.711745334797</v>
      </c>
      <c r="F44" s="151">
        <v>955.8314615780879</v>
      </c>
      <c r="G44" s="152">
        <v>1466.6981269954613</v>
      </c>
      <c r="H44" s="150">
        <v>717.21794731064756</v>
      </c>
      <c r="I44" s="151">
        <v>908.98591494584025</v>
      </c>
      <c r="J44" s="153">
        <v>1097.0589848370964</v>
      </c>
      <c r="K44" s="150">
        <v>625.89770581778259</v>
      </c>
      <c r="L44" s="151">
        <v>786.92502624366693</v>
      </c>
      <c r="M44" s="152">
        <v>953.28655399272259</v>
      </c>
      <c r="N44" s="150">
        <v>19.052272228320525</v>
      </c>
      <c r="O44" s="151">
        <v>25.741145681604859</v>
      </c>
      <c r="P44" s="152">
        <v>29.94327752959784</v>
      </c>
      <c r="Q44" s="150">
        <v>72.267969264544448</v>
      </c>
      <c r="R44" s="151">
        <v>96.319743020568481</v>
      </c>
      <c r="S44" s="152">
        <v>113.82915331477592</v>
      </c>
      <c r="T44" s="150">
        <v>796.6957519209659</v>
      </c>
      <c r="U44" s="151">
        <v>952.16723754370582</v>
      </c>
      <c r="V44" s="152">
        <v>1030.7153647280866</v>
      </c>
      <c r="W44" s="150">
        <v>246.49866081229419</v>
      </c>
      <c r="X44" s="151">
        <v>294.60173266638515</v>
      </c>
      <c r="Y44" s="152">
        <v>318.90462133320506</v>
      </c>
      <c r="Z44" s="150">
        <v>1262.4672777167946</v>
      </c>
      <c r="AA44" s="151">
        <v>1572.6989262034915</v>
      </c>
      <c r="AB44" s="152">
        <v>2029.7026449632242</v>
      </c>
      <c r="AC44" s="150">
        <v>299.35468715697039</v>
      </c>
      <c r="AD44" s="151">
        <v>380.28982322429675</v>
      </c>
      <c r="AE44" s="152">
        <v>401.40307012652789</v>
      </c>
      <c r="AF44" s="150">
        <v>176.35207464324915</v>
      </c>
      <c r="AG44" s="151">
        <v>181.40523597129655</v>
      </c>
      <c r="AH44" s="152">
        <v>196.84638191436602</v>
      </c>
      <c r="AI44" s="150">
        <v>366.62368825466513</v>
      </c>
      <c r="AJ44" s="151">
        <v>464.36042929857081</v>
      </c>
      <c r="AK44" s="152">
        <v>541.80411792600273</v>
      </c>
      <c r="AL44" s="150">
        <v>128.69508232711306</v>
      </c>
      <c r="AM44" s="151">
        <v>163.68965059823287</v>
      </c>
      <c r="AN44" s="152">
        <v>201.47250996577606</v>
      </c>
      <c r="AO44" s="150">
        <v>69.289088913282114</v>
      </c>
      <c r="AP44" s="151">
        <v>80.010364314456481</v>
      </c>
      <c r="AQ44" s="152">
        <v>89.426087813183599</v>
      </c>
      <c r="AR44" s="150">
        <v>75.372305159165748</v>
      </c>
      <c r="AS44" s="151">
        <v>96.96639451754352</v>
      </c>
      <c r="AT44" s="152">
        <v>121.35541850108778</v>
      </c>
      <c r="AU44" s="150">
        <v>48.024237102085614</v>
      </c>
      <c r="AV44" s="151">
        <v>60.903888785627167</v>
      </c>
      <c r="AW44" s="152">
        <v>73.981681630771803</v>
      </c>
      <c r="AX44" s="150">
        <v>73.584994511525807</v>
      </c>
      <c r="AY44" s="151">
        <v>73.584994511525807</v>
      </c>
      <c r="AZ44" s="152">
        <v>73.584994511525807</v>
      </c>
      <c r="BA44" s="150">
        <v>13.928111964873766</v>
      </c>
      <c r="BB44" s="151">
        <v>16.083243841130532</v>
      </c>
      <c r="BC44" s="152">
        <v>17.975940846927433</v>
      </c>
    </row>
    <row r="45" spans="1:55" hidden="1">
      <c r="A45" s="147" t="str">
        <f t="shared" si="0"/>
        <v>LIFECARE HEALTH PARTNERSVIZIENT</v>
      </c>
      <c r="B45" s="148" t="s">
        <v>661</v>
      </c>
      <c r="C45" s="148" t="s">
        <v>8335</v>
      </c>
      <c r="D45" s="149">
        <v>908</v>
      </c>
      <c r="E45" s="150">
        <v>51.40399779735683</v>
      </c>
      <c r="F45" s="151">
        <v>57.550695076235279</v>
      </c>
      <c r="G45" s="152">
        <v>76.013085736675933</v>
      </c>
      <c r="H45" s="150">
        <v>659.61130746352444</v>
      </c>
      <c r="I45" s="151">
        <v>744.52146203872633</v>
      </c>
      <c r="J45" s="153">
        <v>966.229093774994</v>
      </c>
      <c r="K45" s="150">
        <v>456.16516519823796</v>
      </c>
      <c r="L45" s="151">
        <v>520.09320992445384</v>
      </c>
      <c r="M45" s="152">
        <v>671.55517058511873</v>
      </c>
      <c r="N45" s="150">
        <v>103.2340528634361</v>
      </c>
      <c r="O45" s="151">
        <v>112.37109373746425</v>
      </c>
      <c r="P45" s="152">
        <v>141.86681908424083</v>
      </c>
      <c r="Q45" s="150">
        <v>100.21208940185029</v>
      </c>
      <c r="R45" s="151">
        <v>112.05715837680827</v>
      </c>
      <c r="S45" s="152">
        <v>152.80710410563435</v>
      </c>
      <c r="T45" s="150">
        <v>199.71491189427314</v>
      </c>
      <c r="U45" s="151">
        <v>212.94751961711742</v>
      </c>
      <c r="V45" s="152">
        <v>252.35255416717499</v>
      </c>
      <c r="W45" s="150">
        <v>57.12950440528634</v>
      </c>
      <c r="X45" s="151">
        <v>60.914761670381608</v>
      </c>
      <c r="Y45" s="152">
        <v>72.186779736362226</v>
      </c>
      <c r="Z45" s="150">
        <v>1082.7604634972979</v>
      </c>
      <c r="AA45" s="151">
        <v>1341.3415128052047</v>
      </c>
      <c r="AB45" s="152">
        <v>1896.4493757779076</v>
      </c>
      <c r="AC45" s="150">
        <v>97.802731277533027</v>
      </c>
      <c r="AD45" s="151">
        <v>110.31466078686229</v>
      </c>
      <c r="AE45" s="152">
        <v>128.09879618463151</v>
      </c>
      <c r="AF45" s="150">
        <v>229.36481817349096</v>
      </c>
      <c r="AG45" s="151">
        <v>286.3417737845059</v>
      </c>
      <c r="AH45" s="152">
        <v>426.21096634008444</v>
      </c>
      <c r="AI45" s="150">
        <v>393.53864537444946</v>
      </c>
      <c r="AJ45" s="151">
        <v>440.22674280695452</v>
      </c>
      <c r="AK45" s="152">
        <v>497.42197470363431</v>
      </c>
      <c r="AL45" s="150">
        <v>422.5</v>
      </c>
      <c r="AM45" s="151">
        <v>495.56266204818212</v>
      </c>
      <c r="AN45" s="152">
        <v>580.56277744567865</v>
      </c>
      <c r="AO45" s="150">
        <v>99.39613263717132</v>
      </c>
      <c r="AP45" s="151">
        <v>106.51704728422442</v>
      </c>
      <c r="AQ45" s="152">
        <v>127.59697517511525</v>
      </c>
      <c r="AR45" s="150">
        <v>51.12516519823788</v>
      </c>
      <c r="AS45" s="151">
        <v>57.688154574503194</v>
      </c>
      <c r="AT45" s="152">
        <v>78.922997938256287</v>
      </c>
      <c r="AU45" s="150">
        <v>87.040837004405276</v>
      </c>
      <c r="AV45" s="151">
        <v>95.837124226838426</v>
      </c>
      <c r="AW45" s="152">
        <v>128.3073648438733</v>
      </c>
      <c r="AX45" s="150">
        <v>47.11245594713656</v>
      </c>
      <c r="AY45" s="151">
        <v>47.11245594713656</v>
      </c>
      <c r="AZ45" s="152">
        <v>47.11245594713656</v>
      </c>
      <c r="BA45" s="150">
        <v>12.542561601172487</v>
      </c>
      <c r="BB45" s="151">
        <v>13.441132886067265</v>
      </c>
      <c r="BC45" s="152">
        <v>16.101158855939815</v>
      </c>
    </row>
    <row r="46" spans="1:55" hidden="1">
      <c r="A46" s="147" t="str">
        <f t="shared" si="0"/>
        <v>JEFFERSON HEALTHPREMIER</v>
      </c>
      <c r="B46" s="148" t="s">
        <v>619</v>
      </c>
      <c r="C46" s="148" t="s">
        <v>8334</v>
      </c>
      <c r="D46" s="149">
        <v>899</v>
      </c>
      <c r="E46" s="150">
        <v>362.23099444656128</v>
      </c>
      <c r="F46" s="151">
        <v>443.4822236499906</v>
      </c>
      <c r="G46" s="152">
        <v>680.51175644429622</v>
      </c>
      <c r="H46" s="150">
        <v>2543.6465072302562</v>
      </c>
      <c r="I46" s="151">
        <v>3203.6551746102414</v>
      </c>
      <c r="J46" s="153">
        <v>3877.5667028659004</v>
      </c>
      <c r="K46" s="150">
        <v>2476.2250389321471</v>
      </c>
      <c r="L46" s="151">
        <v>3113.2938108487033</v>
      </c>
      <c r="M46" s="152">
        <v>3771.4661874177705</v>
      </c>
      <c r="N46" s="150">
        <v>27.433181312569523</v>
      </c>
      <c r="O46" s="151">
        <v>37.064425083484167</v>
      </c>
      <c r="P46" s="152">
        <v>43.115033824732251</v>
      </c>
      <c r="Q46" s="150">
        <v>39.988286985539489</v>
      </c>
      <c r="R46" s="151">
        <v>53.296938678053863</v>
      </c>
      <c r="S46" s="152">
        <v>62.985481623397689</v>
      </c>
      <c r="T46" s="150">
        <v>198.09944382647384</v>
      </c>
      <c r="U46" s="151">
        <v>236.75763267520227</v>
      </c>
      <c r="V46" s="152">
        <v>256.28872753960741</v>
      </c>
      <c r="W46" s="150">
        <v>93.442402669632926</v>
      </c>
      <c r="X46" s="151">
        <v>111.67725471720263</v>
      </c>
      <c r="Y46" s="152">
        <v>120.88996322181201</v>
      </c>
      <c r="Z46" s="150">
        <v>1038.2027586206898</v>
      </c>
      <c r="AA46" s="151">
        <v>1293.3248983824658</v>
      </c>
      <c r="AB46" s="152">
        <v>1669.1465373990004</v>
      </c>
      <c r="AC46" s="150">
        <v>420.24334816462738</v>
      </c>
      <c r="AD46" s="151">
        <v>533.86258990129704</v>
      </c>
      <c r="AE46" s="152">
        <v>563.50201747494157</v>
      </c>
      <c r="AF46" s="150">
        <v>247.3564849833148</v>
      </c>
      <c r="AG46" s="151">
        <v>254.44419419619459</v>
      </c>
      <c r="AH46" s="152">
        <v>276.10238898816749</v>
      </c>
      <c r="AI46" s="150">
        <v>454.3394104560623</v>
      </c>
      <c r="AJ46" s="151">
        <v>575.45993465672382</v>
      </c>
      <c r="AK46" s="152">
        <v>671.43223803415708</v>
      </c>
      <c r="AL46" s="150">
        <v>54.469913703925542</v>
      </c>
      <c r="AM46" s="151">
        <v>69.281288617141215</v>
      </c>
      <c r="AN46" s="152">
        <v>85.272801672835115</v>
      </c>
      <c r="AO46" s="150">
        <v>124.48835372636262</v>
      </c>
      <c r="AP46" s="151">
        <v>143.75075052608875</v>
      </c>
      <c r="AQ46" s="152">
        <v>160.66752538751251</v>
      </c>
      <c r="AR46" s="150">
        <v>109.06097886540601</v>
      </c>
      <c r="AS46" s="151">
        <v>140.30683924022748</v>
      </c>
      <c r="AT46" s="152">
        <v>175.59686816531126</v>
      </c>
      <c r="AU46" s="150">
        <v>45.285472747497217</v>
      </c>
      <c r="AV46" s="151">
        <v>57.430613420371074</v>
      </c>
      <c r="AW46" s="152">
        <v>69.762595503236724</v>
      </c>
      <c r="AX46" s="150">
        <v>94.038342602892101</v>
      </c>
      <c r="AY46" s="151">
        <v>94.038342602892101</v>
      </c>
      <c r="AZ46" s="152">
        <v>94.038342602892101</v>
      </c>
      <c r="BA46" s="150">
        <v>14.691779755283648</v>
      </c>
      <c r="BB46" s="151">
        <v>16.965075873911065</v>
      </c>
      <c r="BC46" s="152">
        <v>18.96154801764321</v>
      </c>
    </row>
    <row r="47" spans="1:55" hidden="1">
      <c r="A47" s="147" t="str">
        <f t="shared" si="0"/>
        <v>HONORHEALTHPREMIER</v>
      </c>
      <c r="B47" s="148" t="s">
        <v>590</v>
      </c>
      <c r="C47" s="148" t="s">
        <v>8334</v>
      </c>
      <c r="D47" s="149">
        <v>885</v>
      </c>
      <c r="E47" s="150">
        <v>39.548022598870055</v>
      </c>
      <c r="F47" s="151">
        <v>48.418951641352209</v>
      </c>
      <c r="G47" s="152">
        <v>74.297602179998293</v>
      </c>
      <c r="H47" s="150">
        <v>2250.0267066923943</v>
      </c>
      <c r="I47" s="151">
        <v>2839.7976218097642</v>
      </c>
      <c r="J47" s="153">
        <v>3433.0200641545057</v>
      </c>
      <c r="K47" s="150">
        <v>2127.4070734463276</v>
      </c>
      <c r="L47" s="151">
        <v>2674.7339885442834</v>
      </c>
      <c r="M47" s="152">
        <v>3240.1917104578934</v>
      </c>
      <c r="N47" s="150">
        <v>89.481531551151548</v>
      </c>
      <c r="O47" s="151">
        <v>120.89671572335898</v>
      </c>
      <c r="P47" s="152">
        <v>140.63258706889604</v>
      </c>
      <c r="Q47" s="150">
        <v>33.138101694915257</v>
      </c>
      <c r="R47" s="151">
        <v>44.16691754212146</v>
      </c>
      <c r="S47" s="152">
        <v>52.195766627716417</v>
      </c>
      <c r="T47" s="150">
        <v>384.24960581477654</v>
      </c>
      <c r="U47" s="151">
        <v>459.23413651163639</v>
      </c>
      <c r="V47" s="152">
        <v>497.11821815172704</v>
      </c>
      <c r="W47" s="150">
        <v>448.80351412429377</v>
      </c>
      <c r="X47" s="151">
        <v>536.38544100838772</v>
      </c>
      <c r="Y47" s="152">
        <v>580.63404585312549</v>
      </c>
      <c r="Z47" s="150">
        <v>1460.6105649717515</v>
      </c>
      <c r="AA47" s="151">
        <v>1819.5328367535324</v>
      </c>
      <c r="AB47" s="152">
        <v>2348.262944561985</v>
      </c>
      <c r="AC47" s="150">
        <v>291.78798870056494</v>
      </c>
      <c r="AD47" s="151">
        <v>370.67735165852133</v>
      </c>
      <c r="AE47" s="152">
        <v>391.25692536437765</v>
      </c>
      <c r="AF47" s="150">
        <v>239.44613559322036</v>
      </c>
      <c r="AG47" s="151">
        <v>246.30718304603732</v>
      </c>
      <c r="AH47" s="152">
        <v>267.27275848754209</v>
      </c>
      <c r="AI47" s="150">
        <v>523.75021468926559</v>
      </c>
      <c r="AJ47" s="151">
        <v>663.37468726076315</v>
      </c>
      <c r="AK47" s="152">
        <v>774.0089693444985</v>
      </c>
      <c r="AL47" s="150">
        <v>54.469913703925542</v>
      </c>
      <c r="AM47" s="151">
        <v>69.281288617141215</v>
      </c>
      <c r="AN47" s="152">
        <v>85.272801672835115</v>
      </c>
      <c r="AO47" s="150">
        <v>199.35599999999999</v>
      </c>
      <c r="AP47" s="151">
        <v>230.20285644447557</v>
      </c>
      <c r="AQ47" s="152">
        <v>257.29342731576355</v>
      </c>
      <c r="AR47" s="150">
        <v>115.25393220338984</v>
      </c>
      <c r="AS47" s="151">
        <v>148.27406745928707</v>
      </c>
      <c r="AT47" s="152">
        <v>185.5680166196629</v>
      </c>
      <c r="AU47" s="150">
        <v>65.228802259887019</v>
      </c>
      <c r="AV47" s="151">
        <v>82.72255757048346</v>
      </c>
      <c r="AW47" s="152">
        <v>100.4854376278672</v>
      </c>
      <c r="AX47" s="150">
        <v>135.57928813559323</v>
      </c>
      <c r="AY47" s="151">
        <v>135.57928813559323</v>
      </c>
      <c r="AZ47" s="152">
        <v>135.57928813559323</v>
      </c>
      <c r="BA47" s="150">
        <v>28.460418079096048</v>
      </c>
      <c r="BB47" s="151">
        <v>32.864170315475356</v>
      </c>
      <c r="BC47" s="152">
        <v>36.73166852470024</v>
      </c>
    </row>
    <row r="48" spans="1:55" hidden="1">
      <c r="A48" s="147" t="str">
        <f t="shared" si="0"/>
        <v>LIFESPANVIZIENT</v>
      </c>
      <c r="B48" s="148" t="s">
        <v>663</v>
      </c>
      <c r="C48" s="148" t="s">
        <v>8335</v>
      </c>
      <c r="D48" s="149">
        <v>842</v>
      </c>
      <c r="E48" s="150">
        <v>917.27857482185277</v>
      </c>
      <c r="F48" s="151">
        <v>1026.9633067770958</v>
      </c>
      <c r="G48" s="152">
        <v>1356.4154139765105</v>
      </c>
      <c r="H48" s="150">
        <v>2769.0181591448932</v>
      </c>
      <c r="I48" s="151">
        <v>3146.4118417950422</v>
      </c>
      <c r="J48" s="153">
        <v>4065.3084388077414</v>
      </c>
      <c r="K48" s="150">
        <v>2507.2807482185276</v>
      </c>
      <c r="L48" s="151">
        <v>2858.6568901114269</v>
      </c>
      <c r="M48" s="152">
        <v>3691.1572365306542</v>
      </c>
      <c r="N48" s="150">
        <v>165.69524940617578</v>
      </c>
      <c r="O48" s="151">
        <v>180.36060666439826</v>
      </c>
      <c r="P48" s="152">
        <v>227.70255859004249</v>
      </c>
      <c r="Q48" s="150">
        <v>96.042161520190021</v>
      </c>
      <c r="R48" s="151">
        <v>107.39434501921706</v>
      </c>
      <c r="S48" s="152">
        <v>146.44864368704452</v>
      </c>
      <c r="T48" s="150">
        <v>1118.02</v>
      </c>
      <c r="U48" s="151">
        <v>1192.0971930647138</v>
      </c>
      <c r="V48" s="152">
        <v>1412.689718228673</v>
      </c>
      <c r="W48" s="150">
        <v>393.90067695962</v>
      </c>
      <c r="X48" s="151">
        <v>419.99954504378593</v>
      </c>
      <c r="Y48" s="152">
        <v>497.71867797013391</v>
      </c>
      <c r="Z48" s="150">
        <v>1310.0324703087888</v>
      </c>
      <c r="AA48" s="151">
        <v>1622.8898216990681</v>
      </c>
      <c r="AB48" s="152">
        <v>2294.515125294924</v>
      </c>
      <c r="AC48" s="150">
        <v>438.64129453681716</v>
      </c>
      <c r="AD48" s="151">
        <v>494.75679239087691</v>
      </c>
      <c r="AE48" s="152">
        <v>574.51792044116814</v>
      </c>
      <c r="AF48" s="150">
        <v>388.35071258907362</v>
      </c>
      <c r="AG48" s="151">
        <v>484.82166000332285</v>
      </c>
      <c r="AH48" s="152">
        <v>721.64220218922617</v>
      </c>
      <c r="AI48" s="150">
        <v>306.28059975267956</v>
      </c>
      <c r="AJ48" s="151">
        <v>342.61669698484121</v>
      </c>
      <c r="AK48" s="152">
        <v>387.13021588370469</v>
      </c>
      <c r="AL48" s="150">
        <v>81.419337272144318</v>
      </c>
      <c r="AM48" s="151">
        <v>95.499132593568319</v>
      </c>
      <c r="AN48" s="152">
        <v>111.87937653136703</v>
      </c>
      <c r="AO48" s="150">
        <v>99.39613263717132</v>
      </c>
      <c r="AP48" s="151">
        <v>106.51704728422442</v>
      </c>
      <c r="AQ48" s="152">
        <v>127.59697517511525</v>
      </c>
      <c r="AR48" s="150">
        <v>59.420233122652725</v>
      </c>
      <c r="AS48" s="151">
        <v>67.048068792367474</v>
      </c>
      <c r="AT48" s="152">
        <v>91.728269591810829</v>
      </c>
      <c r="AU48" s="150">
        <v>62.410451306413307</v>
      </c>
      <c r="AV48" s="151">
        <v>68.717608662277257</v>
      </c>
      <c r="AW48" s="152">
        <v>91.999581132675445</v>
      </c>
      <c r="AX48" s="150">
        <v>12.75687648456057</v>
      </c>
      <c r="AY48" s="151">
        <v>12.75687648456057</v>
      </c>
      <c r="AZ48" s="152">
        <v>12.75687648456057</v>
      </c>
      <c r="BA48" s="150">
        <v>12.542561601172487</v>
      </c>
      <c r="BB48" s="151">
        <v>13.441132886067265</v>
      </c>
      <c r="BC48" s="152">
        <v>16.101158855939815</v>
      </c>
    </row>
    <row r="49" spans="1:55" hidden="1">
      <c r="A49" s="147" t="str">
        <f t="shared" si="0"/>
        <v>UNIVERSITY OF CHICAGO MEDICINEUNIV OF CHICAGO MED CTR</v>
      </c>
      <c r="B49" s="148" t="s">
        <v>1034</v>
      </c>
      <c r="C49" s="148" t="s">
        <v>8408</v>
      </c>
      <c r="D49" s="149">
        <v>832</v>
      </c>
      <c r="E49" s="150">
        <v>557.52346153846156</v>
      </c>
      <c r="F49" s="151">
        <v>634.27255049853977</v>
      </c>
      <c r="G49" s="152">
        <v>786.1116894580241</v>
      </c>
      <c r="H49" s="150">
        <v>1502.3300240384615</v>
      </c>
      <c r="I49" s="151">
        <v>1670.3920326663035</v>
      </c>
      <c r="J49" s="153">
        <v>2017.7079909360627</v>
      </c>
      <c r="K49" s="150">
        <v>1439.0745793269232</v>
      </c>
      <c r="L49" s="151">
        <v>1601.1273089753615</v>
      </c>
      <c r="M49" s="152">
        <v>1933.5515087330166</v>
      </c>
      <c r="N49" s="150">
        <v>17.141971153846153</v>
      </c>
      <c r="O49" s="151">
        <v>18.518513940947994</v>
      </c>
      <c r="P49" s="152">
        <v>21.55032041386967</v>
      </c>
      <c r="Q49" s="150">
        <v>46.113473557692309</v>
      </c>
      <c r="R49" s="151">
        <v>50.746209749994073</v>
      </c>
      <c r="S49" s="152">
        <v>62.606161789176497</v>
      </c>
      <c r="T49" s="150">
        <v>364.75890625</v>
      </c>
      <c r="U49" s="151">
        <v>394.39067700787319</v>
      </c>
      <c r="V49" s="152">
        <v>432.01090631385915</v>
      </c>
      <c r="W49" s="150">
        <v>224.64296875000002</v>
      </c>
      <c r="X49" s="151">
        <v>242.89219814045597</v>
      </c>
      <c r="Y49" s="152">
        <v>266.06125543157577</v>
      </c>
      <c r="Z49" s="150">
        <v>883.45605769230758</v>
      </c>
      <c r="AA49" s="151">
        <v>1083.799137453668</v>
      </c>
      <c r="AB49" s="152">
        <v>1393.1271903796735</v>
      </c>
      <c r="AC49" s="150">
        <v>309.08086538461538</v>
      </c>
      <c r="AD49" s="151">
        <v>348.089615390262</v>
      </c>
      <c r="AE49" s="152">
        <v>373.29212211795726</v>
      </c>
      <c r="AF49" s="150">
        <v>253.1616346153846</v>
      </c>
      <c r="AG49" s="151">
        <v>310.32101972318924</v>
      </c>
      <c r="AH49" s="152">
        <v>413.39387787649326</v>
      </c>
      <c r="AI49" s="150">
        <v>425.52098557692312</v>
      </c>
      <c r="AJ49" s="151">
        <v>465.7205262628442</v>
      </c>
      <c r="AK49" s="152">
        <v>502.00519553646131</v>
      </c>
      <c r="AL49" s="150">
        <v>98.568233173076905</v>
      </c>
      <c r="AM49" s="151">
        <v>114.57237889299456</v>
      </c>
      <c r="AN49" s="152">
        <v>126.83651361649233</v>
      </c>
      <c r="AO49" s="150">
        <v>82.680464660023887</v>
      </c>
      <c r="AP49" s="151">
        <v>89.415625350233213</v>
      </c>
      <c r="AQ49" s="152">
        <v>99.592716463704562</v>
      </c>
      <c r="AR49" s="150">
        <v>59.747620192307686</v>
      </c>
      <c r="AS49" s="151">
        <v>66.541469024841817</v>
      </c>
      <c r="AT49" s="152">
        <v>80.852628047714546</v>
      </c>
      <c r="AU49" s="150">
        <v>121.97</v>
      </c>
      <c r="AV49" s="151">
        <v>139.15017865213133</v>
      </c>
      <c r="AW49" s="152">
        <v>164.15695911815334</v>
      </c>
      <c r="AX49" s="150">
        <v>180.09265625</v>
      </c>
      <c r="AY49" s="151">
        <v>180.09265625</v>
      </c>
      <c r="AZ49" s="152">
        <v>180.09265625</v>
      </c>
      <c r="BA49" s="150">
        <v>13.614603365384616</v>
      </c>
      <c r="BB49" s="151">
        <v>14.723650608604396</v>
      </c>
      <c r="BC49" s="152">
        <v>16.399464351222189</v>
      </c>
    </row>
    <row r="50" spans="1:55" hidden="1">
      <c r="A50" s="147" t="str">
        <f t="shared" si="0"/>
        <v>ARDENT HEALTH SERVICESHEALTHTRUST</v>
      </c>
      <c r="B50" s="148" t="s">
        <v>283</v>
      </c>
      <c r="C50" s="148" t="s">
        <v>8331</v>
      </c>
      <c r="D50" s="149">
        <v>823</v>
      </c>
      <c r="E50" s="150">
        <v>730.92732685297688</v>
      </c>
      <c r="F50" s="151">
        <v>0</v>
      </c>
      <c r="G50" s="152">
        <v>1203.0313790708674</v>
      </c>
      <c r="H50" s="150">
        <v>2374.7964520048604</v>
      </c>
      <c r="I50" s="151">
        <v>0</v>
      </c>
      <c r="J50" s="153">
        <v>2554.634985685761</v>
      </c>
      <c r="K50" s="150">
        <v>1971.6472296476306</v>
      </c>
      <c r="L50" s="151">
        <v>0</v>
      </c>
      <c r="M50" s="152">
        <v>2126.0235921357503</v>
      </c>
      <c r="N50" s="150">
        <v>368.68221142162815</v>
      </c>
      <c r="O50" s="151">
        <v>0</v>
      </c>
      <c r="P50" s="152">
        <v>391.55981051736234</v>
      </c>
      <c r="Q50" s="150">
        <v>34.467010935601458</v>
      </c>
      <c r="R50" s="151">
        <v>0</v>
      </c>
      <c r="S50" s="152">
        <v>37.051583032648338</v>
      </c>
      <c r="T50" s="150">
        <v>540.24698663426489</v>
      </c>
      <c r="U50" s="151">
        <v>0</v>
      </c>
      <c r="V50" s="152">
        <v>655.04949043459033</v>
      </c>
      <c r="W50" s="150">
        <v>179.26777642770355</v>
      </c>
      <c r="X50" s="151">
        <v>0</v>
      </c>
      <c r="Y50" s="152">
        <v>196.44421572565167</v>
      </c>
      <c r="Z50" s="150">
        <v>1347.0191980558934</v>
      </c>
      <c r="AA50" s="151">
        <v>0</v>
      </c>
      <c r="AB50" s="152">
        <v>1747.4801344621621</v>
      </c>
      <c r="AC50" s="150">
        <v>167.29714459295263</v>
      </c>
      <c r="AD50" s="151">
        <v>0</v>
      </c>
      <c r="AE50" s="152">
        <v>191.69209189866726</v>
      </c>
      <c r="AF50" s="150">
        <v>243.34942891859052</v>
      </c>
      <c r="AG50" s="151">
        <v>0</v>
      </c>
      <c r="AH50" s="152">
        <v>286.20065721065225</v>
      </c>
      <c r="AI50" s="150">
        <v>419.44054678007291</v>
      </c>
      <c r="AJ50" s="151">
        <v>0</v>
      </c>
      <c r="AK50" s="152">
        <v>437.38856010867011</v>
      </c>
      <c r="AL50" s="150">
        <v>128.85437424058324</v>
      </c>
      <c r="AM50" s="151">
        <v>0</v>
      </c>
      <c r="AN50" s="152">
        <v>151.28054430599701</v>
      </c>
      <c r="AO50" s="150">
        <v>58.551263669501814</v>
      </c>
      <c r="AP50" s="151">
        <v>0</v>
      </c>
      <c r="AQ50" s="152">
        <v>62.209517018683137</v>
      </c>
      <c r="AR50" s="150">
        <v>27.095018226002427</v>
      </c>
      <c r="AS50" s="151">
        <v>0</v>
      </c>
      <c r="AT50" s="152">
        <v>31.307529713487426</v>
      </c>
      <c r="AU50" s="150">
        <v>26.783766707168894</v>
      </c>
      <c r="AV50" s="151">
        <v>0</v>
      </c>
      <c r="AW50" s="152">
        <v>32.920886228638935</v>
      </c>
      <c r="AX50" s="150">
        <v>47.577132442284324</v>
      </c>
      <c r="AY50" s="151">
        <v>0</v>
      </c>
      <c r="AZ50" s="152">
        <v>47.577132442284324</v>
      </c>
      <c r="BA50" s="150">
        <v>10.362964763061969</v>
      </c>
      <c r="BB50" s="151">
        <v>0</v>
      </c>
      <c r="BC50" s="152">
        <v>11.010437561700579</v>
      </c>
    </row>
    <row r="51" spans="1:55" hidden="1">
      <c r="A51" s="147" t="str">
        <f t="shared" si="0"/>
        <v>AHMC HEALTHCARE, INCVIZIENT</v>
      </c>
      <c r="B51" s="148" t="s">
        <v>260</v>
      </c>
      <c r="C51" s="148" t="s">
        <v>8335</v>
      </c>
      <c r="D51" s="149">
        <v>784</v>
      </c>
      <c r="E51" s="150">
        <v>432.81412865255982</v>
      </c>
      <c r="F51" s="151">
        <v>484.56841899660054</v>
      </c>
      <c r="G51" s="152">
        <v>640.01904285746809</v>
      </c>
      <c r="H51" s="150">
        <v>1278.7246543188587</v>
      </c>
      <c r="I51" s="151">
        <v>1453.2933542456838</v>
      </c>
      <c r="J51" s="153">
        <v>1875.8588566987262</v>
      </c>
      <c r="K51" s="150">
        <v>1175.8883545918368</v>
      </c>
      <c r="L51" s="151">
        <v>1340.6800771090864</v>
      </c>
      <c r="M51" s="152">
        <v>1731.1140016879697</v>
      </c>
      <c r="N51" s="150">
        <v>80.098149216817802</v>
      </c>
      <c r="O51" s="151">
        <v>87.187477234349146</v>
      </c>
      <c r="P51" s="152">
        <v>110.07288127064815</v>
      </c>
      <c r="Q51" s="150">
        <v>22.738150510204086</v>
      </c>
      <c r="R51" s="151">
        <v>25.425799902248102</v>
      </c>
      <c r="S51" s="152">
        <v>34.671973740108299</v>
      </c>
      <c r="T51" s="150">
        <v>204.84908163265305</v>
      </c>
      <c r="U51" s="151">
        <v>218.42186652847903</v>
      </c>
      <c r="V51" s="152">
        <v>258.83990573606474</v>
      </c>
      <c r="W51" s="150">
        <v>91.885038265306122</v>
      </c>
      <c r="X51" s="151">
        <v>97.973109784006766</v>
      </c>
      <c r="Y51" s="152">
        <v>116.1026178569669</v>
      </c>
      <c r="Z51" s="150">
        <v>1082.7604634972979</v>
      </c>
      <c r="AA51" s="151">
        <v>1341.3415128052047</v>
      </c>
      <c r="AB51" s="152">
        <v>1896.4493757779076</v>
      </c>
      <c r="AC51" s="150">
        <v>18.083252551020408</v>
      </c>
      <c r="AD51" s="151">
        <v>20.396647875080657</v>
      </c>
      <c r="AE51" s="152">
        <v>23.684848599115842</v>
      </c>
      <c r="AF51" s="150">
        <v>229.36481817349096</v>
      </c>
      <c r="AG51" s="151">
        <v>286.3417737845059</v>
      </c>
      <c r="AH51" s="152">
        <v>426.21096634008444</v>
      </c>
      <c r="AI51" s="150">
        <v>132.01844387755102</v>
      </c>
      <c r="AJ51" s="151">
        <v>147.6806667445787</v>
      </c>
      <c r="AK51" s="152">
        <v>166.86766553355605</v>
      </c>
      <c r="AL51" s="150">
        <v>81.419337272144318</v>
      </c>
      <c r="AM51" s="151">
        <v>95.499132593568319</v>
      </c>
      <c r="AN51" s="152">
        <v>111.87937653136703</v>
      </c>
      <c r="AO51" s="150">
        <v>99.39613263717132</v>
      </c>
      <c r="AP51" s="151">
        <v>106.51704728422442</v>
      </c>
      <c r="AQ51" s="152">
        <v>127.59697517511525</v>
      </c>
      <c r="AR51" s="150">
        <v>59.420233122652725</v>
      </c>
      <c r="AS51" s="151">
        <v>67.048068792367474</v>
      </c>
      <c r="AT51" s="152">
        <v>91.728269591810829</v>
      </c>
      <c r="AU51" s="150">
        <v>69.314285714285717</v>
      </c>
      <c r="AV51" s="151">
        <v>76.31913983499912</v>
      </c>
      <c r="AW51" s="152">
        <v>102.17656047569048</v>
      </c>
      <c r="AX51" s="150">
        <v>31.934056122448979</v>
      </c>
      <c r="AY51" s="151">
        <v>31.934056122448979</v>
      </c>
      <c r="AZ51" s="152">
        <v>31.934056122448979</v>
      </c>
      <c r="BA51" s="150">
        <v>12.542561601172487</v>
      </c>
      <c r="BB51" s="151">
        <v>13.441132886067265</v>
      </c>
      <c r="BC51" s="152">
        <v>16.101158855939815</v>
      </c>
    </row>
    <row r="52" spans="1:55" hidden="1">
      <c r="A52" s="147" t="str">
        <f t="shared" si="0"/>
        <v>VERITY HEALTH SYSTEMPREMIER</v>
      </c>
      <c r="B52" s="148" t="s">
        <v>1068</v>
      </c>
      <c r="C52" s="148" t="s">
        <v>8334</v>
      </c>
      <c r="D52" s="149">
        <v>775</v>
      </c>
      <c r="E52" s="150">
        <v>277.68838709677419</v>
      </c>
      <c r="F52" s="151">
        <v>339.97605196543901</v>
      </c>
      <c r="G52" s="152">
        <v>521.68427038147229</v>
      </c>
      <c r="H52" s="150">
        <v>1738.8787225806452</v>
      </c>
      <c r="I52" s="151">
        <v>2192.9696120103254</v>
      </c>
      <c r="J52" s="153">
        <v>2652.7053866403762</v>
      </c>
      <c r="K52" s="150">
        <v>1655.316064516129</v>
      </c>
      <c r="L52" s="151">
        <v>2081.186151351938</v>
      </c>
      <c r="M52" s="152">
        <v>2521.1636538108287</v>
      </c>
      <c r="N52" s="150">
        <v>22.44571612903226</v>
      </c>
      <c r="O52" s="151">
        <v>30.325960173218611</v>
      </c>
      <c r="P52" s="152">
        <v>35.276543361748381</v>
      </c>
      <c r="Q52" s="150">
        <v>61.116941935483879</v>
      </c>
      <c r="R52" s="151">
        <v>81.457500485169064</v>
      </c>
      <c r="S52" s="152">
        <v>96.26518946779909</v>
      </c>
      <c r="T52" s="150">
        <v>743.64638709677411</v>
      </c>
      <c r="U52" s="151">
        <v>888.7655349033862</v>
      </c>
      <c r="V52" s="152">
        <v>962.08339916090426</v>
      </c>
      <c r="W52" s="150">
        <v>213.01349677419353</v>
      </c>
      <c r="X52" s="151">
        <v>254.58209397246745</v>
      </c>
      <c r="Y52" s="152">
        <v>275.58360075377743</v>
      </c>
      <c r="Z52" s="150">
        <v>1056.9943096774196</v>
      </c>
      <c r="AA52" s="151">
        <v>1316.7341801042583</v>
      </c>
      <c r="AB52" s="152">
        <v>1699.3582201538875</v>
      </c>
      <c r="AC52" s="150">
        <v>301.89467096774194</v>
      </c>
      <c r="AD52" s="151">
        <v>383.51653065809217</v>
      </c>
      <c r="AE52" s="152">
        <v>404.80892058906215</v>
      </c>
      <c r="AF52" s="150">
        <v>209.24401290322578</v>
      </c>
      <c r="AG52" s="151">
        <v>215.23965404477161</v>
      </c>
      <c r="AH52" s="152">
        <v>233.56077301934732</v>
      </c>
      <c r="AI52" s="150">
        <v>218.33827096774195</v>
      </c>
      <c r="AJ52" s="151">
        <v>276.54419637080889</v>
      </c>
      <c r="AK52" s="152">
        <v>322.66484163727716</v>
      </c>
      <c r="AL52" s="150">
        <v>41.030890322580646</v>
      </c>
      <c r="AM52" s="151">
        <v>52.187946727958739</v>
      </c>
      <c r="AN52" s="152">
        <v>64.233973124233458</v>
      </c>
      <c r="AO52" s="150">
        <v>89.444861980726344</v>
      </c>
      <c r="AP52" s="151">
        <v>103.28489096011697</v>
      </c>
      <c r="AQ52" s="152">
        <v>115.43959095691385</v>
      </c>
      <c r="AR52" s="150">
        <v>57.759898731420471</v>
      </c>
      <c r="AS52" s="151">
        <v>74.3080514236228</v>
      </c>
      <c r="AT52" s="152">
        <v>92.998040438459171</v>
      </c>
      <c r="AU52" s="150">
        <v>62.32108387096774</v>
      </c>
      <c r="AV52" s="151">
        <v>79.035016277485553</v>
      </c>
      <c r="AW52" s="152">
        <v>96.006076598899924</v>
      </c>
      <c r="AX52" s="150">
        <v>60.67390967741936</v>
      </c>
      <c r="AY52" s="151">
        <v>60.67390967741936</v>
      </c>
      <c r="AZ52" s="152">
        <v>60.67390967741936</v>
      </c>
      <c r="BA52" s="150">
        <v>9.606148799477328</v>
      </c>
      <c r="BB52" s="151">
        <v>11.092532419743327</v>
      </c>
      <c r="BC52" s="152">
        <v>12.397916029227758</v>
      </c>
    </row>
    <row r="53" spans="1:55" hidden="1">
      <c r="A53" s="147" t="str">
        <f t="shared" si="0"/>
        <v>SPECTRUM HEALTHVIZIENT</v>
      </c>
      <c r="B53" s="148" t="s">
        <v>949</v>
      </c>
      <c r="C53" s="148" t="s">
        <v>8335</v>
      </c>
      <c r="D53" s="149">
        <v>770</v>
      </c>
      <c r="E53" s="150">
        <v>896.83129870129869</v>
      </c>
      <c r="F53" s="151">
        <v>1004.071022060398</v>
      </c>
      <c r="G53" s="152">
        <v>1326.179233534664</v>
      </c>
      <c r="H53" s="150">
        <v>3092.3880779220781</v>
      </c>
      <c r="I53" s="151">
        <v>3518.6079314979897</v>
      </c>
      <c r="J53" s="153">
        <v>4550.6289324636591</v>
      </c>
      <c r="K53" s="150">
        <v>2882.6918571428573</v>
      </c>
      <c r="L53" s="151">
        <v>3286.6789829358609</v>
      </c>
      <c r="M53" s="152">
        <v>4243.8282656384254</v>
      </c>
      <c r="N53" s="150">
        <v>85.995103896103885</v>
      </c>
      <c r="O53" s="151">
        <v>93.606359653973058</v>
      </c>
      <c r="P53" s="152">
        <v>118.1766239740459</v>
      </c>
      <c r="Q53" s="150">
        <v>123.7011168831169</v>
      </c>
      <c r="R53" s="151">
        <v>138.32258890815586</v>
      </c>
      <c r="S53" s="152">
        <v>188.62404285118794</v>
      </c>
      <c r="T53" s="150">
        <v>293.25497402597404</v>
      </c>
      <c r="U53" s="151">
        <v>312.68531098605496</v>
      </c>
      <c r="V53" s="152">
        <v>370.54640044534989</v>
      </c>
      <c r="W53" s="150">
        <v>401.87732467532464</v>
      </c>
      <c r="X53" s="151">
        <v>428.50470537361684</v>
      </c>
      <c r="Y53" s="152">
        <v>507.79768211487925</v>
      </c>
      <c r="Z53" s="150">
        <v>1750.1844285714285</v>
      </c>
      <c r="AA53" s="151">
        <v>2168.1573240358452</v>
      </c>
      <c r="AB53" s="152">
        <v>3065.4390134820269</v>
      </c>
      <c r="AC53" s="150">
        <v>328.85709090909091</v>
      </c>
      <c r="AD53" s="151">
        <v>370.92786629900922</v>
      </c>
      <c r="AE53" s="152">
        <v>430.72618639548762</v>
      </c>
      <c r="AF53" s="150">
        <v>343.91548051948052</v>
      </c>
      <c r="AG53" s="151">
        <v>429.34818647474833</v>
      </c>
      <c r="AH53" s="152">
        <v>639.07163469442435</v>
      </c>
      <c r="AI53" s="150">
        <v>547.25563636363643</v>
      </c>
      <c r="AJ53" s="151">
        <v>612.18019910059979</v>
      </c>
      <c r="AK53" s="152">
        <v>691.71600427877013</v>
      </c>
      <c r="AL53" s="150">
        <v>16.635363636363635</v>
      </c>
      <c r="AM53" s="151">
        <v>19.512106716629326</v>
      </c>
      <c r="AN53" s="152">
        <v>22.858870808393174</v>
      </c>
      <c r="AO53" s="150">
        <v>168.73587012987014</v>
      </c>
      <c r="AP53" s="151">
        <v>180.8244061444162</v>
      </c>
      <c r="AQ53" s="152">
        <v>216.60990282896412</v>
      </c>
      <c r="AR53" s="150">
        <v>79.55322077922078</v>
      </c>
      <c r="AS53" s="151">
        <v>89.765548520309636</v>
      </c>
      <c r="AT53" s="152">
        <v>122.80798810517078</v>
      </c>
      <c r="AU53" s="150">
        <v>29.5056103896104</v>
      </c>
      <c r="AV53" s="151">
        <v>32.487427116017628</v>
      </c>
      <c r="AW53" s="152">
        <v>43.494378587022503</v>
      </c>
      <c r="AX53" s="150">
        <v>114.41118181818182</v>
      </c>
      <c r="AY53" s="151">
        <v>114.41118181818182</v>
      </c>
      <c r="AZ53" s="152">
        <v>114.41118181818182</v>
      </c>
      <c r="BA53" s="150">
        <v>25.453779220779222</v>
      </c>
      <c r="BB53" s="151">
        <v>27.277332959411488</v>
      </c>
      <c r="BC53" s="152">
        <v>32.675569453011462</v>
      </c>
    </row>
    <row r="54" spans="1:55" hidden="1">
      <c r="A54" s="147" t="str">
        <f t="shared" si="0"/>
        <v>KALEIDA HEALTHPREMIER</v>
      </c>
      <c r="B54" s="148" t="s">
        <v>629</v>
      </c>
      <c r="C54" s="148" t="s">
        <v>8334</v>
      </c>
      <c r="D54" s="149">
        <v>759</v>
      </c>
      <c r="E54" s="150">
        <v>511.96175230566541</v>
      </c>
      <c r="F54" s="151">
        <v>626.7987549854945</v>
      </c>
      <c r="G54" s="152">
        <v>961.80613099143784</v>
      </c>
      <c r="H54" s="150">
        <v>2236.7949966367901</v>
      </c>
      <c r="I54" s="151">
        <v>2826.2067612438277</v>
      </c>
      <c r="J54" s="153">
        <v>3414.9644758368827</v>
      </c>
      <c r="K54" s="150">
        <v>2073.865006587615</v>
      </c>
      <c r="L54" s="151">
        <v>2607.4169302194218</v>
      </c>
      <c r="M54" s="152">
        <v>3158.6433489046244</v>
      </c>
      <c r="N54" s="150">
        <v>89.481531551151548</v>
      </c>
      <c r="O54" s="151">
        <v>120.89671572335898</v>
      </c>
      <c r="P54" s="152">
        <v>140.63258706889604</v>
      </c>
      <c r="Q54" s="150">
        <v>73.448458498023712</v>
      </c>
      <c r="R54" s="151">
        <v>97.893115301046493</v>
      </c>
      <c r="S54" s="152">
        <v>115.68853986336238</v>
      </c>
      <c r="T54" s="150">
        <v>374.2112384716732</v>
      </c>
      <c r="U54" s="151">
        <v>447.23682828012488</v>
      </c>
      <c r="V54" s="152">
        <v>484.13120343202547</v>
      </c>
      <c r="W54" s="150">
        <v>508.81084321475623</v>
      </c>
      <c r="X54" s="151">
        <v>608.10292241163972</v>
      </c>
      <c r="Y54" s="152">
        <v>658.26779241284112</v>
      </c>
      <c r="Z54" s="150">
        <v>1068.7015151515152</v>
      </c>
      <c r="AA54" s="151">
        <v>1331.3182487790934</v>
      </c>
      <c r="AB54" s="152">
        <v>1718.1802097098264</v>
      </c>
      <c r="AC54" s="150">
        <v>198.80100131752306</v>
      </c>
      <c r="AD54" s="151">
        <v>252.54990448240812</v>
      </c>
      <c r="AE54" s="152">
        <v>266.57118026429259</v>
      </c>
      <c r="AF54" s="150">
        <v>219.04204216073779</v>
      </c>
      <c r="AG54" s="151">
        <v>225.31843430924113</v>
      </c>
      <c r="AH54" s="152">
        <v>244.49745529617346</v>
      </c>
      <c r="AI54" s="150">
        <v>267.57164690382081</v>
      </c>
      <c r="AJ54" s="151">
        <v>338.90250086098416</v>
      </c>
      <c r="AK54" s="152">
        <v>395.42294940863735</v>
      </c>
      <c r="AL54" s="150">
        <v>54.469913703925542</v>
      </c>
      <c r="AM54" s="151">
        <v>69.281288617141215</v>
      </c>
      <c r="AN54" s="152">
        <v>85.272801672835115</v>
      </c>
      <c r="AO54" s="150">
        <v>269.03916996047434</v>
      </c>
      <c r="AP54" s="151">
        <v>310.66827896001092</v>
      </c>
      <c r="AQ54" s="152">
        <v>347.22812516963955</v>
      </c>
      <c r="AR54" s="150">
        <v>152.11000000000001</v>
      </c>
      <c r="AS54" s="151">
        <v>195.68936148252999</v>
      </c>
      <c r="AT54" s="152">
        <v>244.90922321162003</v>
      </c>
      <c r="AU54" s="150">
        <v>121.97</v>
      </c>
      <c r="AV54" s="151">
        <v>154.68121439164599</v>
      </c>
      <c r="AW54" s="152">
        <v>187.89565962961146</v>
      </c>
      <c r="AX54" s="150">
        <v>179.80047430830038</v>
      </c>
      <c r="AY54" s="151">
        <v>179.80047430830038</v>
      </c>
      <c r="AZ54" s="152">
        <v>179.80047430830038</v>
      </c>
      <c r="BA54" s="150">
        <v>24.228840579710145</v>
      </c>
      <c r="BB54" s="151">
        <v>27.97783016205732</v>
      </c>
      <c r="BC54" s="152">
        <v>31.270297521222709</v>
      </c>
    </row>
    <row r="55" spans="1:55" hidden="1">
      <c r="A55" s="147" t="str">
        <f t="shared" si="0"/>
        <v>MOUNTAIN STATES HEALTH ALLIANCEPREMIER</v>
      </c>
      <c r="B55" s="148" t="s">
        <v>745</v>
      </c>
      <c r="C55" s="148" t="s">
        <v>8334</v>
      </c>
      <c r="D55" s="149">
        <v>722</v>
      </c>
      <c r="E55" s="150">
        <v>566.11211911357339</v>
      </c>
      <c r="F55" s="151">
        <v>693.09547020757213</v>
      </c>
      <c r="G55" s="152">
        <v>1063.536689098024</v>
      </c>
      <c r="H55" s="150">
        <v>1435.1608864265929</v>
      </c>
      <c r="I55" s="151">
        <v>1813.4851330043691</v>
      </c>
      <c r="J55" s="153">
        <v>2191.5135656367111</v>
      </c>
      <c r="K55" s="150">
        <v>1323.8412326869807</v>
      </c>
      <c r="L55" s="151">
        <v>1664.4314032330694</v>
      </c>
      <c r="M55" s="152">
        <v>2016.3039982591906</v>
      </c>
      <c r="N55" s="150">
        <v>37.520637119113573</v>
      </c>
      <c r="O55" s="151">
        <v>50.69338578492858</v>
      </c>
      <c r="P55" s="152">
        <v>58.968864022156836</v>
      </c>
      <c r="Q55" s="150">
        <v>73.79901662049862</v>
      </c>
      <c r="R55" s="151">
        <v>98.360343986371149</v>
      </c>
      <c r="S55" s="152">
        <v>116.24070335536345</v>
      </c>
      <c r="T55" s="150">
        <v>575.14990304709147</v>
      </c>
      <c r="U55" s="151">
        <v>687.38774248190839</v>
      </c>
      <c r="V55" s="152">
        <v>744.09313801803137</v>
      </c>
      <c r="W55" s="150">
        <v>198.10153739612187</v>
      </c>
      <c r="X55" s="151">
        <v>236.76013479526952</v>
      </c>
      <c r="Y55" s="152">
        <v>256.29143606968074</v>
      </c>
      <c r="Z55" s="150">
        <v>950.10277008310243</v>
      </c>
      <c r="AA55" s="151">
        <v>1183.5757113602219</v>
      </c>
      <c r="AB55" s="152">
        <v>1527.505812991976</v>
      </c>
      <c r="AC55" s="150">
        <v>189.24321329639886</v>
      </c>
      <c r="AD55" s="151">
        <v>240.40802171622079</v>
      </c>
      <c r="AE55" s="152">
        <v>253.75519434560186</v>
      </c>
      <c r="AF55" s="150">
        <v>191.44924184679036</v>
      </c>
      <c r="AG55" s="151">
        <v>196.93499474842895</v>
      </c>
      <c r="AH55" s="152">
        <v>213.69802795927447</v>
      </c>
      <c r="AI55" s="150">
        <v>183.88210526315785</v>
      </c>
      <c r="AJ55" s="151">
        <v>232.9024994179122</v>
      </c>
      <c r="AK55" s="152">
        <v>271.74480273974467</v>
      </c>
      <c r="AL55" s="150">
        <v>43.161315789473683</v>
      </c>
      <c r="AM55" s="151">
        <v>54.897674201576663</v>
      </c>
      <c r="AN55" s="152">
        <v>67.569160128651916</v>
      </c>
      <c r="AO55" s="150">
        <v>152.79321329639887</v>
      </c>
      <c r="AP55" s="151">
        <v>176.43529237224385</v>
      </c>
      <c r="AQ55" s="152">
        <v>197.19842653152631</v>
      </c>
      <c r="AR55" s="150">
        <v>70.248324099722993</v>
      </c>
      <c r="AS55" s="151">
        <v>90.374398055963539</v>
      </c>
      <c r="AT55" s="152">
        <v>113.10540061259144</v>
      </c>
      <c r="AU55" s="150">
        <v>36.155689824141191</v>
      </c>
      <c r="AV55" s="151">
        <v>45.852308019724831</v>
      </c>
      <c r="AW55" s="152">
        <v>55.698099441425271</v>
      </c>
      <c r="AX55" s="150">
        <v>84.978947368421046</v>
      </c>
      <c r="AY55" s="151">
        <v>84.978947368421046</v>
      </c>
      <c r="AZ55" s="152">
        <v>84.978947368421046</v>
      </c>
      <c r="BA55" s="150">
        <v>12.647825484764542</v>
      </c>
      <c r="BB55" s="151">
        <v>14.604855406428859</v>
      </c>
      <c r="BC55" s="152">
        <v>16.323573742785406</v>
      </c>
    </row>
    <row r="56" spans="1:55" hidden="1">
      <c r="A56" s="147" t="str">
        <f t="shared" si="0"/>
        <v>HEALTHPARTNERS, INCPREMIER</v>
      </c>
      <c r="B56" s="148" t="s">
        <v>574</v>
      </c>
      <c r="C56" s="148" t="s">
        <v>8334</v>
      </c>
      <c r="D56" s="149">
        <v>699</v>
      </c>
      <c r="E56" s="150">
        <v>527.52759656652358</v>
      </c>
      <c r="F56" s="151">
        <v>645.85613917301248</v>
      </c>
      <c r="G56" s="152">
        <v>991.04918357637519</v>
      </c>
      <c r="H56" s="150">
        <v>3594.7568097281833</v>
      </c>
      <c r="I56" s="151">
        <v>4537.7497932835849</v>
      </c>
      <c r="J56" s="153">
        <v>5485.8735040713682</v>
      </c>
      <c r="K56" s="150">
        <v>3380.0459656652361</v>
      </c>
      <c r="L56" s="151">
        <v>4249.64452739227</v>
      </c>
      <c r="M56" s="152">
        <v>5148.049499136655</v>
      </c>
      <c r="N56" s="150">
        <v>105.97091559370531</v>
      </c>
      <c r="O56" s="151">
        <v>143.17519420365113</v>
      </c>
      <c r="P56" s="152">
        <v>166.54793179845399</v>
      </c>
      <c r="Q56" s="150">
        <v>108.7399284692418</v>
      </c>
      <c r="R56" s="151">
        <v>144.93007168766462</v>
      </c>
      <c r="S56" s="152">
        <v>171.27607313625984</v>
      </c>
      <c r="T56" s="150">
        <v>499.30693848354798</v>
      </c>
      <c r="U56" s="151">
        <v>596.74437469505688</v>
      </c>
      <c r="V56" s="152">
        <v>645.97223214689404</v>
      </c>
      <c r="W56" s="150">
        <v>164.36939914163088</v>
      </c>
      <c r="X56" s="151">
        <v>196.44532601063915</v>
      </c>
      <c r="Y56" s="152">
        <v>212.65089562471923</v>
      </c>
      <c r="Z56" s="150">
        <v>1379.8449213161662</v>
      </c>
      <c r="AA56" s="151">
        <v>1718.920295507321</v>
      </c>
      <c r="AB56" s="152">
        <v>2218.4138439608423</v>
      </c>
      <c r="AC56" s="150">
        <v>527.79935622317601</v>
      </c>
      <c r="AD56" s="151">
        <v>670.49801619027573</v>
      </c>
      <c r="AE56" s="152">
        <v>707.72328307555836</v>
      </c>
      <c r="AF56" s="150">
        <v>445.57068669527899</v>
      </c>
      <c r="AG56" s="151">
        <v>458.33799077987709</v>
      </c>
      <c r="AH56" s="152">
        <v>497.35154939626199</v>
      </c>
      <c r="AI56" s="150">
        <v>22.553133047210299</v>
      </c>
      <c r="AJ56" s="151">
        <v>28.565482480651188</v>
      </c>
      <c r="AK56" s="152">
        <v>33.32948946993217</v>
      </c>
      <c r="AL56" s="150">
        <v>24.084248927038626</v>
      </c>
      <c r="AM56" s="151">
        <v>30.633200744744059</v>
      </c>
      <c r="AN56" s="152">
        <v>37.703958801141781</v>
      </c>
      <c r="AO56" s="150">
        <v>184.83550786838339</v>
      </c>
      <c r="AP56" s="151">
        <v>213.43557196004733</v>
      </c>
      <c r="AQ56" s="152">
        <v>238.55294703498336</v>
      </c>
      <c r="AR56" s="150">
        <v>152.11000000000001</v>
      </c>
      <c r="AS56" s="151">
        <v>195.68936148252999</v>
      </c>
      <c r="AT56" s="152">
        <v>244.90922321162003</v>
      </c>
      <c r="AU56" s="150">
        <v>49.083247496423454</v>
      </c>
      <c r="AV56" s="151">
        <v>62.24691587302204</v>
      </c>
      <c r="AW56" s="152">
        <v>75.613094737262941</v>
      </c>
      <c r="AX56" s="150">
        <v>71.180715307582275</v>
      </c>
      <c r="AY56" s="151">
        <v>71.180715307582275</v>
      </c>
      <c r="AZ56" s="152">
        <v>71.180715307582275</v>
      </c>
      <c r="BA56" s="150">
        <v>30.098226037195992</v>
      </c>
      <c r="BB56" s="151">
        <v>34.755400427747375</v>
      </c>
      <c r="BC56" s="152">
        <v>38.845461050756981</v>
      </c>
    </row>
    <row r="57" spans="1:55" hidden="1">
      <c r="A57" s="147" t="str">
        <f t="shared" si="0"/>
        <v>LOS ANGELES COUNTY HEALTH SERVICES DEPARTMENTVIZIENT</v>
      </c>
      <c r="B57" s="148" t="s">
        <v>668</v>
      </c>
      <c r="C57" s="148" t="s">
        <v>8335</v>
      </c>
      <c r="D57" s="149">
        <v>668</v>
      </c>
      <c r="E57" s="150">
        <v>294.45001497005984</v>
      </c>
      <c r="F57" s="151">
        <v>329.65924349965968</v>
      </c>
      <c r="G57" s="152">
        <v>435.4146601849622</v>
      </c>
      <c r="H57" s="150">
        <v>3522.8171706586832</v>
      </c>
      <c r="I57" s="151">
        <v>4011.874270986194</v>
      </c>
      <c r="J57" s="153">
        <v>5188.512105374929</v>
      </c>
      <c r="K57" s="150">
        <v>3365.2417514970061</v>
      </c>
      <c r="L57" s="151">
        <v>3836.8545391826638</v>
      </c>
      <c r="M57" s="152">
        <v>4954.2263875072967</v>
      </c>
      <c r="N57" s="150">
        <v>39.778473053892213</v>
      </c>
      <c r="O57" s="151">
        <v>43.29918665680232</v>
      </c>
      <c r="P57" s="152">
        <v>54.664573206760394</v>
      </c>
      <c r="Q57" s="150">
        <v>117.79694610778444</v>
      </c>
      <c r="R57" s="151">
        <v>131.72054514672786</v>
      </c>
      <c r="S57" s="152">
        <v>179.62114466087226</v>
      </c>
      <c r="T57" s="150">
        <v>356.17582335329342</v>
      </c>
      <c r="U57" s="151">
        <v>379.77513752613942</v>
      </c>
      <c r="V57" s="152">
        <v>450.05091459260984</v>
      </c>
      <c r="W57" s="150">
        <v>87.391137724550902</v>
      </c>
      <c r="X57" s="151">
        <v>93.181454696847055</v>
      </c>
      <c r="Y57" s="152">
        <v>110.42428733634368</v>
      </c>
      <c r="Z57" s="150">
        <v>1311.2206437125747</v>
      </c>
      <c r="AA57" s="151">
        <v>1624.3617505001635</v>
      </c>
      <c r="AB57" s="152">
        <v>2296.5962048927581</v>
      </c>
      <c r="AC57" s="150">
        <v>268.07314371257485</v>
      </c>
      <c r="AD57" s="151">
        <v>302.36781251848095</v>
      </c>
      <c r="AE57" s="152">
        <v>351.11337434498637</v>
      </c>
      <c r="AF57" s="150">
        <v>450.23368263473049</v>
      </c>
      <c r="AG57" s="151">
        <v>562.07709765515881</v>
      </c>
      <c r="AH57" s="152">
        <v>836.63455661039882</v>
      </c>
      <c r="AI57" s="150">
        <v>462.78706586826348</v>
      </c>
      <c r="AJ57" s="151">
        <v>517.69056232463322</v>
      </c>
      <c r="AK57" s="152">
        <v>584.95006494840743</v>
      </c>
      <c r="AL57" s="150">
        <v>81.419337272144318</v>
      </c>
      <c r="AM57" s="151">
        <v>95.499132593568319</v>
      </c>
      <c r="AN57" s="152">
        <v>111.87937653136703</v>
      </c>
      <c r="AO57" s="150">
        <v>99.39613263717132</v>
      </c>
      <c r="AP57" s="151">
        <v>106.51704728422442</v>
      </c>
      <c r="AQ57" s="152">
        <v>127.59697517511525</v>
      </c>
      <c r="AR57" s="150">
        <v>59.420233122652725</v>
      </c>
      <c r="AS57" s="151">
        <v>67.048068792367474</v>
      </c>
      <c r="AT57" s="152">
        <v>91.728269591810829</v>
      </c>
      <c r="AU57" s="150">
        <v>23.91631736526946</v>
      </c>
      <c r="AV57" s="151">
        <v>26.333283976437599</v>
      </c>
      <c r="AW57" s="152">
        <v>35.255171750613826</v>
      </c>
      <c r="AX57" s="150">
        <v>15.74624251497006</v>
      </c>
      <c r="AY57" s="151">
        <v>15.74624251497006</v>
      </c>
      <c r="AZ57" s="152">
        <v>15.74624251497006</v>
      </c>
      <c r="BA57" s="150">
        <v>12.542561601172487</v>
      </c>
      <c r="BB57" s="151">
        <v>13.441132886067265</v>
      </c>
      <c r="BC57" s="152">
        <v>16.101158855939815</v>
      </c>
    </row>
    <row r="58" spans="1:55" hidden="1">
      <c r="A58" s="147" t="str">
        <f t="shared" si="0"/>
        <v>CARE NEW ENGLAND HEALTH SYSTEM, INCVIZIENT</v>
      </c>
      <c r="B58" s="148" t="s">
        <v>360</v>
      </c>
      <c r="C58" s="148" t="s">
        <v>8335</v>
      </c>
      <c r="D58" s="149">
        <v>607</v>
      </c>
      <c r="E58" s="150">
        <v>340.22179571663924</v>
      </c>
      <c r="F58" s="151">
        <v>380.90424213239515</v>
      </c>
      <c r="G58" s="152">
        <v>503.09916806946325</v>
      </c>
      <c r="H58" s="150">
        <v>1661.9686655683688</v>
      </c>
      <c r="I58" s="151">
        <v>1892.6605006473571</v>
      </c>
      <c r="J58" s="153">
        <v>2449.5644648853954</v>
      </c>
      <c r="K58" s="150">
        <v>1575.8676441515649</v>
      </c>
      <c r="L58" s="151">
        <v>1796.7133924106142</v>
      </c>
      <c r="M58" s="152">
        <v>2319.9537038911562</v>
      </c>
      <c r="N58" s="150">
        <v>11.149604612850084</v>
      </c>
      <c r="O58" s="151">
        <v>12.136433960833052</v>
      </c>
      <c r="P58" s="152">
        <v>15.322065700205153</v>
      </c>
      <c r="Q58" s="150">
        <v>74.951416803953876</v>
      </c>
      <c r="R58" s="151">
        <v>83.810674275909818</v>
      </c>
      <c r="S58" s="152">
        <v>114.28869529403408</v>
      </c>
      <c r="T58" s="150">
        <v>404.69021416803957</v>
      </c>
      <c r="U58" s="151">
        <v>431.50396984890955</v>
      </c>
      <c r="V58" s="152">
        <v>511.35194774954755</v>
      </c>
      <c r="W58" s="150">
        <v>125.96069192751233</v>
      </c>
      <c r="X58" s="151">
        <v>134.30653054800146</v>
      </c>
      <c r="Y58" s="152">
        <v>159.15938389918435</v>
      </c>
      <c r="Z58" s="150">
        <v>731.33049423393743</v>
      </c>
      <c r="AA58" s="151">
        <v>905.9842731307632</v>
      </c>
      <c r="AB58" s="152">
        <v>1280.921594419448</v>
      </c>
      <c r="AC58" s="150">
        <v>179.47322899505767</v>
      </c>
      <c r="AD58" s="151">
        <v>202.43328706977232</v>
      </c>
      <c r="AE58" s="152">
        <v>235.06812418557539</v>
      </c>
      <c r="AF58" s="150">
        <v>173.51224052718285</v>
      </c>
      <c r="AG58" s="151">
        <v>216.61474990596278</v>
      </c>
      <c r="AH58" s="152">
        <v>322.42442540157157</v>
      </c>
      <c r="AI58" s="150">
        <v>195.20080724876442</v>
      </c>
      <c r="AJ58" s="151">
        <v>218.35877258419535</v>
      </c>
      <c r="AK58" s="152">
        <v>246.72842717399854</v>
      </c>
      <c r="AL58" s="150">
        <v>81.419337272144318</v>
      </c>
      <c r="AM58" s="151">
        <v>95.499132593568319</v>
      </c>
      <c r="AN58" s="152">
        <v>111.87937653136703</v>
      </c>
      <c r="AO58" s="150">
        <v>163.50283360790775</v>
      </c>
      <c r="AP58" s="151">
        <v>175.21646563545633</v>
      </c>
      <c r="AQ58" s="152">
        <v>209.89214014074463</v>
      </c>
      <c r="AR58" s="150">
        <v>74.444629324546952</v>
      </c>
      <c r="AS58" s="151">
        <v>84.001161992608644</v>
      </c>
      <c r="AT58" s="152">
        <v>114.92174751736505</v>
      </c>
      <c r="AU58" s="150">
        <v>50.746392781899807</v>
      </c>
      <c r="AV58" s="151">
        <v>55.874788392220132</v>
      </c>
      <c r="AW58" s="152">
        <v>74.805529878442911</v>
      </c>
      <c r="AX58" s="150">
        <v>160.45726523887973</v>
      </c>
      <c r="AY58" s="151">
        <v>160.45726523887973</v>
      </c>
      <c r="AZ58" s="152">
        <v>160.45726523887973</v>
      </c>
      <c r="BA58" s="150">
        <v>11.670856672158155</v>
      </c>
      <c r="BB58" s="151">
        <v>12.50697747500465</v>
      </c>
      <c r="BC58" s="152">
        <v>14.982132297899755</v>
      </c>
    </row>
    <row r="59" spans="1:55" hidden="1">
      <c r="A59" s="147" t="str">
        <f t="shared" si="0"/>
        <v>ASCENSION HEALTHPREMIER</v>
      </c>
      <c r="B59" s="148" t="s">
        <v>287</v>
      </c>
      <c r="C59" s="148" t="s">
        <v>8334</v>
      </c>
      <c r="D59" s="149">
        <v>250</v>
      </c>
      <c r="E59" s="150">
        <v>369.22676567656765</v>
      </c>
      <c r="F59" s="151">
        <v>452.04720077451867</v>
      </c>
      <c r="G59" s="152">
        <v>693.65448757553975</v>
      </c>
      <c r="H59" s="150">
        <v>1428.0892409240923</v>
      </c>
      <c r="I59" s="151">
        <v>1809.7155158207931</v>
      </c>
      <c r="J59" s="153">
        <v>2184.0527025723445</v>
      </c>
      <c r="K59" s="150">
        <v>1252.2519801980197</v>
      </c>
      <c r="L59" s="151">
        <v>1574.4240843533273</v>
      </c>
      <c r="M59" s="152">
        <v>1907.2684942562655</v>
      </c>
      <c r="N59" s="150">
        <v>51.083729372937292</v>
      </c>
      <c r="O59" s="151">
        <v>69.018209691221188</v>
      </c>
      <c r="P59" s="152">
        <v>80.285136992059833</v>
      </c>
      <c r="Q59" s="150">
        <v>124.75353135313532</v>
      </c>
      <c r="R59" s="151">
        <v>166.27322177624458</v>
      </c>
      <c r="S59" s="152">
        <v>196.49907132401918</v>
      </c>
      <c r="T59" s="150">
        <v>384.24960581477654</v>
      </c>
      <c r="U59" s="151">
        <v>459.23413651163639</v>
      </c>
      <c r="V59" s="152">
        <v>497.11821815172704</v>
      </c>
      <c r="W59" s="150">
        <v>144.04260726072607</v>
      </c>
      <c r="X59" s="151">
        <v>172.15185484965954</v>
      </c>
      <c r="Y59" s="152">
        <v>186.35335775438162</v>
      </c>
      <c r="Z59" s="150">
        <v>974.88526402640264</v>
      </c>
      <c r="AA59" s="151">
        <v>1214.4481167692245</v>
      </c>
      <c r="AB59" s="152">
        <v>1567.3492959822618</v>
      </c>
      <c r="AC59" s="150">
        <v>131.4319471947195</v>
      </c>
      <c r="AD59" s="151">
        <v>166.96659216996383</v>
      </c>
      <c r="AE59" s="152">
        <v>176.23638239211604</v>
      </c>
      <c r="AF59" s="150">
        <v>191.0630198019802</v>
      </c>
      <c r="AG59" s="151">
        <v>196.53770596507988</v>
      </c>
      <c r="AH59" s="152">
        <v>213.2669221030477</v>
      </c>
      <c r="AI59" s="150">
        <v>294.09732673267325</v>
      </c>
      <c r="AJ59" s="151">
        <v>372.49955546321263</v>
      </c>
      <c r="AK59" s="152">
        <v>434.62315120267971</v>
      </c>
      <c r="AL59" s="150">
        <v>50.59282178217822</v>
      </c>
      <c r="AM59" s="151">
        <v>64.349943840540163</v>
      </c>
      <c r="AN59" s="152">
        <v>79.203203466611342</v>
      </c>
      <c r="AO59" s="150">
        <v>137.99028052805281</v>
      </c>
      <c r="AP59" s="151">
        <v>159.34186449934919</v>
      </c>
      <c r="AQ59" s="152">
        <v>178.09342188510192</v>
      </c>
      <c r="AR59" s="150">
        <v>48.58171617161716</v>
      </c>
      <c r="AS59" s="151">
        <v>62.500328823543903</v>
      </c>
      <c r="AT59" s="152">
        <v>78.220435013333486</v>
      </c>
      <c r="AU59" s="150">
        <v>39.306584158415845</v>
      </c>
      <c r="AV59" s="151">
        <v>49.848242774544545</v>
      </c>
      <c r="AW59" s="152">
        <v>60.552074757992798</v>
      </c>
      <c r="AX59" s="150">
        <v>133.5061386138614</v>
      </c>
      <c r="AY59" s="151">
        <v>133.5061386138614</v>
      </c>
      <c r="AZ59" s="152">
        <v>133.5061386138614</v>
      </c>
      <c r="BA59" s="150">
        <v>13.869191419141913</v>
      </c>
      <c r="BB59" s="151">
        <v>16.01520637082244</v>
      </c>
      <c r="BC59" s="152">
        <v>17.899896638824021</v>
      </c>
    </row>
    <row r="60" spans="1:55" hidden="1">
      <c r="A60" s="147" t="str">
        <f t="shared" si="0"/>
        <v>ASCENSION HEALTHHEALTHTRUST</v>
      </c>
      <c r="B60" s="148" t="s">
        <v>287</v>
      </c>
      <c r="C60" s="148" t="s">
        <v>8331</v>
      </c>
      <c r="D60" s="149">
        <v>15</v>
      </c>
      <c r="E60" s="150">
        <v>369.22676567656765</v>
      </c>
      <c r="F60" s="151">
        <v>0</v>
      </c>
      <c r="G60" s="152">
        <v>607.70936970469097</v>
      </c>
      <c r="H60" s="150">
        <v>1428.0892409240923</v>
      </c>
      <c r="I60" s="151">
        <v>0</v>
      </c>
      <c r="J60" s="153">
        <v>1538.663012859193</v>
      </c>
      <c r="K60" s="150">
        <v>1252.2519801980197</v>
      </c>
      <c r="L60" s="151">
        <v>0</v>
      </c>
      <c r="M60" s="152">
        <v>1350.3010138763541</v>
      </c>
      <c r="N60" s="150">
        <v>51.083729372937292</v>
      </c>
      <c r="O60" s="151">
        <v>0</v>
      </c>
      <c r="P60" s="152">
        <v>54.253595031501803</v>
      </c>
      <c r="Q60" s="150">
        <v>124.75353135313532</v>
      </c>
      <c r="R60" s="151">
        <v>0</v>
      </c>
      <c r="S60" s="152">
        <v>134.10840395133701</v>
      </c>
      <c r="T60" s="150">
        <v>219.65656584956659</v>
      </c>
      <c r="U60" s="151">
        <v>0</v>
      </c>
      <c r="V60" s="152">
        <v>266.33359387486632</v>
      </c>
      <c r="W60" s="150">
        <v>144.04260726072607</v>
      </c>
      <c r="X60" s="151">
        <v>0</v>
      </c>
      <c r="Y60" s="152">
        <v>157.84396715503945</v>
      </c>
      <c r="Z60" s="150">
        <v>974.88526402640264</v>
      </c>
      <c r="AA60" s="151">
        <v>0</v>
      </c>
      <c r="AB60" s="152">
        <v>1264.7129563741744</v>
      </c>
      <c r="AC60" s="150">
        <v>131.4319471947195</v>
      </c>
      <c r="AD60" s="151">
        <v>0</v>
      </c>
      <c r="AE60" s="152">
        <v>150.59710051460297</v>
      </c>
      <c r="AF60" s="150">
        <v>191.0630198019802</v>
      </c>
      <c r="AG60" s="151">
        <v>0</v>
      </c>
      <c r="AH60" s="152">
        <v>224.70717140771222</v>
      </c>
      <c r="AI60" s="150">
        <v>294.09732673267325</v>
      </c>
      <c r="AJ60" s="151">
        <v>0</v>
      </c>
      <c r="AK60" s="152">
        <v>306.68185815345288</v>
      </c>
      <c r="AL60" s="150">
        <v>50.59282178217822</v>
      </c>
      <c r="AM60" s="151">
        <v>0</v>
      </c>
      <c r="AN60" s="152">
        <v>59.398135781514306</v>
      </c>
      <c r="AO60" s="150">
        <v>137.99028052805281</v>
      </c>
      <c r="AP60" s="151">
        <v>0</v>
      </c>
      <c r="AQ60" s="152">
        <v>146.61184348433042</v>
      </c>
      <c r="AR60" s="150">
        <v>48.58171617161716</v>
      </c>
      <c r="AS60" s="151">
        <v>0</v>
      </c>
      <c r="AT60" s="152">
        <v>56.134803449420666</v>
      </c>
      <c r="AU60" s="150">
        <v>39.306584158415845</v>
      </c>
      <c r="AV60" s="151">
        <v>0</v>
      </c>
      <c r="AW60" s="152">
        <v>48.313129339245549</v>
      </c>
      <c r="AX60" s="150">
        <v>133.5061386138614</v>
      </c>
      <c r="AY60" s="151">
        <v>0</v>
      </c>
      <c r="AZ60" s="152">
        <v>133.5061386138614</v>
      </c>
      <c r="BA60" s="150">
        <v>13.869191419141913</v>
      </c>
      <c r="BB60" s="151">
        <v>0</v>
      </c>
      <c r="BC60" s="152">
        <v>14.735731486422146</v>
      </c>
    </row>
    <row r="61" spans="1:55" hidden="1">
      <c r="A61" s="147" t="str">
        <f t="shared" si="0"/>
        <v>ASCENSION HEALTHASCENSION HLTH RESOURCE &amp; SUPPLY MGMT GR</v>
      </c>
      <c r="B61" s="148" t="s">
        <v>287</v>
      </c>
      <c r="C61" s="148" t="s">
        <v>8333</v>
      </c>
      <c r="D61" s="149">
        <v>341</v>
      </c>
      <c r="E61" s="150">
        <v>369.22676567656765</v>
      </c>
      <c r="F61" s="151">
        <v>420.05479326693285</v>
      </c>
      <c r="G61" s="152">
        <v>520.61212950247295</v>
      </c>
      <c r="H61" s="150">
        <v>1428.0892409240923</v>
      </c>
      <c r="I61" s="151">
        <v>1585.739434820347</v>
      </c>
      <c r="J61" s="153">
        <v>1916.1282125300704</v>
      </c>
      <c r="K61" s="150">
        <v>1252.2519801980197</v>
      </c>
      <c r="L61" s="151">
        <v>1393.2668063327883</v>
      </c>
      <c r="M61" s="152">
        <v>1682.5352489780371</v>
      </c>
      <c r="N61" s="150">
        <v>51.083729372937292</v>
      </c>
      <c r="O61" s="151">
        <v>55.185879503484074</v>
      </c>
      <c r="P61" s="152">
        <v>64.220778698207127</v>
      </c>
      <c r="Q61" s="150">
        <v>124.75353135313532</v>
      </c>
      <c r="R61" s="151">
        <v>137.28674898407462</v>
      </c>
      <c r="S61" s="152">
        <v>169.37218485382627</v>
      </c>
      <c r="T61" s="150">
        <v>371.18615967095161</v>
      </c>
      <c r="U61" s="151">
        <v>401.34005859816926</v>
      </c>
      <c r="V61" s="152">
        <v>439.62317712594205</v>
      </c>
      <c r="W61" s="150">
        <v>144.04260726072607</v>
      </c>
      <c r="X61" s="151">
        <v>155.74413790077799</v>
      </c>
      <c r="Y61" s="152">
        <v>170.60029582353081</v>
      </c>
      <c r="Z61" s="150">
        <v>974.88526402640264</v>
      </c>
      <c r="AA61" s="151">
        <v>1195.9619259706237</v>
      </c>
      <c r="AB61" s="152">
        <v>1537.3024577626077</v>
      </c>
      <c r="AC61" s="150">
        <v>131.4319471947195</v>
      </c>
      <c r="AD61" s="151">
        <v>148.01982611273084</v>
      </c>
      <c r="AE61" s="152">
        <v>158.73680960922482</v>
      </c>
      <c r="AF61" s="150">
        <v>191.0630198019802</v>
      </c>
      <c r="AG61" s="151">
        <v>234.20164444118853</v>
      </c>
      <c r="AH61" s="152">
        <v>311.99151796728819</v>
      </c>
      <c r="AI61" s="150">
        <v>294.09732673267325</v>
      </c>
      <c r="AJ61" s="151">
        <v>321.88109733938404</v>
      </c>
      <c r="AK61" s="152">
        <v>346.95911839228671</v>
      </c>
      <c r="AL61" s="150">
        <v>50.59282178217822</v>
      </c>
      <c r="AM61" s="151">
        <v>58.807384082002073</v>
      </c>
      <c r="AN61" s="152">
        <v>65.102284197428148</v>
      </c>
      <c r="AO61" s="150">
        <v>137.99028052805281</v>
      </c>
      <c r="AP61" s="151">
        <v>149.23098553455065</v>
      </c>
      <c r="AQ61" s="152">
        <v>166.21613025382632</v>
      </c>
      <c r="AR61" s="150">
        <v>48.58171617161716</v>
      </c>
      <c r="AS61" s="151">
        <v>54.105899973962806</v>
      </c>
      <c r="AT61" s="152">
        <v>65.742525223609036</v>
      </c>
      <c r="AU61" s="150">
        <v>39.306584158415845</v>
      </c>
      <c r="AV61" s="151">
        <v>44.843143460265644</v>
      </c>
      <c r="AW61" s="152">
        <v>52.901937597502034</v>
      </c>
      <c r="AX61" s="150">
        <v>133.5061386138614</v>
      </c>
      <c r="AY61" s="151">
        <v>133.5061386138614</v>
      </c>
      <c r="AZ61" s="152">
        <v>133.5061386138614</v>
      </c>
      <c r="BA61" s="150">
        <v>13.869191419141913</v>
      </c>
      <c r="BB61" s="151">
        <v>14.998977436132666</v>
      </c>
      <c r="BC61" s="152">
        <v>16.70612827669909</v>
      </c>
    </row>
    <row r="62" spans="1:55" hidden="1">
      <c r="A62" s="147" t="str">
        <f t="shared" si="0"/>
        <v>SENTARA HEALTHCAREVIZIENT</v>
      </c>
      <c r="B62" s="148" t="s">
        <v>916</v>
      </c>
      <c r="C62" s="148" t="s">
        <v>8335</v>
      </c>
      <c r="D62" s="149">
        <v>579</v>
      </c>
      <c r="E62" s="150">
        <v>432.81412865255982</v>
      </c>
      <c r="F62" s="151">
        <v>484.56841899660054</v>
      </c>
      <c r="G62" s="152">
        <v>640.01904285746809</v>
      </c>
      <c r="H62" s="150">
        <v>401.03094673611196</v>
      </c>
      <c r="I62" s="151">
        <v>450.89765591952016</v>
      </c>
      <c r="J62" s="153">
        <v>587.81959957734239</v>
      </c>
      <c r="K62" s="150">
        <v>220.72070811744385</v>
      </c>
      <c r="L62" s="151">
        <v>251.65302030836276</v>
      </c>
      <c r="M62" s="152">
        <v>324.9396142010599</v>
      </c>
      <c r="N62" s="150">
        <v>80.098149216817802</v>
      </c>
      <c r="O62" s="151">
        <v>87.187477234349146</v>
      </c>
      <c r="P62" s="152">
        <v>110.07288127064815</v>
      </c>
      <c r="Q62" s="150">
        <v>100.21208940185029</v>
      </c>
      <c r="R62" s="151">
        <v>112.05715837680827</v>
      </c>
      <c r="S62" s="152">
        <v>152.80710410563435</v>
      </c>
      <c r="T62" s="150">
        <v>378.92533678756479</v>
      </c>
      <c r="U62" s="151">
        <v>404.03197649913</v>
      </c>
      <c r="V62" s="152">
        <v>478.79637864808313</v>
      </c>
      <c r="W62" s="150">
        <v>299.37293609671849</v>
      </c>
      <c r="X62" s="151">
        <v>319.20863383520873</v>
      </c>
      <c r="Y62" s="152">
        <v>378.27683649645246</v>
      </c>
      <c r="Z62" s="150">
        <v>1082.7604634972979</v>
      </c>
      <c r="AA62" s="151">
        <v>1341.3415128052047</v>
      </c>
      <c r="AB62" s="152">
        <v>1896.4493757779076</v>
      </c>
      <c r="AC62" s="150">
        <v>14.462469775474958</v>
      </c>
      <c r="AD62" s="151">
        <v>16.312657392915408</v>
      </c>
      <c r="AE62" s="152">
        <v>18.942466574249345</v>
      </c>
      <c r="AF62" s="150">
        <v>229.36481817349096</v>
      </c>
      <c r="AG62" s="151">
        <v>286.3417737845059</v>
      </c>
      <c r="AH62" s="152">
        <v>426.21096634008444</v>
      </c>
      <c r="AI62" s="150">
        <v>35.247806563039724</v>
      </c>
      <c r="AJ62" s="151">
        <v>39.429487438450224</v>
      </c>
      <c r="AK62" s="152">
        <v>44.552253636682551</v>
      </c>
      <c r="AL62" s="150">
        <v>12.856545768566493</v>
      </c>
      <c r="AM62" s="151">
        <v>15.079820226781308</v>
      </c>
      <c r="AN62" s="152">
        <v>17.66634773906852</v>
      </c>
      <c r="AO62" s="150">
        <v>199.81362694300518</v>
      </c>
      <c r="AP62" s="151">
        <v>214.12862839253987</v>
      </c>
      <c r="AQ62" s="152">
        <v>256.50509451674316</v>
      </c>
      <c r="AR62" s="150">
        <v>50.530811744386874</v>
      </c>
      <c r="AS62" s="151">
        <v>57.017503364190269</v>
      </c>
      <c r="AT62" s="152">
        <v>78.005481951149108</v>
      </c>
      <c r="AU62" s="150">
        <v>86.462556131260797</v>
      </c>
      <c r="AV62" s="151">
        <v>95.2004026857215</v>
      </c>
      <c r="AW62" s="152">
        <v>127.45491790601784</v>
      </c>
      <c r="AX62" s="150">
        <v>167.70504317789292</v>
      </c>
      <c r="AY62" s="151">
        <v>167.70504317789292</v>
      </c>
      <c r="AZ62" s="152">
        <v>167.70504317789292</v>
      </c>
      <c r="BA62" s="150">
        <v>12.542561601172487</v>
      </c>
      <c r="BB62" s="151">
        <v>13.441132886067265</v>
      </c>
      <c r="BC62" s="152">
        <v>16.101158855939815</v>
      </c>
    </row>
    <row r="63" spans="1:55" hidden="1">
      <c r="A63" s="147" t="str">
        <f t="shared" si="0"/>
        <v>WAKEMED HEALTH AND HOSPITALSVIZIENT</v>
      </c>
      <c r="B63" s="148" t="s">
        <v>1096</v>
      </c>
      <c r="C63" s="148" t="s">
        <v>8335</v>
      </c>
      <c r="D63" s="149">
        <v>576</v>
      </c>
      <c r="E63" s="150">
        <v>432.81412865255982</v>
      </c>
      <c r="F63" s="151">
        <v>484.56841899660054</v>
      </c>
      <c r="G63" s="152">
        <v>640.01904285746809</v>
      </c>
      <c r="H63" s="150">
        <v>2241.7592534722226</v>
      </c>
      <c r="I63" s="151">
        <v>2553.9560196592815</v>
      </c>
      <c r="J63" s="153">
        <v>3300.8975934872392</v>
      </c>
      <c r="K63" s="150">
        <v>2176.9877777777779</v>
      </c>
      <c r="L63" s="151">
        <v>2482.0758963887706</v>
      </c>
      <c r="M63" s="152">
        <v>3204.9080245571572</v>
      </c>
      <c r="N63" s="150">
        <v>18.433958333333333</v>
      </c>
      <c r="O63" s="151">
        <v>20.065511353775239</v>
      </c>
      <c r="P63" s="152">
        <v>25.332406888460785</v>
      </c>
      <c r="Q63" s="150">
        <v>46.337517361111111</v>
      </c>
      <c r="R63" s="151">
        <v>51.814611916736055</v>
      </c>
      <c r="S63" s="152">
        <v>70.657162041620978</v>
      </c>
      <c r="T63" s="150">
        <v>544.27805555555551</v>
      </c>
      <c r="U63" s="151">
        <v>580.34055050401423</v>
      </c>
      <c r="V63" s="152">
        <v>687.73010584857855</v>
      </c>
      <c r="W63" s="150">
        <v>212.31847222222223</v>
      </c>
      <c r="X63" s="151">
        <v>226.38616015089133</v>
      </c>
      <c r="Y63" s="152">
        <v>268.27795808514469</v>
      </c>
      <c r="Z63" s="150">
        <v>1523.6875</v>
      </c>
      <c r="AA63" s="151">
        <v>1887.5691948438796</v>
      </c>
      <c r="AB63" s="152">
        <v>2668.7308095109547</v>
      </c>
      <c r="AC63" s="150">
        <v>379.43446180555554</v>
      </c>
      <c r="AD63" s="151">
        <v>427.97561374996928</v>
      </c>
      <c r="AE63" s="152">
        <v>496.97076097322287</v>
      </c>
      <c r="AF63" s="150">
        <v>325.77338541666666</v>
      </c>
      <c r="AG63" s="151">
        <v>406.69937863545033</v>
      </c>
      <c r="AH63" s="152">
        <v>605.35957742784183</v>
      </c>
      <c r="AI63" s="150">
        <v>279.63361111111112</v>
      </c>
      <c r="AJ63" s="151">
        <v>312.80839949443873</v>
      </c>
      <c r="AK63" s="152">
        <v>353.44915846840962</v>
      </c>
      <c r="AL63" s="150">
        <v>103.59317708333333</v>
      </c>
      <c r="AM63" s="151">
        <v>121.50748072294769</v>
      </c>
      <c r="AN63" s="152">
        <v>142.34873990987461</v>
      </c>
      <c r="AO63" s="150">
        <v>186.30397569444443</v>
      </c>
      <c r="AP63" s="151">
        <v>199.65112184719789</v>
      </c>
      <c r="AQ63" s="152">
        <v>239.16246166723911</v>
      </c>
      <c r="AR63" s="150">
        <v>152.11000000000001</v>
      </c>
      <c r="AS63" s="151">
        <v>171.63651517413828</v>
      </c>
      <c r="AT63" s="152">
        <v>234.81542152164894</v>
      </c>
      <c r="AU63" s="150">
        <v>90.712777777777774</v>
      </c>
      <c r="AV63" s="151">
        <v>99.880148813487139</v>
      </c>
      <c r="AW63" s="152">
        <v>133.72019243961844</v>
      </c>
      <c r="AX63" s="150">
        <v>145.35480902777778</v>
      </c>
      <c r="AY63" s="151">
        <v>145.35480902777778</v>
      </c>
      <c r="AZ63" s="152">
        <v>145.35480902777778</v>
      </c>
      <c r="BA63" s="150">
        <v>17.283368055555556</v>
      </c>
      <c r="BB63" s="151">
        <v>18.521579095279542</v>
      </c>
      <c r="BC63" s="152">
        <v>22.18703511108621</v>
      </c>
    </row>
    <row r="64" spans="1:55" hidden="1">
      <c r="A64" s="147" t="str">
        <f t="shared" si="0"/>
        <v>CAROLINAS HEALTHCARE SYSTEMPREMIER</v>
      </c>
      <c r="B64" s="148" t="s">
        <v>365</v>
      </c>
      <c r="C64" s="148" t="s">
        <v>8334</v>
      </c>
      <c r="D64" s="149">
        <v>510</v>
      </c>
      <c r="E64" s="150">
        <v>311.2250608695652</v>
      </c>
      <c r="F64" s="151">
        <v>381.03526248745806</v>
      </c>
      <c r="G64" s="152">
        <v>584.68854424072708</v>
      </c>
      <c r="H64" s="150">
        <v>2706.8096173913041</v>
      </c>
      <c r="I64" s="151">
        <v>3414.5131523954446</v>
      </c>
      <c r="J64" s="153">
        <v>4129.5995110224158</v>
      </c>
      <c r="K64" s="150">
        <v>2569.942</v>
      </c>
      <c r="L64" s="151">
        <v>3231.1217264366655</v>
      </c>
      <c r="M64" s="152">
        <v>3914.2037594469175</v>
      </c>
      <c r="N64" s="150">
        <v>53.233634782608696</v>
      </c>
      <c r="O64" s="151">
        <v>71.922904086137493</v>
      </c>
      <c r="P64" s="152">
        <v>83.664010313452067</v>
      </c>
      <c r="Q64" s="150">
        <v>83.633982608695661</v>
      </c>
      <c r="R64" s="151">
        <v>111.46852187264155</v>
      </c>
      <c r="S64" s="152">
        <v>131.73174126204682</v>
      </c>
      <c r="T64" s="150">
        <v>560.33286956521738</v>
      </c>
      <c r="U64" s="151">
        <v>669.679233549846</v>
      </c>
      <c r="V64" s="152">
        <v>724.92378254872654</v>
      </c>
      <c r="W64" s="150">
        <v>261.56846956521736</v>
      </c>
      <c r="X64" s="151">
        <v>312.6123447927647</v>
      </c>
      <c r="Y64" s="152">
        <v>338.40100171141074</v>
      </c>
      <c r="Z64" s="150">
        <v>1102.6691478260871</v>
      </c>
      <c r="AA64" s="151">
        <v>1373.6328975433662</v>
      </c>
      <c r="AB64" s="152">
        <v>1772.7908876256968</v>
      </c>
      <c r="AC64" s="150">
        <v>119.3332347826087</v>
      </c>
      <c r="AD64" s="151">
        <v>151.59680708946294</v>
      </c>
      <c r="AE64" s="152">
        <v>160.01328479200177</v>
      </c>
      <c r="AF64" s="150">
        <v>187.30302608695649</v>
      </c>
      <c r="AG64" s="151">
        <v>192.66997405149573</v>
      </c>
      <c r="AH64" s="152">
        <v>209.06997029332027</v>
      </c>
      <c r="AI64" s="150">
        <v>265.95634782608693</v>
      </c>
      <c r="AJ64" s="151">
        <v>336.85658566998029</v>
      </c>
      <c r="AK64" s="152">
        <v>393.03582680844579</v>
      </c>
      <c r="AL64" s="150">
        <v>20.693513043478259</v>
      </c>
      <c r="AM64" s="151">
        <v>26.320461190017845</v>
      </c>
      <c r="AN64" s="152">
        <v>32.395752327831893</v>
      </c>
      <c r="AO64" s="150">
        <v>171.28554782608697</v>
      </c>
      <c r="AP64" s="151">
        <v>197.78899244177279</v>
      </c>
      <c r="AQ64" s="152">
        <v>221.06505773506714</v>
      </c>
      <c r="AR64" s="150">
        <v>114.96916521739131</v>
      </c>
      <c r="AS64" s="151">
        <v>147.9077150192019</v>
      </c>
      <c r="AT64" s="152">
        <v>185.10951907619295</v>
      </c>
      <c r="AU64" s="150">
        <v>75.974800000000002</v>
      </c>
      <c r="AV64" s="151">
        <v>96.350531500880763</v>
      </c>
      <c r="AW64" s="152">
        <v>117.03972420454051</v>
      </c>
      <c r="AX64" s="150">
        <v>127.33874782608697</v>
      </c>
      <c r="AY64" s="151">
        <v>127.33874782608697</v>
      </c>
      <c r="AZ64" s="152">
        <v>127.33874782608697</v>
      </c>
      <c r="BA64" s="150">
        <v>13.584695652173913</v>
      </c>
      <c r="BB64" s="151">
        <v>15.686689856634779</v>
      </c>
      <c r="BC64" s="152">
        <v>17.53271987494421</v>
      </c>
    </row>
    <row r="65" spans="1:55" hidden="1">
      <c r="A65" s="147" t="str">
        <f t="shared" si="0"/>
        <v>CAROLINAS HEALTHCARE SYSTEMHEALTHTRUST</v>
      </c>
      <c r="B65" s="148" t="s">
        <v>365</v>
      </c>
      <c r="C65" s="148" t="s">
        <v>8331</v>
      </c>
      <c r="D65" s="149">
        <v>65</v>
      </c>
      <c r="E65" s="150">
        <v>311.2250608695652</v>
      </c>
      <c r="F65" s="151">
        <v>0</v>
      </c>
      <c r="G65" s="152">
        <v>512.24451518507726</v>
      </c>
      <c r="H65" s="150">
        <v>2706.8096173913041</v>
      </c>
      <c r="I65" s="151">
        <v>0</v>
      </c>
      <c r="J65" s="153">
        <v>2917.60608333862</v>
      </c>
      <c r="K65" s="150">
        <v>2569.942</v>
      </c>
      <c r="L65" s="151">
        <v>0</v>
      </c>
      <c r="M65" s="152">
        <v>2771.1637458578266</v>
      </c>
      <c r="N65" s="150">
        <v>53.233634782608696</v>
      </c>
      <c r="O65" s="151">
        <v>0</v>
      </c>
      <c r="P65" s="152">
        <v>56.536907132715385</v>
      </c>
      <c r="Q65" s="150">
        <v>83.633982608695661</v>
      </c>
      <c r="R65" s="151">
        <v>0</v>
      </c>
      <c r="S65" s="152">
        <v>89.905430348077843</v>
      </c>
      <c r="T65" s="150">
        <v>560.33286956521738</v>
      </c>
      <c r="U65" s="151">
        <v>0</v>
      </c>
      <c r="V65" s="152">
        <v>679.40362419999792</v>
      </c>
      <c r="W65" s="150">
        <v>261.56846956521736</v>
      </c>
      <c r="X65" s="151">
        <v>0</v>
      </c>
      <c r="Y65" s="152">
        <v>286.63050262700438</v>
      </c>
      <c r="Z65" s="150">
        <v>1102.6691478260871</v>
      </c>
      <c r="AA65" s="151">
        <v>0</v>
      </c>
      <c r="AB65" s="152">
        <v>1430.4862421348012</v>
      </c>
      <c r="AC65" s="150">
        <v>119.3332347826087</v>
      </c>
      <c r="AD65" s="151">
        <v>0</v>
      </c>
      <c r="AE65" s="152">
        <v>136.73417716823769</v>
      </c>
      <c r="AF65" s="150">
        <v>187.30302608695649</v>
      </c>
      <c r="AG65" s="151">
        <v>0</v>
      </c>
      <c r="AH65" s="152">
        <v>220.28508306696781</v>
      </c>
      <c r="AI65" s="150">
        <v>265.95634782608693</v>
      </c>
      <c r="AJ65" s="151">
        <v>0</v>
      </c>
      <c r="AK65" s="152">
        <v>277.33671653924927</v>
      </c>
      <c r="AL65" s="150">
        <v>20.693513043478259</v>
      </c>
      <c r="AM65" s="151">
        <v>0</v>
      </c>
      <c r="AN65" s="152">
        <v>24.295069028666834</v>
      </c>
      <c r="AO65" s="150">
        <v>171.28554782608697</v>
      </c>
      <c r="AP65" s="151">
        <v>0</v>
      </c>
      <c r="AQ65" s="152">
        <v>181.9873822482794</v>
      </c>
      <c r="AR65" s="150">
        <v>114.96916521739131</v>
      </c>
      <c r="AS65" s="151">
        <v>0</v>
      </c>
      <c r="AT65" s="152">
        <v>132.8436292662858</v>
      </c>
      <c r="AU65" s="150">
        <v>75.974800000000002</v>
      </c>
      <c r="AV65" s="151">
        <v>0</v>
      </c>
      <c r="AW65" s="152">
        <v>93.383345755253401</v>
      </c>
      <c r="AX65" s="150">
        <v>127.33874782608697</v>
      </c>
      <c r="AY65" s="151">
        <v>0</v>
      </c>
      <c r="AZ65" s="152">
        <v>127.33874782608697</v>
      </c>
      <c r="BA65" s="150">
        <v>13.584695652173913</v>
      </c>
      <c r="BB65" s="151">
        <v>0</v>
      </c>
      <c r="BC65" s="152">
        <v>14.433460567781703</v>
      </c>
    </row>
    <row r="66" spans="1:55" hidden="1">
      <c r="A66" s="147" t="str">
        <f t="shared" si="0"/>
        <v>RCCH HEALTHCARE PARTNERSVIZIENT</v>
      </c>
      <c r="B66" s="148" t="s">
        <v>849</v>
      </c>
      <c r="C66" s="148" t="s">
        <v>8335</v>
      </c>
      <c r="D66" s="149">
        <v>45</v>
      </c>
      <c r="E66" s="150">
        <v>294.65307129798902</v>
      </c>
      <c r="F66" s="151">
        <v>329.88658054177108</v>
      </c>
      <c r="G66" s="152">
        <v>435.71492745454503</v>
      </c>
      <c r="H66" s="150">
        <v>1269.3353338603279</v>
      </c>
      <c r="I66" s="151">
        <v>1442.073742228956</v>
      </c>
      <c r="J66" s="153">
        <v>1863.2708097486534</v>
      </c>
      <c r="K66" s="150">
        <v>1143.0534552102376</v>
      </c>
      <c r="L66" s="151">
        <v>1303.2436187387918</v>
      </c>
      <c r="M66" s="152">
        <v>1682.7752679624946</v>
      </c>
      <c r="N66" s="150">
        <v>80.098149216817802</v>
      </c>
      <c r="O66" s="151">
        <v>87.187477234349146</v>
      </c>
      <c r="P66" s="152">
        <v>110.07288127064815</v>
      </c>
      <c r="Q66" s="150">
        <v>46.183729433272397</v>
      </c>
      <c r="R66" s="151">
        <v>51.642646255815052</v>
      </c>
      <c r="S66" s="152">
        <v>70.422660515510628</v>
      </c>
      <c r="T66" s="150">
        <v>98.015886654478976</v>
      </c>
      <c r="U66" s="151">
        <v>104.51017276663524</v>
      </c>
      <c r="V66" s="152">
        <v>123.84933659491732</v>
      </c>
      <c r="W66" s="150">
        <v>223.31872029250457</v>
      </c>
      <c r="X66" s="151">
        <v>238.11525698958749</v>
      </c>
      <c r="Y66" s="152">
        <v>282.17747450421825</v>
      </c>
      <c r="Z66" s="150">
        <v>666.14892138939672</v>
      </c>
      <c r="AA66" s="151">
        <v>825.23626609334417</v>
      </c>
      <c r="AB66" s="152">
        <v>1166.7564052565726</v>
      </c>
      <c r="AC66" s="150">
        <v>120.45389396709324</v>
      </c>
      <c r="AD66" s="151">
        <v>135.86359276337524</v>
      </c>
      <c r="AE66" s="152">
        <v>157.76654303396157</v>
      </c>
      <c r="AF66" s="150">
        <v>229.36481817349096</v>
      </c>
      <c r="AG66" s="151">
        <v>286.3417737845059</v>
      </c>
      <c r="AH66" s="152">
        <v>426.21096634008444</v>
      </c>
      <c r="AI66" s="150">
        <v>245.67232175502744</v>
      </c>
      <c r="AJ66" s="151">
        <v>274.81805732479552</v>
      </c>
      <c r="AK66" s="152">
        <v>310.52302703623224</v>
      </c>
      <c r="AL66" s="150">
        <v>114.02018281535651</v>
      </c>
      <c r="AM66" s="151">
        <v>133.73762206674192</v>
      </c>
      <c r="AN66" s="152">
        <v>156.6766248997572</v>
      </c>
      <c r="AO66" s="150">
        <v>99.39613263717132</v>
      </c>
      <c r="AP66" s="151">
        <v>106.51704728422442</v>
      </c>
      <c r="AQ66" s="152">
        <v>127.59697517511525</v>
      </c>
      <c r="AR66" s="150">
        <v>59.420233122652725</v>
      </c>
      <c r="AS66" s="151">
        <v>67.048068792367474</v>
      </c>
      <c r="AT66" s="152">
        <v>91.728269591810829</v>
      </c>
      <c r="AU66" s="150">
        <v>25.227202925045702</v>
      </c>
      <c r="AV66" s="151">
        <v>27.776646730785721</v>
      </c>
      <c r="AW66" s="152">
        <v>37.187555187807369</v>
      </c>
      <c r="AX66" s="150">
        <v>32.326782449725776</v>
      </c>
      <c r="AY66" s="151">
        <v>32.326782449725776</v>
      </c>
      <c r="AZ66" s="152">
        <v>32.326782449725776</v>
      </c>
      <c r="BA66" s="150">
        <v>12.542561601172487</v>
      </c>
      <c r="BB66" s="151">
        <v>13.441132886067265</v>
      </c>
      <c r="BC66" s="152">
        <v>16.101158855939815</v>
      </c>
    </row>
    <row r="67" spans="1:55" hidden="1">
      <c r="A67" s="147" t="str">
        <f t="shared" ref="A67:A130" si="1">CONCATENATE(B67,C67)</f>
        <v>RCCH HEALTHCARE PARTNERSHEALTHTRUST</v>
      </c>
      <c r="B67" s="148" t="s">
        <v>849</v>
      </c>
      <c r="C67" s="148" t="s">
        <v>8331</v>
      </c>
      <c r="D67" s="149">
        <v>502</v>
      </c>
      <c r="E67" s="150">
        <v>294.65307129798902</v>
      </c>
      <c r="F67" s="151">
        <v>0</v>
      </c>
      <c r="G67" s="152">
        <v>484.9687208129078</v>
      </c>
      <c r="H67" s="150">
        <v>1277.6980067145325</v>
      </c>
      <c r="I67" s="151">
        <v>0</v>
      </c>
      <c r="J67" s="153">
        <v>1376.1493701255988</v>
      </c>
      <c r="K67" s="150">
        <v>1143.0534552102376</v>
      </c>
      <c r="L67" s="151">
        <v>0</v>
      </c>
      <c r="M67" s="152">
        <v>1232.5524446295417</v>
      </c>
      <c r="N67" s="150">
        <v>88.460822071022477</v>
      </c>
      <c r="O67" s="151">
        <v>0</v>
      </c>
      <c r="P67" s="152">
        <v>93.950024317087781</v>
      </c>
      <c r="Q67" s="150">
        <v>46.183729433272397</v>
      </c>
      <c r="R67" s="151">
        <v>0</v>
      </c>
      <c r="S67" s="152">
        <v>49.646901178969223</v>
      </c>
      <c r="T67" s="150">
        <v>98.015886654478976</v>
      </c>
      <c r="U67" s="151">
        <v>0</v>
      </c>
      <c r="V67" s="152">
        <v>118.84426604118487</v>
      </c>
      <c r="W67" s="150">
        <v>223.31872029250457</v>
      </c>
      <c r="X67" s="151">
        <v>0</v>
      </c>
      <c r="Y67" s="152">
        <v>244.71587554057336</v>
      </c>
      <c r="Z67" s="150">
        <v>666.14892138939672</v>
      </c>
      <c r="AA67" s="151">
        <v>0</v>
      </c>
      <c r="AB67" s="152">
        <v>864.1911031419944</v>
      </c>
      <c r="AC67" s="150">
        <v>120.45389396709324</v>
      </c>
      <c r="AD67" s="151">
        <v>0</v>
      </c>
      <c r="AE67" s="152">
        <v>138.01824871591398</v>
      </c>
      <c r="AF67" s="150">
        <v>195.14386149687755</v>
      </c>
      <c r="AG67" s="151">
        <v>0</v>
      </c>
      <c r="AH67" s="152">
        <v>229.506605621478</v>
      </c>
      <c r="AI67" s="150">
        <v>245.67232175502744</v>
      </c>
      <c r="AJ67" s="151">
        <v>0</v>
      </c>
      <c r="AK67" s="152">
        <v>256.18472962588265</v>
      </c>
      <c r="AL67" s="150">
        <v>114.02018281535651</v>
      </c>
      <c r="AM67" s="151">
        <v>0</v>
      </c>
      <c r="AN67" s="152">
        <v>133.86456936239389</v>
      </c>
      <c r="AO67" s="150">
        <v>82.680464660023887</v>
      </c>
      <c r="AP67" s="151">
        <v>0</v>
      </c>
      <c r="AQ67" s="152">
        <v>87.846298286804327</v>
      </c>
      <c r="AR67" s="150">
        <v>24.282779849007358</v>
      </c>
      <c r="AS67" s="151">
        <v>0</v>
      </c>
      <c r="AT67" s="152">
        <v>28.058067549823374</v>
      </c>
      <c r="AU67" s="150">
        <v>25.227202925045702</v>
      </c>
      <c r="AV67" s="151">
        <v>0</v>
      </c>
      <c r="AW67" s="152">
        <v>31.00765797590099</v>
      </c>
      <c r="AX67" s="150">
        <v>32.326782449725776</v>
      </c>
      <c r="AY67" s="151">
        <v>0</v>
      </c>
      <c r="AZ67" s="152">
        <v>32.326782449725776</v>
      </c>
      <c r="BA67" s="150">
        <v>6.0449035324820635</v>
      </c>
      <c r="BB67" s="151">
        <v>0</v>
      </c>
      <c r="BC67" s="152">
        <v>6.4225860487468518</v>
      </c>
    </row>
    <row r="68" spans="1:55" hidden="1">
      <c r="A68" s="147" t="str">
        <f t="shared" si="1"/>
        <v>RENOWN HEALTHNEVADA HEALTHCARE COOPERATIVE</v>
      </c>
      <c r="B68" s="148" t="s">
        <v>855</v>
      </c>
      <c r="C68" s="148" t="s">
        <v>8403</v>
      </c>
      <c r="D68" s="149">
        <v>547</v>
      </c>
      <c r="E68" s="150">
        <v>998.61506398537472</v>
      </c>
      <c r="F68" s="151">
        <v>1136.0851467173109</v>
      </c>
      <c r="G68" s="152">
        <v>1408.0537039670746</v>
      </c>
      <c r="H68" s="150">
        <v>3724.2191042047525</v>
      </c>
      <c r="I68" s="151">
        <v>4142.8880939614655</v>
      </c>
      <c r="J68" s="153">
        <v>5002.8500418187068</v>
      </c>
      <c r="K68" s="150">
        <v>3690.5975137111514</v>
      </c>
      <c r="L68" s="151">
        <v>4106.1919587261964</v>
      </c>
      <c r="M68" s="152">
        <v>4958.7147832880992</v>
      </c>
      <c r="N68" s="150">
        <v>15.039122486288848</v>
      </c>
      <c r="O68" s="151">
        <v>16.246801311381088</v>
      </c>
      <c r="P68" s="152">
        <v>18.906688467401775</v>
      </c>
      <c r="Q68" s="150">
        <v>18.582468007312617</v>
      </c>
      <c r="R68" s="151">
        <v>20.449333923888233</v>
      </c>
      <c r="S68" s="152">
        <v>25.228570063205396</v>
      </c>
      <c r="T68" s="150">
        <v>246.70866544789766</v>
      </c>
      <c r="U68" s="151">
        <v>266.75043685709937</v>
      </c>
      <c r="V68" s="152">
        <v>292.19528935252401</v>
      </c>
      <c r="W68" s="150">
        <v>121.25998171846436</v>
      </c>
      <c r="X68" s="151">
        <v>131.11072948313372</v>
      </c>
      <c r="Y68" s="152">
        <v>143.61715013448224</v>
      </c>
      <c r="Z68" s="150">
        <v>2257.0350091407677</v>
      </c>
      <c r="AA68" s="151">
        <v>2768.8673078989232</v>
      </c>
      <c r="AB68" s="152">
        <v>3559.1321305625779</v>
      </c>
      <c r="AC68" s="150">
        <v>253.94952468007315</v>
      </c>
      <c r="AD68" s="151">
        <v>286.00020989467089</v>
      </c>
      <c r="AE68" s="152">
        <v>306.70729765398687</v>
      </c>
      <c r="AF68" s="150">
        <v>404.98323583180991</v>
      </c>
      <c r="AG68" s="151">
        <v>496.42123264473042</v>
      </c>
      <c r="AH68" s="152">
        <v>661.30711547123326</v>
      </c>
      <c r="AI68" s="150">
        <v>421.14091407678245</v>
      </c>
      <c r="AJ68" s="151">
        <v>460.9266635081114</v>
      </c>
      <c r="AK68" s="152">
        <v>496.83783899137666</v>
      </c>
      <c r="AL68" s="150">
        <v>77.904170065568721</v>
      </c>
      <c r="AM68" s="151">
        <v>90.553171166454433</v>
      </c>
      <c r="AN68" s="152">
        <v>100.24622547461853</v>
      </c>
      <c r="AO68" s="150">
        <v>194.2689945155393</v>
      </c>
      <c r="AP68" s="151">
        <v>210.09417039677962</v>
      </c>
      <c r="AQ68" s="152">
        <v>234.00662983731098</v>
      </c>
      <c r="AR68" s="150">
        <v>91.652851919561243</v>
      </c>
      <c r="AS68" s="151">
        <v>102.07461631800841</v>
      </c>
      <c r="AT68" s="152">
        <v>124.02793486858589</v>
      </c>
      <c r="AU68" s="150">
        <v>33.396617915904947</v>
      </c>
      <c r="AV68" s="151">
        <v>38.100724353325766</v>
      </c>
      <c r="AW68" s="152">
        <v>44.947833417281259</v>
      </c>
      <c r="AX68" s="150">
        <v>13.252851919561243</v>
      </c>
      <c r="AY68" s="151">
        <v>13.252851919561243</v>
      </c>
      <c r="AZ68" s="152">
        <v>13.252851919561243</v>
      </c>
      <c r="BA68" s="150">
        <v>22.53418647166362</v>
      </c>
      <c r="BB68" s="151">
        <v>24.369824037730385</v>
      </c>
      <c r="BC68" s="152">
        <v>27.143544164160161</v>
      </c>
    </row>
    <row r="69" spans="1:55" hidden="1">
      <c r="A69" s="147" t="str">
        <f t="shared" si="1"/>
        <v>WESTERN CONNECTICUT HEALTH NETWORK, INCVIZIENT</v>
      </c>
      <c r="B69" s="148" t="s">
        <v>1109</v>
      </c>
      <c r="C69" s="148" t="s">
        <v>8335</v>
      </c>
      <c r="D69" s="149">
        <v>533</v>
      </c>
      <c r="E69" s="150">
        <v>579.85844277673539</v>
      </c>
      <c r="F69" s="151">
        <v>649.19574075112996</v>
      </c>
      <c r="G69" s="152">
        <v>857.45917466734056</v>
      </c>
      <c r="H69" s="150">
        <v>2020.1114634146343</v>
      </c>
      <c r="I69" s="151">
        <v>2292.5873504483993</v>
      </c>
      <c r="J69" s="153">
        <v>2963.9866710576362</v>
      </c>
      <c r="K69" s="150">
        <v>1752.1587429643528</v>
      </c>
      <c r="L69" s="151">
        <v>1997.7103348729056</v>
      </c>
      <c r="M69" s="152">
        <v>2579.4851367317387</v>
      </c>
      <c r="N69" s="150">
        <v>159.89891181988742</v>
      </c>
      <c r="O69" s="151">
        <v>174.05124675672877</v>
      </c>
      <c r="P69" s="152">
        <v>219.73708641398684</v>
      </c>
      <c r="Q69" s="150">
        <v>108.05380863039402</v>
      </c>
      <c r="R69" s="151">
        <v>120.82576881876523</v>
      </c>
      <c r="S69" s="152">
        <v>164.76444791191079</v>
      </c>
      <c r="T69" s="150">
        <v>164.3639962476548</v>
      </c>
      <c r="U69" s="151">
        <v>175.25434121726661</v>
      </c>
      <c r="V69" s="152">
        <v>207.68441311071189</v>
      </c>
      <c r="W69" s="150">
        <v>141.36562851782364</v>
      </c>
      <c r="X69" s="151">
        <v>150.73215948903115</v>
      </c>
      <c r="Y69" s="152">
        <v>178.62450574950674</v>
      </c>
      <c r="Z69" s="150">
        <v>981.85157598499063</v>
      </c>
      <c r="AA69" s="151">
        <v>1216.3339193490679</v>
      </c>
      <c r="AB69" s="152">
        <v>1719.7079789642107</v>
      </c>
      <c r="AC69" s="150">
        <v>401.93136960600373</v>
      </c>
      <c r="AD69" s="151">
        <v>453.35055696824577</v>
      </c>
      <c r="AE69" s="152">
        <v>526.43646984935174</v>
      </c>
      <c r="AF69" s="150">
        <v>207.90707317073171</v>
      </c>
      <c r="AG69" s="151">
        <v>259.55366907675511</v>
      </c>
      <c r="AH69" s="152">
        <v>386.33769237446916</v>
      </c>
      <c r="AI69" s="150">
        <v>55.898424015009383</v>
      </c>
      <c r="AJ69" s="151">
        <v>62.530024487824541</v>
      </c>
      <c r="AK69" s="152">
        <v>70.654063541613922</v>
      </c>
      <c r="AL69" s="150">
        <v>71.253789868667923</v>
      </c>
      <c r="AM69" s="151">
        <v>83.575663404352341</v>
      </c>
      <c r="AN69" s="152">
        <v>97.910764851324515</v>
      </c>
      <c r="AO69" s="150">
        <v>49.252401500938092</v>
      </c>
      <c r="AP69" s="151">
        <v>52.780930609115991</v>
      </c>
      <c r="AQ69" s="152">
        <v>63.22637797760553</v>
      </c>
      <c r="AR69" s="150">
        <v>49.167166979362108</v>
      </c>
      <c r="AS69" s="151">
        <v>55.478806135840337</v>
      </c>
      <c r="AT69" s="152">
        <v>75.900394709645724</v>
      </c>
      <c r="AU69" s="150">
        <v>38.051294559099439</v>
      </c>
      <c r="AV69" s="151">
        <v>41.896732259914586</v>
      </c>
      <c r="AW69" s="152">
        <v>56.091617472945074</v>
      </c>
      <c r="AX69" s="150">
        <v>30.917242026266415</v>
      </c>
      <c r="AY69" s="151">
        <v>30.917242026266415</v>
      </c>
      <c r="AZ69" s="152">
        <v>30.917242026266415</v>
      </c>
      <c r="BA69" s="150">
        <v>12.542561601172487</v>
      </c>
      <c r="BB69" s="151">
        <v>13.441132886067265</v>
      </c>
      <c r="BC69" s="152">
        <v>16.101158855939815</v>
      </c>
    </row>
    <row r="70" spans="1:55" hidden="1">
      <c r="A70" s="147" t="str">
        <f t="shared" si="1"/>
        <v>BAYSTATE HEALTHPREMIER</v>
      </c>
      <c r="B70" s="148" t="s">
        <v>316</v>
      </c>
      <c r="C70" s="148" t="s">
        <v>8334</v>
      </c>
      <c r="D70" s="149">
        <v>525</v>
      </c>
      <c r="E70" s="150">
        <v>728.74819047619042</v>
      </c>
      <c r="F70" s="151">
        <v>892.21207723285113</v>
      </c>
      <c r="G70" s="152">
        <v>1369.0758623906672</v>
      </c>
      <c r="H70" s="150">
        <v>2913.7098095238093</v>
      </c>
      <c r="I70" s="151">
        <v>3675.3257453983788</v>
      </c>
      <c r="J70" s="153">
        <v>4444.7518614641285</v>
      </c>
      <c r="K70" s="150">
        <v>2774.4611809523808</v>
      </c>
      <c r="L70" s="151">
        <v>3488.2584124195669</v>
      </c>
      <c r="M70" s="152">
        <v>4225.700963260394</v>
      </c>
      <c r="N70" s="150">
        <v>80.741199999999992</v>
      </c>
      <c r="O70" s="151">
        <v>109.08782778246101</v>
      </c>
      <c r="P70" s="152">
        <v>126.89594871938712</v>
      </c>
      <c r="Q70" s="150">
        <v>58.507428571428576</v>
      </c>
      <c r="R70" s="151">
        <v>77.979505196350843</v>
      </c>
      <c r="S70" s="152">
        <v>92.154949484347142</v>
      </c>
      <c r="T70" s="150">
        <v>499.02068571428572</v>
      </c>
      <c r="U70" s="151">
        <v>596.40226102382098</v>
      </c>
      <c r="V70" s="152">
        <v>645.60189613498085</v>
      </c>
      <c r="W70" s="150">
        <v>141.44407619047618</v>
      </c>
      <c r="X70" s="151">
        <v>169.04623247767432</v>
      </c>
      <c r="Y70" s="152">
        <v>182.99154002989653</v>
      </c>
      <c r="Z70" s="150">
        <v>1417.3032000000001</v>
      </c>
      <c r="AA70" s="151">
        <v>1765.5833621097586</v>
      </c>
      <c r="AB70" s="152">
        <v>2278.6365274808841</v>
      </c>
      <c r="AC70" s="150">
        <v>350.46904761904761</v>
      </c>
      <c r="AD70" s="151">
        <v>445.22373586470127</v>
      </c>
      <c r="AE70" s="152">
        <v>469.94203777019538</v>
      </c>
      <c r="AF70" s="150">
        <v>322.55053333333331</v>
      </c>
      <c r="AG70" s="151">
        <v>331.79283958166218</v>
      </c>
      <c r="AH70" s="152">
        <v>360.03492218426425</v>
      </c>
      <c r="AI70" s="150">
        <v>362.72849523809521</v>
      </c>
      <c r="AJ70" s="151">
        <v>459.4268323725621</v>
      </c>
      <c r="AK70" s="152">
        <v>536.04772060606672</v>
      </c>
      <c r="AL70" s="150">
        <v>34.795066666666663</v>
      </c>
      <c r="AM70" s="151">
        <v>44.256487522437034</v>
      </c>
      <c r="AN70" s="152">
        <v>54.471773816045378</v>
      </c>
      <c r="AO70" s="150">
        <v>189.66822857142859</v>
      </c>
      <c r="AP70" s="151">
        <v>219.0160717204727</v>
      </c>
      <c r="AQ70" s="152">
        <v>244.79016724880358</v>
      </c>
      <c r="AR70" s="150">
        <v>95.087028571428576</v>
      </c>
      <c r="AS70" s="151">
        <v>122.3293662902764</v>
      </c>
      <c r="AT70" s="152">
        <v>153.09769446407003</v>
      </c>
      <c r="AU70" s="150">
        <v>52.20699047619047</v>
      </c>
      <c r="AV70" s="151">
        <v>66.208417533739762</v>
      </c>
      <c r="AW70" s="152">
        <v>80.425243197512927</v>
      </c>
      <c r="AX70" s="150">
        <v>124.93761904761905</v>
      </c>
      <c r="AY70" s="151">
        <v>124.93761904761905</v>
      </c>
      <c r="AZ70" s="152">
        <v>124.93761904761905</v>
      </c>
      <c r="BA70" s="150">
        <v>21.574780952380952</v>
      </c>
      <c r="BB70" s="151">
        <v>24.913101197866922</v>
      </c>
      <c r="BC70" s="152">
        <v>27.844907275552018</v>
      </c>
    </row>
    <row r="71" spans="1:55" hidden="1">
      <c r="A71" s="147" t="str">
        <f t="shared" si="1"/>
        <v>ALBANY MEDICAL CENTERVIZIENT</v>
      </c>
      <c r="B71" s="148" t="s">
        <v>263</v>
      </c>
      <c r="C71" s="148" t="s">
        <v>8335</v>
      </c>
      <c r="D71" s="149">
        <v>522</v>
      </c>
      <c r="E71" s="150">
        <v>703.77390804597701</v>
      </c>
      <c r="F71" s="151">
        <v>787.92855264356695</v>
      </c>
      <c r="G71" s="152">
        <v>1040.697780402696</v>
      </c>
      <c r="H71" s="150">
        <v>2835.4155555555558</v>
      </c>
      <c r="I71" s="151">
        <v>3225.402111984411</v>
      </c>
      <c r="J71" s="153">
        <v>4179.1463822763526</v>
      </c>
      <c r="K71" s="150">
        <v>2577.2637931034483</v>
      </c>
      <c r="L71" s="151">
        <v>2938.4475212935954</v>
      </c>
      <c r="M71" s="152">
        <v>3794.1845591569554</v>
      </c>
      <c r="N71" s="150">
        <v>57.615210727969348</v>
      </c>
      <c r="O71" s="151">
        <v>62.714618537557101</v>
      </c>
      <c r="P71" s="152">
        <v>79.176264518626027</v>
      </c>
      <c r="Q71" s="150">
        <v>200.53655172413792</v>
      </c>
      <c r="R71" s="151">
        <v>224.23997215325818</v>
      </c>
      <c r="S71" s="152">
        <v>305.78555860077176</v>
      </c>
      <c r="T71" s="150">
        <v>436.82611111111112</v>
      </c>
      <c r="U71" s="151">
        <v>465.76911049259434</v>
      </c>
      <c r="V71" s="152">
        <v>551.95770721497161</v>
      </c>
      <c r="W71" s="150">
        <v>116.65881226053641</v>
      </c>
      <c r="X71" s="151">
        <v>124.38833173113976</v>
      </c>
      <c r="Y71" s="152">
        <v>147.40586449368422</v>
      </c>
      <c r="Z71" s="150">
        <v>1324.017662835249</v>
      </c>
      <c r="AA71" s="151">
        <v>1640.2149087637761</v>
      </c>
      <c r="AB71" s="152">
        <v>2319.010117983587</v>
      </c>
      <c r="AC71" s="150">
        <v>229.2318582375479</v>
      </c>
      <c r="AD71" s="151">
        <v>258.55755102849776</v>
      </c>
      <c r="AE71" s="152">
        <v>300.24033791110992</v>
      </c>
      <c r="AF71" s="150">
        <v>442.02289272030652</v>
      </c>
      <c r="AG71" s="151">
        <v>551.82664962659612</v>
      </c>
      <c r="AH71" s="152">
        <v>821.37707845088869</v>
      </c>
      <c r="AI71" s="150">
        <v>306.28059975267956</v>
      </c>
      <c r="AJ71" s="151">
        <v>342.61669698484121</v>
      </c>
      <c r="AK71" s="152">
        <v>387.13021588370469</v>
      </c>
      <c r="AL71" s="150">
        <v>80.524693486590039</v>
      </c>
      <c r="AM71" s="151">
        <v>94.449778614978626</v>
      </c>
      <c r="AN71" s="152">
        <v>110.65003480127021</v>
      </c>
      <c r="AO71" s="150">
        <v>168.91325670498085</v>
      </c>
      <c r="AP71" s="151">
        <v>181.01450100733834</v>
      </c>
      <c r="AQ71" s="152">
        <v>216.8376178297421</v>
      </c>
      <c r="AR71" s="150">
        <v>137.59199233716475</v>
      </c>
      <c r="AS71" s="151">
        <v>155.25481612397405</v>
      </c>
      <c r="AT71" s="152">
        <v>212.40366628528585</v>
      </c>
      <c r="AU71" s="150">
        <v>80.691954022988497</v>
      </c>
      <c r="AV71" s="151">
        <v>88.846627490681058</v>
      </c>
      <c r="AW71" s="152">
        <v>118.94844237617609</v>
      </c>
      <c r="AX71" s="150">
        <v>135.45145593869734</v>
      </c>
      <c r="AY71" s="151">
        <v>135.45145593869734</v>
      </c>
      <c r="AZ71" s="152">
        <v>135.45145593869734</v>
      </c>
      <c r="BA71" s="150">
        <v>25.273295019157089</v>
      </c>
      <c r="BB71" s="151">
        <v>27.0839185505389</v>
      </c>
      <c r="BC71" s="152">
        <v>32.443877961774632</v>
      </c>
    </row>
    <row r="72" spans="1:55" hidden="1">
      <c r="A72" s="147" t="str">
        <f t="shared" si="1"/>
        <v>INFIRMARY HEALTH SYSTEM, INCVIZIENT</v>
      </c>
      <c r="B72" s="148" t="s">
        <v>607</v>
      </c>
      <c r="C72" s="148" t="s">
        <v>8335</v>
      </c>
      <c r="D72" s="149">
        <v>505</v>
      </c>
      <c r="E72" s="150">
        <v>800.06708910891086</v>
      </c>
      <c r="F72" s="151">
        <v>895.73611117471626</v>
      </c>
      <c r="G72" s="152">
        <v>1183.0902428887639</v>
      </c>
      <c r="H72" s="150">
        <v>2262.1531287128719</v>
      </c>
      <c r="I72" s="151">
        <v>2576.0062529569732</v>
      </c>
      <c r="J72" s="153">
        <v>3333.26232905902</v>
      </c>
      <c r="K72" s="150">
        <v>2145.9256633663372</v>
      </c>
      <c r="L72" s="151">
        <v>2446.6606651878824</v>
      </c>
      <c r="M72" s="152">
        <v>3159.1791413943133</v>
      </c>
      <c r="N72" s="150">
        <v>20.879841584158417</v>
      </c>
      <c r="O72" s="151">
        <v>22.727874870714189</v>
      </c>
      <c r="P72" s="152">
        <v>28.693600864880512</v>
      </c>
      <c r="Q72" s="150">
        <v>95.347623762376244</v>
      </c>
      <c r="R72" s="151">
        <v>106.61771289837661</v>
      </c>
      <c r="S72" s="152">
        <v>145.38958679982645</v>
      </c>
      <c r="T72" s="150">
        <v>629.73740594059393</v>
      </c>
      <c r="U72" s="151">
        <v>671.46222249122218</v>
      </c>
      <c r="V72" s="152">
        <v>795.71345642857295</v>
      </c>
      <c r="W72" s="150">
        <v>232.55354455445544</v>
      </c>
      <c r="X72" s="151">
        <v>247.96195747895044</v>
      </c>
      <c r="Y72" s="152">
        <v>293.84626512022396</v>
      </c>
      <c r="Z72" s="150">
        <v>1277.2811287128714</v>
      </c>
      <c r="AA72" s="151">
        <v>1582.3169197842972</v>
      </c>
      <c r="AB72" s="152">
        <v>2237.1513191536765</v>
      </c>
      <c r="AC72" s="150">
        <v>208.31849504950495</v>
      </c>
      <c r="AD72" s="151">
        <v>234.96873570743341</v>
      </c>
      <c r="AE72" s="152">
        <v>272.84870361249091</v>
      </c>
      <c r="AF72" s="150">
        <v>287.62764356435645</v>
      </c>
      <c r="AG72" s="151">
        <v>359.07777968536874</v>
      </c>
      <c r="AH72" s="152">
        <v>534.47628492421586</v>
      </c>
      <c r="AI72" s="150">
        <v>720.37005940594065</v>
      </c>
      <c r="AJ72" s="151">
        <v>805.83233335619707</v>
      </c>
      <c r="AK72" s="152">
        <v>910.52785203885298</v>
      </c>
      <c r="AL72" s="150">
        <v>308.78784158415846</v>
      </c>
      <c r="AM72" s="151">
        <v>362.1863308486578</v>
      </c>
      <c r="AN72" s="152">
        <v>424.30941290308937</v>
      </c>
      <c r="AO72" s="150">
        <v>99.39613263717132</v>
      </c>
      <c r="AP72" s="151">
        <v>106.51704728422442</v>
      </c>
      <c r="AQ72" s="152">
        <v>127.59697517511525</v>
      </c>
      <c r="AR72" s="150">
        <v>51.555227722772273</v>
      </c>
      <c r="AS72" s="151">
        <v>58.17342466205875</v>
      </c>
      <c r="AT72" s="152">
        <v>79.586894545837694</v>
      </c>
      <c r="AU72" s="150">
        <v>28.334732673267325</v>
      </c>
      <c r="AV72" s="151">
        <v>31.198221301625829</v>
      </c>
      <c r="AW72" s="152">
        <v>41.768381463042772</v>
      </c>
      <c r="AX72" s="150">
        <v>74.508772277227706</v>
      </c>
      <c r="AY72" s="151">
        <v>74.508772277227706</v>
      </c>
      <c r="AZ72" s="152">
        <v>74.508772277227706</v>
      </c>
      <c r="BA72" s="150">
        <v>12.542561601172487</v>
      </c>
      <c r="BB72" s="151">
        <v>13.441132886067265</v>
      </c>
      <c r="BC72" s="152">
        <v>16.101158855939815</v>
      </c>
    </row>
    <row r="73" spans="1:55" hidden="1">
      <c r="A73" s="147" t="str">
        <f t="shared" si="1"/>
        <v>HEALTHEAST CARE SYSTEMPREMIER</v>
      </c>
      <c r="B73" s="148" t="s">
        <v>573</v>
      </c>
      <c r="C73" s="148" t="s">
        <v>8334</v>
      </c>
      <c r="D73" s="149">
        <v>503</v>
      </c>
      <c r="E73" s="150">
        <v>624.56079522862819</v>
      </c>
      <c r="F73" s="151">
        <v>764.65463894327411</v>
      </c>
      <c r="G73" s="152">
        <v>1173.3423430997486</v>
      </c>
      <c r="H73" s="150">
        <v>1379.5627037773363</v>
      </c>
      <c r="I73" s="151">
        <v>1738.0809217772567</v>
      </c>
      <c r="J73" s="153">
        <v>2103.4570078132238</v>
      </c>
      <c r="K73" s="150">
        <v>1334.8551491053679</v>
      </c>
      <c r="L73" s="151">
        <v>1678.2789159911815</v>
      </c>
      <c r="M73" s="152">
        <v>2033.0789733563274</v>
      </c>
      <c r="N73" s="150">
        <v>11.779165009940359</v>
      </c>
      <c r="O73" s="151">
        <v>15.914595324636796</v>
      </c>
      <c r="P73" s="152">
        <v>18.512584889233636</v>
      </c>
      <c r="Q73" s="150">
        <v>32.928389662027833</v>
      </c>
      <c r="R73" s="151">
        <v>43.887410461438236</v>
      </c>
      <c r="S73" s="152">
        <v>51.865449567662985</v>
      </c>
      <c r="T73" s="150">
        <v>304.45059642147118</v>
      </c>
      <c r="U73" s="151">
        <v>363.86272007124171</v>
      </c>
      <c r="V73" s="152">
        <v>393.87922776745279</v>
      </c>
      <c r="W73" s="150">
        <v>141.50192842942346</v>
      </c>
      <c r="X73" s="151">
        <v>169.11537431307553</v>
      </c>
      <c r="Y73" s="152">
        <v>183.06638565499631</v>
      </c>
      <c r="Z73" s="150">
        <v>912.47715705765404</v>
      </c>
      <c r="AA73" s="151">
        <v>1136.7041906108777</v>
      </c>
      <c r="AB73" s="152">
        <v>1467.0141015440324</v>
      </c>
      <c r="AC73" s="150">
        <v>201.64683896620278</v>
      </c>
      <c r="AD73" s="151">
        <v>256.16515803537476</v>
      </c>
      <c r="AE73" s="152">
        <v>270.38714847281011</v>
      </c>
      <c r="AF73" s="150">
        <v>191.44924184679036</v>
      </c>
      <c r="AG73" s="151">
        <v>196.93499474842895</v>
      </c>
      <c r="AH73" s="152">
        <v>213.69802795927447</v>
      </c>
      <c r="AI73" s="150">
        <v>307.42337972167002</v>
      </c>
      <c r="AJ73" s="151">
        <v>389.37814755933391</v>
      </c>
      <c r="AK73" s="152">
        <v>454.3166696971075</v>
      </c>
      <c r="AL73" s="150">
        <v>21.348151093439363</v>
      </c>
      <c r="AM73" s="151">
        <v>27.15310740872939</v>
      </c>
      <c r="AN73" s="152">
        <v>33.420590019061827</v>
      </c>
      <c r="AO73" s="150">
        <v>134.56397614314113</v>
      </c>
      <c r="AP73" s="151">
        <v>155.38539939945301</v>
      </c>
      <c r="AQ73" s="152">
        <v>173.67135483810583</v>
      </c>
      <c r="AR73" s="150">
        <v>72.88946322067595</v>
      </c>
      <c r="AS73" s="151">
        <v>93.772220869492003</v>
      </c>
      <c r="AT73" s="152">
        <v>117.3578450968884</v>
      </c>
      <c r="AU73" s="150">
        <v>27.221292246520875</v>
      </c>
      <c r="AV73" s="151">
        <v>34.521788488987021</v>
      </c>
      <c r="AW73" s="152">
        <v>41.934595905800343</v>
      </c>
      <c r="AX73" s="150">
        <v>26.95109343936382</v>
      </c>
      <c r="AY73" s="151">
        <v>26.95109343936382</v>
      </c>
      <c r="AZ73" s="152">
        <v>26.95109343936382</v>
      </c>
      <c r="BA73" s="150">
        <v>16.962306163021871</v>
      </c>
      <c r="BB73" s="151">
        <v>19.586926556579019</v>
      </c>
      <c r="BC73" s="152">
        <v>21.891941490916732</v>
      </c>
    </row>
    <row r="74" spans="1:55" hidden="1">
      <c r="A74" s="147" t="str">
        <f t="shared" si="1"/>
        <v>PRESBYTERIAN HEALTHCARE SERVICESPREMIER</v>
      </c>
      <c r="B74" s="148" t="s">
        <v>837</v>
      </c>
      <c r="C74" s="148" t="s">
        <v>8334</v>
      </c>
      <c r="D74" s="149">
        <v>491</v>
      </c>
      <c r="E74" s="150">
        <v>874.39969450101819</v>
      </c>
      <c r="F74" s="151">
        <v>1070.5343463738081</v>
      </c>
      <c r="G74" s="152">
        <v>1642.7066735368171</v>
      </c>
      <c r="H74" s="150">
        <v>3126.2292668024443</v>
      </c>
      <c r="I74" s="151">
        <v>3947.5746243405865</v>
      </c>
      <c r="J74" s="153">
        <v>4771.5652882556251</v>
      </c>
      <c r="K74" s="150">
        <v>2925.3475356415483</v>
      </c>
      <c r="L74" s="151">
        <v>3677.9639306215336</v>
      </c>
      <c r="M74" s="152">
        <v>4455.5115725167816</v>
      </c>
      <c r="N74" s="150">
        <v>102.52521384928718</v>
      </c>
      <c r="O74" s="151">
        <v>138.51977517984656</v>
      </c>
      <c r="P74" s="152">
        <v>161.13253554645394</v>
      </c>
      <c r="Q74" s="150">
        <v>98.356517311608954</v>
      </c>
      <c r="R74" s="151">
        <v>131.09091853920643</v>
      </c>
      <c r="S74" s="152">
        <v>154.92118019238939</v>
      </c>
      <c r="T74" s="150">
        <v>573.67336048879838</v>
      </c>
      <c r="U74" s="151">
        <v>685.62305948283915</v>
      </c>
      <c r="V74" s="152">
        <v>742.18287917977591</v>
      </c>
      <c r="W74" s="150">
        <v>256.63301425661916</v>
      </c>
      <c r="X74" s="151">
        <v>306.71375824215562</v>
      </c>
      <c r="Y74" s="152">
        <v>332.01581689495447</v>
      </c>
      <c r="Z74" s="150">
        <v>1560.7634215885948</v>
      </c>
      <c r="AA74" s="151">
        <v>1944.296696251248</v>
      </c>
      <c r="AB74" s="152">
        <v>2509.2813896051448</v>
      </c>
      <c r="AC74" s="150">
        <v>258.35887983706721</v>
      </c>
      <c r="AD74" s="151">
        <v>328.21016993178512</v>
      </c>
      <c r="AE74" s="152">
        <v>346.4320152991956</v>
      </c>
      <c r="AF74" s="150">
        <v>307.21150712830956</v>
      </c>
      <c r="AG74" s="151">
        <v>316.01429161775957</v>
      </c>
      <c r="AH74" s="152">
        <v>342.91331010991399</v>
      </c>
      <c r="AI74" s="150">
        <v>392.54321792260691</v>
      </c>
      <c r="AJ74" s="151">
        <v>497.18974259559383</v>
      </c>
      <c r="AK74" s="152">
        <v>580.10853839498577</v>
      </c>
      <c r="AL74" s="150">
        <v>139.69830957230141</v>
      </c>
      <c r="AM74" s="151">
        <v>177.68485842318941</v>
      </c>
      <c r="AN74" s="152">
        <v>218.69809287637395</v>
      </c>
      <c r="AO74" s="150">
        <v>226.81109979633399</v>
      </c>
      <c r="AP74" s="151">
        <v>261.9061530449502</v>
      </c>
      <c r="AQ74" s="152">
        <v>292.7276090002631</v>
      </c>
      <c r="AR74" s="150">
        <v>26.017046843177191</v>
      </c>
      <c r="AS74" s="151">
        <v>33.470904505965528</v>
      </c>
      <c r="AT74" s="152">
        <v>41.889518983780533</v>
      </c>
      <c r="AU74" s="150">
        <v>73.303095723014252</v>
      </c>
      <c r="AV74" s="151">
        <v>92.962301099474601</v>
      </c>
      <c r="AW74" s="152">
        <v>112.92394460743063</v>
      </c>
      <c r="AX74" s="150">
        <v>151.60211812627293</v>
      </c>
      <c r="AY74" s="151">
        <v>151.60211812627293</v>
      </c>
      <c r="AZ74" s="152">
        <v>151.60211812627293</v>
      </c>
      <c r="BA74" s="150">
        <v>20.795621181262728</v>
      </c>
      <c r="BB74" s="151">
        <v>24.013380071148696</v>
      </c>
      <c r="BC74" s="152">
        <v>26.839305799110008</v>
      </c>
    </row>
    <row r="75" spans="1:55" hidden="1">
      <c r="A75" s="147" t="str">
        <f t="shared" si="1"/>
        <v>CENTRAL FLORIDA HEALTH ALLIANCECOOP SRV FL</v>
      </c>
      <c r="B75" s="148" t="s">
        <v>377</v>
      </c>
      <c r="C75" s="148" t="s">
        <v>8347</v>
      </c>
      <c r="D75" s="149">
        <v>480</v>
      </c>
      <c r="E75" s="150">
        <v>379.06622248610302</v>
      </c>
      <c r="F75" s="151">
        <v>431.24875692342675</v>
      </c>
      <c r="G75" s="152">
        <v>534.48582729188786</v>
      </c>
      <c r="H75" s="150">
        <v>1526.9287223296278</v>
      </c>
      <c r="I75" s="151">
        <v>1695.3164064294315</v>
      </c>
      <c r="J75" s="153">
        <v>2043.4790455131472</v>
      </c>
      <c r="K75" s="150">
        <v>1397.9301874999999</v>
      </c>
      <c r="L75" s="151">
        <v>1555.3496888911534</v>
      </c>
      <c r="M75" s="152">
        <v>1878.2695921209818</v>
      </c>
      <c r="N75" s="150">
        <v>98.778312499999998</v>
      </c>
      <c r="O75" s="151">
        <v>106.71045591417545</v>
      </c>
      <c r="P75" s="152">
        <v>124.18083458498464</v>
      </c>
      <c r="Q75" s="150">
        <v>30.220222329627838</v>
      </c>
      <c r="R75" s="151">
        <v>33.256261624102514</v>
      </c>
      <c r="S75" s="152">
        <v>41.028618807180699</v>
      </c>
      <c r="T75" s="150">
        <v>807.29268749999994</v>
      </c>
      <c r="U75" s="151">
        <v>872.87439487059919</v>
      </c>
      <c r="V75" s="152">
        <v>956.13633995379939</v>
      </c>
      <c r="W75" s="150">
        <v>210.08437499999999</v>
      </c>
      <c r="X75" s="151">
        <v>227.15091383742163</v>
      </c>
      <c r="Y75" s="152">
        <v>248.81843785310082</v>
      </c>
      <c r="Z75" s="150">
        <v>893.21454166666661</v>
      </c>
      <c r="AA75" s="151">
        <v>1095.7705721641755</v>
      </c>
      <c r="AB75" s="152">
        <v>1408.5154026661737</v>
      </c>
      <c r="AC75" s="150">
        <v>114.01902083333334</v>
      </c>
      <c r="AD75" s="151">
        <v>128.40923380896163</v>
      </c>
      <c r="AE75" s="152">
        <v>137.70636430606146</v>
      </c>
      <c r="AF75" s="150">
        <v>189.36489125181248</v>
      </c>
      <c r="AG75" s="151">
        <v>232.12010872939041</v>
      </c>
      <c r="AH75" s="152">
        <v>309.21860197015013</v>
      </c>
      <c r="AI75" s="150">
        <v>475.49347916666665</v>
      </c>
      <c r="AJ75" s="151">
        <v>520.41398863515951</v>
      </c>
      <c r="AK75" s="152">
        <v>560.95987054961358</v>
      </c>
      <c r="AL75" s="150">
        <v>99.985791666666671</v>
      </c>
      <c r="AM75" s="151">
        <v>116.22010091866349</v>
      </c>
      <c r="AN75" s="152">
        <v>128.66061222703215</v>
      </c>
      <c r="AO75" s="150">
        <v>116.1182600289995</v>
      </c>
      <c r="AP75" s="151">
        <v>125.57726758995913</v>
      </c>
      <c r="AQ75" s="152">
        <v>139.87019781370836</v>
      </c>
      <c r="AR75" s="150">
        <v>44.872339294345089</v>
      </c>
      <c r="AS75" s="151">
        <v>49.974733146129182</v>
      </c>
      <c r="AT75" s="152">
        <v>60.722863051600314</v>
      </c>
      <c r="AU75" s="150">
        <v>50.101000483325272</v>
      </c>
      <c r="AV75" s="151">
        <v>57.158015642413957</v>
      </c>
      <c r="AW75" s="152">
        <v>67.429924474213394</v>
      </c>
      <c r="AX75" s="150">
        <v>58.764687500000001</v>
      </c>
      <c r="AY75" s="151">
        <v>58.764687500000001</v>
      </c>
      <c r="AZ75" s="152">
        <v>58.764687500000001</v>
      </c>
      <c r="BA75" s="150">
        <v>5.096541666666667</v>
      </c>
      <c r="BB75" s="151">
        <v>5.5117065696518326</v>
      </c>
      <c r="BC75" s="152">
        <v>6.139036968900883</v>
      </c>
    </row>
    <row r="76" spans="1:55" hidden="1">
      <c r="A76" s="147" t="str">
        <f t="shared" si="1"/>
        <v>HALIFAX HEALTHROI</v>
      </c>
      <c r="B76" s="148" t="s">
        <v>555</v>
      </c>
      <c r="C76" s="148" t="s">
        <v>8350</v>
      </c>
      <c r="D76" s="149">
        <v>475</v>
      </c>
      <c r="E76" s="150">
        <v>565.66376842105262</v>
      </c>
      <c r="F76" s="151">
        <v>567.59634395474825</v>
      </c>
      <c r="G76" s="152">
        <v>573.26390187779703</v>
      </c>
      <c r="H76" s="150">
        <v>1039.2456242190226</v>
      </c>
      <c r="I76" s="151">
        <v>1240.8784597162999</v>
      </c>
      <c r="J76" s="153">
        <v>1381.6936604351506</v>
      </c>
      <c r="K76" s="150">
        <v>922.55741052631583</v>
      </c>
      <c r="L76" s="151">
        <v>1103.6762005880082</v>
      </c>
      <c r="M76" s="152">
        <v>1230.0539851088126</v>
      </c>
      <c r="N76" s="150">
        <v>84.259245271654066</v>
      </c>
      <c r="O76" s="151">
        <v>97.981292294650686</v>
      </c>
      <c r="P76" s="152">
        <v>107.35289013855216</v>
      </c>
      <c r="Q76" s="150">
        <v>32.42896842105263</v>
      </c>
      <c r="R76" s="151">
        <v>39.220966833641</v>
      </c>
      <c r="S76" s="152">
        <v>44.28678518778586</v>
      </c>
      <c r="T76" s="150">
        <v>241.93898947368422</v>
      </c>
      <c r="U76" s="151">
        <v>265.33054576671987</v>
      </c>
      <c r="V76" s="152">
        <v>287.84705957089841</v>
      </c>
      <c r="W76" s="150">
        <v>87.978568421052628</v>
      </c>
      <c r="X76" s="151">
        <v>96.484661797232448</v>
      </c>
      <c r="Y76" s="152">
        <v>104.67255517743509</v>
      </c>
      <c r="Z76" s="150">
        <v>1043.4834736842106</v>
      </c>
      <c r="AA76" s="151">
        <v>1529.6637200636112</v>
      </c>
      <c r="AB76" s="152">
        <v>1841.0830616418971</v>
      </c>
      <c r="AC76" s="150">
        <v>207.13507368421054</v>
      </c>
      <c r="AD76" s="151">
        <v>237.88934386674265</v>
      </c>
      <c r="AE76" s="152">
        <v>266.25834686745725</v>
      </c>
      <c r="AF76" s="150">
        <v>208.622996626912</v>
      </c>
      <c r="AG76" s="151">
        <v>289.64323881192473</v>
      </c>
      <c r="AH76" s="152">
        <v>361.48811310442511</v>
      </c>
      <c r="AI76" s="150">
        <v>231.11014736842105</v>
      </c>
      <c r="AJ76" s="151">
        <v>256.37535335231064</v>
      </c>
      <c r="AK76" s="152">
        <v>269.40688064926417</v>
      </c>
      <c r="AL76" s="150">
        <v>90.198610526315775</v>
      </c>
      <c r="AM76" s="151">
        <v>106.46290887866425</v>
      </c>
      <c r="AN76" s="152">
        <v>116.65060501096511</v>
      </c>
      <c r="AO76" s="150">
        <v>82.680464660023887</v>
      </c>
      <c r="AP76" s="151">
        <v>92.870814373218309</v>
      </c>
      <c r="AQ76" s="152">
        <v>99.000829646018687</v>
      </c>
      <c r="AR76" s="150">
        <v>51.20799843392367</v>
      </c>
      <c r="AS76" s="151">
        <v>64.669143283074234</v>
      </c>
      <c r="AT76" s="152">
        <v>73.948109547739421</v>
      </c>
      <c r="AU76" s="150">
        <v>26.041642105263158</v>
      </c>
      <c r="AV76" s="151">
        <v>31.682064753419692</v>
      </c>
      <c r="AW76" s="152">
        <v>35.903009878673124</v>
      </c>
      <c r="AX76" s="150">
        <v>68.148189473684212</v>
      </c>
      <c r="AY76" s="151">
        <v>68.148189473684212</v>
      </c>
      <c r="AZ76" s="152">
        <v>68.148189473684212</v>
      </c>
      <c r="BA76" s="150">
        <v>10.552474658819062</v>
      </c>
      <c r="BB76" s="151">
        <v>11.853064919833654</v>
      </c>
      <c r="BC76" s="152">
        <v>12.635436319055797</v>
      </c>
    </row>
    <row r="77" spans="1:55" hidden="1">
      <c r="A77" s="147" t="str">
        <f t="shared" si="1"/>
        <v>PRIME HEALTHCARE SERVICES, INCVIZIENT</v>
      </c>
      <c r="B77" s="148" t="s">
        <v>839</v>
      </c>
      <c r="C77" s="148" t="s">
        <v>8335</v>
      </c>
      <c r="D77" s="149">
        <v>200</v>
      </c>
      <c r="E77" s="150">
        <v>165.75604255319149</v>
      </c>
      <c r="F77" s="151">
        <v>185.57652849546875</v>
      </c>
      <c r="G77" s="152">
        <v>245.10989055049168</v>
      </c>
      <c r="H77" s="150">
        <v>1498.9791276595747</v>
      </c>
      <c r="I77" s="151">
        <v>1702.0700505181262</v>
      </c>
      <c r="J77" s="153">
        <v>2220.0323086042181</v>
      </c>
      <c r="K77" s="150">
        <v>1202.1123829787236</v>
      </c>
      <c r="L77" s="151">
        <v>1370.579201683754</v>
      </c>
      <c r="M77" s="152">
        <v>1769.720373240106</v>
      </c>
      <c r="N77" s="150">
        <v>15.679148936170215</v>
      </c>
      <c r="O77" s="151">
        <v>17.066879251178541</v>
      </c>
      <c r="P77" s="152">
        <v>21.546678870246676</v>
      </c>
      <c r="Q77" s="150">
        <v>281.18759574468089</v>
      </c>
      <c r="R77" s="151">
        <v>314.42396958319353</v>
      </c>
      <c r="S77" s="152">
        <v>428.76525649386508</v>
      </c>
      <c r="T77" s="150">
        <v>407.34536170212766</v>
      </c>
      <c r="U77" s="151">
        <v>434.33504078016222</v>
      </c>
      <c r="V77" s="152">
        <v>514.70689633882716</v>
      </c>
      <c r="W77" s="150">
        <v>95.538042553191488</v>
      </c>
      <c r="X77" s="151">
        <v>101.86815294767244</v>
      </c>
      <c r="Y77" s="152">
        <v>120.71842222374113</v>
      </c>
      <c r="Z77" s="150">
        <v>623.49834042553186</v>
      </c>
      <c r="AA77" s="151">
        <v>772.40002324854424</v>
      </c>
      <c r="AB77" s="152">
        <v>1092.0541323418131</v>
      </c>
      <c r="AC77" s="150">
        <v>149.3753404255319</v>
      </c>
      <c r="AD77" s="151">
        <v>168.48496758443775</v>
      </c>
      <c r="AE77" s="152">
        <v>195.64690104493792</v>
      </c>
      <c r="AF77" s="150">
        <v>229.36481817349096</v>
      </c>
      <c r="AG77" s="151">
        <v>286.3417737845059</v>
      </c>
      <c r="AH77" s="152">
        <v>426.21096634008444</v>
      </c>
      <c r="AI77" s="150">
        <v>213.8093404255319</v>
      </c>
      <c r="AJ77" s="151">
        <v>239.17495936816135</v>
      </c>
      <c r="AK77" s="152">
        <v>270.24909897566738</v>
      </c>
      <c r="AL77" s="150">
        <v>50.66374468085106</v>
      </c>
      <c r="AM77" s="151">
        <v>59.424994516856756</v>
      </c>
      <c r="AN77" s="152">
        <v>69.617714385120991</v>
      </c>
      <c r="AO77" s="150">
        <v>96.838936170212776</v>
      </c>
      <c r="AP77" s="151">
        <v>103.77664874195547</v>
      </c>
      <c r="AQ77" s="152">
        <v>124.31424650695398</v>
      </c>
      <c r="AR77" s="150">
        <v>38.590446808510642</v>
      </c>
      <c r="AS77" s="151">
        <v>43.544341655550014</v>
      </c>
      <c r="AT77" s="152">
        <v>59.572888265394759</v>
      </c>
      <c r="AU77" s="150">
        <v>50.746392781899807</v>
      </c>
      <c r="AV77" s="151">
        <v>55.874788392220132</v>
      </c>
      <c r="AW77" s="152">
        <v>74.805529878442911</v>
      </c>
      <c r="AX77" s="150">
        <v>60.672702127659569</v>
      </c>
      <c r="AY77" s="151">
        <v>60.672702127659569</v>
      </c>
      <c r="AZ77" s="152">
        <v>60.672702127659569</v>
      </c>
      <c r="BA77" s="150">
        <v>11.796021276595745</v>
      </c>
      <c r="BB77" s="151">
        <v>12.641109092960621</v>
      </c>
      <c r="BC77" s="152">
        <v>15.142808820230098</v>
      </c>
    </row>
    <row r="78" spans="1:55" hidden="1">
      <c r="A78" s="147" t="str">
        <f t="shared" si="1"/>
        <v>PRIME HEALTHCARE SERVICES, INCPREMIER</v>
      </c>
      <c r="B78" s="148" t="s">
        <v>839</v>
      </c>
      <c r="C78" s="148" t="s">
        <v>8334</v>
      </c>
      <c r="D78" s="149">
        <v>270</v>
      </c>
      <c r="E78" s="150">
        <v>165.75604255319149</v>
      </c>
      <c r="F78" s="151">
        <v>202.93641201859242</v>
      </c>
      <c r="G78" s="152">
        <v>311.40056314471099</v>
      </c>
      <c r="H78" s="150">
        <v>1498.9791276595747</v>
      </c>
      <c r="I78" s="151">
        <v>1907.339342771241</v>
      </c>
      <c r="J78" s="153">
        <v>2298.4423787943101</v>
      </c>
      <c r="K78" s="150">
        <v>1202.1123829787236</v>
      </c>
      <c r="L78" s="151">
        <v>1511.3848632619365</v>
      </c>
      <c r="M78" s="152">
        <v>1830.9023350460877</v>
      </c>
      <c r="N78" s="150">
        <v>15.679148936170215</v>
      </c>
      <c r="O78" s="151">
        <v>21.183785959640101</v>
      </c>
      <c r="P78" s="152">
        <v>24.641948340721825</v>
      </c>
      <c r="Q78" s="150">
        <v>281.18759574468089</v>
      </c>
      <c r="R78" s="151">
        <v>374.77069354966449</v>
      </c>
      <c r="S78" s="152">
        <v>442.89809540750048</v>
      </c>
      <c r="T78" s="150">
        <v>407.34536170212766</v>
      </c>
      <c r="U78" s="151">
        <v>486.83692217883606</v>
      </c>
      <c r="V78" s="152">
        <v>526.99806926892427</v>
      </c>
      <c r="W78" s="150">
        <v>95.538042553191488</v>
      </c>
      <c r="X78" s="151">
        <v>114.18184901684981</v>
      </c>
      <c r="Y78" s="152">
        <v>123.60117163696002</v>
      </c>
      <c r="Z78" s="150">
        <v>623.49834042553186</v>
      </c>
      <c r="AA78" s="151">
        <v>776.71333569159037</v>
      </c>
      <c r="AB78" s="152">
        <v>1002.4150748529516</v>
      </c>
      <c r="AC78" s="150">
        <v>149.3753404255319</v>
      </c>
      <c r="AD78" s="151">
        <v>189.7612572697343</v>
      </c>
      <c r="AE78" s="152">
        <v>200.2965806797711</v>
      </c>
      <c r="AF78" s="150">
        <v>191.44924184679036</v>
      </c>
      <c r="AG78" s="151">
        <v>196.93499474842895</v>
      </c>
      <c r="AH78" s="152">
        <v>213.69802795927447</v>
      </c>
      <c r="AI78" s="150">
        <v>213.8093404255319</v>
      </c>
      <c r="AJ78" s="151">
        <v>270.80791636976534</v>
      </c>
      <c r="AK78" s="152">
        <v>315.97189381044228</v>
      </c>
      <c r="AL78" s="150">
        <v>50.66374468085106</v>
      </c>
      <c r="AM78" s="151">
        <v>64.440151984419842</v>
      </c>
      <c r="AN78" s="152">
        <v>79.314233462095913</v>
      </c>
      <c r="AO78" s="150">
        <v>96.838936170212776</v>
      </c>
      <c r="AP78" s="151">
        <v>111.82306888895857</v>
      </c>
      <c r="AQ78" s="152">
        <v>124.98255274406843</v>
      </c>
      <c r="AR78" s="150">
        <v>38.590446808510642</v>
      </c>
      <c r="AS78" s="151">
        <v>49.646570871625691</v>
      </c>
      <c r="AT78" s="152">
        <v>62.133695031632911</v>
      </c>
      <c r="AU78" s="150">
        <v>36.155689824141191</v>
      </c>
      <c r="AV78" s="151">
        <v>45.852308019724831</v>
      </c>
      <c r="AW78" s="152">
        <v>55.698099441425271</v>
      </c>
      <c r="AX78" s="150">
        <v>60.672702127659569</v>
      </c>
      <c r="AY78" s="151">
        <v>60.672702127659569</v>
      </c>
      <c r="AZ78" s="152">
        <v>60.672702127659569</v>
      </c>
      <c r="BA78" s="150">
        <v>11.796021276595745</v>
      </c>
      <c r="BB78" s="151">
        <v>13.621249385782971</v>
      </c>
      <c r="BC78" s="152">
        <v>15.224215689244305</v>
      </c>
    </row>
    <row r="79" spans="1:55" hidden="1">
      <c r="A79" s="147" t="str">
        <f t="shared" si="1"/>
        <v>MEDISYS HEALTH NETWORKPREMIER</v>
      </c>
      <c r="B79" s="148" t="s">
        <v>1142</v>
      </c>
      <c r="C79" s="148" t="s">
        <v>8334</v>
      </c>
      <c r="D79" s="149">
        <v>465</v>
      </c>
      <c r="E79" s="150">
        <v>170.76989247311829</v>
      </c>
      <c r="F79" s="151">
        <v>209.07490746935787</v>
      </c>
      <c r="G79" s="152">
        <v>320.81992224944611</v>
      </c>
      <c r="H79" s="150">
        <v>1950.5967956989248</v>
      </c>
      <c r="I79" s="151">
        <v>2460.0464050066034</v>
      </c>
      <c r="J79" s="153">
        <v>2975.5800394455796</v>
      </c>
      <c r="K79" s="150">
        <v>1858.2689892473118</v>
      </c>
      <c r="L79" s="151">
        <v>2336.353623825165</v>
      </c>
      <c r="M79" s="152">
        <v>2830.2753384222101</v>
      </c>
      <c r="N79" s="150">
        <v>34.873505376344085</v>
      </c>
      <c r="O79" s="151">
        <v>47.116898791018116</v>
      </c>
      <c r="P79" s="152">
        <v>54.808530835581223</v>
      </c>
      <c r="Q79" s="150">
        <v>57.454301075268816</v>
      </c>
      <c r="R79" s="151">
        <v>76.57588239042029</v>
      </c>
      <c r="S79" s="152">
        <v>90.496170187788323</v>
      </c>
      <c r="T79" s="150">
        <v>384.24960581477654</v>
      </c>
      <c r="U79" s="151">
        <v>459.23413651163639</v>
      </c>
      <c r="V79" s="152">
        <v>497.11821815172704</v>
      </c>
      <c r="W79" s="150">
        <v>237.52959139784949</v>
      </c>
      <c r="X79" s="151">
        <v>283.88239090122818</v>
      </c>
      <c r="Y79" s="152">
        <v>307.30099770336807</v>
      </c>
      <c r="Z79" s="150">
        <v>853.55212903225799</v>
      </c>
      <c r="AA79" s="151">
        <v>1063.2992557363284</v>
      </c>
      <c r="AB79" s="152">
        <v>1372.2787469343043</v>
      </c>
      <c r="AC79" s="150">
        <v>184.68372043010751</v>
      </c>
      <c r="AD79" s="151">
        <v>234.61579994551181</v>
      </c>
      <c r="AE79" s="152">
        <v>247.64139518604614</v>
      </c>
      <c r="AF79" s="150">
        <v>238.6884731182796</v>
      </c>
      <c r="AG79" s="151">
        <v>245.52781064380579</v>
      </c>
      <c r="AH79" s="152">
        <v>266.42704619747639</v>
      </c>
      <c r="AI79" s="150">
        <v>612.1341935483872</v>
      </c>
      <c r="AJ79" s="151">
        <v>775.32059714323861</v>
      </c>
      <c r="AK79" s="152">
        <v>904.624653051476</v>
      </c>
      <c r="AL79" s="150">
        <v>54.469913703925542</v>
      </c>
      <c r="AM79" s="151">
        <v>69.281288617141215</v>
      </c>
      <c r="AN79" s="152">
        <v>85.272801672835115</v>
      </c>
      <c r="AO79" s="150">
        <v>148.70309677419354</v>
      </c>
      <c r="AP79" s="151">
        <v>171.71230180962016</v>
      </c>
      <c r="AQ79" s="152">
        <v>191.9196283106599</v>
      </c>
      <c r="AR79" s="150">
        <v>63.061655913978491</v>
      </c>
      <c r="AS79" s="151">
        <v>81.128756688169489</v>
      </c>
      <c r="AT79" s="152">
        <v>101.53429205398025</v>
      </c>
      <c r="AU79" s="150">
        <v>46.893849462365587</v>
      </c>
      <c r="AV79" s="151">
        <v>59.470341742541159</v>
      </c>
      <c r="AW79" s="152">
        <v>72.240311365933294</v>
      </c>
      <c r="AX79" s="150">
        <v>47.665247311827954</v>
      </c>
      <c r="AY79" s="151">
        <v>47.665247311827954</v>
      </c>
      <c r="AZ79" s="152">
        <v>47.665247311827954</v>
      </c>
      <c r="BA79" s="150">
        <v>20.310301075268818</v>
      </c>
      <c r="BB79" s="151">
        <v>23.452965161691576</v>
      </c>
      <c r="BC79" s="152">
        <v>26.212940535880293</v>
      </c>
    </row>
    <row r="80" spans="1:55" hidden="1">
      <c r="A80" s="147" t="str">
        <f t="shared" si="1"/>
        <v>HUNTINGTON MEMORIAL HOSPITALHUNTINGTON MEML HOSP</v>
      </c>
      <c r="B80" s="148" t="s">
        <v>601</v>
      </c>
      <c r="C80" s="148" t="s">
        <v>8358</v>
      </c>
      <c r="D80" s="149">
        <v>450</v>
      </c>
      <c r="E80" s="150">
        <v>379.06622248610302</v>
      </c>
      <c r="F80" s="151">
        <v>431.24875692342675</v>
      </c>
      <c r="G80" s="152">
        <v>534.48582729188786</v>
      </c>
      <c r="H80" s="150">
        <v>1623.472045271654</v>
      </c>
      <c r="I80" s="151">
        <v>1801.49239417639</v>
      </c>
      <c r="J80" s="153">
        <v>2176.4259103015324</v>
      </c>
      <c r="K80" s="150">
        <v>1368.3569777777777</v>
      </c>
      <c r="L80" s="151">
        <v>1522.4462699992346</v>
      </c>
      <c r="M80" s="152">
        <v>1838.5348034603239</v>
      </c>
      <c r="N80" s="150">
        <v>84.259245271654066</v>
      </c>
      <c r="O80" s="151">
        <v>91.025471587425002</v>
      </c>
      <c r="P80" s="152">
        <v>105.9279424249622</v>
      </c>
      <c r="Q80" s="150">
        <v>170.8558222222222</v>
      </c>
      <c r="R80" s="151">
        <v>188.02065258973042</v>
      </c>
      <c r="S80" s="152">
        <v>231.96316441624657</v>
      </c>
      <c r="T80" s="150">
        <v>1118.0172222222222</v>
      </c>
      <c r="U80" s="151">
        <v>1208.8411321106269</v>
      </c>
      <c r="V80" s="152">
        <v>1324.1503501923758</v>
      </c>
      <c r="W80" s="150">
        <v>202.18308888888888</v>
      </c>
      <c r="X80" s="151">
        <v>218.60775416345817</v>
      </c>
      <c r="Y80" s="152">
        <v>239.46036128411717</v>
      </c>
      <c r="Z80" s="150">
        <v>1089.3756888888888</v>
      </c>
      <c r="AA80" s="151">
        <v>1336.4155712111015</v>
      </c>
      <c r="AB80" s="152">
        <v>1717.8430998525862</v>
      </c>
      <c r="AC80" s="150">
        <v>184.02573333333333</v>
      </c>
      <c r="AD80" s="151">
        <v>207.25141512140792</v>
      </c>
      <c r="AE80" s="152">
        <v>222.25690495213891</v>
      </c>
      <c r="AF80" s="150">
        <v>208.622996626912</v>
      </c>
      <c r="AG80" s="151">
        <v>255.72635106945447</v>
      </c>
      <c r="AH80" s="152">
        <v>340.66563727493298</v>
      </c>
      <c r="AI80" s="150">
        <v>346.27313333333336</v>
      </c>
      <c r="AJ80" s="151">
        <v>378.98602267062864</v>
      </c>
      <c r="AK80" s="152">
        <v>408.51313542701655</v>
      </c>
      <c r="AL80" s="150">
        <v>77.904170065568721</v>
      </c>
      <c r="AM80" s="151">
        <v>90.553171166454433</v>
      </c>
      <c r="AN80" s="152">
        <v>100.24622547461853</v>
      </c>
      <c r="AO80" s="150">
        <v>82.680464660023887</v>
      </c>
      <c r="AP80" s="151">
        <v>89.415625350233213</v>
      </c>
      <c r="AQ80" s="152">
        <v>99.592716463704562</v>
      </c>
      <c r="AR80" s="150">
        <v>56.679111111111105</v>
      </c>
      <c r="AS80" s="151">
        <v>63.124042501045714</v>
      </c>
      <c r="AT80" s="152">
        <v>76.700211221663906</v>
      </c>
      <c r="AU80" s="150">
        <v>77.004155555555556</v>
      </c>
      <c r="AV80" s="151">
        <v>87.850635422743849</v>
      </c>
      <c r="AW80" s="152">
        <v>103.63833742281916</v>
      </c>
      <c r="AX80" s="150">
        <v>66.396630956683396</v>
      </c>
      <c r="AY80" s="151">
        <v>66.396630956683396</v>
      </c>
      <c r="AZ80" s="152">
        <v>66.396630956683396</v>
      </c>
      <c r="BA80" s="150">
        <v>10.552474658819062</v>
      </c>
      <c r="BB80" s="151">
        <v>11.412080525800503</v>
      </c>
      <c r="BC80" s="152">
        <v>12.710978597031637</v>
      </c>
    </row>
    <row r="81" spans="1:55" hidden="1">
      <c r="A81" s="147" t="str">
        <f t="shared" si="1"/>
        <v>DARTMOUTH-HITCHCOCKVIZIENT</v>
      </c>
      <c r="B81" s="148" t="s">
        <v>453</v>
      </c>
      <c r="C81" s="148" t="s">
        <v>8335</v>
      </c>
      <c r="D81" s="149">
        <v>449</v>
      </c>
      <c r="E81" s="150">
        <v>869.09322939866354</v>
      </c>
      <c r="F81" s="151">
        <v>973.01613845518705</v>
      </c>
      <c r="G81" s="152">
        <v>1285.1618743716092</v>
      </c>
      <c r="H81" s="150">
        <v>2878.9289086859685</v>
      </c>
      <c r="I81" s="151">
        <v>3272.2436782156001</v>
      </c>
      <c r="J81" s="153">
        <v>4225.5354689693204</v>
      </c>
      <c r="K81" s="150">
        <v>2642.8564587973274</v>
      </c>
      <c r="L81" s="151">
        <v>3013.232495357553</v>
      </c>
      <c r="M81" s="152">
        <v>3890.7484731946329</v>
      </c>
      <c r="N81" s="150">
        <v>167.21786191536748</v>
      </c>
      <c r="O81" s="151">
        <v>182.01798258106942</v>
      </c>
      <c r="P81" s="152">
        <v>229.79497080660681</v>
      </c>
      <c r="Q81" s="150">
        <v>68.854587973273937</v>
      </c>
      <c r="R81" s="151">
        <v>76.993200276977518</v>
      </c>
      <c r="S81" s="152">
        <v>104.99202496808097</v>
      </c>
      <c r="T81" s="150">
        <v>766.87699331848557</v>
      </c>
      <c r="U81" s="151">
        <v>817.68833398407355</v>
      </c>
      <c r="V81" s="152">
        <v>968.99808912822959</v>
      </c>
      <c r="W81" s="150">
        <v>365.71955456570157</v>
      </c>
      <c r="X81" s="151">
        <v>389.95121236350894</v>
      </c>
      <c r="Y81" s="152">
        <v>462.11002888153769</v>
      </c>
      <c r="Z81" s="150">
        <v>1382.1987750556796</v>
      </c>
      <c r="AA81" s="151">
        <v>1712.2906297689294</v>
      </c>
      <c r="AB81" s="152">
        <v>2420.9140364145492</v>
      </c>
      <c r="AC81" s="150">
        <v>362.33465478841867</v>
      </c>
      <c r="AD81" s="151">
        <v>408.68822385833761</v>
      </c>
      <c r="AE81" s="152">
        <v>474.57399694350568</v>
      </c>
      <c r="AF81" s="150">
        <v>321.06456570155893</v>
      </c>
      <c r="AG81" s="151">
        <v>400.82083195862077</v>
      </c>
      <c r="AH81" s="152">
        <v>596.60954062150279</v>
      </c>
      <c r="AI81" s="150">
        <v>511.80026726057912</v>
      </c>
      <c r="AJ81" s="151">
        <v>572.51852460251848</v>
      </c>
      <c r="AK81" s="152">
        <v>646.90139732623516</v>
      </c>
      <c r="AL81" s="150">
        <v>42.669977728285076</v>
      </c>
      <c r="AM81" s="151">
        <v>50.048870420273595</v>
      </c>
      <c r="AN81" s="152">
        <v>58.633374635451915</v>
      </c>
      <c r="AO81" s="150">
        <v>289.23</v>
      </c>
      <c r="AP81" s="151">
        <v>309.95094847880375</v>
      </c>
      <c r="AQ81" s="152">
        <v>371.29083547559691</v>
      </c>
      <c r="AR81" s="150">
        <v>152.11000000000001</v>
      </c>
      <c r="AS81" s="151">
        <v>171.63651517413828</v>
      </c>
      <c r="AT81" s="152">
        <v>234.81542152164894</v>
      </c>
      <c r="AU81" s="150">
        <v>80.865478841870825</v>
      </c>
      <c r="AV81" s="151">
        <v>89.037688608611532</v>
      </c>
      <c r="AW81" s="152">
        <v>119.20423624273408</v>
      </c>
      <c r="AX81" s="150">
        <v>201.91298440979952</v>
      </c>
      <c r="AY81" s="151">
        <v>201.91298440979952</v>
      </c>
      <c r="AZ81" s="152">
        <v>201.91298440979952</v>
      </c>
      <c r="BA81" s="150">
        <v>37.54</v>
      </c>
      <c r="BB81" s="151">
        <v>40.229431960357815</v>
      </c>
      <c r="BC81" s="152">
        <v>48.19091368030255</v>
      </c>
    </row>
    <row r="82" spans="1:55" hidden="1">
      <c r="A82" s="147" t="str">
        <f t="shared" si="1"/>
        <v>BETH ISRAEL DEACONESS MEDICAL CENTERVIZIENT</v>
      </c>
      <c r="B82" s="148" t="s">
        <v>327</v>
      </c>
      <c r="C82" s="148" t="s">
        <v>8335</v>
      </c>
      <c r="D82" s="149">
        <v>448</v>
      </c>
      <c r="E82" s="150">
        <v>1127.9483035714286</v>
      </c>
      <c r="F82" s="151">
        <v>1262.8241316268598</v>
      </c>
      <c r="G82" s="152">
        <v>1667.9409147107585</v>
      </c>
      <c r="H82" s="150">
        <v>3325.6690848214284</v>
      </c>
      <c r="I82" s="151">
        <v>3783.9767176225719</v>
      </c>
      <c r="J82" s="153">
        <v>4891.6605049820273</v>
      </c>
      <c r="K82" s="150">
        <v>3111.894888392857</v>
      </c>
      <c r="L82" s="151">
        <v>3548.0030588227669</v>
      </c>
      <c r="M82" s="152">
        <v>4581.2553479603057</v>
      </c>
      <c r="N82" s="150">
        <v>103.34935267857142</v>
      </c>
      <c r="O82" s="151">
        <v>112.4965985101154</v>
      </c>
      <c r="P82" s="152">
        <v>142.02526697580902</v>
      </c>
      <c r="Q82" s="150">
        <v>110.42484375000001</v>
      </c>
      <c r="R82" s="151">
        <v>123.47706028968986</v>
      </c>
      <c r="S82" s="152">
        <v>168.37989004591202</v>
      </c>
      <c r="T82" s="150">
        <v>1118.02</v>
      </c>
      <c r="U82" s="151">
        <v>1192.0971930647138</v>
      </c>
      <c r="V82" s="152">
        <v>1412.689718228673</v>
      </c>
      <c r="W82" s="150">
        <v>459.84305803571431</v>
      </c>
      <c r="X82" s="151">
        <v>490.31110242631553</v>
      </c>
      <c r="Y82" s="152">
        <v>581.04109057609401</v>
      </c>
      <c r="Z82" s="150">
        <v>1756.6364508928571</v>
      </c>
      <c r="AA82" s="151">
        <v>2176.1501956570755</v>
      </c>
      <c r="AB82" s="152">
        <v>3076.7396973511595</v>
      </c>
      <c r="AC82" s="150">
        <v>625.48294642857138</v>
      </c>
      <c r="AD82" s="151">
        <v>705.50114666465845</v>
      </c>
      <c r="AE82" s="152">
        <v>819.23696224956177</v>
      </c>
      <c r="AF82" s="150">
        <v>431.15417410714286</v>
      </c>
      <c r="AG82" s="151">
        <v>538.25801171934779</v>
      </c>
      <c r="AH82" s="152">
        <v>801.18057621534956</v>
      </c>
      <c r="AI82" s="150">
        <v>383.27388392857148</v>
      </c>
      <c r="AJ82" s="151">
        <v>428.74420468745257</v>
      </c>
      <c r="AK82" s="152">
        <v>484.44759984036745</v>
      </c>
      <c r="AL82" s="150">
        <v>44.217857142857142</v>
      </c>
      <c r="AM82" s="151">
        <v>51.864423658652093</v>
      </c>
      <c r="AN82" s="152">
        <v>60.760335989475465</v>
      </c>
      <c r="AO82" s="150">
        <v>289.23</v>
      </c>
      <c r="AP82" s="151">
        <v>309.95094847880375</v>
      </c>
      <c r="AQ82" s="152">
        <v>371.29083547559691</v>
      </c>
      <c r="AR82" s="150">
        <v>130.51738839285716</v>
      </c>
      <c r="AS82" s="151">
        <v>147.27203808677618</v>
      </c>
      <c r="AT82" s="152">
        <v>201.48245066973584</v>
      </c>
      <c r="AU82" s="150">
        <v>100.36796875</v>
      </c>
      <c r="AV82" s="151">
        <v>110.51108675577598</v>
      </c>
      <c r="AW82" s="152">
        <v>147.95296125648414</v>
      </c>
      <c r="AX82" s="150">
        <v>145.57513392857143</v>
      </c>
      <c r="AY82" s="151">
        <v>145.57513392857143</v>
      </c>
      <c r="AZ82" s="152">
        <v>145.57513392857143</v>
      </c>
      <c r="BA82" s="150">
        <v>34.519330357142856</v>
      </c>
      <c r="BB82" s="151">
        <v>36.992356204576254</v>
      </c>
      <c r="BC82" s="152">
        <v>44.313214425757032</v>
      </c>
    </row>
    <row r="83" spans="1:55" hidden="1">
      <c r="A83" s="147" t="str">
        <f t="shared" si="1"/>
        <v>BAPTIST MEMORIAL HEALTH CARE CORPPREMIER</v>
      </c>
      <c r="B83" s="148" t="s">
        <v>303</v>
      </c>
      <c r="C83" s="148" t="s">
        <v>8334</v>
      </c>
      <c r="D83" s="149">
        <v>439</v>
      </c>
      <c r="E83" s="150">
        <v>275.70956719817769</v>
      </c>
      <c r="F83" s="151">
        <v>337.55336737387546</v>
      </c>
      <c r="G83" s="152">
        <v>517.96672487728847</v>
      </c>
      <c r="H83" s="150">
        <v>1350.8435307517084</v>
      </c>
      <c r="I83" s="151">
        <v>1721.5050975753218</v>
      </c>
      <c r="J83" s="153">
        <v>2069.987328053126</v>
      </c>
      <c r="K83" s="150">
        <v>1095.5200683371299</v>
      </c>
      <c r="L83" s="151">
        <v>1377.3690980385866</v>
      </c>
      <c r="M83" s="152">
        <v>1668.5546872399213</v>
      </c>
      <c r="N83" s="150">
        <v>210.0792027334852</v>
      </c>
      <c r="O83" s="151">
        <v>283.83382818768047</v>
      </c>
      <c r="P83" s="152">
        <v>330.16848569352538</v>
      </c>
      <c r="Q83" s="150">
        <v>45.244259681093396</v>
      </c>
      <c r="R83" s="151">
        <v>60.302171349054781</v>
      </c>
      <c r="S83" s="152">
        <v>71.264155119679359</v>
      </c>
      <c r="T83" s="150">
        <v>103.51230068337131</v>
      </c>
      <c r="U83" s="151">
        <v>123.71224668367078</v>
      </c>
      <c r="V83" s="152">
        <v>133.9177703602071</v>
      </c>
      <c r="W83" s="150">
        <v>142.63902050113896</v>
      </c>
      <c r="X83" s="151">
        <v>170.47436463547604</v>
      </c>
      <c r="Y83" s="152">
        <v>184.53748458655423</v>
      </c>
      <c r="Z83" s="150">
        <v>708.01676537585422</v>
      </c>
      <c r="AA83" s="151">
        <v>882.00084572050412</v>
      </c>
      <c r="AB83" s="152">
        <v>1138.297623016927</v>
      </c>
      <c r="AC83" s="150">
        <v>246.05022779043281</v>
      </c>
      <c r="AD83" s="151">
        <v>312.57368481308208</v>
      </c>
      <c r="AE83" s="152">
        <v>329.92741078619702</v>
      </c>
      <c r="AF83" s="150">
        <v>191.44924184679036</v>
      </c>
      <c r="AG83" s="151">
        <v>196.93499474842895</v>
      </c>
      <c r="AH83" s="152">
        <v>213.69802795927447</v>
      </c>
      <c r="AI83" s="150">
        <v>549.71480637813215</v>
      </c>
      <c r="AJ83" s="151">
        <v>696.26107548243522</v>
      </c>
      <c r="AK83" s="152">
        <v>812.3799834059887</v>
      </c>
      <c r="AL83" s="150">
        <v>207.38364464692484</v>
      </c>
      <c r="AM83" s="151">
        <v>263.77508540504243</v>
      </c>
      <c r="AN83" s="152">
        <v>324.6596735271213</v>
      </c>
      <c r="AO83" s="150">
        <v>89.444861980726344</v>
      </c>
      <c r="AP83" s="151">
        <v>103.28489096011697</v>
      </c>
      <c r="AQ83" s="152">
        <v>115.43959095691385</v>
      </c>
      <c r="AR83" s="150">
        <v>57.759898731420471</v>
      </c>
      <c r="AS83" s="151">
        <v>74.3080514236228</v>
      </c>
      <c r="AT83" s="152">
        <v>92.998040438459171</v>
      </c>
      <c r="AU83" s="150">
        <v>36.155689824141191</v>
      </c>
      <c r="AV83" s="151">
        <v>45.852308019724831</v>
      </c>
      <c r="AW83" s="152">
        <v>55.698099441425271</v>
      </c>
      <c r="AX83" s="150">
        <v>42.071252847380414</v>
      </c>
      <c r="AY83" s="151">
        <v>42.071252847380414</v>
      </c>
      <c r="AZ83" s="152">
        <v>42.071252847380414</v>
      </c>
      <c r="BA83" s="150">
        <v>9.606148799477328</v>
      </c>
      <c r="BB83" s="151">
        <v>11.092532419743327</v>
      </c>
      <c r="BC83" s="152">
        <v>12.397916029227758</v>
      </c>
    </row>
    <row r="84" spans="1:55" hidden="1">
      <c r="A84" s="147" t="str">
        <f t="shared" si="1"/>
        <v>UNIVERSITY OF MARYLAND MEDICAL SYSTEMVIZIENT</v>
      </c>
      <c r="B84" s="148" t="s">
        <v>1038</v>
      </c>
      <c r="C84" s="148" t="s">
        <v>8335</v>
      </c>
      <c r="D84" s="149">
        <v>436</v>
      </c>
      <c r="E84" s="150">
        <v>432.81412865255982</v>
      </c>
      <c r="F84" s="151">
        <v>484.56841899660054</v>
      </c>
      <c r="G84" s="152">
        <v>640.01904285746809</v>
      </c>
      <c r="H84" s="150">
        <v>2082.572942794799</v>
      </c>
      <c r="I84" s="151">
        <v>2369.502283943817</v>
      </c>
      <c r="J84" s="153">
        <v>3059.9666510898164</v>
      </c>
      <c r="K84" s="150">
        <v>1966.4051834862382</v>
      </c>
      <c r="L84" s="151">
        <v>2241.9817687021241</v>
      </c>
      <c r="M84" s="152">
        <v>2894.8934929340439</v>
      </c>
      <c r="N84" s="150">
        <v>80.098149216817802</v>
      </c>
      <c r="O84" s="151">
        <v>87.187477234349146</v>
      </c>
      <c r="P84" s="152">
        <v>110.07288127064815</v>
      </c>
      <c r="Q84" s="150">
        <v>36.069610091743122</v>
      </c>
      <c r="R84" s="151">
        <v>40.333038007343987</v>
      </c>
      <c r="S84" s="152">
        <v>55.000276885124642</v>
      </c>
      <c r="T84" s="150">
        <v>806.01130733944956</v>
      </c>
      <c r="U84" s="151">
        <v>859.41558921824128</v>
      </c>
      <c r="V84" s="152">
        <v>1018.4467958126789</v>
      </c>
      <c r="W84" s="150">
        <v>153.04545871559634</v>
      </c>
      <c r="X84" s="151">
        <v>163.1858658576447</v>
      </c>
      <c r="Y84" s="152">
        <v>193.38271761606572</v>
      </c>
      <c r="Z84" s="150">
        <v>1181.1708486238531</v>
      </c>
      <c r="AA84" s="151">
        <v>1463.2539203150175</v>
      </c>
      <c r="AB84" s="152">
        <v>2068.8146585298341</v>
      </c>
      <c r="AC84" s="150">
        <v>164.27584862385319</v>
      </c>
      <c r="AD84" s="151">
        <v>185.29170177251734</v>
      </c>
      <c r="AE84" s="152">
        <v>215.16309591814451</v>
      </c>
      <c r="AF84" s="150">
        <v>206.90598623853214</v>
      </c>
      <c r="AG84" s="151">
        <v>258.3039002143758</v>
      </c>
      <c r="AH84" s="152">
        <v>384.47744967394971</v>
      </c>
      <c r="AI84" s="150">
        <v>123.99827981651376</v>
      </c>
      <c r="AJ84" s="151">
        <v>138.70901747234927</v>
      </c>
      <c r="AK84" s="152">
        <v>156.73039974891529</v>
      </c>
      <c r="AL84" s="150">
        <v>33.908348623853207</v>
      </c>
      <c r="AM84" s="151">
        <v>39.772098247797651</v>
      </c>
      <c r="AN84" s="152">
        <v>46.593905457184789</v>
      </c>
      <c r="AO84" s="150">
        <v>99.39613263717132</v>
      </c>
      <c r="AP84" s="151">
        <v>106.51704728422442</v>
      </c>
      <c r="AQ84" s="152">
        <v>127.59697517511525</v>
      </c>
      <c r="AR84" s="150">
        <v>59.420233122652725</v>
      </c>
      <c r="AS84" s="151">
        <v>67.048068792367474</v>
      </c>
      <c r="AT84" s="152">
        <v>91.728269591810829</v>
      </c>
      <c r="AU84" s="150">
        <v>31.337844036697252</v>
      </c>
      <c r="AV84" s="151">
        <v>34.504825037404444</v>
      </c>
      <c r="AW84" s="152">
        <v>46.195284037002203</v>
      </c>
      <c r="AX84" s="150">
        <v>33.534495412844038</v>
      </c>
      <c r="AY84" s="151">
        <v>33.534495412844038</v>
      </c>
      <c r="AZ84" s="152">
        <v>33.534495412844038</v>
      </c>
      <c r="BA84" s="150">
        <v>12.542561601172487</v>
      </c>
      <c r="BB84" s="151">
        <v>13.441132886067265</v>
      </c>
      <c r="BC84" s="152">
        <v>16.101158855939815</v>
      </c>
    </row>
    <row r="85" spans="1:55" hidden="1">
      <c r="A85" s="147" t="str">
        <f t="shared" si="1"/>
        <v>SAINT FRANCIS HEALTH SYSTEMPREMIER</v>
      </c>
      <c r="B85" s="148" t="s">
        <v>882</v>
      </c>
      <c r="C85" s="148" t="s">
        <v>8334</v>
      </c>
      <c r="D85" s="149">
        <v>432</v>
      </c>
      <c r="E85" s="150">
        <v>362.23099444656128</v>
      </c>
      <c r="F85" s="151">
        <v>443.4822236499906</v>
      </c>
      <c r="G85" s="152">
        <v>680.51175644429622</v>
      </c>
      <c r="H85" s="150">
        <v>3778.9624074074077</v>
      </c>
      <c r="I85" s="151">
        <v>4766.7978049717831</v>
      </c>
      <c r="J85" s="153">
        <v>5764.3653084537855</v>
      </c>
      <c r="K85" s="150">
        <v>3602.6799305555555</v>
      </c>
      <c r="L85" s="151">
        <v>4529.5564635370738</v>
      </c>
      <c r="M85" s="152">
        <v>5487.1368024120839</v>
      </c>
      <c r="N85" s="150">
        <v>125.34708333333334</v>
      </c>
      <c r="O85" s="151">
        <v>169.35394866190319</v>
      </c>
      <c r="P85" s="152">
        <v>197.00025586430985</v>
      </c>
      <c r="Q85" s="150">
        <v>50.935393518518516</v>
      </c>
      <c r="R85" s="151">
        <v>67.88739277280645</v>
      </c>
      <c r="S85" s="152">
        <v>80.228250177391175</v>
      </c>
      <c r="T85" s="150">
        <v>643.64067129629632</v>
      </c>
      <c r="U85" s="151">
        <v>769.24416689969667</v>
      </c>
      <c r="V85" s="152">
        <v>832.70223001616364</v>
      </c>
      <c r="W85" s="150">
        <v>538.97534722222224</v>
      </c>
      <c r="X85" s="151">
        <v>644.15388965153306</v>
      </c>
      <c r="Y85" s="152">
        <v>697.29274977571345</v>
      </c>
      <c r="Z85" s="150">
        <v>2226.124537037037</v>
      </c>
      <c r="AA85" s="151">
        <v>2773.1599311826021</v>
      </c>
      <c r="AB85" s="152">
        <v>3579.0003753706787</v>
      </c>
      <c r="AC85" s="150">
        <v>349.54912037037036</v>
      </c>
      <c r="AD85" s="151">
        <v>444.05509215946597</v>
      </c>
      <c r="AE85" s="152">
        <v>468.7085123311283</v>
      </c>
      <c r="AF85" s="150">
        <v>451.76909722222223</v>
      </c>
      <c r="AG85" s="151">
        <v>464.71400947181337</v>
      </c>
      <c r="AH85" s="152">
        <v>504.27029241823641</v>
      </c>
      <c r="AI85" s="150">
        <v>1004.1381481481483</v>
      </c>
      <c r="AJ85" s="151">
        <v>1271.8273163660281</v>
      </c>
      <c r="AK85" s="152">
        <v>1483.9362568829717</v>
      </c>
      <c r="AL85" s="150">
        <v>32.321296296296296</v>
      </c>
      <c r="AM85" s="151">
        <v>41.110053328806018</v>
      </c>
      <c r="AN85" s="152">
        <v>50.5990794085724</v>
      </c>
      <c r="AO85" s="150">
        <v>289.23</v>
      </c>
      <c r="AP85" s="151">
        <v>333.98328703141954</v>
      </c>
      <c r="AQ85" s="152">
        <v>373.28687364583107</v>
      </c>
      <c r="AR85" s="150">
        <v>152.11000000000001</v>
      </c>
      <c r="AS85" s="151">
        <v>195.68936148252999</v>
      </c>
      <c r="AT85" s="152">
        <v>244.90922321162003</v>
      </c>
      <c r="AU85" s="150">
        <v>121.97</v>
      </c>
      <c r="AV85" s="151">
        <v>154.68121439164599</v>
      </c>
      <c r="AW85" s="152">
        <v>187.89565962961146</v>
      </c>
      <c r="AX85" s="150">
        <v>277.64999999999998</v>
      </c>
      <c r="AY85" s="151">
        <v>277.64999999999998</v>
      </c>
      <c r="AZ85" s="152">
        <v>277.64999999999998</v>
      </c>
      <c r="BA85" s="150">
        <v>37.54</v>
      </c>
      <c r="BB85" s="151">
        <v>43.34865883608024</v>
      </c>
      <c r="BC85" s="152">
        <v>48.449985259705066</v>
      </c>
    </row>
    <row r="86" spans="1:55" hidden="1">
      <c r="A86" s="147" t="str">
        <f t="shared" si="1"/>
        <v>BRONSON HEALTHCARE GROUP, INCVIZIENT</v>
      </c>
      <c r="B86" s="148" t="s">
        <v>343</v>
      </c>
      <c r="C86" s="148" t="s">
        <v>8335</v>
      </c>
      <c r="D86" s="149">
        <v>429</v>
      </c>
      <c r="E86" s="150">
        <v>794.97202797202794</v>
      </c>
      <c r="F86" s="151">
        <v>890.03180173482667</v>
      </c>
      <c r="G86" s="152">
        <v>1175.555978325174</v>
      </c>
      <c r="H86" s="150">
        <v>2668.8805035291721</v>
      </c>
      <c r="I86" s="151">
        <v>3036.2130036662634</v>
      </c>
      <c r="J86" s="153">
        <v>3927.3462864696753</v>
      </c>
      <c r="K86" s="150">
        <v>2472.350093240093</v>
      </c>
      <c r="L86" s="151">
        <v>2818.8309720920129</v>
      </c>
      <c r="M86" s="152">
        <v>3639.7331828055117</v>
      </c>
      <c r="N86" s="150">
        <v>80.098149216817802</v>
      </c>
      <c r="O86" s="151">
        <v>87.187477234349146</v>
      </c>
      <c r="P86" s="152">
        <v>110.07288127064815</v>
      </c>
      <c r="Q86" s="150">
        <v>116.43226107226108</v>
      </c>
      <c r="R86" s="151">
        <v>130.19455433990134</v>
      </c>
      <c r="S86" s="152">
        <v>177.54022239351588</v>
      </c>
      <c r="T86" s="150">
        <v>427.60650499221407</v>
      </c>
      <c r="U86" s="151">
        <v>455.93863646216607</v>
      </c>
      <c r="V86" s="152">
        <v>540.30814569524568</v>
      </c>
      <c r="W86" s="150">
        <v>188.23827505827504</v>
      </c>
      <c r="X86" s="151">
        <v>200.7104696913411</v>
      </c>
      <c r="Y86" s="152">
        <v>237.85109009850092</v>
      </c>
      <c r="Z86" s="150">
        <v>1429.1889277389278</v>
      </c>
      <c r="AA86" s="151">
        <v>1770.5028056028257</v>
      </c>
      <c r="AB86" s="152">
        <v>2503.2170468477311</v>
      </c>
      <c r="AC86" s="150">
        <v>394.95135198135199</v>
      </c>
      <c r="AD86" s="151">
        <v>445.47758382637346</v>
      </c>
      <c r="AE86" s="152">
        <v>517.29427265929439</v>
      </c>
      <c r="AF86" s="150">
        <v>236.20745920745921</v>
      </c>
      <c r="AG86" s="151">
        <v>294.88420843791067</v>
      </c>
      <c r="AH86" s="152">
        <v>438.92611886709471</v>
      </c>
      <c r="AI86" s="150">
        <v>216.74223776223775</v>
      </c>
      <c r="AJ86" s="151">
        <v>242.45580575186708</v>
      </c>
      <c r="AK86" s="152">
        <v>273.95620017646343</v>
      </c>
      <c r="AL86" s="150">
        <v>30.372913752913753</v>
      </c>
      <c r="AM86" s="151">
        <v>35.625282824979365</v>
      </c>
      <c r="AN86" s="152">
        <v>41.735818147951854</v>
      </c>
      <c r="AO86" s="150">
        <v>195.68200466200466</v>
      </c>
      <c r="AP86" s="151">
        <v>209.70100938776073</v>
      </c>
      <c r="AQ86" s="152">
        <v>251.20124122150315</v>
      </c>
      <c r="AR86" s="150">
        <v>152.11000000000001</v>
      </c>
      <c r="AS86" s="151">
        <v>171.63651517413828</v>
      </c>
      <c r="AT86" s="152">
        <v>234.81542152164894</v>
      </c>
      <c r="AU86" s="150">
        <v>44.858414918414923</v>
      </c>
      <c r="AV86" s="151">
        <v>49.391775528739558</v>
      </c>
      <c r="AW86" s="152">
        <v>66.126030118065259</v>
      </c>
      <c r="AX86" s="150">
        <v>110.0186013986014</v>
      </c>
      <c r="AY86" s="151">
        <v>110.0186013986014</v>
      </c>
      <c r="AZ86" s="152">
        <v>110.0186013986014</v>
      </c>
      <c r="BA86" s="150">
        <v>29.461258741258742</v>
      </c>
      <c r="BB86" s="151">
        <v>31.571915396855768</v>
      </c>
      <c r="BC86" s="152">
        <v>37.820057989159807</v>
      </c>
    </row>
    <row r="87" spans="1:55" hidden="1">
      <c r="A87" s="147" t="str">
        <f t="shared" si="1"/>
        <v>SARASOTA MEMORIAL HEALTH CARE SYSTEM, INCCOOP SRV FL</v>
      </c>
      <c r="B87" s="148" t="s">
        <v>1185</v>
      </c>
      <c r="C87" s="148" t="s">
        <v>8347</v>
      </c>
      <c r="D87" s="149">
        <v>426</v>
      </c>
      <c r="E87" s="150">
        <v>379.06622248610302</v>
      </c>
      <c r="F87" s="151">
        <v>431.24875692342675</v>
      </c>
      <c r="G87" s="152">
        <v>534.48582729188786</v>
      </c>
      <c r="H87" s="150">
        <v>2158.7321104976891</v>
      </c>
      <c r="I87" s="151">
        <v>2399.8336638343758</v>
      </c>
      <c r="J87" s="153">
        <v>2899.537008351519</v>
      </c>
      <c r="K87" s="150">
        <v>2038.4314084507043</v>
      </c>
      <c r="L87" s="151">
        <v>2267.9771030838824</v>
      </c>
      <c r="M87" s="152">
        <v>2738.8518857042732</v>
      </c>
      <c r="N87" s="150">
        <v>26.288448525857905</v>
      </c>
      <c r="O87" s="151">
        <v>28.399476124585856</v>
      </c>
      <c r="P87" s="152">
        <v>33.048969913162303</v>
      </c>
      <c r="Q87" s="150">
        <v>94.012253521126766</v>
      </c>
      <c r="R87" s="151">
        <v>103.45708462590743</v>
      </c>
      <c r="S87" s="152">
        <v>127.63615273408358</v>
      </c>
      <c r="T87" s="150">
        <v>246.58715962441315</v>
      </c>
      <c r="U87" s="151">
        <v>266.61906031450275</v>
      </c>
      <c r="V87" s="152">
        <v>292.05138103383314</v>
      </c>
      <c r="W87" s="150">
        <v>140.49159624413144</v>
      </c>
      <c r="X87" s="151">
        <v>151.90465484799873</v>
      </c>
      <c r="Y87" s="152">
        <v>166.39457127143964</v>
      </c>
      <c r="Z87" s="150">
        <v>1367.0296009389672</v>
      </c>
      <c r="AA87" s="151">
        <v>1677.0336107506721</v>
      </c>
      <c r="AB87" s="152">
        <v>2155.6772298291662</v>
      </c>
      <c r="AC87" s="150">
        <v>304.55805164319247</v>
      </c>
      <c r="AD87" s="151">
        <v>342.99598238980241</v>
      </c>
      <c r="AE87" s="152">
        <v>367.82969810999066</v>
      </c>
      <c r="AF87" s="150">
        <v>235.05910798122065</v>
      </c>
      <c r="AG87" s="151">
        <v>288.1312652083929</v>
      </c>
      <c r="AH87" s="152">
        <v>383.83381560233079</v>
      </c>
      <c r="AI87" s="150">
        <v>644.07204225352109</v>
      </c>
      <c r="AJ87" s="151">
        <v>704.91839565282771</v>
      </c>
      <c r="AK87" s="152">
        <v>759.83916767977507</v>
      </c>
      <c r="AL87" s="150">
        <v>105.85984533591106</v>
      </c>
      <c r="AM87" s="151">
        <v>123.04790213783234</v>
      </c>
      <c r="AN87" s="152">
        <v>136.21927960108246</v>
      </c>
      <c r="AO87" s="150">
        <v>289.23</v>
      </c>
      <c r="AP87" s="151">
        <v>312.79071091810289</v>
      </c>
      <c r="AQ87" s="152">
        <v>348.39186621945322</v>
      </c>
      <c r="AR87" s="150">
        <v>152.11000000000001</v>
      </c>
      <c r="AS87" s="151">
        <v>169.40629301703663</v>
      </c>
      <c r="AT87" s="152">
        <v>205.84072156770608</v>
      </c>
      <c r="AU87" s="150">
        <v>82.656126760563382</v>
      </c>
      <c r="AV87" s="151">
        <v>94.29871940170213</v>
      </c>
      <c r="AW87" s="152">
        <v>111.24521129375012</v>
      </c>
      <c r="AX87" s="150">
        <v>86.92715962441315</v>
      </c>
      <c r="AY87" s="151">
        <v>86.92715962441315</v>
      </c>
      <c r="AZ87" s="152">
        <v>86.92715962441315</v>
      </c>
      <c r="BA87" s="150">
        <v>37.54</v>
      </c>
      <c r="BB87" s="151">
        <v>40.598012958080353</v>
      </c>
      <c r="BC87" s="152">
        <v>45.218790090510225</v>
      </c>
    </row>
    <row r="88" spans="1:55" hidden="1">
      <c r="A88" s="147" t="str">
        <f t="shared" si="1"/>
        <v>KINDRED HEALTHCARE, INCVIZIENT</v>
      </c>
      <c r="B88" s="148" t="s">
        <v>638</v>
      </c>
      <c r="C88" s="148" t="s">
        <v>8335</v>
      </c>
      <c r="D88" s="149">
        <v>422</v>
      </c>
      <c r="E88" s="150">
        <v>43.407582938388629</v>
      </c>
      <c r="F88" s="151">
        <v>48.598098916968866</v>
      </c>
      <c r="G88" s="152">
        <v>64.188476867596222</v>
      </c>
      <c r="H88" s="150">
        <v>612.13983821701618</v>
      </c>
      <c r="I88" s="151">
        <v>693.79359869039581</v>
      </c>
      <c r="J88" s="153">
        <v>902.78568163886086</v>
      </c>
      <c r="K88" s="150">
        <v>474.47104265402845</v>
      </c>
      <c r="L88" s="151">
        <v>540.96451552344297</v>
      </c>
      <c r="M88" s="152">
        <v>698.50463449736469</v>
      </c>
      <c r="N88" s="150">
        <v>37.45670616113744</v>
      </c>
      <c r="O88" s="151">
        <v>40.771924790144617</v>
      </c>
      <c r="P88" s="152">
        <v>51.473943035861787</v>
      </c>
      <c r="Q88" s="150">
        <v>100.21208940185029</v>
      </c>
      <c r="R88" s="151">
        <v>112.05715837680827</v>
      </c>
      <c r="S88" s="152">
        <v>152.80710410563435</v>
      </c>
      <c r="T88" s="150">
        <v>142.71343601895737</v>
      </c>
      <c r="U88" s="151">
        <v>152.16926932507442</v>
      </c>
      <c r="V88" s="152">
        <v>180.32754666022669</v>
      </c>
      <c r="W88" s="150">
        <v>93.168436018957351</v>
      </c>
      <c r="X88" s="151">
        <v>99.341542244707995</v>
      </c>
      <c r="Y88" s="152">
        <v>117.72427293557092</v>
      </c>
      <c r="Z88" s="150">
        <v>268.40469194312794</v>
      </c>
      <c r="AA88" s="151">
        <v>332.50415735733839</v>
      </c>
      <c r="AB88" s="152">
        <v>470.10943569854203</v>
      </c>
      <c r="AC88" s="150">
        <v>111.04047393364928</v>
      </c>
      <c r="AD88" s="151">
        <v>125.24591139324184</v>
      </c>
      <c r="AE88" s="152">
        <v>145.43715551570654</v>
      </c>
      <c r="AF88" s="150">
        <v>229.36481817349096</v>
      </c>
      <c r="AG88" s="151">
        <v>286.3417737845059</v>
      </c>
      <c r="AH88" s="152">
        <v>426.21096634008444</v>
      </c>
      <c r="AI88" s="150">
        <v>612.10137440758297</v>
      </c>
      <c r="AJ88" s="151">
        <v>684.71901677335325</v>
      </c>
      <c r="AK88" s="152">
        <v>773.6792255482934</v>
      </c>
      <c r="AL88" s="150">
        <v>422.5</v>
      </c>
      <c r="AM88" s="151">
        <v>495.56266204818212</v>
      </c>
      <c r="AN88" s="152">
        <v>580.56277744567865</v>
      </c>
      <c r="AO88" s="150">
        <v>99.39613263717132</v>
      </c>
      <c r="AP88" s="151">
        <v>106.51704728422442</v>
      </c>
      <c r="AQ88" s="152">
        <v>127.59697517511525</v>
      </c>
      <c r="AR88" s="150">
        <v>59.420233122652725</v>
      </c>
      <c r="AS88" s="151">
        <v>67.048068792367474</v>
      </c>
      <c r="AT88" s="152">
        <v>91.728269591810829</v>
      </c>
      <c r="AU88" s="150">
        <v>101.28123222748813</v>
      </c>
      <c r="AV88" s="151">
        <v>111.51664401322094</v>
      </c>
      <c r="AW88" s="152">
        <v>149.29920784874432</v>
      </c>
      <c r="AX88" s="150">
        <v>55.051350710900479</v>
      </c>
      <c r="AY88" s="151">
        <v>55.051350710900479</v>
      </c>
      <c r="AZ88" s="152">
        <v>55.051350710900479</v>
      </c>
      <c r="BA88" s="150">
        <v>12.542561601172487</v>
      </c>
      <c r="BB88" s="151">
        <v>13.441132886067265</v>
      </c>
      <c r="BC88" s="152">
        <v>16.101158855939815</v>
      </c>
    </row>
    <row r="89" spans="1:55" hidden="1">
      <c r="A89" s="147" t="str">
        <f t="shared" si="1"/>
        <v>PROMISE HEALTHCARE, INCVIZIENT</v>
      </c>
      <c r="B89" s="148" t="s">
        <v>842</v>
      </c>
      <c r="C89" s="148" t="s">
        <v>8335</v>
      </c>
      <c r="D89" s="149">
        <v>421</v>
      </c>
      <c r="E89" s="150">
        <v>56.887339667458434</v>
      </c>
      <c r="F89" s="151">
        <v>63.689714403272866</v>
      </c>
      <c r="G89" s="152">
        <v>84.121516083643414</v>
      </c>
      <c r="H89" s="150">
        <v>664.94213885619786</v>
      </c>
      <c r="I89" s="151">
        <v>751.79397487687766</v>
      </c>
      <c r="J89" s="153">
        <v>976.34318525382912</v>
      </c>
      <c r="K89" s="150">
        <v>484.63190023752975</v>
      </c>
      <c r="L89" s="151">
        <v>552.54933926572028</v>
      </c>
      <c r="M89" s="152">
        <v>713.46319987754657</v>
      </c>
      <c r="N89" s="150">
        <v>80.098149216817802</v>
      </c>
      <c r="O89" s="151">
        <v>87.187477234349146</v>
      </c>
      <c r="P89" s="152">
        <v>110.07288127064815</v>
      </c>
      <c r="Q89" s="150">
        <v>100.21208940185029</v>
      </c>
      <c r="R89" s="151">
        <v>112.05715837680827</v>
      </c>
      <c r="S89" s="152">
        <v>152.80710410563435</v>
      </c>
      <c r="T89" s="150">
        <v>427.60650499221407</v>
      </c>
      <c r="U89" s="151">
        <v>455.93863646216607</v>
      </c>
      <c r="V89" s="152">
        <v>540.30814569524568</v>
      </c>
      <c r="W89" s="150">
        <v>75.895320665083133</v>
      </c>
      <c r="X89" s="151">
        <v>80.923953714237641</v>
      </c>
      <c r="Y89" s="152">
        <v>95.898587829583619</v>
      </c>
      <c r="Z89" s="150">
        <v>354.18394299287411</v>
      </c>
      <c r="AA89" s="151">
        <v>438.76890773317359</v>
      </c>
      <c r="AB89" s="152">
        <v>620.3513521631927</v>
      </c>
      <c r="AC89" s="150">
        <v>165.38242280285036</v>
      </c>
      <c r="AD89" s="151">
        <v>186.5398402815041</v>
      </c>
      <c r="AE89" s="152">
        <v>216.61245033153293</v>
      </c>
      <c r="AF89" s="150">
        <v>229.36481817349096</v>
      </c>
      <c r="AG89" s="151">
        <v>286.3417737845059</v>
      </c>
      <c r="AH89" s="152">
        <v>426.21096634008444</v>
      </c>
      <c r="AI89" s="150">
        <v>606.02859857482179</v>
      </c>
      <c r="AJ89" s="151">
        <v>677.92578730002026</v>
      </c>
      <c r="AK89" s="152">
        <v>766.00340467995056</v>
      </c>
      <c r="AL89" s="150">
        <v>305.39926365795725</v>
      </c>
      <c r="AM89" s="151">
        <v>358.21176825063179</v>
      </c>
      <c r="AN89" s="152">
        <v>419.65312364290833</v>
      </c>
      <c r="AO89" s="150">
        <v>99.39613263717132</v>
      </c>
      <c r="AP89" s="151">
        <v>106.51704728422442</v>
      </c>
      <c r="AQ89" s="152">
        <v>127.59697517511525</v>
      </c>
      <c r="AR89" s="150">
        <v>27.29270783847981</v>
      </c>
      <c r="AS89" s="151">
        <v>30.796300460604577</v>
      </c>
      <c r="AT89" s="152">
        <v>42.132329863650305</v>
      </c>
      <c r="AU89" s="150">
        <v>63.157102137767218</v>
      </c>
      <c r="AV89" s="151">
        <v>69.539715513971657</v>
      </c>
      <c r="AW89" s="152">
        <v>93.10022312931271</v>
      </c>
      <c r="AX89" s="150">
        <v>19.405914489311165</v>
      </c>
      <c r="AY89" s="151">
        <v>19.405914489311165</v>
      </c>
      <c r="AZ89" s="152">
        <v>19.405914489311165</v>
      </c>
      <c r="BA89" s="150">
        <v>12.542561601172487</v>
      </c>
      <c r="BB89" s="151">
        <v>13.441132886067265</v>
      </c>
      <c r="BC89" s="152">
        <v>16.101158855939815</v>
      </c>
    </row>
    <row r="90" spans="1:55" hidden="1">
      <c r="A90" s="147" t="str">
        <f t="shared" si="1"/>
        <v>CORNERSTONE HEALTHCARE GROUP, INCVIZIENT</v>
      </c>
      <c r="B90" s="148" t="s">
        <v>438</v>
      </c>
      <c r="C90" s="148" t="s">
        <v>8335</v>
      </c>
      <c r="D90" s="149">
        <v>380</v>
      </c>
      <c r="E90" s="150">
        <v>158.09389952153111</v>
      </c>
      <c r="F90" s="151">
        <v>176.99817513501745</v>
      </c>
      <c r="G90" s="152">
        <v>233.77958240036912</v>
      </c>
      <c r="H90" s="150">
        <v>846.58586124401904</v>
      </c>
      <c r="I90" s="151">
        <v>962.25583204809504</v>
      </c>
      <c r="J90" s="153">
        <v>1244.2871142355891</v>
      </c>
      <c r="K90" s="150">
        <v>767.04196172248794</v>
      </c>
      <c r="L90" s="151">
        <v>874.53700206510155</v>
      </c>
      <c r="M90" s="152">
        <v>1129.2203674224777</v>
      </c>
      <c r="N90" s="150">
        <v>41.32961722488038</v>
      </c>
      <c r="O90" s="151">
        <v>44.987619515957924</v>
      </c>
      <c r="P90" s="152">
        <v>56.796194347027509</v>
      </c>
      <c r="Q90" s="150">
        <v>38.214282296650723</v>
      </c>
      <c r="R90" s="151">
        <v>42.731210467035581</v>
      </c>
      <c r="S90" s="152">
        <v>58.270552466083885</v>
      </c>
      <c r="T90" s="150">
        <v>147.45648325358852</v>
      </c>
      <c r="U90" s="151">
        <v>157.22657893937213</v>
      </c>
      <c r="V90" s="152">
        <v>186.32068995054024</v>
      </c>
      <c r="W90" s="150">
        <v>81.605430622009564</v>
      </c>
      <c r="X90" s="151">
        <v>87.012401194374732</v>
      </c>
      <c r="Y90" s="152">
        <v>103.1136766706644</v>
      </c>
      <c r="Z90" s="150">
        <v>323.84007177033493</v>
      </c>
      <c r="AA90" s="151">
        <v>401.17841980702423</v>
      </c>
      <c r="AB90" s="152">
        <v>567.20421798284201</v>
      </c>
      <c r="AC90" s="150">
        <v>156.51255980861245</v>
      </c>
      <c r="AD90" s="151">
        <v>176.53525334764134</v>
      </c>
      <c r="AE90" s="152">
        <v>204.99499592056907</v>
      </c>
      <c r="AF90" s="150">
        <v>229.36481817349096</v>
      </c>
      <c r="AG90" s="151">
        <v>286.3417737845059</v>
      </c>
      <c r="AH90" s="152">
        <v>426.21096634008444</v>
      </c>
      <c r="AI90" s="150">
        <v>904.54160287081356</v>
      </c>
      <c r="AJ90" s="151">
        <v>1011.8533675042563</v>
      </c>
      <c r="AK90" s="152">
        <v>1143.3155945167132</v>
      </c>
      <c r="AL90" s="150">
        <v>422.5</v>
      </c>
      <c r="AM90" s="151">
        <v>495.56266204818212</v>
      </c>
      <c r="AN90" s="152">
        <v>580.56277744567865</v>
      </c>
      <c r="AO90" s="150">
        <v>99.39613263717132</v>
      </c>
      <c r="AP90" s="151">
        <v>106.51704728422442</v>
      </c>
      <c r="AQ90" s="152">
        <v>127.59697517511525</v>
      </c>
      <c r="AR90" s="150">
        <v>59.420233122652725</v>
      </c>
      <c r="AS90" s="151">
        <v>67.048068792367474</v>
      </c>
      <c r="AT90" s="152">
        <v>91.728269591810829</v>
      </c>
      <c r="AU90" s="150">
        <v>104.72925837320575</v>
      </c>
      <c r="AV90" s="151">
        <v>115.31312531369146</v>
      </c>
      <c r="AW90" s="152">
        <v>154.38196169045443</v>
      </c>
      <c r="AX90" s="150">
        <v>43.360813397129178</v>
      </c>
      <c r="AY90" s="151">
        <v>43.360813397129178</v>
      </c>
      <c r="AZ90" s="152">
        <v>43.360813397129178</v>
      </c>
      <c r="BA90" s="150">
        <v>12.542561601172487</v>
      </c>
      <c r="BB90" s="151">
        <v>13.441132886067265</v>
      </c>
      <c r="BC90" s="152">
        <v>16.101158855939815</v>
      </c>
    </row>
    <row r="91" spans="1:55" hidden="1">
      <c r="A91" s="147" t="str">
        <f t="shared" si="1"/>
        <v>CORNERSTONE HEALTHCARE GROUP, INCHEALTHTRUST</v>
      </c>
      <c r="B91" s="148" t="s">
        <v>438</v>
      </c>
      <c r="C91" s="148" t="s">
        <v>8331</v>
      </c>
      <c r="D91" s="149">
        <v>38</v>
      </c>
      <c r="E91" s="150">
        <v>158.09389952153111</v>
      </c>
      <c r="F91" s="151">
        <v>0</v>
      </c>
      <c r="G91" s="152">
        <v>260.20633649442834</v>
      </c>
      <c r="H91" s="150">
        <v>846.58586124401904</v>
      </c>
      <c r="I91" s="151">
        <v>0</v>
      </c>
      <c r="J91" s="153">
        <v>912.07400840928653</v>
      </c>
      <c r="K91" s="150">
        <v>767.04196172248794</v>
      </c>
      <c r="L91" s="151">
        <v>0</v>
      </c>
      <c r="M91" s="152">
        <v>827.09994072902236</v>
      </c>
      <c r="N91" s="150">
        <v>41.32961722488038</v>
      </c>
      <c r="O91" s="151">
        <v>0</v>
      </c>
      <c r="P91" s="152">
        <v>43.894217263501865</v>
      </c>
      <c r="Q91" s="150">
        <v>38.214282296650723</v>
      </c>
      <c r="R91" s="151">
        <v>0</v>
      </c>
      <c r="S91" s="152">
        <v>41.079850416762277</v>
      </c>
      <c r="T91" s="150">
        <v>147.45648325358852</v>
      </c>
      <c r="U91" s="151">
        <v>0</v>
      </c>
      <c r="V91" s="152">
        <v>178.79099116924831</v>
      </c>
      <c r="W91" s="150">
        <v>81.605430622009564</v>
      </c>
      <c r="X91" s="151">
        <v>0</v>
      </c>
      <c r="Y91" s="152">
        <v>89.424408206233394</v>
      </c>
      <c r="Z91" s="150">
        <v>323.84007177033493</v>
      </c>
      <c r="AA91" s="151">
        <v>0</v>
      </c>
      <c r="AB91" s="152">
        <v>420.11583277967463</v>
      </c>
      <c r="AC91" s="150">
        <v>156.51255980861245</v>
      </c>
      <c r="AD91" s="151">
        <v>0</v>
      </c>
      <c r="AE91" s="152">
        <v>179.33491973892322</v>
      </c>
      <c r="AF91" s="150">
        <v>195.14386149687755</v>
      </c>
      <c r="AG91" s="151">
        <v>0</v>
      </c>
      <c r="AH91" s="152">
        <v>229.506605621478</v>
      </c>
      <c r="AI91" s="150">
        <v>904.54160287081356</v>
      </c>
      <c r="AJ91" s="151">
        <v>0</v>
      </c>
      <c r="AK91" s="152">
        <v>943.24726656791063</v>
      </c>
      <c r="AL91" s="150">
        <v>422.5</v>
      </c>
      <c r="AM91" s="151">
        <v>0</v>
      </c>
      <c r="AN91" s="152">
        <v>496.03306326214806</v>
      </c>
      <c r="AO91" s="150">
        <v>82.680464660023887</v>
      </c>
      <c r="AP91" s="151">
        <v>0</v>
      </c>
      <c r="AQ91" s="152">
        <v>87.846298286804327</v>
      </c>
      <c r="AR91" s="150">
        <v>24.282779849007358</v>
      </c>
      <c r="AS91" s="151">
        <v>0</v>
      </c>
      <c r="AT91" s="152">
        <v>28.058067549823374</v>
      </c>
      <c r="AU91" s="150">
        <v>104.72925837320575</v>
      </c>
      <c r="AV91" s="151">
        <v>0</v>
      </c>
      <c r="AW91" s="152">
        <v>128.72647964004301</v>
      </c>
      <c r="AX91" s="150">
        <v>43.360813397129178</v>
      </c>
      <c r="AY91" s="151">
        <v>0</v>
      </c>
      <c r="AZ91" s="152">
        <v>43.360813397129178</v>
      </c>
      <c r="BA91" s="150">
        <v>6.0449035324820635</v>
      </c>
      <c r="BB91" s="151">
        <v>0</v>
      </c>
      <c r="BC91" s="152">
        <v>6.4225860487468518</v>
      </c>
    </row>
    <row r="92" spans="1:55" hidden="1">
      <c r="A92" s="147" t="str">
        <f t="shared" si="1"/>
        <v>HERITAGE VALLEY HEALTH SYSTEMPREMIER</v>
      </c>
      <c r="B92" s="148" t="s">
        <v>581</v>
      </c>
      <c r="C92" s="148" t="s">
        <v>8334</v>
      </c>
      <c r="D92" s="149">
        <v>405</v>
      </c>
      <c r="E92" s="150">
        <v>514.88395061728397</v>
      </c>
      <c r="F92" s="151">
        <v>630.3764251049796</v>
      </c>
      <c r="G92" s="152">
        <v>967.2959712762439</v>
      </c>
      <c r="H92" s="150">
        <v>1275.518324853283</v>
      </c>
      <c r="I92" s="151">
        <v>1618.0023129474616</v>
      </c>
      <c r="J92" s="153">
        <v>1951.1363974127034</v>
      </c>
      <c r="K92" s="150">
        <v>1107.5063209876544</v>
      </c>
      <c r="L92" s="151">
        <v>1392.4391040378148</v>
      </c>
      <c r="M92" s="152">
        <v>1686.8105993135648</v>
      </c>
      <c r="N92" s="150">
        <v>89.481531551151548</v>
      </c>
      <c r="O92" s="151">
        <v>120.89671572335898</v>
      </c>
      <c r="P92" s="152">
        <v>140.63258706889604</v>
      </c>
      <c r="Q92" s="150">
        <v>78.53047231447708</v>
      </c>
      <c r="R92" s="151">
        <v>104.66649318628784</v>
      </c>
      <c r="S92" s="152">
        <v>123.69321103024254</v>
      </c>
      <c r="T92" s="150">
        <v>524.13950617283956</v>
      </c>
      <c r="U92" s="151">
        <v>626.42290294228098</v>
      </c>
      <c r="V92" s="152">
        <v>678.09906224645022</v>
      </c>
      <c r="W92" s="150">
        <v>140.2664938271605</v>
      </c>
      <c r="X92" s="151">
        <v>167.63885037082244</v>
      </c>
      <c r="Y92" s="152">
        <v>181.46805727983073</v>
      </c>
      <c r="Z92" s="150">
        <v>720.62812345679015</v>
      </c>
      <c r="AA92" s="151">
        <v>897.71124840731727</v>
      </c>
      <c r="AB92" s="152">
        <v>1158.5732430708165</v>
      </c>
      <c r="AC92" s="150">
        <v>98.355283950617277</v>
      </c>
      <c r="AD92" s="151">
        <v>124.94714514739753</v>
      </c>
      <c r="AE92" s="152">
        <v>131.88406473903746</v>
      </c>
      <c r="AF92" s="150">
        <v>194.29140740740738</v>
      </c>
      <c r="AG92" s="151">
        <v>199.85859922110797</v>
      </c>
      <c r="AH92" s="152">
        <v>216.87048855289581</v>
      </c>
      <c r="AI92" s="150">
        <v>188.84148148148148</v>
      </c>
      <c r="AJ92" s="151">
        <v>239.1839758843052</v>
      </c>
      <c r="AK92" s="152">
        <v>279.07387214664442</v>
      </c>
      <c r="AL92" s="150">
        <v>54.469913703925542</v>
      </c>
      <c r="AM92" s="151">
        <v>69.281288617141215</v>
      </c>
      <c r="AN92" s="152">
        <v>85.272801672835115</v>
      </c>
      <c r="AO92" s="150">
        <v>89.444861980726344</v>
      </c>
      <c r="AP92" s="151">
        <v>103.28489096011697</v>
      </c>
      <c r="AQ92" s="152">
        <v>115.43959095691385</v>
      </c>
      <c r="AR92" s="150">
        <v>57.759898731420471</v>
      </c>
      <c r="AS92" s="151">
        <v>74.3080514236228</v>
      </c>
      <c r="AT92" s="152">
        <v>92.998040438459171</v>
      </c>
      <c r="AU92" s="150">
        <v>36.155689824141191</v>
      </c>
      <c r="AV92" s="151">
        <v>45.852308019724831</v>
      </c>
      <c r="AW92" s="152">
        <v>55.698099441425271</v>
      </c>
      <c r="AX92" s="150">
        <v>10.514024691358026</v>
      </c>
      <c r="AY92" s="151">
        <v>10.514024691358026</v>
      </c>
      <c r="AZ92" s="152">
        <v>10.514024691358026</v>
      </c>
      <c r="BA92" s="150">
        <v>9.606148799477328</v>
      </c>
      <c r="BB92" s="151">
        <v>11.092532419743327</v>
      </c>
      <c r="BC92" s="152">
        <v>12.397916029227758</v>
      </c>
    </row>
    <row r="93" spans="1:55" hidden="1">
      <c r="A93" s="147" t="str">
        <f t="shared" si="1"/>
        <v>VALLEY HEALTH SYSTEMVIZIENT</v>
      </c>
      <c r="B93" s="148" t="s">
        <v>1063</v>
      </c>
      <c r="C93" s="148" t="s">
        <v>8335</v>
      </c>
      <c r="D93" s="149">
        <v>400</v>
      </c>
      <c r="E93" s="150">
        <v>155.67262500000001</v>
      </c>
      <c r="F93" s="151">
        <v>174.28737368658111</v>
      </c>
      <c r="G93" s="152">
        <v>230.19914983318392</v>
      </c>
      <c r="H93" s="150">
        <v>1763.8521249999999</v>
      </c>
      <c r="I93" s="151">
        <v>1995.7575223852018</v>
      </c>
      <c r="J93" s="153">
        <v>2611.0658663473182</v>
      </c>
      <c r="K93" s="150">
        <v>1203.3705749999999</v>
      </c>
      <c r="L93" s="151">
        <v>1372.0137196543722</v>
      </c>
      <c r="M93" s="152">
        <v>1771.5726526817198</v>
      </c>
      <c r="N93" s="150">
        <v>100.5883</v>
      </c>
      <c r="O93" s="151">
        <v>109.49117054567951</v>
      </c>
      <c r="P93" s="152">
        <v>138.23095928403296</v>
      </c>
      <c r="Q93" s="150">
        <v>459.89324999999997</v>
      </c>
      <c r="R93" s="151">
        <v>514.25263218514999</v>
      </c>
      <c r="S93" s="152">
        <v>701.26225438156541</v>
      </c>
      <c r="T93" s="150">
        <v>411.15117500000002</v>
      </c>
      <c r="U93" s="151">
        <v>438.39301769445888</v>
      </c>
      <c r="V93" s="152">
        <v>519.51578465513842</v>
      </c>
      <c r="W93" s="150">
        <v>62.693575000000003</v>
      </c>
      <c r="X93" s="151">
        <v>66.847493587495848</v>
      </c>
      <c r="Y93" s="152">
        <v>79.217338510490137</v>
      </c>
      <c r="Z93" s="150">
        <v>879.6662</v>
      </c>
      <c r="AA93" s="151">
        <v>1089.7449909285042</v>
      </c>
      <c r="AB93" s="152">
        <v>1540.7308191643137</v>
      </c>
      <c r="AC93" s="150">
        <v>162.87912500000002</v>
      </c>
      <c r="AD93" s="151">
        <v>183.71629492277268</v>
      </c>
      <c r="AE93" s="152">
        <v>213.33371331828118</v>
      </c>
      <c r="AF93" s="150">
        <v>216.29372500000002</v>
      </c>
      <c r="AG93" s="151">
        <v>270.02366521665704</v>
      </c>
      <c r="AH93" s="152">
        <v>401.92196117809425</v>
      </c>
      <c r="AI93" s="150">
        <v>173.16645</v>
      </c>
      <c r="AJ93" s="151">
        <v>193.7103335160607</v>
      </c>
      <c r="AK93" s="152">
        <v>218.87760839716148</v>
      </c>
      <c r="AL93" s="150">
        <v>30.804724999999998</v>
      </c>
      <c r="AM93" s="151">
        <v>36.131766922277365</v>
      </c>
      <c r="AN93" s="152">
        <v>42.329175631835106</v>
      </c>
      <c r="AO93" s="150">
        <v>99.39613263717132</v>
      </c>
      <c r="AP93" s="151">
        <v>106.51704728422442</v>
      </c>
      <c r="AQ93" s="152">
        <v>127.59697517511525</v>
      </c>
      <c r="AR93" s="150">
        <v>31.376625000000001</v>
      </c>
      <c r="AS93" s="151">
        <v>35.404474215539715</v>
      </c>
      <c r="AT93" s="152">
        <v>48.436759090800784</v>
      </c>
      <c r="AU93" s="150">
        <v>50.746392781899807</v>
      </c>
      <c r="AV93" s="151">
        <v>55.874788392220132</v>
      </c>
      <c r="AW93" s="152">
        <v>74.805529878442911</v>
      </c>
      <c r="AX93" s="150">
        <v>38.470599999999997</v>
      </c>
      <c r="AY93" s="151">
        <v>38.470599999999997</v>
      </c>
      <c r="AZ93" s="152">
        <v>38.470599999999997</v>
      </c>
      <c r="BA93" s="150">
        <v>7.6250250000000008</v>
      </c>
      <c r="BB93" s="151">
        <v>8.1712952699394616</v>
      </c>
      <c r="BC93" s="152">
        <v>9.7884102713145715</v>
      </c>
    </row>
    <row r="94" spans="1:55" hidden="1">
      <c r="A94" s="147" t="str">
        <f t="shared" si="1"/>
        <v>MOUNT SINAI MEDICAL CENTER OF FLORIDA, INCPREMIER</v>
      </c>
      <c r="B94" s="148" t="s">
        <v>743</v>
      </c>
      <c r="C94" s="148" t="s">
        <v>8334</v>
      </c>
      <c r="D94" s="149">
        <v>400</v>
      </c>
      <c r="E94" s="150">
        <v>752.67707500000006</v>
      </c>
      <c r="F94" s="151">
        <v>921.50839665547994</v>
      </c>
      <c r="G94" s="152">
        <v>1414.0302906055415</v>
      </c>
      <c r="H94" s="150">
        <v>2782.1749499999996</v>
      </c>
      <c r="I94" s="151">
        <v>3542.5572180798076</v>
      </c>
      <c r="J94" s="153">
        <v>4264.3135462911705</v>
      </c>
      <c r="K94" s="150">
        <v>2249.8522749999997</v>
      </c>
      <c r="L94" s="151">
        <v>2828.6811791960517</v>
      </c>
      <c r="M94" s="152">
        <v>3426.6844282887314</v>
      </c>
      <c r="N94" s="150">
        <v>240.28122500000001</v>
      </c>
      <c r="O94" s="151">
        <v>324.63917915709413</v>
      </c>
      <c r="P94" s="152">
        <v>377.63513554209652</v>
      </c>
      <c r="Q94" s="150">
        <v>292.04144999999994</v>
      </c>
      <c r="R94" s="151">
        <v>389.23685972666181</v>
      </c>
      <c r="S94" s="152">
        <v>459.99398246034298</v>
      </c>
      <c r="T94" s="150">
        <v>384.24960581477654</v>
      </c>
      <c r="U94" s="151">
        <v>459.23413651163639</v>
      </c>
      <c r="V94" s="152">
        <v>497.11821815172704</v>
      </c>
      <c r="W94" s="150">
        <v>245.40435000000002</v>
      </c>
      <c r="X94" s="151">
        <v>293.29387216801547</v>
      </c>
      <c r="Y94" s="152">
        <v>317.48887013169553</v>
      </c>
      <c r="Z94" s="150">
        <v>981.53325000000007</v>
      </c>
      <c r="AA94" s="151">
        <v>1222.7297416371587</v>
      </c>
      <c r="AB94" s="152">
        <v>1578.0374420850997</v>
      </c>
      <c r="AC94" s="150">
        <v>240.51217499999998</v>
      </c>
      <c r="AD94" s="151">
        <v>305.53833441759559</v>
      </c>
      <c r="AE94" s="152">
        <v>322.50146595227875</v>
      </c>
      <c r="AF94" s="150">
        <v>191.44924184679036</v>
      </c>
      <c r="AG94" s="151">
        <v>196.93499474842895</v>
      </c>
      <c r="AH94" s="152">
        <v>213.69802795927447</v>
      </c>
      <c r="AI94" s="150">
        <v>251.51262499999996</v>
      </c>
      <c r="AJ94" s="151">
        <v>318.56236861019113</v>
      </c>
      <c r="AK94" s="152">
        <v>371.6905925640076</v>
      </c>
      <c r="AL94" s="150">
        <v>54.469913703925542</v>
      </c>
      <c r="AM94" s="151">
        <v>69.281288617141215</v>
      </c>
      <c r="AN94" s="152">
        <v>85.272801672835115</v>
      </c>
      <c r="AO94" s="150">
        <v>109.1987</v>
      </c>
      <c r="AP94" s="151">
        <v>126.09529013434938</v>
      </c>
      <c r="AQ94" s="152">
        <v>140.93434750609899</v>
      </c>
      <c r="AR94" s="150">
        <v>70.252324999999999</v>
      </c>
      <c r="AS94" s="151">
        <v>90.379545210131994</v>
      </c>
      <c r="AT94" s="152">
        <v>113.11184238091035</v>
      </c>
      <c r="AU94" s="150">
        <v>38.59995</v>
      </c>
      <c r="AV94" s="151">
        <v>48.95209593717157</v>
      </c>
      <c r="AW94" s="152">
        <v>59.463499769779631</v>
      </c>
      <c r="AX94" s="150">
        <v>31.084699999999998</v>
      </c>
      <c r="AY94" s="151">
        <v>31.084699999999998</v>
      </c>
      <c r="AZ94" s="152">
        <v>31.084699999999998</v>
      </c>
      <c r="BA94" s="150">
        <v>8.7423999999999999</v>
      </c>
      <c r="BB94" s="151">
        <v>10.095133591064142</v>
      </c>
      <c r="BC94" s="152">
        <v>11.283142012105635</v>
      </c>
    </row>
    <row r="95" spans="1:55" hidden="1">
      <c r="A95" s="147" t="str">
        <f t="shared" si="1"/>
        <v>NORTH MEMORIAL HEALTH CAREVIZIENT</v>
      </c>
      <c r="B95" s="148" t="s">
        <v>1172</v>
      </c>
      <c r="C95" s="148" t="s">
        <v>8335</v>
      </c>
      <c r="D95" s="149">
        <v>396</v>
      </c>
      <c r="E95" s="150">
        <v>432.81412865255982</v>
      </c>
      <c r="F95" s="151">
        <v>484.56841899660054</v>
      </c>
      <c r="G95" s="152">
        <v>640.01904285746809</v>
      </c>
      <c r="H95" s="150">
        <v>2147.0808612714095</v>
      </c>
      <c r="I95" s="151">
        <v>2441.6430569725353</v>
      </c>
      <c r="J95" s="153">
        <v>3158.3114688903238</v>
      </c>
      <c r="K95" s="150">
        <v>1966.7706226527416</v>
      </c>
      <c r="L95" s="151">
        <v>2242.398421361378</v>
      </c>
      <c r="M95" s="152">
        <v>2895.4314835140417</v>
      </c>
      <c r="N95" s="150">
        <v>80.098149216817802</v>
      </c>
      <c r="O95" s="151">
        <v>87.187477234349146</v>
      </c>
      <c r="P95" s="152">
        <v>110.07288127064815</v>
      </c>
      <c r="Q95" s="150">
        <v>100.21208940185029</v>
      </c>
      <c r="R95" s="151">
        <v>112.05715837680827</v>
      </c>
      <c r="S95" s="152">
        <v>152.80710410563435</v>
      </c>
      <c r="T95" s="150">
        <v>427.60650499221407</v>
      </c>
      <c r="U95" s="151">
        <v>455.93863646216607</v>
      </c>
      <c r="V95" s="152">
        <v>540.30814569524568</v>
      </c>
      <c r="W95" s="150">
        <v>230.88416277365587</v>
      </c>
      <c r="X95" s="151">
        <v>246.1819666603206</v>
      </c>
      <c r="Y95" s="152">
        <v>291.73689455660809</v>
      </c>
      <c r="Z95" s="150">
        <v>1082.7604634972979</v>
      </c>
      <c r="AA95" s="151">
        <v>1341.3415128052047</v>
      </c>
      <c r="AB95" s="152">
        <v>1896.4493757779076</v>
      </c>
      <c r="AC95" s="150">
        <v>249.76420605477719</v>
      </c>
      <c r="AD95" s="151">
        <v>281.71660758069282</v>
      </c>
      <c r="AE95" s="152">
        <v>327.13293082620584</v>
      </c>
      <c r="AF95" s="150">
        <v>229.36481817349096</v>
      </c>
      <c r="AG95" s="151">
        <v>286.3417737845059</v>
      </c>
      <c r="AH95" s="152">
        <v>426.21096634008444</v>
      </c>
      <c r="AI95" s="150">
        <v>306.28059975267956</v>
      </c>
      <c r="AJ95" s="151">
        <v>342.61669698484121</v>
      </c>
      <c r="AK95" s="152">
        <v>387.13021588370469</v>
      </c>
      <c r="AL95" s="150">
        <v>81.419337272144318</v>
      </c>
      <c r="AM95" s="151">
        <v>95.499132593568319</v>
      </c>
      <c r="AN95" s="152">
        <v>111.87937653136703</v>
      </c>
      <c r="AO95" s="150">
        <v>99.39613263717132</v>
      </c>
      <c r="AP95" s="151">
        <v>106.51704728422442</v>
      </c>
      <c r="AQ95" s="152">
        <v>127.59697517511525</v>
      </c>
      <c r="AR95" s="150">
        <v>59.420233122652725</v>
      </c>
      <c r="AS95" s="151">
        <v>67.048068792367474</v>
      </c>
      <c r="AT95" s="152">
        <v>91.728269591810829</v>
      </c>
      <c r="AU95" s="150">
        <v>50.746392781899807</v>
      </c>
      <c r="AV95" s="151">
        <v>55.874788392220132</v>
      </c>
      <c r="AW95" s="152">
        <v>74.805529878442911</v>
      </c>
      <c r="AX95" s="150">
        <v>71.185558074562636</v>
      </c>
      <c r="AY95" s="151">
        <v>71.185558074562636</v>
      </c>
      <c r="AZ95" s="152">
        <v>71.185558074562636</v>
      </c>
      <c r="BA95" s="150">
        <v>12.542561601172487</v>
      </c>
      <c r="BB95" s="151">
        <v>13.441132886067265</v>
      </c>
      <c r="BC95" s="152">
        <v>16.101158855939815</v>
      </c>
    </row>
    <row r="96" spans="1:55" hidden="1">
      <c r="A96" s="147" t="str">
        <f t="shared" si="1"/>
        <v>NORTH MISSISSIPPI HEALTH SERVICESVIZIENT</v>
      </c>
      <c r="B96" s="148" t="s">
        <v>773</v>
      </c>
      <c r="C96" s="148" t="s">
        <v>8335</v>
      </c>
      <c r="D96" s="149">
        <v>395</v>
      </c>
      <c r="E96" s="150">
        <v>1040.876405063291</v>
      </c>
      <c r="F96" s="151">
        <v>1165.3405020363145</v>
      </c>
      <c r="G96" s="152">
        <v>1539.1843204737529</v>
      </c>
      <c r="H96" s="150">
        <v>3254.8461239003623</v>
      </c>
      <c r="I96" s="151">
        <v>3698.451662904637</v>
      </c>
      <c r="J96" s="153">
        <v>4804.0198006237288</v>
      </c>
      <c r="K96" s="150">
        <v>2791.9107594936709</v>
      </c>
      <c r="L96" s="151">
        <v>3183.1756116157112</v>
      </c>
      <c r="M96" s="152">
        <v>4110.1825597213374</v>
      </c>
      <c r="N96" s="150">
        <v>80.098149216817802</v>
      </c>
      <c r="O96" s="151">
        <v>87.187477234349146</v>
      </c>
      <c r="P96" s="152">
        <v>110.07288127064815</v>
      </c>
      <c r="Q96" s="150">
        <v>382.83721518987346</v>
      </c>
      <c r="R96" s="151">
        <v>428.08857405457701</v>
      </c>
      <c r="S96" s="152">
        <v>583.7643596317431</v>
      </c>
      <c r="T96" s="150">
        <v>351.00435443037975</v>
      </c>
      <c r="U96" s="151">
        <v>374.26102008009485</v>
      </c>
      <c r="V96" s="152">
        <v>443.51643312041864</v>
      </c>
      <c r="W96" s="150">
        <v>504.06035443037979</v>
      </c>
      <c r="X96" s="151">
        <v>537.45812566113352</v>
      </c>
      <c r="Y96" s="152">
        <v>636.91247032298008</v>
      </c>
      <c r="Z96" s="150">
        <v>1305.1210886075951</v>
      </c>
      <c r="AA96" s="151">
        <v>1616.8055210775212</v>
      </c>
      <c r="AB96" s="152">
        <v>2285.9128655380882</v>
      </c>
      <c r="AC96" s="150">
        <v>255.5499493670886</v>
      </c>
      <c r="AD96" s="151">
        <v>288.24252257877532</v>
      </c>
      <c r="AE96" s="152">
        <v>334.71090685672425</v>
      </c>
      <c r="AF96" s="150">
        <v>229.36481817349096</v>
      </c>
      <c r="AG96" s="151">
        <v>286.3417737845059</v>
      </c>
      <c r="AH96" s="152">
        <v>426.21096634008444</v>
      </c>
      <c r="AI96" s="150">
        <v>581.19858227848101</v>
      </c>
      <c r="AJ96" s="151">
        <v>650.15002162500991</v>
      </c>
      <c r="AK96" s="152">
        <v>734.61895010803084</v>
      </c>
      <c r="AL96" s="150">
        <v>81.419337272144318</v>
      </c>
      <c r="AM96" s="151">
        <v>95.499132593568319</v>
      </c>
      <c r="AN96" s="152">
        <v>111.87937653136703</v>
      </c>
      <c r="AO96" s="150">
        <v>289.23</v>
      </c>
      <c r="AP96" s="151">
        <v>309.95094847880375</v>
      </c>
      <c r="AQ96" s="152">
        <v>371.29083547559691</v>
      </c>
      <c r="AR96" s="150">
        <v>122.97040506329114</v>
      </c>
      <c r="AS96" s="151">
        <v>138.756240842913</v>
      </c>
      <c r="AT96" s="152">
        <v>189.83201301442784</v>
      </c>
      <c r="AU96" s="150">
        <v>82.160101265822775</v>
      </c>
      <c r="AV96" s="151">
        <v>90.463144685795783</v>
      </c>
      <c r="AW96" s="152">
        <v>121.11264610414955</v>
      </c>
      <c r="AX96" s="150">
        <v>272.19367088607595</v>
      </c>
      <c r="AY96" s="151">
        <v>272.19367088607595</v>
      </c>
      <c r="AZ96" s="152">
        <v>272.19367088607595</v>
      </c>
      <c r="BA96" s="150">
        <v>21.230227848101269</v>
      </c>
      <c r="BB96" s="151">
        <v>22.751198900321889</v>
      </c>
      <c r="BC96" s="152">
        <v>27.253704785322419</v>
      </c>
    </row>
    <row r="97" spans="1:55" hidden="1">
      <c r="A97" s="147" t="str">
        <f t="shared" si="1"/>
        <v>BEACON HEALTH SYSTEMHEALTHTRUST</v>
      </c>
      <c r="B97" s="148" t="s">
        <v>317</v>
      </c>
      <c r="C97" s="148" t="s">
        <v>8331</v>
      </c>
      <c r="D97" s="149">
        <v>389</v>
      </c>
      <c r="E97" s="150">
        <v>612.7913110539846</v>
      </c>
      <c r="F97" s="151">
        <v>0</v>
      </c>
      <c r="G97" s="152">
        <v>1008.5916190792608</v>
      </c>
      <c r="H97" s="150">
        <v>2086.9641645244214</v>
      </c>
      <c r="I97" s="151">
        <v>0</v>
      </c>
      <c r="J97" s="153">
        <v>2249.2863013639262</v>
      </c>
      <c r="K97" s="150">
        <v>1928.6650899742931</v>
      </c>
      <c r="L97" s="151">
        <v>0</v>
      </c>
      <c r="M97" s="152">
        <v>2079.6760297463461</v>
      </c>
      <c r="N97" s="150">
        <v>43.229383033419019</v>
      </c>
      <c r="O97" s="151">
        <v>0</v>
      </c>
      <c r="P97" s="152">
        <v>45.911868012504385</v>
      </c>
      <c r="Q97" s="150">
        <v>115.06969151670951</v>
      </c>
      <c r="R97" s="151">
        <v>0</v>
      </c>
      <c r="S97" s="152">
        <v>123.69840360507585</v>
      </c>
      <c r="T97" s="150">
        <v>157.44061696658099</v>
      </c>
      <c r="U97" s="151">
        <v>0</v>
      </c>
      <c r="V97" s="152">
        <v>190.89675364998203</v>
      </c>
      <c r="W97" s="150">
        <v>458.19228791773776</v>
      </c>
      <c r="X97" s="151">
        <v>0</v>
      </c>
      <c r="Y97" s="152">
        <v>502.09371949141996</v>
      </c>
      <c r="Z97" s="150">
        <v>1160.3968123393315</v>
      </c>
      <c r="AA97" s="151">
        <v>0</v>
      </c>
      <c r="AB97" s="152">
        <v>1505.3760039818369</v>
      </c>
      <c r="AC97" s="150">
        <v>233.39401028277632</v>
      </c>
      <c r="AD97" s="151">
        <v>0</v>
      </c>
      <c r="AE97" s="152">
        <v>267.42707519951961</v>
      </c>
      <c r="AF97" s="150">
        <v>240.09015424164525</v>
      </c>
      <c r="AG97" s="151">
        <v>0</v>
      </c>
      <c r="AH97" s="152">
        <v>282.36745916816238</v>
      </c>
      <c r="AI97" s="150">
        <v>208.20524421593834</v>
      </c>
      <c r="AJ97" s="151">
        <v>0</v>
      </c>
      <c r="AK97" s="152">
        <v>217.11442223165093</v>
      </c>
      <c r="AL97" s="150">
        <v>115.75727840432474</v>
      </c>
      <c r="AM97" s="151">
        <v>0</v>
      </c>
      <c r="AN97" s="152">
        <v>135.90399385038225</v>
      </c>
      <c r="AO97" s="150">
        <v>222.51943444730077</v>
      </c>
      <c r="AP97" s="151">
        <v>0</v>
      </c>
      <c r="AQ97" s="152">
        <v>236.42233620053457</v>
      </c>
      <c r="AR97" s="150">
        <v>84.786863753213382</v>
      </c>
      <c r="AS97" s="151">
        <v>0</v>
      </c>
      <c r="AT97" s="152">
        <v>97.968830805941678</v>
      </c>
      <c r="AU97" s="150">
        <v>36.828149100257072</v>
      </c>
      <c r="AV97" s="151">
        <v>0</v>
      </c>
      <c r="AW97" s="152">
        <v>45.266796108121774</v>
      </c>
      <c r="AX97" s="150">
        <v>94.332622107969144</v>
      </c>
      <c r="AY97" s="151">
        <v>0</v>
      </c>
      <c r="AZ97" s="152">
        <v>94.332622107969144</v>
      </c>
      <c r="BA97" s="150">
        <v>19.276863753213366</v>
      </c>
      <c r="BB97" s="151">
        <v>0</v>
      </c>
      <c r="BC97" s="152">
        <v>20.481272453680699</v>
      </c>
    </row>
    <row r="98" spans="1:55" hidden="1">
      <c r="A98" s="147" t="str">
        <f t="shared" si="1"/>
        <v>UNIVERSITY OF TEXAS MEDICAL BRANCHPREMIER</v>
      </c>
      <c r="B98" s="148" t="s">
        <v>1046</v>
      </c>
      <c r="C98" s="148" t="s">
        <v>8334</v>
      </c>
      <c r="D98" s="149">
        <v>381</v>
      </c>
      <c r="E98" s="150">
        <v>619.88257217847763</v>
      </c>
      <c r="F98" s="151">
        <v>758.92705407941878</v>
      </c>
      <c r="G98" s="152">
        <v>1164.5535154353456</v>
      </c>
      <c r="H98" s="150">
        <v>2252.3684606850097</v>
      </c>
      <c r="I98" s="151">
        <v>2844.6486047505482</v>
      </c>
      <c r="J98" s="153">
        <v>3437.8999880127171</v>
      </c>
      <c r="K98" s="150">
        <v>2104.5070078740159</v>
      </c>
      <c r="L98" s="151">
        <v>2645.9423273287694</v>
      </c>
      <c r="M98" s="152">
        <v>3205.3132880052767</v>
      </c>
      <c r="N98" s="150">
        <v>89.481531551151548</v>
      </c>
      <c r="O98" s="151">
        <v>120.89671572335898</v>
      </c>
      <c r="P98" s="152">
        <v>140.63258706889604</v>
      </c>
      <c r="Q98" s="150">
        <v>58.379921259842519</v>
      </c>
      <c r="R98" s="151">
        <v>77.809561698419486</v>
      </c>
      <c r="S98" s="152">
        <v>91.954112938544199</v>
      </c>
      <c r="T98" s="150">
        <v>767.36837270341198</v>
      </c>
      <c r="U98" s="151">
        <v>917.11675611884039</v>
      </c>
      <c r="V98" s="152">
        <v>992.77342730234432</v>
      </c>
      <c r="W98" s="150">
        <v>97.8670341207349</v>
      </c>
      <c r="X98" s="151">
        <v>116.965332500706</v>
      </c>
      <c r="Y98" s="152">
        <v>126.61427593330035</v>
      </c>
      <c r="Z98" s="150">
        <v>1421.8571391076118</v>
      </c>
      <c r="AA98" s="151">
        <v>1771.2563607458021</v>
      </c>
      <c r="AB98" s="152">
        <v>2285.9580180374055</v>
      </c>
      <c r="AC98" s="150">
        <v>406.99871391076118</v>
      </c>
      <c r="AD98" s="151">
        <v>517.0370654142456</v>
      </c>
      <c r="AE98" s="152">
        <v>545.74235951636376</v>
      </c>
      <c r="AF98" s="150">
        <v>255.01078740157482</v>
      </c>
      <c r="AG98" s="151">
        <v>262.31782164962289</v>
      </c>
      <c r="AH98" s="152">
        <v>284.64621667015467</v>
      </c>
      <c r="AI98" s="150">
        <v>271.71695538057742</v>
      </c>
      <c r="AJ98" s="151">
        <v>344.15289052621665</v>
      </c>
      <c r="AK98" s="152">
        <v>401.54897256189366</v>
      </c>
      <c r="AL98" s="150">
        <v>54.469913703925542</v>
      </c>
      <c r="AM98" s="151">
        <v>69.281288617141215</v>
      </c>
      <c r="AN98" s="152">
        <v>85.272801672835115</v>
      </c>
      <c r="AO98" s="150">
        <v>255.2761154855643</v>
      </c>
      <c r="AP98" s="151">
        <v>294.77563237036622</v>
      </c>
      <c r="AQ98" s="152">
        <v>329.46521130608306</v>
      </c>
      <c r="AR98" s="150">
        <v>152.11000000000001</v>
      </c>
      <c r="AS98" s="151">
        <v>195.68936148252999</v>
      </c>
      <c r="AT98" s="152">
        <v>244.90922321162003</v>
      </c>
      <c r="AU98" s="150">
        <v>31.831758530183727</v>
      </c>
      <c r="AV98" s="151">
        <v>40.368738752729818</v>
      </c>
      <c r="AW98" s="152">
        <v>49.037052276784316</v>
      </c>
      <c r="AX98" s="150">
        <v>114.50577427821523</v>
      </c>
      <c r="AY98" s="151">
        <v>114.50577427821523</v>
      </c>
      <c r="AZ98" s="152">
        <v>114.50577427821523</v>
      </c>
      <c r="BA98" s="150">
        <v>18.969107611548555</v>
      </c>
      <c r="BB98" s="151">
        <v>21.90424545226189</v>
      </c>
      <c r="BC98" s="152">
        <v>24.481965481334221</v>
      </c>
    </row>
    <row r="99" spans="1:55" hidden="1">
      <c r="A99" s="147" t="str">
        <f t="shared" si="1"/>
        <v>CHATTANOOGA HAMILTON COUNTY HOSPITAL AUTHORITYVIZIENT</v>
      </c>
      <c r="B99" s="148" t="s">
        <v>383</v>
      </c>
      <c r="C99" s="148" t="s">
        <v>8335</v>
      </c>
      <c r="D99" s="149">
        <v>381</v>
      </c>
      <c r="E99" s="150">
        <v>1001.5072965879266</v>
      </c>
      <c r="F99" s="151">
        <v>1121.2637832133785</v>
      </c>
      <c r="G99" s="152">
        <v>1480.9676924653327</v>
      </c>
      <c r="H99" s="150">
        <v>3353.8764169333535</v>
      </c>
      <c r="I99" s="151">
        <v>3818.7333033270188</v>
      </c>
      <c r="J99" s="153">
        <v>4932.1145482992388</v>
      </c>
      <c r="K99" s="150">
        <v>3226.9589501312339</v>
      </c>
      <c r="L99" s="151">
        <v>3679.1924651652071</v>
      </c>
      <c r="M99" s="152">
        <v>4750.6498381672727</v>
      </c>
      <c r="N99" s="150">
        <v>80.098149216817802</v>
      </c>
      <c r="O99" s="151">
        <v>87.187477234349146</v>
      </c>
      <c r="P99" s="152">
        <v>110.07288127064815</v>
      </c>
      <c r="Q99" s="150">
        <v>46.819317585301839</v>
      </c>
      <c r="R99" s="151">
        <v>52.353360927462951</v>
      </c>
      <c r="S99" s="152">
        <v>71.391828861317791</v>
      </c>
      <c r="T99" s="150">
        <v>847.19346456692915</v>
      </c>
      <c r="U99" s="151">
        <v>903.32637259888577</v>
      </c>
      <c r="V99" s="152">
        <v>1070.4830832581067</v>
      </c>
      <c r="W99" s="150">
        <v>322.78020997375324</v>
      </c>
      <c r="X99" s="151">
        <v>344.16681480344732</v>
      </c>
      <c r="Y99" s="152">
        <v>407.85342290622117</v>
      </c>
      <c r="Z99" s="150">
        <v>1442.628687664042</v>
      </c>
      <c r="AA99" s="151">
        <v>1787.1522017688656</v>
      </c>
      <c r="AB99" s="152">
        <v>2526.7567171440242</v>
      </c>
      <c r="AC99" s="150">
        <v>265.12493438320212</v>
      </c>
      <c r="AD99" s="151">
        <v>299.04243798292208</v>
      </c>
      <c r="AE99" s="152">
        <v>347.25190686795588</v>
      </c>
      <c r="AF99" s="150">
        <v>320.65577427821523</v>
      </c>
      <c r="AG99" s="151">
        <v>400.31049187159141</v>
      </c>
      <c r="AH99" s="152">
        <v>595.8499150217167</v>
      </c>
      <c r="AI99" s="150">
        <v>114.08992125984253</v>
      </c>
      <c r="AJ99" s="151">
        <v>127.62516467863838</v>
      </c>
      <c r="AK99" s="152">
        <v>144.20650829057709</v>
      </c>
      <c r="AL99" s="150">
        <v>146.57223097112859</v>
      </c>
      <c r="AM99" s="151">
        <v>171.91887565063547</v>
      </c>
      <c r="AN99" s="152">
        <v>201.40682013966375</v>
      </c>
      <c r="AO99" s="150">
        <v>289.23</v>
      </c>
      <c r="AP99" s="151">
        <v>309.95094847880375</v>
      </c>
      <c r="AQ99" s="152">
        <v>371.29083547559691</v>
      </c>
      <c r="AR99" s="150">
        <v>93.218687664041994</v>
      </c>
      <c r="AS99" s="151">
        <v>105.18526526699493</v>
      </c>
      <c r="AT99" s="152">
        <v>143.90365812587572</v>
      </c>
      <c r="AU99" s="150">
        <v>44.486141732283471</v>
      </c>
      <c r="AV99" s="151">
        <v>48.981880670033235</v>
      </c>
      <c r="AW99" s="152">
        <v>65.577260216965371</v>
      </c>
      <c r="AX99" s="150">
        <v>277.64999999999998</v>
      </c>
      <c r="AY99" s="151">
        <v>277.64999999999998</v>
      </c>
      <c r="AZ99" s="152">
        <v>277.64999999999998</v>
      </c>
      <c r="BA99" s="150">
        <v>19.051863517060369</v>
      </c>
      <c r="BB99" s="151">
        <v>20.416772697858377</v>
      </c>
      <c r="BC99" s="152">
        <v>24.457291161416133</v>
      </c>
    </row>
    <row r="100" spans="1:55" hidden="1">
      <c r="A100" s="147" t="str">
        <f t="shared" si="1"/>
        <v>MEMORIAL HEALTH SYSTEMVIZIENT</v>
      </c>
      <c r="B100" s="148" t="s">
        <v>710</v>
      </c>
      <c r="C100" s="148" t="s">
        <v>8335</v>
      </c>
      <c r="D100" s="149">
        <v>371</v>
      </c>
      <c r="E100" s="150">
        <v>742.41107816711587</v>
      </c>
      <c r="F100" s="151">
        <v>831.18581066882939</v>
      </c>
      <c r="G100" s="152">
        <v>1097.8320627715214</v>
      </c>
      <c r="H100" s="150">
        <v>2235.7053908355792</v>
      </c>
      <c r="I100" s="151">
        <v>2547.6578571384075</v>
      </c>
      <c r="J100" s="153">
        <v>3289.7753326152101</v>
      </c>
      <c r="K100" s="150">
        <v>2203.1008894878705</v>
      </c>
      <c r="L100" s="151">
        <v>2511.8485601661896</v>
      </c>
      <c r="M100" s="152">
        <v>3243.3511072975034</v>
      </c>
      <c r="N100" s="150">
        <v>21.859649595687333</v>
      </c>
      <c r="O100" s="151">
        <v>23.794403742286089</v>
      </c>
      <c r="P100" s="152">
        <v>30.040077555984976</v>
      </c>
      <c r="Q100" s="150">
        <v>10.744851752021564</v>
      </c>
      <c r="R100" s="151">
        <v>12.014893229931749</v>
      </c>
      <c r="S100" s="152">
        <v>16.384147761721565</v>
      </c>
      <c r="T100" s="150">
        <v>427.60650499221407</v>
      </c>
      <c r="U100" s="151">
        <v>455.93863646216607</v>
      </c>
      <c r="V100" s="152">
        <v>540.30814569524568</v>
      </c>
      <c r="W100" s="150">
        <v>562.79999999999995</v>
      </c>
      <c r="X100" s="151">
        <v>600.08971239943901</v>
      </c>
      <c r="Y100" s="152">
        <v>711.13376631822064</v>
      </c>
      <c r="Z100" s="150">
        <v>1302.7601617250673</v>
      </c>
      <c r="AA100" s="151">
        <v>1613.8807659326912</v>
      </c>
      <c r="AB100" s="152">
        <v>2281.7777142617242</v>
      </c>
      <c r="AC100" s="150">
        <v>285.62557951482484</v>
      </c>
      <c r="AD100" s="151">
        <v>322.16573611648158</v>
      </c>
      <c r="AE100" s="152">
        <v>374.10297664960785</v>
      </c>
      <c r="AF100" s="150">
        <v>225.02382749326145</v>
      </c>
      <c r="AG100" s="151">
        <v>280.92242926054007</v>
      </c>
      <c r="AH100" s="152">
        <v>418.14443788368249</v>
      </c>
      <c r="AI100" s="150">
        <v>421.2905660377358</v>
      </c>
      <c r="AJ100" s="151">
        <v>471.27105772705858</v>
      </c>
      <c r="AK100" s="152">
        <v>532.49963566629697</v>
      </c>
      <c r="AL100" s="150">
        <v>81.419337272144318</v>
      </c>
      <c r="AM100" s="151">
        <v>95.499132593568319</v>
      </c>
      <c r="AN100" s="152">
        <v>111.87937653136703</v>
      </c>
      <c r="AO100" s="150">
        <v>121.5055795148248</v>
      </c>
      <c r="AP100" s="151">
        <v>130.21045401959219</v>
      </c>
      <c r="AQ100" s="152">
        <v>155.97935253260681</v>
      </c>
      <c r="AR100" s="150">
        <v>91.80285714285715</v>
      </c>
      <c r="AS100" s="151">
        <v>103.58768314396981</v>
      </c>
      <c r="AT100" s="152">
        <v>141.71801062975294</v>
      </c>
      <c r="AU100" s="150">
        <v>39.401913746630733</v>
      </c>
      <c r="AV100" s="151">
        <v>43.383844095156213</v>
      </c>
      <c r="AW100" s="152">
        <v>58.082572464002233</v>
      </c>
      <c r="AX100" s="150">
        <v>55.476657681940694</v>
      </c>
      <c r="AY100" s="151">
        <v>55.476657681940694</v>
      </c>
      <c r="AZ100" s="152">
        <v>55.476657681940694</v>
      </c>
      <c r="BA100" s="150">
        <v>29.108840970350403</v>
      </c>
      <c r="BB100" s="151">
        <v>31.194249793862216</v>
      </c>
      <c r="BC100" s="152">
        <v>37.367651639206464</v>
      </c>
    </row>
    <row r="101" spans="1:55" hidden="1">
      <c r="A101" s="147" t="str">
        <f t="shared" si="1"/>
        <v>EXCELA HEALTHVIZIENT</v>
      </c>
      <c r="B101" s="148" t="s">
        <v>491</v>
      </c>
      <c r="C101" s="148" t="s">
        <v>8335</v>
      </c>
      <c r="D101" s="149">
        <v>368</v>
      </c>
      <c r="E101" s="150">
        <v>608.98807065217386</v>
      </c>
      <c r="F101" s="151">
        <v>681.80858028459056</v>
      </c>
      <c r="G101" s="152">
        <v>900.53428547685473</v>
      </c>
      <c r="H101" s="150">
        <v>2020.3235869565219</v>
      </c>
      <c r="I101" s="151">
        <v>2299.1451457256712</v>
      </c>
      <c r="J101" s="153">
        <v>2975.1482305518098</v>
      </c>
      <c r="K101" s="150">
        <v>1881.5960869565217</v>
      </c>
      <c r="L101" s="151">
        <v>2145.2873285956234</v>
      </c>
      <c r="M101" s="152">
        <v>2770.0396206256823</v>
      </c>
      <c r="N101" s="150">
        <v>42.680652173913039</v>
      </c>
      <c r="O101" s="151">
        <v>46.45823188357631</v>
      </c>
      <c r="P101" s="152">
        <v>58.652820386348573</v>
      </c>
      <c r="Q101" s="150">
        <v>96.046847826086946</v>
      </c>
      <c r="R101" s="151">
        <v>107.39958524647135</v>
      </c>
      <c r="S101" s="152">
        <v>146.45578953977883</v>
      </c>
      <c r="T101" s="150">
        <v>891.56769021739137</v>
      </c>
      <c r="U101" s="151">
        <v>950.64072282726829</v>
      </c>
      <c r="V101" s="152">
        <v>1126.552753148419</v>
      </c>
      <c r="W101" s="150">
        <v>196.41097826086957</v>
      </c>
      <c r="X101" s="151">
        <v>209.42467565148846</v>
      </c>
      <c r="Y101" s="152">
        <v>248.17782288006103</v>
      </c>
      <c r="Z101" s="150">
        <v>1062.2543478260868</v>
      </c>
      <c r="AA101" s="151">
        <v>1315.9381986434207</v>
      </c>
      <c r="AB101" s="152">
        <v>1860.5330197828912</v>
      </c>
      <c r="AC101" s="150">
        <v>210.99872282608695</v>
      </c>
      <c r="AD101" s="151">
        <v>237.9918457386467</v>
      </c>
      <c r="AE101" s="152">
        <v>276.35917767794922</v>
      </c>
      <c r="AF101" s="150">
        <v>164.41309782608695</v>
      </c>
      <c r="AG101" s="151">
        <v>205.25527166645625</v>
      </c>
      <c r="AH101" s="152">
        <v>305.51618971667682</v>
      </c>
      <c r="AI101" s="150">
        <v>236.36869565217393</v>
      </c>
      <c r="AJ101" s="151">
        <v>264.41068040338564</v>
      </c>
      <c r="AK101" s="152">
        <v>298.76350069141205</v>
      </c>
      <c r="AL101" s="150">
        <v>26.350896739130434</v>
      </c>
      <c r="AM101" s="151">
        <v>30.907740912189915</v>
      </c>
      <c r="AN101" s="152">
        <v>36.209111950423292</v>
      </c>
      <c r="AO101" s="150">
        <v>113.63165760869565</v>
      </c>
      <c r="AP101" s="151">
        <v>121.77243042918747</v>
      </c>
      <c r="AQ101" s="152">
        <v>145.87142789478813</v>
      </c>
      <c r="AR101" s="150">
        <v>70.908342391304345</v>
      </c>
      <c r="AS101" s="151">
        <v>80.010918314496735</v>
      </c>
      <c r="AT101" s="152">
        <v>109.46270664660796</v>
      </c>
      <c r="AU101" s="150">
        <v>23.291820652173918</v>
      </c>
      <c r="AV101" s="151">
        <v>25.645676054317541</v>
      </c>
      <c r="AW101" s="152">
        <v>34.33459779511643</v>
      </c>
      <c r="AX101" s="150">
        <v>44.240353260869568</v>
      </c>
      <c r="AY101" s="151">
        <v>44.240353260869568</v>
      </c>
      <c r="AZ101" s="152">
        <v>44.240353260869568</v>
      </c>
      <c r="BA101" s="150">
        <v>9.672282608695653</v>
      </c>
      <c r="BB101" s="151">
        <v>10.365222032708418</v>
      </c>
      <c r="BC101" s="152">
        <v>12.416519347020346</v>
      </c>
    </row>
    <row r="102" spans="1:55" hidden="1">
      <c r="A102" s="147" t="str">
        <f t="shared" si="1"/>
        <v>CHRISTUS HEALTHMOTHER FRANCES HOSP</v>
      </c>
      <c r="B102" s="148" t="s">
        <v>395</v>
      </c>
      <c r="C102" s="148" t="s">
        <v>8348</v>
      </c>
      <c r="D102" s="149">
        <v>340</v>
      </c>
      <c r="E102" s="150">
        <v>860.22194520547953</v>
      </c>
      <c r="F102" s="151">
        <v>978.64072962004764</v>
      </c>
      <c r="G102" s="152">
        <v>1212.9185107086234</v>
      </c>
      <c r="H102" s="150">
        <v>3735.8207123287671</v>
      </c>
      <c r="I102" s="151">
        <v>4152.8701764624393</v>
      </c>
      <c r="J102" s="153">
        <v>5021.2769052454669</v>
      </c>
      <c r="K102" s="150">
        <v>3468.5935616438355</v>
      </c>
      <c r="L102" s="151">
        <v>3859.1883666526787</v>
      </c>
      <c r="M102" s="152">
        <v>4660.428591153971</v>
      </c>
      <c r="N102" s="150">
        <v>19.443342465753425</v>
      </c>
      <c r="O102" s="151">
        <v>21.004691075442256</v>
      </c>
      <c r="P102" s="152">
        <v>24.443528477153663</v>
      </c>
      <c r="Q102" s="150">
        <v>247.78380821917807</v>
      </c>
      <c r="R102" s="151">
        <v>272.67711873431836</v>
      </c>
      <c r="S102" s="152">
        <v>336.4047856143427</v>
      </c>
      <c r="T102" s="150">
        <v>855.72257534246569</v>
      </c>
      <c r="U102" s="151">
        <v>925.23856179381721</v>
      </c>
      <c r="V102" s="152">
        <v>1013.4954321678835</v>
      </c>
      <c r="W102" s="150">
        <v>259.1858904109589</v>
      </c>
      <c r="X102" s="151">
        <v>280.24126906446583</v>
      </c>
      <c r="Y102" s="152">
        <v>306.97298818924435</v>
      </c>
      <c r="Z102" s="150">
        <v>1445.3333150684932</v>
      </c>
      <c r="AA102" s="151">
        <v>1773.0944132026668</v>
      </c>
      <c r="AB102" s="152">
        <v>2279.1548293223523</v>
      </c>
      <c r="AC102" s="150">
        <v>219.24068493150682</v>
      </c>
      <c r="AD102" s="151">
        <v>246.91080633781755</v>
      </c>
      <c r="AE102" s="152">
        <v>264.78772935631326</v>
      </c>
      <c r="AF102" s="150">
        <v>321.07413698630137</v>
      </c>
      <c r="AG102" s="151">
        <v>393.56695475483042</v>
      </c>
      <c r="AH102" s="152">
        <v>524.2898781889503</v>
      </c>
      <c r="AI102" s="150">
        <v>950.39753424657533</v>
      </c>
      <c r="AJ102" s="151">
        <v>1040.1828694961284</v>
      </c>
      <c r="AK102" s="152">
        <v>1121.2243724477241</v>
      </c>
      <c r="AL102" s="150">
        <v>143.22931506849315</v>
      </c>
      <c r="AM102" s="151">
        <v>166.48490924856895</v>
      </c>
      <c r="AN102" s="152">
        <v>184.30590045239734</v>
      </c>
      <c r="AO102" s="150">
        <v>82.680464660023887</v>
      </c>
      <c r="AP102" s="151">
        <v>89.415625350233213</v>
      </c>
      <c r="AQ102" s="152">
        <v>99.592716463704562</v>
      </c>
      <c r="AR102" s="150">
        <v>51.20799843392367</v>
      </c>
      <c r="AS102" s="151">
        <v>57.030814460017261</v>
      </c>
      <c r="AT102" s="152">
        <v>69.296504816756368</v>
      </c>
      <c r="AU102" s="150">
        <v>53.600575342465753</v>
      </c>
      <c r="AV102" s="151">
        <v>61.150525824064403</v>
      </c>
      <c r="AW102" s="152">
        <v>72.139931583197907</v>
      </c>
      <c r="AX102" s="150">
        <v>29.131315068493151</v>
      </c>
      <c r="AY102" s="151">
        <v>29.131315068493151</v>
      </c>
      <c r="AZ102" s="152">
        <v>29.131315068493151</v>
      </c>
      <c r="BA102" s="150">
        <v>10.552474658819062</v>
      </c>
      <c r="BB102" s="151">
        <v>11.412080525800503</v>
      </c>
      <c r="BC102" s="152">
        <v>12.710978597031637</v>
      </c>
    </row>
    <row r="103" spans="1:55" hidden="1">
      <c r="A103" s="147" t="str">
        <f t="shared" si="1"/>
        <v>CHRISTUS HEALTHHEALTHTRUST</v>
      </c>
      <c r="B103" s="148" t="s">
        <v>395</v>
      </c>
      <c r="C103" s="148" t="s">
        <v>8331</v>
      </c>
      <c r="D103" s="149">
        <v>25</v>
      </c>
      <c r="E103" s="150">
        <v>860.22194520547953</v>
      </c>
      <c r="F103" s="151">
        <v>0</v>
      </c>
      <c r="G103" s="152">
        <v>1415.8370538740755</v>
      </c>
      <c r="H103" s="150">
        <v>3735.8207123287671</v>
      </c>
      <c r="I103" s="151">
        <v>0</v>
      </c>
      <c r="J103" s="153">
        <v>4027.1922564865235</v>
      </c>
      <c r="K103" s="150">
        <v>3468.5935616438355</v>
      </c>
      <c r="L103" s="151">
        <v>0</v>
      </c>
      <c r="M103" s="152">
        <v>3740.1780768372482</v>
      </c>
      <c r="N103" s="150">
        <v>19.443342465753425</v>
      </c>
      <c r="O103" s="151">
        <v>0</v>
      </c>
      <c r="P103" s="152">
        <v>20.649847635333938</v>
      </c>
      <c r="Q103" s="150">
        <v>247.78380821917807</v>
      </c>
      <c r="R103" s="151">
        <v>0</v>
      </c>
      <c r="S103" s="152">
        <v>266.36433201394118</v>
      </c>
      <c r="T103" s="150">
        <v>855.72257534246569</v>
      </c>
      <c r="U103" s="151">
        <v>0</v>
      </c>
      <c r="V103" s="152">
        <v>1037.5636529203466</v>
      </c>
      <c r="W103" s="150">
        <v>259.1858904109589</v>
      </c>
      <c r="X103" s="151">
        <v>0</v>
      </c>
      <c r="Y103" s="152">
        <v>284.01963801603318</v>
      </c>
      <c r="Z103" s="150">
        <v>1445.3333150684932</v>
      </c>
      <c r="AA103" s="151">
        <v>0</v>
      </c>
      <c r="AB103" s="152">
        <v>1875.0224639736216</v>
      </c>
      <c r="AC103" s="150">
        <v>219.24068493150682</v>
      </c>
      <c r="AD103" s="151">
        <v>0</v>
      </c>
      <c r="AE103" s="152">
        <v>251.2099392136758</v>
      </c>
      <c r="AF103" s="150">
        <v>321.07413698630137</v>
      </c>
      <c r="AG103" s="151">
        <v>0</v>
      </c>
      <c r="AH103" s="152">
        <v>377.61185397958599</v>
      </c>
      <c r="AI103" s="150">
        <v>950.39753424657533</v>
      </c>
      <c r="AJ103" s="151">
        <v>0</v>
      </c>
      <c r="AK103" s="152">
        <v>991.06538990113938</v>
      </c>
      <c r="AL103" s="150">
        <v>143.22931506849315</v>
      </c>
      <c r="AM103" s="151">
        <v>0</v>
      </c>
      <c r="AN103" s="152">
        <v>168.1573394138793</v>
      </c>
      <c r="AO103" s="150">
        <v>82.680464660023887</v>
      </c>
      <c r="AP103" s="151">
        <v>0</v>
      </c>
      <c r="AQ103" s="152">
        <v>87.846298286804327</v>
      </c>
      <c r="AR103" s="150">
        <v>24.282779849007358</v>
      </c>
      <c r="AS103" s="151">
        <v>0</v>
      </c>
      <c r="AT103" s="152">
        <v>28.058067549823374</v>
      </c>
      <c r="AU103" s="150">
        <v>53.600575342465753</v>
      </c>
      <c r="AV103" s="151">
        <v>0</v>
      </c>
      <c r="AW103" s="152">
        <v>65.882385473683229</v>
      </c>
      <c r="AX103" s="150">
        <v>29.131315068493151</v>
      </c>
      <c r="AY103" s="151">
        <v>0</v>
      </c>
      <c r="AZ103" s="152">
        <v>29.131315068493151</v>
      </c>
      <c r="BA103" s="150">
        <v>6.0449035324820635</v>
      </c>
      <c r="BB103" s="151">
        <v>0</v>
      </c>
      <c r="BC103" s="152">
        <v>6.4225860487468518</v>
      </c>
    </row>
    <row r="104" spans="1:55" hidden="1">
      <c r="A104" s="147" t="str">
        <f t="shared" si="1"/>
        <v>UNITYPOINT HEALTHVIZIENT</v>
      </c>
      <c r="B104" s="148" t="s">
        <v>1026</v>
      </c>
      <c r="C104" s="148" t="s">
        <v>8335</v>
      </c>
      <c r="D104" s="149">
        <v>5</v>
      </c>
      <c r="E104" s="150">
        <v>438.19176795580114</v>
      </c>
      <c r="F104" s="151">
        <v>490.58909624024352</v>
      </c>
      <c r="G104" s="152">
        <v>647.97116671813831</v>
      </c>
      <c r="H104" s="150">
        <v>1274.3410497693039</v>
      </c>
      <c r="I104" s="151">
        <v>1448.2698535600346</v>
      </c>
      <c r="J104" s="153">
        <v>1869.466783837712</v>
      </c>
      <c r="K104" s="150">
        <v>1170.3395303867403</v>
      </c>
      <c r="L104" s="151">
        <v>1334.3536278045215</v>
      </c>
      <c r="M104" s="152">
        <v>1722.9451587558685</v>
      </c>
      <c r="N104" s="150">
        <v>80.098149216817802</v>
      </c>
      <c r="O104" s="151">
        <v>87.187477234349146</v>
      </c>
      <c r="P104" s="152">
        <v>110.07288127064815</v>
      </c>
      <c r="Q104" s="150">
        <v>23.903370165745859</v>
      </c>
      <c r="R104" s="151">
        <v>26.728748521163972</v>
      </c>
      <c r="S104" s="152">
        <v>36.448743811195307</v>
      </c>
      <c r="T104" s="150">
        <v>427.60650499221407</v>
      </c>
      <c r="U104" s="151">
        <v>455.93863646216607</v>
      </c>
      <c r="V104" s="152">
        <v>540.30814569524568</v>
      </c>
      <c r="W104" s="150">
        <v>111.8617403314917</v>
      </c>
      <c r="X104" s="151">
        <v>119.27341788206395</v>
      </c>
      <c r="Y104" s="152">
        <v>141.34445754947495</v>
      </c>
      <c r="Z104" s="150">
        <v>663.8446961325966</v>
      </c>
      <c r="AA104" s="151">
        <v>822.38175385726095</v>
      </c>
      <c r="AB104" s="152">
        <v>1162.7205665856668</v>
      </c>
      <c r="AC104" s="150">
        <v>83.884060773480655</v>
      </c>
      <c r="AD104" s="151">
        <v>94.615371051266138</v>
      </c>
      <c r="AE104" s="152">
        <v>109.86857998545237</v>
      </c>
      <c r="AF104" s="150">
        <v>229.36481817349096</v>
      </c>
      <c r="AG104" s="151">
        <v>286.3417737845059</v>
      </c>
      <c r="AH104" s="152">
        <v>426.21096634008444</v>
      </c>
      <c r="AI104" s="150">
        <v>263.49613259668513</v>
      </c>
      <c r="AJ104" s="151">
        <v>294.75642496278022</v>
      </c>
      <c r="AK104" s="152">
        <v>333.05183148735676</v>
      </c>
      <c r="AL104" s="150">
        <v>81.419337272144318</v>
      </c>
      <c r="AM104" s="151">
        <v>95.499132593568319</v>
      </c>
      <c r="AN104" s="152">
        <v>111.87937653136703</v>
      </c>
      <c r="AO104" s="150">
        <v>105.70417127071825</v>
      </c>
      <c r="AP104" s="151">
        <v>113.27700495634974</v>
      </c>
      <c r="AQ104" s="152">
        <v>135.69474143194194</v>
      </c>
      <c r="AR104" s="150">
        <v>27.342375690607735</v>
      </c>
      <c r="AS104" s="151">
        <v>30.852344225349967</v>
      </c>
      <c r="AT104" s="152">
        <v>42.209003176604703</v>
      </c>
      <c r="AU104" s="150">
        <v>50.746392781899807</v>
      </c>
      <c r="AV104" s="151">
        <v>55.874788392220132</v>
      </c>
      <c r="AW104" s="152">
        <v>74.805529878442911</v>
      </c>
      <c r="AX104" s="150">
        <v>24.153314917127073</v>
      </c>
      <c r="AY104" s="151">
        <v>24.153314917127073</v>
      </c>
      <c r="AZ104" s="152">
        <v>24.153314917127073</v>
      </c>
      <c r="BA104" s="150">
        <v>12.542561601172487</v>
      </c>
      <c r="BB104" s="151">
        <v>13.441132886067265</v>
      </c>
      <c r="BC104" s="152">
        <v>16.101158855939815</v>
      </c>
    </row>
    <row r="105" spans="1:55" hidden="1">
      <c r="A105" s="147" t="str">
        <f t="shared" si="1"/>
        <v>UNITYPOINT HEALTHPREMIER</v>
      </c>
      <c r="B105" s="148" t="s">
        <v>1026</v>
      </c>
      <c r="C105" s="148" t="s">
        <v>8334</v>
      </c>
      <c r="D105" s="149">
        <v>357</v>
      </c>
      <c r="E105" s="150">
        <v>438.19176795580114</v>
      </c>
      <c r="F105" s="151">
        <v>536.48158942077566</v>
      </c>
      <c r="G105" s="152">
        <v>823.21682639729318</v>
      </c>
      <c r="H105" s="150">
        <v>1283.7244321036378</v>
      </c>
      <c r="I105" s="151">
        <v>1624.1931321207328</v>
      </c>
      <c r="J105" s="153">
        <v>1960.7927733279944</v>
      </c>
      <c r="K105" s="150">
        <v>1170.3395303867403</v>
      </c>
      <c r="L105" s="151">
        <v>1471.4376760021357</v>
      </c>
      <c r="M105" s="152">
        <v>1782.5100292804736</v>
      </c>
      <c r="N105" s="150">
        <v>89.481531551151548</v>
      </c>
      <c r="O105" s="151">
        <v>120.89671572335898</v>
      </c>
      <c r="P105" s="152">
        <v>140.63258706889604</v>
      </c>
      <c r="Q105" s="150">
        <v>23.903370165745859</v>
      </c>
      <c r="R105" s="151">
        <v>31.858740395238058</v>
      </c>
      <c r="S105" s="152">
        <v>37.650156978624736</v>
      </c>
      <c r="T105" s="150">
        <v>384.24960581477654</v>
      </c>
      <c r="U105" s="151">
        <v>459.23413651163639</v>
      </c>
      <c r="V105" s="152">
        <v>497.11821815172704</v>
      </c>
      <c r="W105" s="150">
        <v>111.8617403314917</v>
      </c>
      <c r="X105" s="151">
        <v>133.69104080378472</v>
      </c>
      <c r="Y105" s="152">
        <v>144.7197555740573</v>
      </c>
      <c r="Z105" s="150">
        <v>663.8446961325966</v>
      </c>
      <c r="AA105" s="151">
        <v>826.97417921339684</v>
      </c>
      <c r="AB105" s="152">
        <v>1067.2809975890709</v>
      </c>
      <c r="AC105" s="150">
        <v>83.884060773480655</v>
      </c>
      <c r="AD105" s="151">
        <v>106.56340458820284</v>
      </c>
      <c r="AE105" s="152">
        <v>112.4796803715968</v>
      </c>
      <c r="AF105" s="150">
        <v>191.44924184679036</v>
      </c>
      <c r="AG105" s="151">
        <v>196.93499474842895</v>
      </c>
      <c r="AH105" s="152">
        <v>213.69802795927447</v>
      </c>
      <c r="AI105" s="150">
        <v>263.49613259668513</v>
      </c>
      <c r="AJ105" s="151">
        <v>333.74051151358714</v>
      </c>
      <c r="AK105" s="152">
        <v>389.4000695320413</v>
      </c>
      <c r="AL105" s="150">
        <v>54.469913703925542</v>
      </c>
      <c r="AM105" s="151">
        <v>69.281288617141215</v>
      </c>
      <c r="AN105" s="152">
        <v>85.272801672835115</v>
      </c>
      <c r="AO105" s="150">
        <v>105.70417127071825</v>
      </c>
      <c r="AP105" s="151">
        <v>122.0600441652893</v>
      </c>
      <c r="AQ105" s="152">
        <v>136.42422855502502</v>
      </c>
      <c r="AR105" s="150">
        <v>27.342375690607735</v>
      </c>
      <c r="AS105" s="151">
        <v>35.17593873059284</v>
      </c>
      <c r="AT105" s="152">
        <v>44.023404057241621</v>
      </c>
      <c r="AU105" s="150">
        <v>36.155689824141191</v>
      </c>
      <c r="AV105" s="151">
        <v>45.852308019724831</v>
      </c>
      <c r="AW105" s="152">
        <v>55.698099441425271</v>
      </c>
      <c r="AX105" s="150">
        <v>24.153314917127073</v>
      </c>
      <c r="AY105" s="151">
        <v>24.153314917127073</v>
      </c>
      <c r="AZ105" s="152">
        <v>24.153314917127073</v>
      </c>
      <c r="BA105" s="150">
        <v>9.606148799477328</v>
      </c>
      <c r="BB105" s="151">
        <v>11.092532419743327</v>
      </c>
      <c r="BC105" s="152">
        <v>12.397916029227758</v>
      </c>
    </row>
    <row r="106" spans="1:55" hidden="1">
      <c r="A106" s="147" t="str">
        <f t="shared" si="1"/>
        <v>ARROWHEAD REGIONAL MEDICAL CENTERVIZIENT</v>
      </c>
      <c r="B106" s="148" t="s">
        <v>1153</v>
      </c>
      <c r="C106" s="148" t="s">
        <v>8335</v>
      </c>
      <c r="D106" s="149">
        <v>360</v>
      </c>
      <c r="E106" s="150">
        <v>73.058194444444453</v>
      </c>
      <c r="F106" s="151">
        <v>81.794219349778373</v>
      </c>
      <c r="G106" s="152">
        <v>108.03398638301726</v>
      </c>
      <c r="H106" s="150">
        <v>1915.2751769945953</v>
      </c>
      <c r="I106" s="151">
        <v>2178.479563027191</v>
      </c>
      <c r="J106" s="153">
        <v>2814.3456815299346</v>
      </c>
      <c r="K106" s="150">
        <v>1786.3713888888888</v>
      </c>
      <c r="L106" s="151">
        <v>2036.7176203835561</v>
      </c>
      <c r="M106" s="152">
        <v>2629.8521551340214</v>
      </c>
      <c r="N106" s="150">
        <v>80.098149216817802</v>
      </c>
      <c r="O106" s="151">
        <v>87.187477234349146</v>
      </c>
      <c r="P106" s="152">
        <v>110.07288127064815</v>
      </c>
      <c r="Q106" s="150">
        <v>48.805638888888886</v>
      </c>
      <c r="R106" s="151">
        <v>54.5744654092858</v>
      </c>
      <c r="S106" s="152">
        <v>74.420645125265096</v>
      </c>
      <c r="T106" s="150">
        <v>427.60650499221407</v>
      </c>
      <c r="U106" s="151">
        <v>455.93863646216607</v>
      </c>
      <c r="V106" s="152">
        <v>540.30814569524568</v>
      </c>
      <c r="W106" s="150">
        <v>65.598611111111111</v>
      </c>
      <c r="X106" s="151">
        <v>69.945010084344915</v>
      </c>
      <c r="Y106" s="152">
        <v>82.888037286227302</v>
      </c>
      <c r="Z106" s="150">
        <v>856.35641666666663</v>
      </c>
      <c r="AA106" s="151">
        <v>1060.8684470450073</v>
      </c>
      <c r="AB106" s="152">
        <v>1499.9038536975158</v>
      </c>
      <c r="AC106" s="150">
        <v>55.59019444444445</v>
      </c>
      <c r="AD106" s="151">
        <v>62.701862853019598</v>
      </c>
      <c r="AE106" s="152">
        <v>72.810205757911689</v>
      </c>
      <c r="AF106" s="150">
        <v>229.36481817349096</v>
      </c>
      <c r="AG106" s="151">
        <v>286.3417737845059</v>
      </c>
      <c r="AH106" s="152">
        <v>426.21096634008444</v>
      </c>
      <c r="AI106" s="150">
        <v>363.75391666666667</v>
      </c>
      <c r="AJ106" s="151">
        <v>406.90845435286889</v>
      </c>
      <c r="AK106" s="152">
        <v>459.77490053702888</v>
      </c>
      <c r="AL106" s="150">
        <v>81.419337272144318</v>
      </c>
      <c r="AM106" s="151">
        <v>95.499132593568319</v>
      </c>
      <c r="AN106" s="152">
        <v>111.87937653136703</v>
      </c>
      <c r="AO106" s="150">
        <v>176.25188888888889</v>
      </c>
      <c r="AP106" s="151">
        <v>188.87888577357757</v>
      </c>
      <c r="AQ106" s="152">
        <v>226.25837942021099</v>
      </c>
      <c r="AR106" s="150">
        <v>49.71630555555555</v>
      </c>
      <c r="AS106" s="151">
        <v>56.098438188733184</v>
      </c>
      <c r="AT106" s="152">
        <v>76.748111534592539</v>
      </c>
      <c r="AU106" s="150">
        <v>41.695388888888893</v>
      </c>
      <c r="AV106" s="151">
        <v>45.909096260512072</v>
      </c>
      <c r="AW106" s="152">
        <v>61.463396476794969</v>
      </c>
      <c r="AX106" s="150">
        <v>123.75347222222223</v>
      </c>
      <c r="AY106" s="151">
        <v>123.75347222222223</v>
      </c>
      <c r="AZ106" s="152">
        <v>123.75347222222223</v>
      </c>
      <c r="BA106" s="150">
        <v>23.96875</v>
      </c>
      <c r="BB106" s="151">
        <v>25.685913620133896</v>
      </c>
      <c r="BC106" s="152">
        <v>30.769205175139899</v>
      </c>
    </row>
    <row r="107" spans="1:55" hidden="1">
      <c r="A107" s="147" t="str">
        <f t="shared" si="1"/>
        <v>ALECTO HEALTHCARE SERVICES, LLCVIZIENT</v>
      </c>
      <c r="B107" s="148" t="s">
        <v>265</v>
      </c>
      <c r="C107" s="148" t="s">
        <v>8335</v>
      </c>
      <c r="D107" s="149">
        <v>356</v>
      </c>
      <c r="E107" s="150">
        <v>318.21662921348315</v>
      </c>
      <c r="F107" s="151">
        <v>356.26778034361888</v>
      </c>
      <c r="G107" s="152">
        <v>470.55927468124429</v>
      </c>
      <c r="H107" s="150">
        <v>1102.5885705651324</v>
      </c>
      <c r="I107" s="151">
        <v>1252.3249338181627</v>
      </c>
      <c r="J107" s="153">
        <v>1616.9113543286087</v>
      </c>
      <c r="K107" s="150">
        <v>992.99741573033691</v>
      </c>
      <c r="L107" s="151">
        <v>1132.1583776995367</v>
      </c>
      <c r="M107" s="152">
        <v>1461.86644616226</v>
      </c>
      <c r="N107" s="150">
        <v>80.098149216817802</v>
      </c>
      <c r="O107" s="151">
        <v>87.187477234349146</v>
      </c>
      <c r="P107" s="152">
        <v>110.07288127064815</v>
      </c>
      <c r="Q107" s="150">
        <v>29.493005617977527</v>
      </c>
      <c r="R107" s="151">
        <v>32.979078884276646</v>
      </c>
      <c r="S107" s="152">
        <v>44.972026895700459</v>
      </c>
      <c r="T107" s="150">
        <v>238.44640449438202</v>
      </c>
      <c r="U107" s="151">
        <v>254.24526349629357</v>
      </c>
      <c r="V107" s="152">
        <v>301.29227024365281</v>
      </c>
      <c r="W107" s="150">
        <v>141.16185393258425</v>
      </c>
      <c r="X107" s="151">
        <v>150.51488331232429</v>
      </c>
      <c r="Y107" s="152">
        <v>178.36702353863038</v>
      </c>
      <c r="Z107" s="150">
        <v>580.55011235955067</v>
      </c>
      <c r="AA107" s="151">
        <v>719.1950502665677</v>
      </c>
      <c r="AB107" s="152">
        <v>1016.8305320605303</v>
      </c>
      <c r="AC107" s="150">
        <v>119.57005617977529</v>
      </c>
      <c r="AD107" s="151">
        <v>134.86668537208863</v>
      </c>
      <c r="AE107" s="152">
        <v>156.60892141032164</v>
      </c>
      <c r="AF107" s="150">
        <v>229.36481817349096</v>
      </c>
      <c r="AG107" s="151">
        <v>286.3417737845059</v>
      </c>
      <c r="AH107" s="152">
        <v>426.21096634008444</v>
      </c>
      <c r="AI107" s="150">
        <v>232.82266853932583</v>
      </c>
      <c r="AJ107" s="151">
        <v>260.44396459505901</v>
      </c>
      <c r="AK107" s="152">
        <v>294.28142039368879</v>
      </c>
      <c r="AL107" s="150">
        <v>31.013370786516848</v>
      </c>
      <c r="AM107" s="151">
        <v>36.376493694801454</v>
      </c>
      <c r="AN107" s="152">
        <v>42.615878536740574</v>
      </c>
      <c r="AO107" s="150">
        <v>99.39613263717132</v>
      </c>
      <c r="AP107" s="151">
        <v>106.51704728422442</v>
      </c>
      <c r="AQ107" s="152">
        <v>127.59697517511525</v>
      </c>
      <c r="AR107" s="150">
        <v>59.420233122652725</v>
      </c>
      <c r="AS107" s="151">
        <v>67.048068792367474</v>
      </c>
      <c r="AT107" s="152">
        <v>91.728269591810829</v>
      </c>
      <c r="AU107" s="150">
        <v>50.746392781899807</v>
      </c>
      <c r="AV107" s="151">
        <v>55.874788392220132</v>
      </c>
      <c r="AW107" s="152">
        <v>74.805529878442911</v>
      </c>
      <c r="AX107" s="150">
        <v>12.598595505617975</v>
      </c>
      <c r="AY107" s="151">
        <v>12.598595505617975</v>
      </c>
      <c r="AZ107" s="152">
        <v>12.598595505617975</v>
      </c>
      <c r="BA107" s="150">
        <v>12.542561601172487</v>
      </c>
      <c r="BB107" s="151">
        <v>13.441132886067265</v>
      </c>
      <c r="BC107" s="152">
        <v>16.101158855939815</v>
      </c>
    </row>
    <row r="108" spans="1:55" hidden="1">
      <c r="A108" s="147" t="str">
        <f t="shared" si="1"/>
        <v>SAINT PETERS HEALTHCARE SYSTEMHEALTHTRUST</v>
      </c>
      <c r="B108" s="148" t="s">
        <v>1183</v>
      </c>
      <c r="C108" s="148" t="s">
        <v>8331</v>
      </c>
      <c r="D108" s="149">
        <v>350</v>
      </c>
      <c r="E108" s="150">
        <v>389.3348285714286</v>
      </c>
      <c r="F108" s="151">
        <v>0</v>
      </c>
      <c r="G108" s="152">
        <v>640.80517792820012</v>
      </c>
      <c r="H108" s="150">
        <v>1305.2500792138796</v>
      </c>
      <c r="I108" s="151">
        <v>0</v>
      </c>
      <c r="J108" s="153">
        <v>1405.7275385271025</v>
      </c>
      <c r="K108" s="150">
        <v>1130.9897714285714</v>
      </c>
      <c r="L108" s="151">
        <v>0</v>
      </c>
      <c r="M108" s="152">
        <v>1219.5441965300722</v>
      </c>
      <c r="N108" s="150">
        <v>88.460822071022477</v>
      </c>
      <c r="O108" s="151">
        <v>0</v>
      </c>
      <c r="P108" s="152">
        <v>93.950024317087781</v>
      </c>
      <c r="Q108" s="150">
        <v>85.799485714285709</v>
      </c>
      <c r="R108" s="151">
        <v>0</v>
      </c>
      <c r="S108" s="152">
        <v>92.233317679942502</v>
      </c>
      <c r="T108" s="150">
        <v>825.18514285714286</v>
      </c>
      <c r="U108" s="151">
        <v>0</v>
      </c>
      <c r="V108" s="152">
        <v>1000.5370149499744</v>
      </c>
      <c r="W108" s="150">
        <v>153.09291428571427</v>
      </c>
      <c r="X108" s="151">
        <v>0</v>
      </c>
      <c r="Y108" s="152">
        <v>167.76142416280882</v>
      </c>
      <c r="Z108" s="150">
        <v>758.4862571428572</v>
      </c>
      <c r="AA108" s="151">
        <v>0</v>
      </c>
      <c r="AB108" s="152">
        <v>983.97978925071277</v>
      </c>
      <c r="AC108" s="150">
        <v>152.08474285714286</v>
      </c>
      <c r="AD108" s="151">
        <v>0</v>
      </c>
      <c r="AE108" s="152">
        <v>174.26144705033232</v>
      </c>
      <c r="AF108" s="150">
        <v>195.14386149687755</v>
      </c>
      <c r="AG108" s="151">
        <v>0</v>
      </c>
      <c r="AH108" s="152">
        <v>229.506605621478</v>
      </c>
      <c r="AI108" s="150">
        <v>126.44328571428572</v>
      </c>
      <c r="AJ108" s="151">
        <v>0</v>
      </c>
      <c r="AK108" s="152">
        <v>131.85383983150976</v>
      </c>
      <c r="AL108" s="150">
        <v>115.75727840432474</v>
      </c>
      <c r="AM108" s="151">
        <v>0</v>
      </c>
      <c r="AN108" s="152">
        <v>135.90399385038225</v>
      </c>
      <c r="AO108" s="150">
        <v>286.66328571428568</v>
      </c>
      <c r="AP108" s="151">
        <v>0</v>
      </c>
      <c r="AQ108" s="152">
        <v>304.57386286204837</v>
      </c>
      <c r="AR108" s="150">
        <v>152.11000000000001</v>
      </c>
      <c r="AS108" s="151">
        <v>0</v>
      </c>
      <c r="AT108" s="152">
        <v>175.75881680523901</v>
      </c>
      <c r="AU108" s="150">
        <v>48.233285714285721</v>
      </c>
      <c r="AV108" s="151">
        <v>0</v>
      </c>
      <c r="AW108" s="152">
        <v>59.285257700830641</v>
      </c>
      <c r="AX108" s="150">
        <v>168.18168571428569</v>
      </c>
      <c r="AY108" s="151">
        <v>0</v>
      </c>
      <c r="AZ108" s="152">
        <v>168.18168571428569</v>
      </c>
      <c r="BA108" s="150">
        <v>31.245714285714286</v>
      </c>
      <c r="BB108" s="151">
        <v>0</v>
      </c>
      <c r="BC108" s="152">
        <v>33.197930715721348</v>
      </c>
    </row>
    <row r="109" spans="1:55" hidden="1">
      <c r="A109" s="147" t="str">
        <f t="shared" si="1"/>
        <v>SANTA CLARA VALLEY HEALTH AND HOSPITAL SYSTEMVIZIENT</v>
      </c>
      <c r="B109" s="148" t="s">
        <v>1184</v>
      </c>
      <c r="C109" s="148" t="s">
        <v>8335</v>
      </c>
      <c r="D109" s="149">
        <v>345</v>
      </c>
      <c r="E109" s="150">
        <v>490.35631884057972</v>
      </c>
      <c r="F109" s="151">
        <v>548.99128848983185</v>
      </c>
      <c r="G109" s="152">
        <v>725.10891181048123</v>
      </c>
      <c r="H109" s="150">
        <v>2238.2251594202899</v>
      </c>
      <c r="I109" s="151">
        <v>2550.3703851413866</v>
      </c>
      <c r="J109" s="153">
        <v>3294.2047879607621</v>
      </c>
      <c r="K109" s="150">
        <v>2196.2687536231883</v>
      </c>
      <c r="L109" s="151">
        <v>2504.058952928297</v>
      </c>
      <c r="M109" s="152">
        <v>3233.2930044082277</v>
      </c>
      <c r="N109" s="150">
        <v>20.349623188405797</v>
      </c>
      <c r="O109" s="151">
        <v>22.15072789839428</v>
      </c>
      <c r="P109" s="152">
        <v>27.96496147565805</v>
      </c>
      <c r="Q109" s="150">
        <v>21.606782608695653</v>
      </c>
      <c r="R109" s="151">
        <v>24.1607043146949</v>
      </c>
      <c r="S109" s="152">
        <v>32.946822076876138</v>
      </c>
      <c r="T109" s="150">
        <v>232.65492753623187</v>
      </c>
      <c r="U109" s="151">
        <v>248.07005784209261</v>
      </c>
      <c r="V109" s="152">
        <v>293.97436899668315</v>
      </c>
      <c r="W109" s="150">
        <v>198.76046376811595</v>
      </c>
      <c r="X109" s="151">
        <v>211.929832158827</v>
      </c>
      <c r="Y109" s="152">
        <v>251.14654796477708</v>
      </c>
      <c r="Z109" s="150">
        <v>1107.1028695652174</v>
      </c>
      <c r="AA109" s="151">
        <v>1371.4972867563499</v>
      </c>
      <c r="AB109" s="152">
        <v>1939.0849746464964</v>
      </c>
      <c r="AC109" s="150">
        <v>273.61472463768115</v>
      </c>
      <c r="AD109" s="151">
        <v>308.61832937001265</v>
      </c>
      <c r="AE109" s="152">
        <v>358.37155452250562</v>
      </c>
      <c r="AF109" s="150">
        <v>269.94353623188408</v>
      </c>
      <c r="AG109" s="151">
        <v>337.00072923927308</v>
      </c>
      <c r="AH109" s="152">
        <v>501.61527103788512</v>
      </c>
      <c r="AI109" s="150">
        <v>667.25252173913043</v>
      </c>
      <c r="AJ109" s="151">
        <v>746.41311019264697</v>
      </c>
      <c r="AK109" s="152">
        <v>843.3887520084628</v>
      </c>
      <c r="AL109" s="150">
        <v>81.419337272144318</v>
      </c>
      <c r="AM109" s="151">
        <v>95.499132593568319</v>
      </c>
      <c r="AN109" s="152">
        <v>111.87937653136703</v>
      </c>
      <c r="AO109" s="150">
        <v>241.00475362318841</v>
      </c>
      <c r="AP109" s="151">
        <v>258.27076020263337</v>
      </c>
      <c r="AQ109" s="152">
        <v>309.38303884916508</v>
      </c>
      <c r="AR109" s="150">
        <v>59.420233122652725</v>
      </c>
      <c r="AS109" s="151">
        <v>67.048068792367474</v>
      </c>
      <c r="AT109" s="152">
        <v>91.728269591810829</v>
      </c>
      <c r="AU109" s="150">
        <v>50.746392781899807</v>
      </c>
      <c r="AV109" s="151">
        <v>55.874788392220132</v>
      </c>
      <c r="AW109" s="152">
        <v>74.805529878442911</v>
      </c>
      <c r="AX109" s="150">
        <v>18.361652173913043</v>
      </c>
      <c r="AY109" s="151">
        <v>18.361652173913043</v>
      </c>
      <c r="AZ109" s="152">
        <v>18.361652173913043</v>
      </c>
      <c r="BA109" s="150">
        <v>10.977652173913043</v>
      </c>
      <c r="BB109" s="151">
        <v>11.764110581111051</v>
      </c>
      <c r="BC109" s="152">
        <v>14.092250621348672</v>
      </c>
    </row>
    <row r="110" spans="1:55" hidden="1">
      <c r="A110" s="147" t="str">
        <f t="shared" si="1"/>
        <v>RICHMOND UNIVERSITY MEDICAL CENTERPREMIER</v>
      </c>
      <c r="B110" s="148" t="s">
        <v>858</v>
      </c>
      <c r="C110" s="148" t="s">
        <v>8334</v>
      </c>
      <c r="D110" s="149">
        <v>344</v>
      </c>
      <c r="E110" s="150">
        <v>320.70697674418602</v>
      </c>
      <c r="F110" s="151">
        <v>392.64404583567415</v>
      </c>
      <c r="G110" s="152">
        <v>602.50191561209158</v>
      </c>
      <c r="H110" s="150">
        <v>1132.2978197674418</v>
      </c>
      <c r="I110" s="151">
        <v>1429.3172148067811</v>
      </c>
      <c r="J110" s="153">
        <v>1728.1561943172396</v>
      </c>
      <c r="K110" s="150">
        <v>1061.9338372093023</v>
      </c>
      <c r="L110" s="151">
        <v>1335.1419967630529</v>
      </c>
      <c r="M110" s="152">
        <v>1617.4004774771345</v>
      </c>
      <c r="N110" s="150">
        <v>21.522354651162789</v>
      </c>
      <c r="O110" s="151">
        <v>29.078424864370298</v>
      </c>
      <c r="P110" s="152">
        <v>33.825353253783902</v>
      </c>
      <c r="Q110" s="150">
        <v>48.841627906976747</v>
      </c>
      <c r="R110" s="151">
        <v>65.096793179357661</v>
      </c>
      <c r="S110" s="152">
        <v>76.930363586321263</v>
      </c>
      <c r="T110" s="150">
        <v>102.34755813953488</v>
      </c>
      <c r="U110" s="151">
        <v>122.32021002759436</v>
      </c>
      <c r="V110" s="152">
        <v>132.4108989692275</v>
      </c>
      <c r="W110" s="150">
        <v>66.735581395348845</v>
      </c>
      <c r="X110" s="151">
        <v>79.758720979581796</v>
      </c>
      <c r="Y110" s="152">
        <v>86.338340517562557</v>
      </c>
      <c r="Z110" s="150">
        <v>718.53918604651165</v>
      </c>
      <c r="AA110" s="151">
        <v>895.10898720020475</v>
      </c>
      <c r="AB110" s="152">
        <v>1155.2148021340558</v>
      </c>
      <c r="AC110" s="150">
        <v>101.67465116279071</v>
      </c>
      <c r="AD110" s="151">
        <v>129.16395425208358</v>
      </c>
      <c r="AE110" s="152">
        <v>136.33498616103975</v>
      </c>
      <c r="AF110" s="150">
        <v>191.44924184679036</v>
      </c>
      <c r="AG110" s="151">
        <v>196.93499474842895</v>
      </c>
      <c r="AH110" s="152">
        <v>213.69802795927447</v>
      </c>
      <c r="AI110" s="150">
        <v>272.7953488372093</v>
      </c>
      <c r="AJ110" s="151">
        <v>345.51876857642736</v>
      </c>
      <c r="AK110" s="152">
        <v>403.14264485930875</v>
      </c>
      <c r="AL110" s="150">
        <v>14.078895348837211</v>
      </c>
      <c r="AM110" s="151">
        <v>17.90720685505735</v>
      </c>
      <c r="AN110" s="152">
        <v>22.040549896584015</v>
      </c>
      <c r="AO110" s="150">
        <v>89.444861980726344</v>
      </c>
      <c r="AP110" s="151">
        <v>103.28489096011697</v>
      </c>
      <c r="AQ110" s="152">
        <v>115.43959095691385</v>
      </c>
      <c r="AR110" s="150">
        <v>57.759898731420471</v>
      </c>
      <c r="AS110" s="151">
        <v>74.3080514236228</v>
      </c>
      <c r="AT110" s="152">
        <v>92.998040438459171</v>
      </c>
      <c r="AU110" s="150">
        <v>36.155689824141191</v>
      </c>
      <c r="AV110" s="151">
        <v>45.852308019724831</v>
      </c>
      <c r="AW110" s="152">
        <v>55.698099441425271</v>
      </c>
      <c r="AX110" s="150">
        <v>12.003343023255812</v>
      </c>
      <c r="AY110" s="151">
        <v>12.003343023255812</v>
      </c>
      <c r="AZ110" s="152">
        <v>12.003343023255812</v>
      </c>
      <c r="BA110" s="150">
        <v>9.606148799477328</v>
      </c>
      <c r="BB110" s="151">
        <v>11.092532419743327</v>
      </c>
      <c r="BC110" s="152">
        <v>12.397916029227758</v>
      </c>
    </row>
    <row r="111" spans="1:55" hidden="1">
      <c r="A111" s="147" t="str">
        <f t="shared" si="1"/>
        <v>PROSPECT MEDICAL HOLDINGS, INCVIZIENT</v>
      </c>
      <c r="B111" s="148" t="s">
        <v>843</v>
      </c>
      <c r="C111" s="148" t="s">
        <v>8335</v>
      </c>
      <c r="D111" s="149">
        <v>337</v>
      </c>
      <c r="E111" s="150">
        <v>568.68050445103859</v>
      </c>
      <c r="F111" s="151">
        <v>636.68118648048494</v>
      </c>
      <c r="G111" s="152">
        <v>840.92992362231473</v>
      </c>
      <c r="H111" s="150">
        <v>1535.4058346767583</v>
      </c>
      <c r="I111" s="151">
        <v>1743.807325885163</v>
      </c>
      <c r="J111" s="153">
        <v>2258.8724458014344</v>
      </c>
      <c r="K111" s="150">
        <v>1335.0818991097922</v>
      </c>
      <c r="L111" s="151">
        <v>1522.183374344889</v>
      </c>
      <c r="M111" s="152">
        <v>1965.4748343445931</v>
      </c>
      <c r="N111" s="150">
        <v>80.098149216817802</v>
      </c>
      <c r="O111" s="151">
        <v>87.187477234349146</v>
      </c>
      <c r="P111" s="152">
        <v>110.07288127064815</v>
      </c>
      <c r="Q111" s="150">
        <v>120.22578635014838</v>
      </c>
      <c r="R111" s="151">
        <v>134.43647430592486</v>
      </c>
      <c r="S111" s="152">
        <v>183.32473018619319</v>
      </c>
      <c r="T111" s="150">
        <v>616.19587537091991</v>
      </c>
      <c r="U111" s="151">
        <v>657.02346416676608</v>
      </c>
      <c r="V111" s="152">
        <v>778.60286716822179</v>
      </c>
      <c r="W111" s="150">
        <v>138.45635014836793</v>
      </c>
      <c r="X111" s="151">
        <v>147.63011965247006</v>
      </c>
      <c r="Y111" s="152">
        <v>174.94844660924525</v>
      </c>
      <c r="Z111" s="150">
        <v>801.58160237388722</v>
      </c>
      <c r="AA111" s="151">
        <v>993.01250406959764</v>
      </c>
      <c r="AB111" s="152">
        <v>1403.9660485449624</v>
      </c>
      <c r="AC111" s="150">
        <v>191.49219584569732</v>
      </c>
      <c r="AD111" s="151">
        <v>215.98984355667108</v>
      </c>
      <c r="AE111" s="152">
        <v>250.8101711083857</v>
      </c>
      <c r="AF111" s="150">
        <v>191.79293768545995</v>
      </c>
      <c r="AG111" s="151">
        <v>239.43659020388964</v>
      </c>
      <c r="AH111" s="152">
        <v>356.39403618689391</v>
      </c>
      <c r="AI111" s="150">
        <v>140.22172106824925</v>
      </c>
      <c r="AJ111" s="151">
        <v>156.85715307050873</v>
      </c>
      <c r="AK111" s="152">
        <v>177.23638125486934</v>
      </c>
      <c r="AL111" s="150">
        <v>48.268456973293766</v>
      </c>
      <c r="AM111" s="151">
        <v>56.615491196789584</v>
      </c>
      <c r="AN111" s="152">
        <v>66.326318209308084</v>
      </c>
      <c r="AO111" s="150">
        <v>99.39613263717132</v>
      </c>
      <c r="AP111" s="151">
        <v>106.51704728422442</v>
      </c>
      <c r="AQ111" s="152">
        <v>127.59697517511525</v>
      </c>
      <c r="AR111" s="150">
        <v>59.420233122652725</v>
      </c>
      <c r="AS111" s="151">
        <v>67.048068792367474</v>
      </c>
      <c r="AT111" s="152">
        <v>91.728269591810829</v>
      </c>
      <c r="AU111" s="150">
        <v>26.109792284866469</v>
      </c>
      <c r="AV111" s="151">
        <v>28.748429965293766</v>
      </c>
      <c r="AW111" s="152">
        <v>38.488584898632787</v>
      </c>
      <c r="AX111" s="150">
        <v>71.185558074562636</v>
      </c>
      <c r="AY111" s="151">
        <v>71.185558074562636</v>
      </c>
      <c r="AZ111" s="152">
        <v>71.185558074562636</v>
      </c>
      <c r="BA111" s="150">
        <v>12.542561601172487</v>
      </c>
      <c r="BB111" s="151">
        <v>13.441132886067265</v>
      </c>
      <c r="BC111" s="152">
        <v>16.101158855939815</v>
      </c>
    </row>
    <row r="112" spans="1:55" hidden="1">
      <c r="A112" s="147" t="str">
        <f t="shared" si="1"/>
        <v>HACKENSACK MERIDIAN HEALTHVIZIENT</v>
      </c>
      <c r="B112" s="148" t="s">
        <v>554</v>
      </c>
      <c r="C112" s="148" t="s">
        <v>8335</v>
      </c>
      <c r="D112" s="149">
        <v>97</v>
      </c>
      <c r="E112" s="150">
        <v>50.595641791044777</v>
      </c>
      <c r="F112" s="151">
        <v>56.645678890223763</v>
      </c>
      <c r="G112" s="152">
        <v>74.817738350354261</v>
      </c>
      <c r="H112" s="150">
        <v>1788.2002388059705</v>
      </c>
      <c r="I112" s="151">
        <v>2029.9144101062061</v>
      </c>
      <c r="J112" s="153">
        <v>2641.3478864973999</v>
      </c>
      <c r="K112" s="150">
        <v>1459.533432835821</v>
      </c>
      <c r="L112" s="151">
        <v>1664.0758347818085</v>
      </c>
      <c r="M112" s="152">
        <v>2148.6893306217098</v>
      </c>
      <c r="N112" s="150">
        <v>56.467999999999996</v>
      </c>
      <c r="O112" s="151">
        <v>61.46587046777239</v>
      </c>
      <c r="P112" s="152">
        <v>77.599738825000244</v>
      </c>
      <c r="Q112" s="150">
        <v>272.19880597014929</v>
      </c>
      <c r="R112" s="151">
        <v>304.37270485662532</v>
      </c>
      <c r="S112" s="152">
        <v>415.05881705068992</v>
      </c>
      <c r="T112" s="150">
        <v>363.32582089552238</v>
      </c>
      <c r="U112" s="151">
        <v>387.39887592125825</v>
      </c>
      <c r="V112" s="152">
        <v>459.08539341523124</v>
      </c>
      <c r="W112" s="150">
        <v>174.62026865671641</v>
      </c>
      <c r="X112" s="151">
        <v>186.19016843873797</v>
      </c>
      <c r="Y112" s="152">
        <v>220.64386873729617</v>
      </c>
      <c r="Z112" s="150">
        <v>704.17322388059711</v>
      </c>
      <c r="AA112" s="151">
        <v>872.34139889637311</v>
      </c>
      <c r="AB112" s="152">
        <v>1233.3557752510305</v>
      </c>
      <c r="AC112" s="150">
        <v>140.01525373134328</v>
      </c>
      <c r="AD112" s="151">
        <v>157.92744250188173</v>
      </c>
      <c r="AE112" s="152">
        <v>183.38736777784618</v>
      </c>
      <c r="AF112" s="150">
        <v>229.36481817349096</v>
      </c>
      <c r="AG112" s="151">
        <v>286.3417737845059</v>
      </c>
      <c r="AH112" s="152">
        <v>426.21096634008444</v>
      </c>
      <c r="AI112" s="150">
        <v>459.06985074626863</v>
      </c>
      <c r="AJ112" s="151">
        <v>513.53234933919305</v>
      </c>
      <c r="AK112" s="152">
        <v>580.25160773686332</v>
      </c>
      <c r="AL112" s="150">
        <v>41.042567164179097</v>
      </c>
      <c r="AM112" s="151">
        <v>48.140032760170186</v>
      </c>
      <c r="AN112" s="152">
        <v>56.397128488370718</v>
      </c>
      <c r="AO112" s="150">
        <v>99.39613263717132</v>
      </c>
      <c r="AP112" s="151">
        <v>106.51704728422442</v>
      </c>
      <c r="AQ112" s="152">
        <v>127.59697517511525</v>
      </c>
      <c r="AR112" s="150">
        <v>59.420233122652725</v>
      </c>
      <c r="AS112" s="151">
        <v>67.048068792367474</v>
      </c>
      <c r="AT112" s="152">
        <v>91.728269591810829</v>
      </c>
      <c r="AU112" s="150">
        <v>50.746392781899807</v>
      </c>
      <c r="AV112" s="151">
        <v>55.874788392220132</v>
      </c>
      <c r="AW112" s="152">
        <v>74.805529878442911</v>
      </c>
      <c r="AX112" s="150">
        <v>35.270716417910442</v>
      </c>
      <c r="AY112" s="151">
        <v>35.270716417910442</v>
      </c>
      <c r="AZ112" s="152">
        <v>35.270716417910442</v>
      </c>
      <c r="BA112" s="150">
        <v>12.542561601172487</v>
      </c>
      <c r="BB112" s="151">
        <v>13.441132886067265</v>
      </c>
      <c r="BC112" s="152">
        <v>16.101158855939815</v>
      </c>
    </row>
    <row r="113" spans="1:55" hidden="1">
      <c r="A113" s="147" t="str">
        <f t="shared" si="1"/>
        <v>HACKENSACK MERIDIAN HEALTHHEALTHTRUST</v>
      </c>
      <c r="B113" s="148" t="s">
        <v>554</v>
      </c>
      <c r="C113" s="148" t="s">
        <v>8331</v>
      </c>
      <c r="D113" s="149">
        <v>238</v>
      </c>
      <c r="E113" s="150">
        <v>50.595641791044777</v>
      </c>
      <c r="F113" s="151">
        <v>0</v>
      </c>
      <c r="G113" s="152">
        <v>83.275234736297662</v>
      </c>
      <c r="H113" s="150">
        <v>1788.2002388059705</v>
      </c>
      <c r="I113" s="151">
        <v>0</v>
      </c>
      <c r="J113" s="153">
        <v>1926.3943296675459</v>
      </c>
      <c r="K113" s="150">
        <v>1459.533432835821</v>
      </c>
      <c r="L113" s="151">
        <v>0</v>
      </c>
      <c r="M113" s="152">
        <v>1573.8122241443762</v>
      </c>
      <c r="N113" s="150">
        <v>56.467999999999996</v>
      </c>
      <c r="O113" s="151">
        <v>0</v>
      </c>
      <c r="P113" s="152">
        <v>59.971972325533606</v>
      </c>
      <c r="Q113" s="150">
        <v>272.19880597014929</v>
      </c>
      <c r="R113" s="151">
        <v>0</v>
      </c>
      <c r="S113" s="152">
        <v>292.610133197636</v>
      </c>
      <c r="T113" s="150">
        <v>363.32582089552238</v>
      </c>
      <c r="U113" s="151">
        <v>0</v>
      </c>
      <c r="V113" s="152">
        <v>440.53257070818131</v>
      </c>
      <c r="W113" s="150">
        <v>174.62026865671641</v>
      </c>
      <c r="X113" s="151">
        <v>0</v>
      </c>
      <c r="Y113" s="152">
        <v>191.3514096600918</v>
      </c>
      <c r="Z113" s="150">
        <v>704.17322388059711</v>
      </c>
      <c r="AA113" s="151">
        <v>0</v>
      </c>
      <c r="AB113" s="152">
        <v>913.51980857251317</v>
      </c>
      <c r="AC113" s="150">
        <v>140.01525373134328</v>
      </c>
      <c r="AD113" s="151">
        <v>0</v>
      </c>
      <c r="AE113" s="152">
        <v>160.43200827358589</v>
      </c>
      <c r="AF113" s="150">
        <v>195.14386149687755</v>
      </c>
      <c r="AG113" s="151">
        <v>0</v>
      </c>
      <c r="AH113" s="152">
        <v>229.506605621478</v>
      </c>
      <c r="AI113" s="150">
        <v>459.06985074626863</v>
      </c>
      <c r="AJ113" s="151">
        <v>0</v>
      </c>
      <c r="AK113" s="152">
        <v>478.71361638409894</v>
      </c>
      <c r="AL113" s="150">
        <v>41.042567164179097</v>
      </c>
      <c r="AM113" s="151">
        <v>0</v>
      </c>
      <c r="AN113" s="152">
        <v>48.185728555243102</v>
      </c>
      <c r="AO113" s="150">
        <v>82.680464660023887</v>
      </c>
      <c r="AP113" s="151">
        <v>0</v>
      </c>
      <c r="AQ113" s="152">
        <v>87.846298286804327</v>
      </c>
      <c r="AR113" s="150">
        <v>24.282779849007358</v>
      </c>
      <c r="AS113" s="151">
        <v>0</v>
      </c>
      <c r="AT113" s="152">
        <v>28.058067549823374</v>
      </c>
      <c r="AU113" s="150">
        <v>26.739870444589435</v>
      </c>
      <c r="AV113" s="151">
        <v>0</v>
      </c>
      <c r="AW113" s="152">
        <v>32.866931761291596</v>
      </c>
      <c r="AX113" s="150">
        <v>35.270716417910442</v>
      </c>
      <c r="AY113" s="151">
        <v>0</v>
      </c>
      <c r="AZ113" s="152">
        <v>35.270716417910442</v>
      </c>
      <c r="BA113" s="150">
        <v>6.0449035324820635</v>
      </c>
      <c r="BB113" s="151">
        <v>0</v>
      </c>
      <c r="BC113" s="152">
        <v>6.4225860487468518</v>
      </c>
    </row>
    <row r="114" spans="1:55" hidden="1">
      <c r="A114" s="147" t="str">
        <f t="shared" si="1"/>
        <v>HENNEPIN HEALTH CARE SYSTEM, INCVIZIENT</v>
      </c>
      <c r="B114" s="148" t="s">
        <v>1168</v>
      </c>
      <c r="C114" s="148" t="s">
        <v>8335</v>
      </c>
      <c r="D114" s="149">
        <v>333</v>
      </c>
      <c r="E114" s="150">
        <v>887.83402402402396</v>
      </c>
      <c r="F114" s="151">
        <v>993.99788701922432</v>
      </c>
      <c r="G114" s="152">
        <v>1312.8746144243723</v>
      </c>
      <c r="H114" s="150">
        <v>1715.5505705705705</v>
      </c>
      <c r="I114" s="151">
        <v>1952.9667334325507</v>
      </c>
      <c r="J114" s="153">
        <v>2527.6348774058201</v>
      </c>
      <c r="K114" s="150">
        <v>1610.121171171171</v>
      </c>
      <c r="L114" s="151">
        <v>1835.7672881878575</v>
      </c>
      <c r="M114" s="152">
        <v>2370.3809064391562</v>
      </c>
      <c r="N114" s="150">
        <v>23.296156156156155</v>
      </c>
      <c r="O114" s="151">
        <v>25.35805264382115</v>
      </c>
      <c r="P114" s="152">
        <v>32.014160822840182</v>
      </c>
      <c r="Q114" s="150">
        <v>82.133243243243243</v>
      </c>
      <c r="R114" s="151">
        <v>91.841392600872098</v>
      </c>
      <c r="S114" s="152">
        <v>125.2398101438241</v>
      </c>
      <c r="T114" s="150">
        <v>552.21978978978984</v>
      </c>
      <c r="U114" s="151">
        <v>588.80848407290989</v>
      </c>
      <c r="V114" s="152">
        <v>697.7649945783038</v>
      </c>
      <c r="W114" s="150">
        <v>84.406156156156158</v>
      </c>
      <c r="X114" s="151">
        <v>89.998695757800093</v>
      </c>
      <c r="Y114" s="152">
        <v>106.6525723663312</v>
      </c>
      <c r="Z114" s="150">
        <v>881.7882882882883</v>
      </c>
      <c r="AA114" s="151">
        <v>1092.3738688852452</v>
      </c>
      <c r="AB114" s="152">
        <v>1544.4476458728466</v>
      </c>
      <c r="AC114" s="150">
        <v>281.92405405405407</v>
      </c>
      <c r="AD114" s="151">
        <v>317.99067351582534</v>
      </c>
      <c r="AE114" s="152">
        <v>369.25484051498415</v>
      </c>
      <c r="AF114" s="150">
        <v>249.79267267267269</v>
      </c>
      <c r="AG114" s="151">
        <v>311.84415090793669</v>
      </c>
      <c r="AH114" s="152">
        <v>464.17047414814442</v>
      </c>
      <c r="AI114" s="150">
        <v>185.2957057057057</v>
      </c>
      <c r="AJ114" s="151">
        <v>207.27856320520564</v>
      </c>
      <c r="AK114" s="152">
        <v>234.20865249087876</v>
      </c>
      <c r="AL114" s="150">
        <v>68.523063063063063</v>
      </c>
      <c r="AM114" s="151">
        <v>80.372713711779866</v>
      </c>
      <c r="AN114" s="152">
        <v>94.158437422431447</v>
      </c>
      <c r="AO114" s="150">
        <v>216.02003003003003</v>
      </c>
      <c r="AP114" s="151">
        <v>231.49608684516636</v>
      </c>
      <c r="AQ114" s="152">
        <v>277.30960629711086</v>
      </c>
      <c r="AR114" s="150">
        <v>26.689699699699698</v>
      </c>
      <c r="AS114" s="151">
        <v>30.115883554668994</v>
      </c>
      <c r="AT114" s="152">
        <v>41.201453456519694</v>
      </c>
      <c r="AU114" s="150">
        <v>26.929309309309307</v>
      </c>
      <c r="AV114" s="151">
        <v>29.650766817518228</v>
      </c>
      <c r="AW114" s="152">
        <v>39.696639341464383</v>
      </c>
      <c r="AX114" s="150">
        <v>44.154984984984985</v>
      </c>
      <c r="AY114" s="151">
        <v>44.154984984984985</v>
      </c>
      <c r="AZ114" s="152">
        <v>44.154984984984985</v>
      </c>
      <c r="BA114" s="150">
        <v>9.6763963963963953</v>
      </c>
      <c r="BB114" s="151">
        <v>10.369630539432082</v>
      </c>
      <c r="BC114" s="152">
        <v>12.421800305677394</v>
      </c>
    </row>
    <row r="115" spans="1:55" hidden="1">
      <c r="A115" s="147" t="str">
        <f t="shared" si="1"/>
        <v>SAINT DOMINIC HEALTH SERVICESVIZIENT</v>
      </c>
      <c r="B115" s="148" t="s">
        <v>1132</v>
      </c>
      <c r="C115" s="148" t="s">
        <v>8335</v>
      </c>
      <c r="D115" s="149">
        <v>332</v>
      </c>
      <c r="E115" s="150">
        <v>678.66804216867467</v>
      </c>
      <c r="F115" s="151">
        <v>759.82062147787497</v>
      </c>
      <c r="G115" s="152">
        <v>1003.5727625597649</v>
      </c>
      <c r="H115" s="150">
        <v>1842.5321251204321</v>
      </c>
      <c r="I115" s="151">
        <v>2095.9593736848842</v>
      </c>
      <c r="J115" s="153">
        <v>2706.2537624853703</v>
      </c>
      <c r="K115" s="150">
        <v>1732.6437650602409</v>
      </c>
      <c r="L115" s="151">
        <v>1975.4604826831981</v>
      </c>
      <c r="M115" s="152">
        <v>2550.7556647878096</v>
      </c>
      <c r="N115" s="150">
        <v>80.098149216817802</v>
      </c>
      <c r="O115" s="151">
        <v>87.187477234349146</v>
      </c>
      <c r="P115" s="152">
        <v>110.07288127064815</v>
      </c>
      <c r="Q115" s="150">
        <v>29.790210843373494</v>
      </c>
      <c r="R115" s="151">
        <v>33.311413767337129</v>
      </c>
      <c r="S115" s="152">
        <v>45.425216426912662</v>
      </c>
      <c r="T115" s="150">
        <v>427.60650499221407</v>
      </c>
      <c r="U115" s="151">
        <v>455.93863646216607</v>
      </c>
      <c r="V115" s="152">
        <v>540.30814569524568</v>
      </c>
      <c r="W115" s="150">
        <v>120.72942771084337</v>
      </c>
      <c r="X115" s="151">
        <v>128.72865592243934</v>
      </c>
      <c r="Y115" s="152">
        <v>152.54934725205297</v>
      </c>
      <c r="Z115" s="150">
        <v>1128.2199397590362</v>
      </c>
      <c r="AA115" s="151">
        <v>1397.6574614530696</v>
      </c>
      <c r="AB115" s="152">
        <v>1976.0714143415453</v>
      </c>
      <c r="AC115" s="150">
        <v>167.11762048192773</v>
      </c>
      <c r="AD115" s="151">
        <v>188.4970222626738</v>
      </c>
      <c r="AE115" s="152">
        <v>218.88515510090616</v>
      </c>
      <c r="AF115" s="150">
        <v>229.36481817349096</v>
      </c>
      <c r="AG115" s="151">
        <v>286.3417737845059</v>
      </c>
      <c r="AH115" s="152">
        <v>426.21096634008444</v>
      </c>
      <c r="AI115" s="150">
        <v>580.72554216867468</v>
      </c>
      <c r="AJ115" s="151">
        <v>649.62086163219919</v>
      </c>
      <c r="AK115" s="152">
        <v>734.02104047882528</v>
      </c>
      <c r="AL115" s="150">
        <v>13.147259036144579</v>
      </c>
      <c r="AM115" s="151">
        <v>15.420806358790117</v>
      </c>
      <c r="AN115" s="152">
        <v>18.065820643365427</v>
      </c>
      <c r="AO115" s="150">
        <v>64.166295180722884</v>
      </c>
      <c r="AP115" s="151">
        <v>68.763281995767898</v>
      </c>
      <c r="AQ115" s="152">
        <v>82.371667347869746</v>
      </c>
      <c r="AR115" s="150">
        <v>49.399186746987951</v>
      </c>
      <c r="AS115" s="151">
        <v>55.740610516662201</v>
      </c>
      <c r="AT115" s="152">
        <v>76.258568528174536</v>
      </c>
      <c r="AU115" s="150">
        <v>28.12012048192771</v>
      </c>
      <c r="AV115" s="151">
        <v>30.961920549589543</v>
      </c>
      <c r="AW115" s="152">
        <v>41.452020480292092</v>
      </c>
      <c r="AX115" s="150">
        <v>71.194216867469876</v>
      </c>
      <c r="AY115" s="151">
        <v>71.194216867469876</v>
      </c>
      <c r="AZ115" s="152">
        <v>71.194216867469876</v>
      </c>
      <c r="BA115" s="150">
        <v>11.241746987951808</v>
      </c>
      <c r="BB115" s="151">
        <v>12.047125614474286</v>
      </c>
      <c r="BC115" s="152">
        <v>14.431274872461023</v>
      </c>
    </row>
    <row r="116" spans="1:55" hidden="1">
      <c r="A116" s="147" t="str">
        <f t="shared" si="1"/>
        <v>UPMC PINNACLEVIZIENT</v>
      </c>
      <c r="B116" s="148" t="s">
        <v>1052</v>
      </c>
      <c r="C116" s="148" t="s">
        <v>8335</v>
      </c>
      <c r="D116" s="149">
        <v>40</v>
      </c>
      <c r="E116" s="150">
        <v>231.3120303030303</v>
      </c>
      <c r="F116" s="151">
        <v>258.97145540923464</v>
      </c>
      <c r="G116" s="152">
        <v>342.05007284964358</v>
      </c>
      <c r="H116" s="150">
        <v>1688.0492121212119</v>
      </c>
      <c r="I116" s="151">
        <v>1919.8171925410891</v>
      </c>
      <c r="J116" s="153">
        <v>2487.0038247088555</v>
      </c>
      <c r="K116" s="150">
        <v>1527.9966969696968</v>
      </c>
      <c r="L116" s="151">
        <v>1742.1336996120156</v>
      </c>
      <c r="M116" s="152">
        <v>2249.4792692928459</v>
      </c>
      <c r="N116" s="150">
        <v>43.352757575757572</v>
      </c>
      <c r="O116" s="151">
        <v>47.189823998941939</v>
      </c>
      <c r="P116" s="152">
        <v>59.576444450349555</v>
      </c>
      <c r="Q116" s="150">
        <v>116.69975757575757</v>
      </c>
      <c r="R116" s="151">
        <v>130.49366893013158</v>
      </c>
      <c r="S116" s="152">
        <v>177.94811096565982</v>
      </c>
      <c r="T116" s="150">
        <v>225.2712727272727</v>
      </c>
      <c r="U116" s="151">
        <v>240.1971806374639</v>
      </c>
      <c r="V116" s="152">
        <v>284.64464928543805</v>
      </c>
      <c r="W116" s="150">
        <v>139.45757575757577</v>
      </c>
      <c r="X116" s="151">
        <v>148.69768395217952</v>
      </c>
      <c r="Y116" s="152">
        <v>176.21355915084123</v>
      </c>
      <c r="Z116" s="150">
        <v>1090.4754848484849</v>
      </c>
      <c r="AA116" s="151">
        <v>1350.899008446577</v>
      </c>
      <c r="AB116" s="152">
        <v>1909.9621959434255</v>
      </c>
      <c r="AC116" s="150">
        <v>228.6110303030303</v>
      </c>
      <c r="AD116" s="151">
        <v>257.85730041065995</v>
      </c>
      <c r="AE116" s="152">
        <v>299.42719793014328</v>
      </c>
      <c r="AF116" s="150">
        <v>237.98954545454552</v>
      </c>
      <c r="AG116" s="151">
        <v>297.10898615705366</v>
      </c>
      <c r="AH116" s="152">
        <v>442.23763240923489</v>
      </c>
      <c r="AI116" s="150">
        <v>169.76378787878789</v>
      </c>
      <c r="AJ116" s="151">
        <v>189.90399103838988</v>
      </c>
      <c r="AK116" s="152">
        <v>214.57673748784552</v>
      </c>
      <c r="AL116" s="150">
        <v>114.48554545454546</v>
      </c>
      <c r="AM116" s="151">
        <v>134.28345957749752</v>
      </c>
      <c r="AN116" s="152">
        <v>157.31608579047196</v>
      </c>
      <c r="AO116" s="150">
        <v>99.39613263717132</v>
      </c>
      <c r="AP116" s="151">
        <v>106.51704728422442</v>
      </c>
      <c r="AQ116" s="152">
        <v>127.59697517511525</v>
      </c>
      <c r="AR116" s="150">
        <v>26.403333333333336</v>
      </c>
      <c r="AS116" s="151">
        <v>29.792756047035024</v>
      </c>
      <c r="AT116" s="152">
        <v>40.759383645015255</v>
      </c>
      <c r="AU116" s="150">
        <v>50.746392781899807</v>
      </c>
      <c r="AV116" s="151">
        <v>55.874788392220132</v>
      </c>
      <c r="AW116" s="152">
        <v>74.805529878442911</v>
      </c>
      <c r="AX116" s="150">
        <v>45.120272727272727</v>
      </c>
      <c r="AY116" s="151">
        <v>45.120272727272727</v>
      </c>
      <c r="AZ116" s="152">
        <v>45.120272727272727</v>
      </c>
      <c r="BA116" s="150">
        <v>12.542561601172487</v>
      </c>
      <c r="BB116" s="151">
        <v>13.441132886067265</v>
      </c>
      <c r="BC116" s="152">
        <v>16.101158855939815</v>
      </c>
    </row>
    <row r="117" spans="1:55" hidden="1">
      <c r="A117" s="147" t="str">
        <f t="shared" si="1"/>
        <v>UPMC PINNACLEHEALTHTRUST</v>
      </c>
      <c r="B117" s="148" t="s">
        <v>1052</v>
      </c>
      <c r="C117" s="148" t="s">
        <v>8331</v>
      </c>
      <c r="D117" s="149">
        <v>290</v>
      </c>
      <c r="E117" s="150">
        <v>231.3120303030303</v>
      </c>
      <c r="F117" s="151">
        <v>0</v>
      </c>
      <c r="G117" s="152">
        <v>380.71586680068242</v>
      </c>
      <c r="H117" s="150">
        <v>1688.0492121212119</v>
      </c>
      <c r="I117" s="151">
        <v>0</v>
      </c>
      <c r="J117" s="153">
        <v>1819.1296377084759</v>
      </c>
      <c r="K117" s="150">
        <v>1527.9966969696968</v>
      </c>
      <c r="L117" s="151">
        <v>0</v>
      </c>
      <c r="M117" s="152">
        <v>1647.6360363124659</v>
      </c>
      <c r="N117" s="150">
        <v>43.352757575757572</v>
      </c>
      <c r="O117" s="151">
        <v>0</v>
      </c>
      <c r="P117" s="152">
        <v>46.042898235618416</v>
      </c>
      <c r="Q117" s="150">
        <v>116.69975757575757</v>
      </c>
      <c r="R117" s="151">
        <v>0</v>
      </c>
      <c r="S117" s="152">
        <v>125.45070316039171</v>
      </c>
      <c r="T117" s="150">
        <v>225.2712727272727</v>
      </c>
      <c r="U117" s="151">
        <v>0</v>
      </c>
      <c r="V117" s="152">
        <v>273.14142616300984</v>
      </c>
      <c r="W117" s="150">
        <v>139.45757575757577</v>
      </c>
      <c r="X117" s="151">
        <v>0</v>
      </c>
      <c r="Y117" s="152">
        <v>152.81962348512724</v>
      </c>
      <c r="Z117" s="150">
        <v>1090.4754848484849</v>
      </c>
      <c r="AA117" s="151">
        <v>0</v>
      </c>
      <c r="AB117" s="152">
        <v>1414.6674744064421</v>
      </c>
      <c r="AC117" s="150">
        <v>228.6110303030303</v>
      </c>
      <c r="AD117" s="151">
        <v>0</v>
      </c>
      <c r="AE117" s="152">
        <v>261.94665029413494</v>
      </c>
      <c r="AF117" s="150">
        <v>237.98954545454552</v>
      </c>
      <c r="AG117" s="151">
        <v>0</v>
      </c>
      <c r="AH117" s="152">
        <v>279.89695567003605</v>
      </c>
      <c r="AI117" s="150">
        <v>169.76378787878789</v>
      </c>
      <c r="AJ117" s="151">
        <v>0</v>
      </c>
      <c r="AK117" s="152">
        <v>177.02804201671518</v>
      </c>
      <c r="AL117" s="150">
        <v>114.48554545454546</v>
      </c>
      <c r="AM117" s="151">
        <v>0</v>
      </c>
      <c r="AN117" s="152">
        <v>134.41092499658242</v>
      </c>
      <c r="AO117" s="150">
        <v>82.680464660023887</v>
      </c>
      <c r="AP117" s="151">
        <v>0</v>
      </c>
      <c r="AQ117" s="152">
        <v>87.846298286804327</v>
      </c>
      <c r="AR117" s="150">
        <v>26.403333333333336</v>
      </c>
      <c r="AS117" s="151">
        <v>0</v>
      </c>
      <c r="AT117" s="152">
        <v>30.508307319577899</v>
      </c>
      <c r="AU117" s="150">
        <v>26.739870444589435</v>
      </c>
      <c r="AV117" s="151">
        <v>0</v>
      </c>
      <c r="AW117" s="152">
        <v>32.866931761291596</v>
      </c>
      <c r="AX117" s="150">
        <v>45.120272727272727</v>
      </c>
      <c r="AY117" s="151">
        <v>0</v>
      </c>
      <c r="AZ117" s="152">
        <v>45.120272727272727</v>
      </c>
      <c r="BA117" s="150">
        <v>6.0449035324820635</v>
      </c>
      <c r="BB117" s="151">
        <v>0</v>
      </c>
      <c r="BC117" s="152">
        <v>6.4225860487468518</v>
      </c>
    </row>
    <row r="118" spans="1:55" hidden="1">
      <c r="A118" s="147" t="str">
        <f t="shared" si="1"/>
        <v>DENVER HEALTH AND HOSPITAL AUTHORITYVIZIENT</v>
      </c>
      <c r="B118" s="148" t="s">
        <v>462</v>
      </c>
      <c r="C118" s="148" t="s">
        <v>8335</v>
      </c>
      <c r="D118" s="149">
        <v>322</v>
      </c>
      <c r="E118" s="150">
        <v>689.62596273291922</v>
      </c>
      <c r="F118" s="151">
        <v>772.0888490882744</v>
      </c>
      <c r="G118" s="152">
        <v>1019.7766648054466</v>
      </c>
      <c r="H118" s="150">
        <v>2368.4372883081096</v>
      </c>
      <c r="I118" s="151">
        <v>2694.0208873246065</v>
      </c>
      <c r="J118" s="153">
        <v>3484.1869728958573</v>
      </c>
      <c r="K118" s="150">
        <v>2188.1270496894413</v>
      </c>
      <c r="L118" s="151">
        <v>2494.7762517134493</v>
      </c>
      <c r="M118" s="152">
        <v>3221.3069875195752</v>
      </c>
      <c r="N118" s="150">
        <v>80.098149216817802</v>
      </c>
      <c r="O118" s="151">
        <v>87.187477234349146</v>
      </c>
      <c r="P118" s="152">
        <v>110.07288127064815</v>
      </c>
      <c r="Q118" s="150">
        <v>100.21208940185029</v>
      </c>
      <c r="R118" s="151">
        <v>112.05715837680827</v>
      </c>
      <c r="S118" s="152">
        <v>152.80710410563435</v>
      </c>
      <c r="T118" s="150">
        <v>73.55285714285715</v>
      </c>
      <c r="U118" s="151">
        <v>78.426284450984681</v>
      </c>
      <c r="V118" s="152">
        <v>92.938735471688076</v>
      </c>
      <c r="W118" s="150">
        <v>94.281801242236028</v>
      </c>
      <c r="X118" s="151">
        <v>100.5286762472539</v>
      </c>
      <c r="Y118" s="152">
        <v>119.13108104594387</v>
      </c>
      <c r="Z118" s="150">
        <v>1339.9161180124224</v>
      </c>
      <c r="AA118" s="151">
        <v>1659.9101771426522</v>
      </c>
      <c r="AB118" s="152">
        <v>2346.8561803519869</v>
      </c>
      <c r="AC118" s="150">
        <v>188.53916149068323</v>
      </c>
      <c r="AD118" s="151">
        <v>212.65902672865306</v>
      </c>
      <c r="AE118" s="152">
        <v>246.94238397168778</v>
      </c>
      <c r="AF118" s="150">
        <v>221.12577639751552</v>
      </c>
      <c r="AG118" s="151">
        <v>276.05605579512809</v>
      </c>
      <c r="AH118" s="152">
        <v>410.90098992339318</v>
      </c>
      <c r="AI118" s="150">
        <v>284.12621118012424</v>
      </c>
      <c r="AJ118" s="151">
        <v>317.83398648154167</v>
      </c>
      <c r="AK118" s="152">
        <v>359.12768082993239</v>
      </c>
      <c r="AL118" s="150">
        <v>81.419337272144318</v>
      </c>
      <c r="AM118" s="151">
        <v>95.499132593568319</v>
      </c>
      <c r="AN118" s="152">
        <v>111.87937653136703</v>
      </c>
      <c r="AO118" s="150">
        <v>99.39613263717132</v>
      </c>
      <c r="AP118" s="151">
        <v>106.51704728422442</v>
      </c>
      <c r="AQ118" s="152">
        <v>127.59697517511525</v>
      </c>
      <c r="AR118" s="150">
        <v>59.420233122652725</v>
      </c>
      <c r="AS118" s="151">
        <v>67.048068792367474</v>
      </c>
      <c r="AT118" s="152">
        <v>91.728269591810829</v>
      </c>
      <c r="AU118" s="150">
        <v>50.746392781899807</v>
      </c>
      <c r="AV118" s="151">
        <v>55.874788392220132</v>
      </c>
      <c r="AW118" s="152">
        <v>74.805529878442911</v>
      </c>
      <c r="AX118" s="150">
        <v>33.261211180124228</v>
      </c>
      <c r="AY118" s="151">
        <v>33.261211180124228</v>
      </c>
      <c r="AZ118" s="152">
        <v>33.261211180124228</v>
      </c>
      <c r="BA118" s="150">
        <v>12.542561601172487</v>
      </c>
      <c r="BB118" s="151">
        <v>13.441132886067265</v>
      </c>
      <c r="BC118" s="152">
        <v>16.101158855939815</v>
      </c>
    </row>
    <row r="119" spans="1:55" hidden="1">
      <c r="A119" s="147" t="str">
        <f t="shared" si="1"/>
        <v>JOHNS HOPKINS HEALTH SYSTEMPREMIER</v>
      </c>
      <c r="B119" s="148" t="s">
        <v>625</v>
      </c>
      <c r="C119" s="148" t="s">
        <v>8334</v>
      </c>
      <c r="D119" s="149">
        <v>317</v>
      </c>
      <c r="E119" s="150">
        <v>791.14700315457401</v>
      </c>
      <c r="F119" s="151">
        <v>968.60742888410596</v>
      </c>
      <c r="G119" s="152">
        <v>1486.302511315846</v>
      </c>
      <c r="H119" s="150">
        <v>2283.5442271293373</v>
      </c>
      <c r="I119" s="151">
        <v>2883.9559200542385</v>
      </c>
      <c r="J119" s="153">
        <v>3485.5339560809534</v>
      </c>
      <c r="K119" s="150">
        <v>2133.0890220820188</v>
      </c>
      <c r="L119" s="151">
        <v>2681.8777558687129</v>
      </c>
      <c r="M119" s="152">
        <v>3248.8457208249783</v>
      </c>
      <c r="N119" s="150">
        <v>84.822586750788645</v>
      </c>
      <c r="O119" s="151">
        <v>114.60210816203984</v>
      </c>
      <c r="P119" s="152">
        <v>133.31041176715038</v>
      </c>
      <c r="Q119" s="150">
        <v>65.632618296529969</v>
      </c>
      <c r="R119" s="151">
        <v>87.47605602348564</v>
      </c>
      <c r="S119" s="152">
        <v>103.3778234888246</v>
      </c>
      <c r="T119" s="150">
        <v>892.37539432176652</v>
      </c>
      <c r="U119" s="151">
        <v>1066.5183189625227</v>
      </c>
      <c r="V119" s="152">
        <v>1154.4997294324403</v>
      </c>
      <c r="W119" s="150">
        <v>235.84504731861199</v>
      </c>
      <c r="X119" s="151">
        <v>281.86911584788345</v>
      </c>
      <c r="Y119" s="152">
        <v>305.12163944666173</v>
      </c>
      <c r="Z119" s="150">
        <v>1171.3578864353312</v>
      </c>
      <c r="AA119" s="151">
        <v>1459.2008226371554</v>
      </c>
      <c r="AB119" s="152">
        <v>1883.2236227113231</v>
      </c>
      <c r="AC119" s="150">
        <v>286.50227129337537</v>
      </c>
      <c r="AD119" s="151">
        <v>363.96255939158186</v>
      </c>
      <c r="AE119" s="152">
        <v>384.16933567197179</v>
      </c>
      <c r="AF119" s="150">
        <v>278.12214511041009</v>
      </c>
      <c r="AG119" s="151">
        <v>286.09140813716238</v>
      </c>
      <c r="AH119" s="152">
        <v>310.44340196165797</v>
      </c>
      <c r="AI119" s="150">
        <v>215.50788643533124</v>
      </c>
      <c r="AJ119" s="151">
        <v>272.9592709591227</v>
      </c>
      <c r="AK119" s="152">
        <v>318.48204045965934</v>
      </c>
      <c r="AL119" s="150">
        <v>54.469913703925542</v>
      </c>
      <c r="AM119" s="151">
        <v>69.281288617141215</v>
      </c>
      <c r="AN119" s="152">
        <v>85.272801672835115</v>
      </c>
      <c r="AO119" s="150">
        <v>89.444861980726344</v>
      </c>
      <c r="AP119" s="151">
        <v>103.28489096011697</v>
      </c>
      <c r="AQ119" s="152">
        <v>115.43959095691385</v>
      </c>
      <c r="AR119" s="150">
        <v>57.759898731420471</v>
      </c>
      <c r="AS119" s="151">
        <v>74.3080514236228</v>
      </c>
      <c r="AT119" s="152">
        <v>92.998040438459171</v>
      </c>
      <c r="AU119" s="150">
        <v>36.155689824141191</v>
      </c>
      <c r="AV119" s="151">
        <v>45.852308019724831</v>
      </c>
      <c r="AW119" s="152">
        <v>55.698099441425271</v>
      </c>
      <c r="AX119" s="150">
        <v>18.771388012618296</v>
      </c>
      <c r="AY119" s="151">
        <v>18.771388012618296</v>
      </c>
      <c r="AZ119" s="152">
        <v>18.771388012618296</v>
      </c>
      <c r="BA119" s="150">
        <v>9.606148799477328</v>
      </c>
      <c r="BB119" s="151">
        <v>11.092532419743327</v>
      </c>
      <c r="BC119" s="152">
        <v>12.397916029227758</v>
      </c>
    </row>
    <row r="120" spans="1:55" hidden="1">
      <c r="A120" s="147" t="str">
        <f t="shared" si="1"/>
        <v>STEWARD HEALTH CARE SYSTEM, LLCSEBASTIAN HOSP RIVER MED PHARM</v>
      </c>
      <c r="B120" s="148" t="s">
        <v>956</v>
      </c>
      <c r="C120" s="148" t="s">
        <v>8405</v>
      </c>
      <c r="D120" s="149">
        <v>315</v>
      </c>
      <c r="E120" s="150">
        <v>386.15288888888892</v>
      </c>
      <c r="F120" s="151">
        <v>439.31097902511897</v>
      </c>
      <c r="G120" s="152">
        <v>544.47807278976666</v>
      </c>
      <c r="H120" s="150">
        <v>1708.3921659065745</v>
      </c>
      <c r="I120" s="151">
        <v>1897.8516790139747</v>
      </c>
      <c r="J120" s="153">
        <v>2288.3550245549714</v>
      </c>
      <c r="K120" s="150">
        <v>1607.7745396825396</v>
      </c>
      <c r="L120" s="151">
        <v>1788.824400862547</v>
      </c>
      <c r="M120" s="152">
        <v>2160.2180537159502</v>
      </c>
      <c r="N120" s="150">
        <v>84.259245271654066</v>
      </c>
      <c r="O120" s="151">
        <v>91.025471587425002</v>
      </c>
      <c r="P120" s="152">
        <v>105.9279424249622</v>
      </c>
      <c r="Q120" s="150">
        <v>16.358380952380951</v>
      </c>
      <c r="R120" s="151">
        <v>18.001806564002724</v>
      </c>
      <c r="S120" s="152">
        <v>22.20902841405896</v>
      </c>
      <c r="T120" s="150">
        <v>371.18615967095161</v>
      </c>
      <c r="U120" s="151">
        <v>401.34005859816926</v>
      </c>
      <c r="V120" s="152">
        <v>439.62317712594205</v>
      </c>
      <c r="W120" s="150">
        <v>183.42888888888885</v>
      </c>
      <c r="X120" s="151">
        <v>198.3300268537057</v>
      </c>
      <c r="Y120" s="152">
        <v>217.2483774219921</v>
      </c>
      <c r="Z120" s="150">
        <v>957.79749206349197</v>
      </c>
      <c r="AA120" s="151">
        <v>1174.9991261197931</v>
      </c>
      <c r="AB120" s="152">
        <v>1510.3566470035294</v>
      </c>
      <c r="AC120" s="150">
        <v>242.59844444444448</v>
      </c>
      <c r="AD120" s="151">
        <v>273.21652252998337</v>
      </c>
      <c r="AE120" s="152">
        <v>292.99804126176002</v>
      </c>
      <c r="AF120" s="150">
        <v>208.622996626912</v>
      </c>
      <c r="AG120" s="151">
        <v>255.72635106945447</v>
      </c>
      <c r="AH120" s="152">
        <v>340.66563727493298</v>
      </c>
      <c r="AI120" s="150">
        <v>202.66873015873014</v>
      </c>
      <c r="AJ120" s="151">
        <v>221.81511809241533</v>
      </c>
      <c r="AK120" s="152">
        <v>239.09691639419171</v>
      </c>
      <c r="AL120" s="150">
        <v>145.07517460317462</v>
      </c>
      <c r="AM120" s="151">
        <v>168.63047391157173</v>
      </c>
      <c r="AN120" s="152">
        <v>186.68113211140113</v>
      </c>
      <c r="AO120" s="150">
        <v>82.680464660023887</v>
      </c>
      <c r="AP120" s="151">
        <v>89.415625350233213</v>
      </c>
      <c r="AQ120" s="152">
        <v>99.592716463704562</v>
      </c>
      <c r="AR120" s="150">
        <v>51.20799843392367</v>
      </c>
      <c r="AS120" s="151">
        <v>57.030814460017261</v>
      </c>
      <c r="AT120" s="152">
        <v>69.296504816756368</v>
      </c>
      <c r="AU120" s="150">
        <v>25.797460317460317</v>
      </c>
      <c r="AV120" s="151">
        <v>29.431181535999606</v>
      </c>
      <c r="AW120" s="152">
        <v>34.720280713991279</v>
      </c>
      <c r="AX120" s="150">
        <v>45.492031746031749</v>
      </c>
      <c r="AY120" s="151">
        <v>45.492031746031749</v>
      </c>
      <c r="AZ120" s="152">
        <v>45.492031746031749</v>
      </c>
      <c r="BA120" s="150">
        <v>10.552474658819062</v>
      </c>
      <c r="BB120" s="151">
        <v>11.412080525800503</v>
      </c>
      <c r="BC120" s="152">
        <v>12.710978597031637</v>
      </c>
    </row>
    <row r="121" spans="1:55" hidden="1">
      <c r="A121" s="147" t="str">
        <f t="shared" si="1"/>
        <v>TUFTS MEDICAL CENTERPREMIER</v>
      </c>
      <c r="B121" s="148" t="s">
        <v>1189</v>
      </c>
      <c r="C121" s="148" t="s">
        <v>8334</v>
      </c>
      <c r="D121" s="149">
        <v>306</v>
      </c>
      <c r="E121" s="150">
        <v>404.06313725490196</v>
      </c>
      <c r="F121" s="151">
        <v>494.69764142789631</v>
      </c>
      <c r="G121" s="152">
        <v>759.10046203484512</v>
      </c>
      <c r="H121" s="150">
        <v>2408.7730718954244</v>
      </c>
      <c r="I121" s="151">
        <v>3055.1311869563715</v>
      </c>
      <c r="J121" s="153">
        <v>3685.3424996092899</v>
      </c>
      <c r="K121" s="150">
        <v>2082.2968300653592</v>
      </c>
      <c r="L121" s="151">
        <v>2618.0180441871371</v>
      </c>
      <c r="M121" s="152">
        <v>3171.485613498759</v>
      </c>
      <c r="N121" s="150">
        <v>108.45735294117647</v>
      </c>
      <c r="O121" s="151">
        <v>146.53457019946012</v>
      </c>
      <c r="P121" s="152">
        <v>170.45571154582791</v>
      </c>
      <c r="Q121" s="150">
        <v>218.01888888888888</v>
      </c>
      <c r="R121" s="151">
        <v>290.57857256977434</v>
      </c>
      <c r="S121" s="152">
        <v>343.40117456470318</v>
      </c>
      <c r="T121" s="150">
        <v>682.52898692810459</v>
      </c>
      <c r="U121" s="151">
        <v>815.7213571929617</v>
      </c>
      <c r="V121" s="152">
        <v>883.01351174881245</v>
      </c>
      <c r="W121" s="150">
        <v>562.79999999999995</v>
      </c>
      <c r="X121" s="151">
        <v>672.62781306101169</v>
      </c>
      <c r="Y121" s="152">
        <v>728.11560231152464</v>
      </c>
      <c r="Z121" s="150">
        <v>1171.7541830065361</v>
      </c>
      <c r="AA121" s="151">
        <v>1459.6945029114825</v>
      </c>
      <c r="AB121" s="152">
        <v>1883.8607593824763</v>
      </c>
      <c r="AC121" s="150">
        <v>519.69820261437906</v>
      </c>
      <c r="AD121" s="151">
        <v>660.20659131545221</v>
      </c>
      <c r="AE121" s="152">
        <v>696.86049030948902</v>
      </c>
      <c r="AF121" s="150">
        <v>289.89924836601307</v>
      </c>
      <c r="AG121" s="151">
        <v>298.20597043796243</v>
      </c>
      <c r="AH121" s="152">
        <v>323.58915128151773</v>
      </c>
      <c r="AI121" s="150">
        <v>202.6274183006536</v>
      </c>
      <c r="AJ121" s="151">
        <v>256.64505039945493</v>
      </c>
      <c r="AK121" s="152">
        <v>299.44701653797688</v>
      </c>
      <c r="AL121" s="150">
        <v>32.987483660130721</v>
      </c>
      <c r="AM121" s="151">
        <v>41.957389333004222</v>
      </c>
      <c r="AN121" s="152">
        <v>51.641997582850827</v>
      </c>
      <c r="AO121" s="150">
        <v>86.080555555555563</v>
      </c>
      <c r="AP121" s="151">
        <v>99.400016920565534</v>
      </c>
      <c r="AQ121" s="152">
        <v>111.09753989914465</v>
      </c>
      <c r="AR121" s="150">
        <v>57.759898731420471</v>
      </c>
      <c r="AS121" s="151">
        <v>74.3080514236228</v>
      </c>
      <c r="AT121" s="152">
        <v>92.998040438459171</v>
      </c>
      <c r="AU121" s="150">
        <v>121.97</v>
      </c>
      <c r="AV121" s="151">
        <v>154.68121439164599</v>
      </c>
      <c r="AW121" s="152">
        <v>187.89565962961146</v>
      </c>
      <c r="AX121" s="150">
        <v>12.340588235294117</v>
      </c>
      <c r="AY121" s="151">
        <v>12.340588235294117</v>
      </c>
      <c r="AZ121" s="152">
        <v>12.340588235294117</v>
      </c>
      <c r="BA121" s="150">
        <v>11.496274509803921</v>
      </c>
      <c r="BB121" s="151">
        <v>13.275122046121892</v>
      </c>
      <c r="BC121" s="152">
        <v>14.837355635096513</v>
      </c>
    </row>
    <row r="122" spans="1:55" hidden="1">
      <c r="A122" s="147" t="str">
        <f t="shared" si="1"/>
        <v>NORTH KANSAS CITY HOSPITALVIZIENT</v>
      </c>
      <c r="B122" s="148" t="s">
        <v>772</v>
      </c>
      <c r="C122" s="148" t="s">
        <v>8335</v>
      </c>
      <c r="D122" s="149">
        <v>304</v>
      </c>
      <c r="E122" s="150">
        <v>534.98141447368425</v>
      </c>
      <c r="F122" s="151">
        <v>598.95248570357649</v>
      </c>
      <c r="G122" s="152">
        <v>791.09777193258162</v>
      </c>
      <c r="H122" s="150">
        <v>2294.3473109870893</v>
      </c>
      <c r="I122" s="151">
        <v>2609.5477686651102</v>
      </c>
      <c r="J122" s="153">
        <v>3375.1135250431635</v>
      </c>
      <c r="K122" s="150">
        <v>2114.0370723684209</v>
      </c>
      <c r="L122" s="151">
        <v>2410.3031330539529</v>
      </c>
      <c r="M122" s="152">
        <v>3112.2335396668814</v>
      </c>
      <c r="N122" s="150">
        <v>80.098149216817802</v>
      </c>
      <c r="O122" s="151">
        <v>87.187477234349146</v>
      </c>
      <c r="P122" s="152">
        <v>110.07288127064815</v>
      </c>
      <c r="Q122" s="150">
        <v>100.21208940185029</v>
      </c>
      <c r="R122" s="151">
        <v>112.05715837680827</v>
      </c>
      <c r="S122" s="152">
        <v>152.80710410563435</v>
      </c>
      <c r="T122" s="150">
        <v>315.66549342105264</v>
      </c>
      <c r="U122" s="151">
        <v>336.5806950274814</v>
      </c>
      <c r="V122" s="152">
        <v>398.86352386853713</v>
      </c>
      <c r="W122" s="150">
        <v>464.17197368421051</v>
      </c>
      <c r="X122" s="151">
        <v>494.92684113723863</v>
      </c>
      <c r="Y122" s="152">
        <v>586.51095214181714</v>
      </c>
      <c r="Z122" s="150">
        <v>835.43924342105265</v>
      </c>
      <c r="AA122" s="151">
        <v>1034.9559079832684</v>
      </c>
      <c r="AB122" s="152">
        <v>1463.2675324778115</v>
      </c>
      <c r="AC122" s="150">
        <v>121.85124999999999</v>
      </c>
      <c r="AD122" s="151">
        <v>137.43971292643243</v>
      </c>
      <c r="AE122" s="152">
        <v>159.59675394237416</v>
      </c>
      <c r="AF122" s="150">
        <v>229.36481817349096</v>
      </c>
      <c r="AG122" s="151">
        <v>286.3417737845059</v>
      </c>
      <c r="AH122" s="152">
        <v>426.21096634008444</v>
      </c>
      <c r="AI122" s="150">
        <v>467.30055921052627</v>
      </c>
      <c r="AJ122" s="151">
        <v>522.73952129244844</v>
      </c>
      <c r="AK122" s="152">
        <v>590.65499583005919</v>
      </c>
      <c r="AL122" s="150">
        <v>239.35434210526316</v>
      </c>
      <c r="AM122" s="151">
        <v>280.74573951828518</v>
      </c>
      <c r="AN122" s="152">
        <v>328.89993289068576</v>
      </c>
      <c r="AO122" s="150">
        <v>99.39613263717132</v>
      </c>
      <c r="AP122" s="151">
        <v>106.51704728422442</v>
      </c>
      <c r="AQ122" s="152">
        <v>127.59697517511525</v>
      </c>
      <c r="AR122" s="150">
        <v>59.420233122652725</v>
      </c>
      <c r="AS122" s="151">
        <v>67.048068792367474</v>
      </c>
      <c r="AT122" s="152">
        <v>91.728269591810829</v>
      </c>
      <c r="AU122" s="150">
        <v>86.963388157894727</v>
      </c>
      <c r="AV122" s="151">
        <v>95.751848453078566</v>
      </c>
      <c r="AW122" s="152">
        <v>128.19319708368204</v>
      </c>
      <c r="AX122" s="150">
        <v>71.185558074562636</v>
      </c>
      <c r="AY122" s="151">
        <v>71.185558074562636</v>
      </c>
      <c r="AZ122" s="152">
        <v>71.185558074562636</v>
      </c>
      <c r="BA122" s="150">
        <v>12.542561601172487</v>
      </c>
      <c r="BB122" s="151">
        <v>13.441132886067265</v>
      </c>
      <c r="BC122" s="152">
        <v>16.101158855939815</v>
      </c>
    </row>
    <row r="123" spans="1:55" hidden="1">
      <c r="A123" s="147" t="str">
        <f t="shared" si="1"/>
        <v>GLENS FALLS HOSPITALPREMIER</v>
      </c>
      <c r="B123" s="148" t="s">
        <v>1139</v>
      </c>
      <c r="C123" s="148" t="s">
        <v>8334</v>
      </c>
      <c r="D123" s="149">
        <v>300</v>
      </c>
      <c r="E123" s="150">
        <v>409.82070000000004</v>
      </c>
      <c r="F123" s="151">
        <v>501.74667027453501</v>
      </c>
      <c r="G123" s="152">
        <v>769.91701058141894</v>
      </c>
      <c r="H123" s="150">
        <v>1366.8620982178184</v>
      </c>
      <c r="I123" s="151">
        <v>1729.49342265312</v>
      </c>
      <c r="J123" s="153">
        <v>2087.950038058103</v>
      </c>
      <c r="K123" s="150">
        <v>1243.2382</v>
      </c>
      <c r="L123" s="151">
        <v>1563.0912912260326</v>
      </c>
      <c r="M123" s="152">
        <v>1893.5398683425612</v>
      </c>
      <c r="N123" s="150">
        <v>89.481531551151548</v>
      </c>
      <c r="O123" s="151">
        <v>120.89671572335898</v>
      </c>
      <c r="P123" s="152">
        <v>140.63258706889604</v>
      </c>
      <c r="Q123" s="150">
        <v>34.142366666666661</v>
      </c>
      <c r="R123" s="151">
        <v>45.505415703728318</v>
      </c>
      <c r="S123" s="152">
        <v>53.777582646645762</v>
      </c>
      <c r="T123" s="150">
        <v>380.6703</v>
      </c>
      <c r="U123" s="151">
        <v>454.95634574676484</v>
      </c>
      <c r="V123" s="152">
        <v>492.48753512190621</v>
      </c>
      <c r="W123" s="150">
        <v>72.539933333333337</v>
      </c>
      <c r="X123" s="151">
        <v>86.695765311996425</v>
      </c>
      <c r="Y123" s="152">
        <v>93.847649699072235</v>
      </c>
      <c r="Z123" s="150">
        <v>888.70650000000001</v>
      </c>
      <c r="AA123" s="151">
        <v>1107.0922652251093</v>
      </c>
      <c r="AB123" s="152">
        <v>1428.7973759670408</v>
      </c>
      <c r="AC123" s="150">
        <v>121.76126666666666</v>
      </c>
      <c r="AD123" s="151">
        <v>154.68129467420945</v>
      </c>
      <c r="AE123" s="152">
        <v>163.26901952554513</v>
      </c>
      <c r="AF123" s="150">
        <v>191.44924184679036</v>
      </c>
      <c r="AG123" s="151">
        <v>196.93499474842895</v>
      </c>
      <c r="AH123" s="152">
        <v>213.69802795927447</v>
      </c>
      <c r="AI123" s="150">
        <v>203.024</v>
      </c>
      <c r="AJ123" s="151">
        <v>257.14735522606651</v>
      </c>
      <c r="AK123" s="152">
        <v>300.03309322828261</v>
      </c>
      <c r="AL123" s="150">
        <v>54.469913703925542</v>
      </c>
      <c r="AM123" s="151">
        <v>69.281288617141215</v>
      </c>
      <c r="AN123" s="152">
        <v>85.272801672835115</v>
      </c>
      <c r="AO123" s="150">
        <v>134.67206666666667</v>
      </c>
      <c r="AP123" s="151">
        <v>155.51021504217334</v>
      </c>
      <c r="AQ123" s="152">
        <v>173.81085894762967</v>
      </c>
      <c r="AR123" s="150">
        <v>150.58410000000001</v>
      </c>
      <c r="AS123" s="151">
        <v>193.72629267254911</v>
      </c>
      <c r="AT123" s="152">
        <v>242.45240259694242</v>
      </c>
      <c r="AU123" s="150">
        <v>36.155689824141191</v>
      </c>
      <c r="AV123" s="151">
        <v>45.852308019724831</v>
      </c>
      <c r="AW123" s="152">
        <v>55.698099441425271</v>
      </c>
      <c r="AX123" s="150">
        <v>34.500466666666668</v>
      </c>
      <c r="AY123" s="151">
        <v>34.500466666666668</v>
      </c>
      <c r="AZ123" s="152">
        <v>34.500466666666668</v>
      </c>
      <c r="BA123" s="150">
        <v>12.018033333333333</v>
      </c>
      <c r="BB123" s="151">
        <v>13.877613927738597</v>
      </c>
      <c r="BC123" s="152">
        <v>15.510749543171128</v>
      </c>
    </row>
    <row r="124" spans="1:55" hidden="1">
      <c r="A124" s="147" t="str">
        <f t="shared" si="1"/>
        <v>GENESIS HEALTH SYSTEMPREMIER</v>
      </c>
      <c r="B124" s="148" t="s">
        <v>519</v>
      </c>
      <c r="C124" s="148" t="s">
        <v>8334</v>
      </c>
      <c r="D124" s="149">
        <v>287</v>
      </c>
      <c r="E124" s="150">
        <v>623.25867595818806</v>
      </c>
      <c r="F124" s="151">
        <v>763.06044419361012</v>
      </c>
      <c r="G124" s="152">
        <v>1170.8960933712265</v>
      </c>
      <c r="H124" s="150">
        <v>2190.6534130842524</v>
      </c>
      <c r="I124" s="151">
        <v>2768.1334373971754</v>
      </c>
      <c r="J124" s="153">
        <v>3344.6457665078624</v>
      </c>
      <c r="K124" s="150">
        <v>2028.5270034843206</v>
      </c>
      <c r="L124" s="151">
        <v>2550.4146294436428</v>
      </c>
      <c r="M124" s="152">
        <v>3089.5903577504541</v>
      </c>
      <c r="N124" s="150">
        <v>89.481531551151548</v>
      </c>
      <c r="O124" s="151">
        <v>120.89671572335898</v>
      </c>
      <c r="P124" s="152">
        <v>140.63258706889604</v>
      </c>
      <c r="Q124" s="150">
        <v>72.644878048780498</v>
      </c>
      <c r="R124" s="151">
        <v>96.82209223017361</v>
      </c>
      <c r="S124" s="152">
        <v>114.42282168851202</v>
      </c>
      <c r="T124" s="150">
        <v>384.24960581477654</v>
      </c>
      <c r="U124" s="151">
        <v>459.23413651163639</v>
      </c>
      <c r="V124" s="152">
        <v>497.11821815172704</v>
      </c>
      <c r="W124" s="150">
        <v>516.26522648083619</v>
      </c>
      <c r="X124" s="151">
        <v>617.01199404273768</v>
      </c>
      <c r="Y124" s="152">
        <v>667.91180940225615</v>
      </c>
      <c r="Z124" s="150">
        <v>1193.9685365853659</v>
      </c>
      <c r="AA124" s="151">
        <v>1487.3676875051567</v>
      </c>
      <c r="AB124" s="152">
        <v>1919.5753739399663</v>
      </c>
      <c r="AC124" s="150">
        <v>249.69630662020904</v>
      </c>
      <c r="AD124" s="151">
        <v>317.20553703763198</v>
      </c>
      <c r="AE124" s="152">
        <v>334.81641803741161</v>
      </c>
      <c r="AF124" s="150">
        <v>209.05351916376307</v>
      </c>
      <c r="AG124" s="151">
        <v>215.04370193120451</v>
      </c>
      <c r="AH124" s="152">
        <v>233.34814153504848</v>
      </c>
      <c r="AI124" s="150">
        <v>233.99567944250873</v>
      </c>
      <c r="AJ124" s="151">
        <v>296.37565067660762</v>
      </c>
      <c r="AK124" s="152">
        <v>345.80368579670164</v>
      </c>
      <c r="AL124" s="150">
        <v>185.15710801393726</v>
      </c>
      <c r="AM124" s="151">
        <v>235.50474321578176</v>
      </c>
      <c r="AN124" s="152">
        <v>289.86396849845403</v>
      </c>
      <c r="AO124" s="150">
        <v>89.444861980726344</v>
      </c>
      <c r="AP124" s="151">
        <v>103.28489096011697</v>
      </c>
      <c r="AQ124" s="152">
        <v>115.43959095691385</v>
      </c>
      <c r="AR124" s="150">
        <v>34.778989547038329</v>
      </c>
      <c r="AS124" s="151">
        <v>44.743134951466139</v>
      </c>
      <c r="AT124" s="152">
        <v>55.996945066400691</v>
      </c>
      <c r="AU124" s="150">
        <v>36.178885017421607</v>
      </c>
      <c r="AV124" s="151">
        <v>45.881723947122254</v>
      </c>
      <c r="AW124" s="152">
        <v>55.733831803003199</v>
      </c>
      <c r="AX124" s="150">
        <v>94.035818815331012</v>
      </c>
      <c r="AY124" s="151">
        <v>94.035818815331012</v>
      </c>
      <c r="AZ124" s="152">
        <v>94.035818815331012</v>
      </c>
      <c r="BA124" s="150">
        <v>9.606148799477328</v>
      </c>
      <c r="BB124" s="151">
        <v>11.092532419743327</v>
      </c>
      <c r="BC124" s="152">
        <v>12.397916029227758</v>
      </c>
    </row>
    <row r="125" spans="1:55" hidden="1">
      <c r="A125" s="147" t="str">
        <f t="shared" si="1"/>
        <v>SILVER CROSS HOSPITALVIZIENT</v>
      </c>
      <c r="B125" s="148" t="s">
        <v>924</v>
      </c>
      <c r="C125" s="148" t="s">
        <v>8335</v>
      </c>
      <c r="D125" s="149">
        <v>285</v>
      </c>
      <c r="E125" s="150">
        <v>511.31964912280705</v>
      </c>
      <c r="F125" s="151">
        <v>572.46133518952479</v>
      </c>
      <c r="G125" s="152">
        <v>756.10820156127056</v>
      </c>
      <c r="H125" s="150">
        <v>2208.517122807018</v>
      </c>
      <c r="I125" s="151">
        <v>2516.0513570121025</v>
      </c>
      <c r="J125" s="153">
        <v>3252.7494983717552</v>
      </c>
      <c r="K125" s="150">
        <v>2138.8058245614038</v>
      </c>
      <c r="L125" s="151">
        <v>2438.5430356521128</v>
      </c>
      <c r="M125" s="152">
        <v>3148.6974892911599</v>
      </c>
      <c r="N125" s="150">
        <v>14.914877192982456</v>
      </c>
      <c r="O125" s="151">
        <v>16.234963334748748</v>
      </c>
      <c r="P125" s="152">
        <v>20.496397513324212</v>
      </c>
      <c r="Q125" s="150">
        <v>54.79642105263158</v>
      </c>
      <c r="R125" s="151">
        <v>61.273358025240761</v>
      </c>
      <c r="S125" s="152">
        <v>83.555611567271086</v>
      </c>
      <c r="T125" s="150">
        <v>248.62894736842105</v>
      </c>
      <c r="U125" s="151">
        <v>265.10247604920232</v>
      </c>
      <c r="V125" s="152">
        <v>314.1585638909736</v>
      </c>
      <c r="W125" s="150">
        <v>72.287403508771931</v>
      </c>
      <c r="X125" s="151">
        <v>77.076985042077382</v>
      </c>
      <c r="Y125" s="152">
        <v>91.339753934893295</v>
      </c>
      <c r="Z125" s="150">
        <v>825.56729824561398</v>
      </c>
      <c r="AA125" s="151">
        <v>1022.7263795488974</v>
      </c>
      <c r="AB125" s="152">
        <v>1445.9768713419182</v>
      </c>
      <c r="AC125" s="150">
        <v>198.62642105263157</v>
      </c>
      <c r="AD125" s="151">
        <v>224.03675209797501</v>
      </c>
      <c r="AE125" s="152">
        <v>260.15434431071697</v>
      </c>
      <c r="AF125" s="150">
        <v>160.54792982456141</v>
      </c>
      <c r="AG125" s="151">
        <v>200.42994984794271</v>
      </c>
      <c r="AH125" s="152">
        <v>298.333845876346</v>
      </c>
      <c r="AI125" s="150">
        <v>387.63873684210523</v>
      </c>
      <c r="AJ125" s="151">
        <v>433.62688902745708</v>
      </c>
      <c r="AK125" s="152">
        <v>489.96465332688086</v>
      </c>
      <c r="AL125" s="150">
        <v>81.419337272144318</v>
      </c>
      <c r="AM125" s="151">
        <v>95.499132593568319</v>
      </c>
      <c r="AN125" s="152">
        <v>111.87937653136703</v>
      </c>
      <c r="AO125" s="150">
        <v>99.39613263717132</v>
      </c>
      <c r="AP125" s="151">
        <v>106.51704728422442</v>
      </c>
      <c r="AQ125" s="152">
        <v>127.59697517511525</v>
      </c>
      <c r="AR125" s="150">
        <v>132.44073684210525</v>
      </c>
      <c r="AS125" s="151">
        <v>149.44228872969595</v>
      </c>
      <c r="AT125" s="152">
        <v>204.45156431672291</v>
      </c>
      <c r="AU125" s="150">
        <v>47.613649122807018</v>
      </c>
      <c r="AV125" s="151">
        <v>52.425451809988957</v>
      </c>
      <c r="AW125" s="152">
        <v>70.187535641907644</v>
      </c>
      <c r="AX125" s="150">
        <v>71.185558074562636</v>
      </c>
      <c r="AY125" s="151">
        <v>71.185558074562636</v>
      </c>
      <c r="AZ125" s="152">
        <v>71.185558074562636</v>
      </c>
      <c r="BA125" s="150">
        <v>12.542561601172487</v>
      </c>
      <c r="BB125" s="151">
        <v>13.441132886067265</v>
      </c>
      <c r="BC125" s="152">
        <v>16.101158855939815</v>
      </c>
    </row>
    <row r="126" spans="1:55" hidden="1">
      <c r="A126" s="147" t="str">
        <f t="shared" si="1"/>
        <v>THE METHODIST HOSPITALS, INCPREMIER</v>
      </c>
      <c r="B126" s="148" t="s">
        <v>1150</v>
      </c>
      <c r="C126" s="148" t="s">
        <v>8334</v>
      </c>
      <c r="D126" s="149">
        <v>284</v>
      </c>
      <c r="E126" s="150">
        <v>399.38028169014086</v>
      </c>
      <c r="F126" s="151">
        <v>488.96438494037517</v>
      </c>
      <c r="G126" s="152">
        <v>750.30293141375785</v>
      </c>
      <c r="H126" s="150">
        <v>1457.0130985915494</v>
      </c>
      <c r="I126" s="151">
        <v>1835.686973567432</v>
      </c>
      <c r="J126" s="153">
        <v>2221.5969647148886</v>
      </c>
      <c r="K126" s="150">
        <v>1408.9736971830987</v>
      </c>
      <c r="L126" s="151">
        <v>1771.46625291392</v>
      </c>
      <c r="M126" s="152">
        <v>2145.9667737543909</v>
      </c>
      <c r="N126" s="150">
        <v>10.573873239436621</v>
      </c>
      <c r="O126" s="151">
        <v>14.286149610573478</v>
      </c>
      <c r="P126" s="152">
        <v>16.618302382883204</v>
      </c>
      <c r="Q126" s="150">
        <v>37.465528169014078</v>
      </c>
      <c r="R126" s="151">
        <v>49.934571042938707</v>
      </c>
      <c r="S126" s="152">
        <v>59.011888577614414</v>
      </c>
      <c r="T126" s="150">
        <v>586.70771126760565</v>
      </c>
      <c r="U126" s="151">
        <v>701.20100343987406</v>
      </c>
      <c r="V126" s="152">
        <v>759.04591075058431</v>
      </c>
      <c r="W126" s="150">
        <v>149.42517605633802</v>
      </c>
      <c r="X126" s="151">
        <v>178.58480701320414</v>
      </c>
      <c r="Y126" s="152">
        <v>193.31699016482975</v>
      </c>
      <c r="Z126" s="150">
        <v>824.12059859154931</v>
      </c>
      <c r="AA126" s="151">
        <v>1026.6353856007481</v>
      </c>
      <c r="AB126" s="152">
        <v>1324.9608827526215</v>
      </c>
      <c r="AC126" s="150">
        <v>222.05260563380281</v>
      </c>
      <c r="AD126" s="151">
        <v>282.08793703869384</v>
      </c>
      <c r="AE126" s="152">
        <v>297.74912989508596</v>
      </c>
      <c r="AF126" s="150">
        <v>191.44924184679036</v>
      </c>
      <c r="AG126" s="151">
        <v>196.93499474842895</v>
      </c>
      <c r="AH126" s="152">
        <v>213.69802795927447</v>
      </c>
      <c r="AI126" s="150">
        <v>303.44788732394363</v>
      </c>
      <c r="AJ126" s="151">
        <v>384.34284456167518</v>
      </c>
      <c r="AK126" s="152">
        <v>448.44160428023378</v>
      </c>
      <c r="AL126" s="150">
        <v>54.469913703925542</v>
      </c>
      <c r="AM126" s="151">
        <v>69.281288617141215</v>
      </c>
      <c r="AN126" s="152">
        <v>85.272801672835115</v>
      </c>
      <c r="AO126" s="150">
        <v>94.752746478873249</v>
      </c>
      <c r="AP126" s="151">
        <v>109.41407780751945</v>
      </c>
      <c r="AQ126" s="152">
        <v>122.29006846611561</v>
      </c>
      <c r="AR126" s="150">
        <v>23.67267605633803</v>
      </c>
      <c r="AS126" s="151">
        <v>30.454873854760141</v>
      </c>
      <c r="AT126" s="152">
        <v>38.114895169930072</v>
      </c>
      <c r="AU126" s="150">
        <v>36.155689824141191</v>
      </c>
      <c r="AV126" s="151">
        <v>45.852308019724831</v>
      </c>
      <c r="AW126" s="152">
        <v>55.698099441425271</v>
      </c>
      <c r="AX126" s="150">
        <v>59.298309859154934</v>
      </c>
      <c r="AY126" s="151">
        <v>59.298309859154934</v>
      </c>
      <c r="AZ126" s="152">
        <v>59.298309859154934</v>
      </c>
      <c r="BA126" s="150">
        <v>9.3414436619718302</v>
      </c>
      <c r="BB126" s="151">
        <v>10.786868789005887</v>
      </c>
      <c r="BC126" s="152">
        <v>12.05628150577785</v>
      </c>
    </row>
    <row r="127" spans="1:55" hidden="1">
      <c r="A127" s="147" t="str">
        <f t="shared" si="1"/>
        <v>MEDSTAR HEALTHVIZIENT</v>
      </c>
      <c r="B127" s="148" t="s">
        <v>706</v>
      </c>
      <c r="C127" s="148" t="s">
        <v>8335</v>
      </c>
      <c r="D127" s="149">
        <v>278</v>
      </c>
      <c r="E127" s="150">
        <v>301.46669064748204</v>
      </c>
      <c r="F127" s="151">
        <v>337.51494694031555</v>
      </c>
      <c r="G127" s="152">
        <v>445.79049071777274</v>
      </c>
      <c r="H127" s="150">
        <v>1973.043616842717</v>
      </c>
      <c r="I127" s="151">
        <v>2244.7693495686703</v>
      </c>
      <c r="J127" s="153">
        <v>2898.3696582361572</v>
      </c>
      <c r="K127" s="150">
        <v>1863.5335611510791</v>
      </c>
      <c r="L127" s="151">
        <v>2124.6934785119297</v>
      </c>
      <c r="M127" s="152">
        <v>2743.4484130458559</v>
      </c>
      <c r="N127" s="150">
        <v>80.098149216817802</v>
      </c>
      <c r="O127" s="151">
        <v>87.187477234349146</v>
      </c>
      <c r="P127" s="152">
        <v>110.07288127064815</v>
      </c>
      <c r="Q127" s="150">
        <v>29.411906474820146</v>
      </c>
      <c r="R127" s="151">
        <v>32.888393822391862</v>
      </c>
      <c r="S127" s="152">
        <v>44.848363919653394</v>
      </c>
      <c r="T127" s="150">
        <v>253.45507194244601</v>
      </c>
      <c r="U127" s="151">
        <v>270.24836749843917</v>
      </c>
      <c r="V127" s="152">
        <v>320.25668070875486</v>
      </c>
      <c r="W127" s="150">
        <v>181.85280575539568</v>
      </c>
      <c r="X127" s="151">
        <v>193.90191525370727</v>
      </c>
      <c r="Y127" s="152">
        <v>229.78264156426854</v>
      </c>
      <c r="Z127" s="150">
        <v>901.69499999999994</v>
      </c>
      <c r="AA127" s="151">
        <v>1117.0346315400973</v>
      </c>
      <c r="AB127" s="152">
        <v>1579.314148919631</v>
      </c>
      <c r="AC127" s="150">
        <v>148.96694244604316</v>
      </c>
      <c r="AD127" s="151">
        <v>168.02432314245897</v>
      </c>
      <c r="AE127" s="152">
        <v>195.11199482244922</v>
      </c>
      <c r="AF127" s="150">
        <v>168.02629496402878</v>
      </c>
      <c r="AG127" s="151">
        <v>209.76603005455738</v>
      </c>
      <c r="AH127" s="152">
        <v>312.2303155185449</v>
      </c>
      <c r="AI127" s="150">
        <v>267.9188489208633</v>
      </c>
      <c r="AJ127" s="151">
        <v>299.7038374332875</v>
      </c>
      <c r="AK127" s="152">
        <v>338.64202272622089</v>
      </c>
      <c r="AL127" s="150">
        <v>86.978057553956845</v>
      </c>
      <c r="AM127" s="151">
        <v>102.01911891412746</v>
      </c>
      <c r="AN127" s="152">
        <v>119.5176867937403</v>
      </c>
      <c r="AO127" s="150">
        <v>99.39613263717132</v>
      </c>
      <c r="AP127" s="151">
        <v>106.51704728422442</v>
      </c>
      <c r="AQ127" s="152">
        <v>127.59697517511525</v>
      </c>
      <c r="AR127" s="150">
        <v>59.420233122652725</v>
      </c>
      <c r="AS127" s="151">
        <v>67.048068792367474</v>
      </c>
      <c r="AT127" s="152">
        <v>91.728269591810829</v>
      </c>
      <c r="AU127" s="150">
        <v>50.746392781899807</v>
      </c>
      <c r="AV127" s="151">
        <v>55.874788392220132</v>
      </c>
      <c r="AW127" s="152">
        <v>74.805529878442911</v>
      </c>
      <c r="AX127" s="150">
        <v>27.953992805755394</v>
      </c>
      <c r="AY127" s="151">
        <v>27.953992805755394</v>
      </c>
      <c r="AZ127" s="152">
        <v>27.953992805755394</v>
      </c>
      <c r="BA127" s="150">
        <v>12.542561601172487</v>
      </c>
      <c r="BB127" s="151">
        <v>13.441132886067265</v>
      </c>
      <c r="BC127" s="152">
        <v>16.101158855939815</v>
      </c>
    </row>
    <row r="128" spans="1:55" hidden="1">
      <c r="A128" s="147" t="str">
        <f t="shared" si="1"/>
        <v>CATHOLIC HEALTH INITIATIVESPREMIER</v>
      </c>
      <c r="B128" s="148" t="s">
        <v>370</v>
      </c>
      <c r="C128" s="148" t="s">
        <v>8334</v>
      </c>
      <c r="D128" s="149">
        <v>13</v>
      </c>
      <c r="E128" s="150">
        <v>448.08307407407403</v>
      </c>
      <c r="F128" s="151">
        <v>548.59159242821181</v>
      </c>
      <c r="G128" s="152">
        <v>841.79930609469841</v>
      </c>
      <c r="H128" s="150">
        <v>1607.9127537733739</v>
      </c>
      <c r="I128" s="151">
        <v>2032.2822255510694</v>
      </c>
      <c r="J128" s="153">
        <v>2454.895820856661</v>
      </c>
      <c r="K128" s="150">
        <v>1487.9685555555557</v>
      </c>
      <c r="L128" s="151">
        <v>1870.7844488747758</v>
      </c>
      <c r="M128" s="152">
        <v>2266.2815402426809</v>
      </c>
      <c r="N128" s="150">
        <v>89.481531551151548</v>
      </c>
      <c r="O128" s="151">
        <v>120.89671572335898</v>
      </c>
      <c r="P128" s="152">
        <v>140.63258706889604</v>
      </c>
      <c r="Q128" s="150">
        <v>30.462666666666667</v>
      </c>
      <c r="R128" s="151">
        <v>40.601060952934567</v>
      </c>
      <c r="S128" s="152">
        <v>47.981693545083907</v>
      </c>
      <c r="T128" s="150">
        <v>166.9558148148148</v>
      </c>
      <c r="U128" s="151">
        <v>199.53646872194057</v>
      </c>
      <c r="V128" s="152">
        <v>215.99703920273677</v>
      </c>
      <c r="W128" s="150">
        <v>89.811185185185195</v>
      </c>
      <c r="X128" s="151">
        <v>107.33742196078298</v>
      </c>
      <c r="Y128" s="152">
        <v>116.19212010558458</v>
      </c>
      <c r="Z128" s="150">
        <v>870.93266666666659</v>
      </c>
      <c r="AA128" s="151">
        <v>1084.9507894884812</v>
      </c>
      <c r="AB128" s="152">
        <v>1400.2219054066902</v>
      </c>
      <c r="AC128" s="150">
        <v>85.694518518518521</v>
      </c>
      <c r="AD128" s="151">
        <v>108.86334738300026</v>
      </c>
      <c r="AE128" s="152">
        <v>114.90731330460473</v>
      </c>
      <c r="AF128" s="150">
        <v>191.44924184679036</v>
      </c>
      <c r="AG128" s="151">
        <v>196.93499474842895</v>
      </c>
      <c r="AH128" s="152">
        <v>213.69802795927447</v>
      </c>
      <c r="AI128" s="150">
        <v>359.14159259259253</v>
      </c>
      <c r="AJ128" s="151">
        <v>454.88371171320949</v>
      </c>
      <c r="AK128" s="152">
        <v>530.74692121368514</v>
      </c>
      <c r="AL128" s="150">
        <v>66.719925925925935</v>
      </c>
      <c r="AM128" s="151">
        <v>84.862305266608615</v>
      </c>
      <c r="AN128" s="152">
        <v>104.45022993854512</v>
      </c>
      <c r="AO128" s="150">
        <v>58.793925925925926</v>
      </c>
      <c r="AP128" s="151">
        <v>67.89125830039255</v>
      </c>
      <c r="AQ128" s="152">
        <v>75.880789676912698</v>
      </c>
      <c r="AR128" s="150">
        <v>34.723222222222226</v>
      </c>
      <c r="AS128" s="151">
        <v>44.671390344373563</v>
      </c>
      <c r="AT128" s="152">
        <v>55.90715522877462</v>
      </c>
      <c r="AU128" s="150">
        <v>28.675962962962963</v>
      </c>
      <c r="AV128" s="151">
        <v>36.36658830008178</v>
      </c>
      <c r="AW128" s="152">
        <v>44.175526575717257</v>
      </c>
      <c r="AX128" s="150">
        <v>74.263296296296303</v>
      </c>
      <c r="AY128" s="151">
        <v>74.263296296296303</v>
      </c>
      <c r="AZ128" s="152">
        <v>74.263296296296303</v>
      </c>
      <c r="BA128" s="150">
        <v>10.351222222222223</v>
      </c>
      <c r="BB128" s="151">
        <v>11.952892931474787</v>
      </c>
      <c r="BC128" s="152">
        <v>13.359524882434689</v>
      </c>
    </row>
    <row r="129" spans="1:55" hidden="1">
      <c r="A129" s="147" t="str">
        <f t="shared" si="1"/>
        <v>CATHOLIC HEALTH INITIATIVESHEALTHTRUST</v>
      </c>
      <c r="B129" s="148" t="s">
        <v>370</v>
      </c>
      <c r="C129" s="148" t="s">
        <v>8331</v>
      </c>
      <c r="D129" s="149">
        <v>257</v>
      </c>
      <c r="E129" s="150">
        <v>448.08307407407403</v>
      </c>
      <c r="F129" s="151">
        <v>0</v>
      </c>
      <c r="G129" s="152">
        <v>737.49876182981495</v>
      </c>
      <c r="H129" s="150">
        <v>1606.8920442932447</v>
      </c>
      <c r="I129" s="151">
        <v>0</v>
      </c>
      <c r="J129" s="153">
        <v>1731.1707548026798</v>
      </c>
      <c r="K129" s="150">
        <v>1487.9685555555557</v>
      </c>
      <c r="L129" s="151">
        <v>0</v>
      </c>
      <c r="M129" s="152">
        <v>1604.4737648289313</v>
      </c>
      <c r="N129" s="150">
        <v>88.460822071022477</v>
      </c>
      <c r="O129" s="151">
        <v>0</v>
      </c>
      <c r="P129" s="152">
        <v>93.950024317087781</v>
      </c>
      <c r="Q129" s="150">
        <v>30.462666666666667</v>
      </c>
      <c r="R129" s="151">
        <v>0</v>
      </c>
      <c r="S129" s="152">
        <v>32.74696565666067</v>
      </c>
      <c r="T129" s="150">
        <v>166.9558148148148</v>
      </c>
      <c r="U129" s="151">
        <v>0</v>
      </c>
      <c r="V129" s="152">
        <v>202.43393137808181</v>
      </c>
      <c r="W129" s="150">
        <v>89.811185185185195</v>
      </c>
      <c r="X129" s="151">
        <v>0</v>
      </c>
      <c r="Y129" s="152">
        <v>98.41639244189615</v>
      </c>
      <c r="Z129" s="150">
        <v>870.93266666666659</v>
      </c>
      <c r="AA129" s="151">
        <v>0</v>
      </c>
      <c r="AB129" s="152">
        <v>1129.855859256287</v>
      </c>
      <c r="AC129" s="150">
        <v>85.694518518518521</v>
      </c>
      <c r="AD129" s="151">
        <v>0</v>
      </c>
      <c r="AE129" s="152">
        <v>98.19032810770328</v>
      </c>
      <c r="AF129" s="150">
        <v>195.14386149687755</v>
      </c>
      <c r="AG129" s="151">
        <v>0</v>
      </c>
      <c r="AH129" s="152">
        <v>229.506605621478</v>
      </c>
      <c r="AI129" s="150">
        <v>359.14159259259253</v>
      </c>
      <c r="AJ129" s="151">
        <v>0</v>
      </c>
      <c r="AK129" s="152">
        <v>374.50939177221085</v>
      </c>
      <c r="AL129" s="150">
        <v>66.719925925925935</v>
      </c>
      <c r="AM129" s="151">
        <v>0</v>
      </c>
      <c r="AN129" s="152">
        <v>78.332045532924624</v>
      </c>
      <c r="AO129" s="150">
        <v>58.793925925925926</v>
      </c>
      <c r="AP129" s="151">
        <v>0</v>
      </c>
      <c r="AQ129" s="152">
        <v>62.467340690192913</v>
      </c>
      <c r="AR129" s="150">
        <v>34.723222222222226</v>
      </c>
      <c r="AS129" s="151">
        <v>0</v>
      </c>
      <c r="AT129" s="152">
        <v>40.121704381323781</v>
      </c>
      <c r="AU129" s="150">
        <v>28.675962962962963</v>
      </c>
      <c r="AV129" s="151">
        <v>0</v>
      </c>
      <c r="AW129" s="152">
        <v>35.246652366774391</v>
      </c>
      <c r="AX129" s="150">
        <v>74.263296296296303</v>
      </c>
      <c r="AY129" s="151">
        <v>0</v>
      </c>
      <c r="AZ129" s="152">
        <v>74.263296296296303</v>
      </c>
      <c r="BA129" s="150">
        <v>10.351222222222223</v>
      </c>
      <c r="BB129" s="151">
        <v>0</v>
      </c>
      <c r="BC129" s="152">
        <v>10.997961352846469</v>
      </c>
    </row>
    <row r="130" spans="1:55" hidden="1">
      <c r="A130" s="147" t="str">
        <f t="shared" si="1"/>
        <v>GUTHRIE HEALTHCARE SYSTEMVIZIENT</v>
      </c>
      <c r="B130" s="148" t="s">
        <v>551</v>
      </c>
      <c r="C130" s="148" t="s">
        <v>8335</v>
      </c>
      <c r="D130" s="149">
        <v>269</v>
      </c>
      <c r="E130" s="150">
        <v>206.36137546468402</v>
      </c>
      <c r="F130" s="151">
        <v>231.03729483645728</v>
      </c>
      <c r="G130" s="152">
        <v>305.15457159135536</v>
      </c>
      <c r="H130" s="150">
        <v>2113.0365427509291</v>
      </c>
      <c r="I130" s="151">
        <v>2407.1211858606575</v>
      </c>
      <c r="J130" s="153">
        <v>3112.2220704666115</v>
      </c>
      <c r="K130" s="150">
        <v>2040.9751672862451</v>
      </c>
      <c r="L130" s="151">
        <v>2327.0021630623683</v>
      </c>
      <c r="M130" s="152">
        <v>3004.6735945548694</v>
      </c>
      <c r="N130" s="150">
        <v>15.492639405204462</v>
      </c>
      <c r="O130" s="151">
        <v>16.863862132255505</v>
      </c>
      <c r="P130" s="152">
        <v>21.290372805018304</v>
      </c>
      <c r="Q130" s="150">
        <v>56.568736059479555</v>
      </c>
      <c r="R130" s="151">
        <v>63.255160666033625</v>
      </c>
      <c r="S130" s="152">
        <v>86.258103106723979</v>
      </c>
      <c r="T130" s="150">
        <v>722.51780669144978</v>
      </c>
      <c r="U130" s="151">
        <v>770.3900192269823</v>
      </c>
      <c r="V130" s="152">
        <v>912.94742200510098</v>
      </c>
      <c r="W130" s="150">
        <v>79.296765799256505</v>
      </c>
      <c r="X130" s="151">
        <v>84.55077004740852</v>
      </c>
      <c r="Y130" s="152">
        <v>100.19653112949388</v>
      </c>
      <c r="Z130" s="150">
        <v>975.26955390334581</v>
      </c>
      <c r="AA130" s="151">
        <v>1208.1800018816771</v>
      </c>
      <c r="AB130" s="152">
        <v>1708.1796011845368</v>
      </c>
      <c r="AC130" s="150">
        <v>182.58847583643123</v>
      </c>
      <c r="AD130" s="151">
        <v>205.94706827081342</v>
      </c>
      <c r="AE130" s="152">
        <v>239.14837189425671</v>
      </c>
      <c r="AF130" s="150">
        <v>243.81728624535319</v>
      </c>
      <c r="AG130" s="151">
        <v>304.38440724597575</v>
      </c>
      <c r="AH130" s="152">
        <v>453.06687402444584</v>
      </c>
      <c r="AI130" s="150">
        <v>111.57784386617101</v>
      </c>
      <c r="AJ130" s="151">
        <v>124.81506289653068</v>
      </c>
      <c r="AK130" s="152">
        <v>141.03131187097389</v>
      </c>
      <c r="AL130" s="150">
        <v>153.51836431226764</v>
      </c>
      <c r="AM130" s="151">
        <v>180.0661995073846</v>
      </c>
      <c r="AN130" s="152">
        <v>210.95159283798262</v>
      </c>
      <c r="AO130" s="150">
        <v>99.39613263717132</v>
      </c>
      <c r="AP130" s="151">
        <v>106.51704728422442</v>
      </c>
      <c r="AQ130" s="152">
        <v>127.59697517511525</v>
      </c>
      <c r="AR130" s="150">
        <v>59.420233122652725</v>
      </c>
      <c r="AS130" s="151">
        <v>67.048068792367474</v>
      </c>
      <c r="AT130" s="152">
        <v>91.728269591810829</v>
      </c>
      <c r="AU130" s="150">
        <v>25.582973977695168</v>
      </c>
      <c r="AV130" s="151">
        <v>28.168371761731304</v>
      </c>
      <c r="AW130" s="152">
        <v>37.711999205399636</v>
      </c>
      <c r="AX130" s="150">
        <v>43.488847583643128</v>
      </c>
      <c r="AY130" s="151">
        <v>43.488847583643128</v>
      </c>
      <c r="AZ130" s="152">
        <v>43.488847583643128</v>
      </c>
      <c r="BA130" s="150">
        <v>12.542561601172487</v>
      </c>
      <c r="BB130" s="151">
        <v>13.441132886067265</v>
      </c>
      <c r="BC130" s="152">
        <v>16.101158855939815</v>
      </c>
    </row>
    <row r="131" spans="1:55" hidden="1">
      <c r="A131" s="147" t="str">
        <f t="shared" ref="A131:A194" si="2">CONCATENATE(B131,C131)</f>
        <v>ELLIS MEDICINEPREMIER</v>
      </c>
      <c r="B131" s="148" t="s">
        <v>478</v>
      </c>
      <c r="C131" s="148" t="s">
        <v>8334</v>
      </c>
      <c r="D131" s="149">
        <v>266</v>
      </c>
      <c r="E131" s="150">
        <v>598.02146616541347</v>
      </c>
      <c r="F131" s="151">
        <v>732.16233196905785</v>
      </c>
      <c r="G131" s="152">
        <v>1123.4837564173606</v>
      </c>
      <c r="H131" s="150">
        <v>1874.1755917015275</v>
      </c>
      <c r="I131" s="151">
        <v>2372.9689312982546</v>
      </c>
      <c r="J131" s="153">
        <v>2864.5112578422236</v>
      </c>
      <c r="K131" s="150">
        <v>1675.8444736842105</v>
      </c>
      <c r="L131" s="151">
        <v>2106.9959902012852</v>
      </c>
      <c r="M131" s="152">
        <v>2552.4298755158979</v>
      </c>
      <c r="N131" s="150">
        <v>89.481531551151548</v>
      </c>
      <c r="O131" s="151">
        <v>120.89671572335898</v>
      </c>
      <c r="P131" s="152">
        <v>140.63258706889604</v>
      </c>
      <c r="Q131" s="150">
        <v>108.84958646616542</v>
      </c>
      <c r="R131" s="151">
        <v>145.07622537361044</v>
      </c>
      <c r="S131" s="152">
        <v>171.44879525742968</v>
      </c>
      <c r="T131" s="150">
        <v>803.63161654135342</v>
      </c>
      <c r="U131" s="151">
        <v>960.45660401722841</v>
      </c>
      <c r="V131" s="152">
        <v>1039.6885545746122</v>
      </c>
      <c r="W131" s="150">
        <v>144.88545112781955</v>
      </c>
      <c r="X131" s="151">
        <v>173.15917579328956</v>
      </c>
      <c r="Y131" s="152">
        <v>187.44377667752187</v>
      </c>
      <c r="Z131" s="150">
        <v>996.8781203007519</v>
      </c>
      <c r="AA131" s="151">
        <v>1241.8453745495374</v>
      </c>
      <c r="AB131" s="152">
        <v>1602.7078033576556</v>
      </c>
      <c r="AC131" s="150">
        <v>153.44195488721803</v>
      </c>
      <c r="AD131" s="151">
        <v>194.92734339132912</v>
      </c>
      <c r="AE131" s="152">
        <v>205.74948187014331</v>
      </c>
      <c r="AF131" s="150">
        <v>191.88804511278195</v>
      </c>
      <c r="AG131" s="151">
        <v>197.38637140602265</v>
      </c>
      <c r="AH131" s="152">
        <v>214.18782562940333</v>
      </c>
      <c r="AI131" s="150">
        <v>125.29563909774436</v>
      </c>
      <c r="AJ131" s="151">
        <v>158.69770182512755</v>
      </c>
      <c r="AK131" s="152">
        <v>185.16450353904358</v>
      </c>
      <c r="AL131" s="150">
        <v>54.469913703925542</v>
      </c>
      <c r="AM131" s="151">
        <v>69.281288617141215</v>
      </c>
      <c r="AN131" s="152">
        <v>85.272801672835115</v>
      </c>
      <c r="AO131" s="150">
        <v>121.41447368421052</v>
      </c>
      <c r="AP131" s="151">
        <v>140.20124127594792</v>
      </c>
      <c r="AQ131" s="152">
        <v>156.70030528276101</v>
      </c>
      <c r="AR131" s="150">
        <v>48.023684210526312</v>
      </c>
      <c r="AS131" s="151">
        <v>61.782421268795943</v>
      </c>
      <c r="AT131" s="152">
        <v>77.321959080666232</v>
      </c>
      <c r="AU131" s="150">
        <v>31.381203007518796</v>
      </c>
      <c r="AV131" s="151">
        <v>39.797348448583925</v>
      </c>
      <c r="AW131" s="152">
        <v>48.342968263249091</v>
      </c>
      <c r="AX131" s="150">
        <v>92.317518796992474</v>
      </c>
      <c r="AY131" s="151">
        <v>92.317518796992474</v>
      </c>
      <c r="AZ131" s="152">
        <v>92.317518796992474</v>
      </c>
      <c r="BA131" s="150">
        <v>16.861992481203007</v>
      </c>
      <c r="BB131" s="151">
        <v>19.471091085887569</v>
      </c>
      <c r="BC131" s="152">
        <v>21.762474351719323</v>
      </c>
    </row>
    <row r="132" spans="1:55" hidden="1">
      <c r="A132" s="147" t="str">
        <f t="shared" si="2"/>
        <v>EAST JEFFERSON GENERAL HOSPITALVIZIENT</v>
      </c>
      <c r="B132" s="148" t="s">
        <v>468</v>
      </c>
      <c r="C132" s="148" t="s">
        <v>8335</v>
      </c>
      <c r="D132" s="149">
        <v>266</v>
      </c>
      <c r="E132" s="150">
        <v>780.53808270676689</v>
      </c>
      <c r="F132" s="151">
        <v>873.87189942561713</v>
      </c>
      <c r="G132" s="152">
        <v>1154.211943503369</v>
      </c>
      <c r="H132" s="150">
        <v>1870.0744360902254</v>
      </c>
      <c r="I132" s="151">
        <v>2126.7575715326407</v>
      </c>
      <c r="J132" s="153">
        <v>2753.1530153463746</v>
      </c>
      <c r="K132" s="150">
        <v>1702.7605263157893</v>
      </c>
      <c r="L132" s="151">
        <v>1941.3893375207076</v>
      </c>
      <c r="M132" s="152">
        <v>2506.7622934747133</v>
      </c>
      <c r="N132" s="150">
        <v>58.001503759398496</v>
      </c>
      <c r="O132" s="151">
        <v>63.135101597563249</v>
      </c>
      <c r="P132" s="152">
        <v>79.707118070174147</v>
      </c>
      <c r="Q132" s="150">
        <v>109.3124060150376</v>
      </c>
      <c r="R132" s="151">
        <v>122.23313241436986</v>
      </c>
      <c r="S132" s="152">
        <v>166.68360380148712</v>
      </c>
      <c r="T132" s="150">
        <v>427.60650499221407</v>
      </c>
      <c r="U132" s="151">
        <v>455.93863646216607</v>
      </c>
      <c r="V132" s="152">
        <v>540.30814569524568</v>
      </c>
      <c r="W132" s="150">
        <v>70.686804511278197</v>
      </c>
      <c r="X132" s="151">
        <v>75.370334380967137</v>
      </c>
      <c r="Y132" s="152">
        <v>89.317294813619512</v>
      </c>
      <c r="Z132" s="150">
        <v>988.28052631578942</v>
      </c>
      <c r="AA132" s="151">
        <v>1224.2982090079363</v>
      </c>
      <c r="AB132" s="152">
        <v>1730.968252360572</v>
      </c>
      <c r="AC132" s="150">
        <v>130.6057142857143</v>
      </c>
      <c r="AD132" s="151">
        <v>147.31413816419797</v>
      </c>
      <c r="AE132" s="152">
        <v>171.06306292569971</v>
      </c>
      <c r="AF132" s="150">
        <v>229.36481817349096</v>
      </c>
      <c r="AG132" s="151">
        <v>286.3417737845059</v>
      </c>
      <c r="AH132" s="152">
        <v>426.21096634008444</v>
      </c>
      <c r="AI132" s="150">
        <v>376.65022556390977</v>
      </c>
      <c r="AJ132" s="151">
        <v>421.33473783682956</v>
      </c>
      <c r="AK132" s="152">
        <v>476.0754786719944</v>
      </c>
      <c r="AL132" s="150">
        <v>127.16041353383459</v>
      </c>
      <c r="AM132" s="151">
        <v>149.1501847052657</v>
      </c>
      <c r="AN132" s="152">
        <v>174.73278783986763</v>
      </c>
      <c r="AO132" s="150">
        <v>99.39613263717132</v>
      </c>
      <c r="AP132" s="151">
        <v>106.51704728422442</v>
      </c>
      <c r="AQ132" s="152">
        <v>127.59697517511525</v>
      </c>
      <c r="AR132" s="150">
        <v>59.420233122652725</v>
      </c>
      <c r="AS132" s="151">
        <v>67.048068792367474</v>
      </c>
      <c r="AT132" s="152">
        <v>91.728269591810829</v>
      </c>
      <c r="AU132" s="150">
        <v>50.746392781899807</v>
      </c>
      <c r="AV132" s="151">
        <v>55.874788392220132</v>
      </c>
      <c r="AW132" s="152">
        <v>74.805529878442911</v>
      </c>
      <c r="AX132" s="150">
        <v>16.41597744360902</v>
      </c>
      <c r="AY132" s="151">
        <v>16.41597744360902</v>
      </c>
      <c r="AZ132" s="152">
        <v>16.41597744360902</v>
      </c>
      <c r="BA132" s="150">
        <v>12.542561601172487</v>
      </c>
      <c r="BB132" s="151">
        <v>13.441132886067265</v>
      </c>
      <c r="BC132" s="152">
        <v>16.101158855939815</v>
      </c>
    </row>
    <row r="133" spans="1:55" hidden="1">
      <c r="A133" s="147" t="str">
        <f t="shared" si="2"/>
        <v>SAINT BARNABAS HOSPITALPREMIER</v>
      </c>
      <c r="B133" s="148" t="s">
        <v>1147</v>
      </c>
      <c r="C133" s="148" t="s">
        <v>8334</v>
      </c>
      <c r="D133" s="149">
        <v>262</v>
      </c>
      <c r="E133" s="150">
        <v>346.73587786259543</v>
      </c>
      <c r="F133" s="151">
        <v>424.51143190735633</v>
      </c>
      <c r="G133" s="152">
        <v>651.40157767846631</v>
      </c>
      <c r="H133" s="150">
        <v>1559.5522137404582</v>
      </c>
      <c r="I133" s="151">
        <v>1991.5219499368579</v>
      </c>
      <c r="J133" s="153">
        <v>2396.1405859500001</v>
      </c>
      <c r="K133" s="150">
        <v>1157.7453435114505</v>
      </c>
      <c r="L133" s="151">
        <v>1455.6033299976141</v>
      </c>
      <c r="M133" s="152">
        <v>1763.3281903072841</v>
      </c>
      <c r="N133" s="150">
        <v>21.071488549618319</v>
      </c>
      <c r="O133" s="151">
        <v>28.469268651207344</v>
      </c>
      <c r="P133" s="152">
        <v>33.116754896304727</v>
      </c>
      <c r="Q133" s="150">
        <v>380.73538167938932</v>
      </c>
      <c r="R133" s="151">
        <v>507.44935128803644</v>
      </c>
      <c r="S133" s="152">
        <v>599.6956407464113</v>
      </c>
      <c r="T133" s="150">
        <v>384.24960581477654</v>
      </c>
      <c r="U133" s="151">
        <v>459.23413651163639</v>
      </c>
      <c r="V133" s="152">
        <v>497.11821815172704</v>
      </c>
      <c r="W133" s="150">
        <v>240.45015267175575</v>
      </c>
      <c r="X133" s="151">
        <v>287.37288617944114</v>
      </c>
      <c r="Y133" s="152">
        <v>311.07943805702473</v>
      </c>
      <c r="Z133" s="150">
        <v>882.05583969465647</v>
      </c>
      <c r="AA133" s="151">
        <v>1098.8073088501019</v>
      </c>
      <c r="AB133" s="152">
        <v>1418.1049302690258</v>
      </c>
      <c r="AC133" s="150">
        <v>322.06458015267174</v>
      </c>
      <c r="AD133" s="151">
        <v>409.1396844868645</v>
      </c>
      <c r="AE133" s="152">
        <v>431.85464199698754</v>
      </c>
      <c r="AF133" s="150">
        <v>210.37606870229007</v>
      </c>
      <c r="AG133" s="151">
        <v>216.40414757158362</v>
      </c>
      <c r="AH133" s="152">
        <v>234.82438780030057</v>
      </c>
      <c r="AI133" s="150">
        <v>372.60446564885495</v>
      </c>
      <c r="AJ133" s="151">
        <v>471.93559819048392</v>
      </c>
      <c r="AK133" s="152">
        <v>550.64263525148419</v>
      </c>
      <c r="AL133" s="150">
        <v>50.028893129770992</v>
      </c>
      <c r="AM133" s="151">
        <v>63.632672578843916</v>
      </c>
      <c r="AN133" s="152">
        <v>78.32037158999529</v>
      </c>
      <c r="AO133" s="150">
        <v>89.444861980726344</v>
      </c>
      <c r="AP133" s="151">
        <v>103.28489096011697</v>
      </c>
      <c r="AQ133" s="152">
        <v>115.43959095691385</v>
      </c>
      <c r="AR133" s="150">
        <v>24.454122137404578</v>
      </c>
      <c r="AS133" s="151">
        <v>31.460203449375474</v>
      </c>
      <c r="AT133" s="152">
        <v>39.373085641929109</v>
      </c>
      <c r="AU133" s="150">
        <v>36.155689824141191</v>
      </c>
      <c r="AV133" s="151">
        <v>45.852308019724831</v>
      </c>
      <c r="AW133" s="152">
        <v>55.698099441425271</v>
      </c>
      <c r="AX133" s="150">
        <v>17.730916030534353</v>
      </c>
      <c r="AY133" s="151">
        <v>17.730916030534353</v>
      </c>
      <c r="AZ133" s="152">
        <v>17.730916030534353</v>
      </c>
      <c r="BA133" s="150">
        <v>9.606148799477328</v>
      </c>
      <c r="BB133" s="151">
        <v>11.092532419743327</v>
      </c>
      <c r="BC133" s="152">
        <v>12.397916029227758</v>
      </c>
    </row>
    <row r="134" spans="1:55" hidden="1">
      <c r="A134" s="147" t="str">
        <f t="shared" si="2"/>
        <v>YUMA REGIONAL MEDICAL CENTERVIZIENT</v>
      </c>
      <c r="B134" s="148" t="s">
        <v>1133</v>
      </c>
      <c r="C134" s="148" t="s">
        <v>8335</v>
      </c>
      <c r="D134" s="149">
        <v>260</v>
      </c>
      <c r="E134" s="150">
        <v>664.9210384615385</v>
      </c>
      <c r="F134" s="151">
        <v>744.42980262210983</v>
      </c>
      <c r="G134" s="152">
        <v>983.24453486953109</v>
      </c>
      <c r="H134" s="150">
        <v>2478.0970722937413</v>
      </c>
      <c r="I134" s="151">
        <v>2819.4135497944212</v>
      </c>
      <c r="J134" s="153">
        <v>3644.7496537488059</v>
      </c>
      <c r="K134" s="150">
        <v>2314.4168846153848</v>
      </c>
      <c r="L134" s="151">
        <v>2638.7646371459919</v>
      </c>
      <c r="M134" s="152">
        <v>3407.2277857462477</v>
      </c>
      <c r="N134" s="150">
        <v>80.098149216817802</v>
      </c>
      <c r="O134" s="151">
        <v>87.187477234349146</v>
      </c>
      <c r="P134" s="152">
        <v>110.07288127064815</v>
      </c>
      <c r="Q134" s="150">
        <v>83.582038461538474</v>
      </c>
      <c r="R134" s="151">
        <v>93.461435414080555</v>
      </c>
      <c r="S134" s="152">
        <v>127.44898673191047</v>
      </c>
      <c r="T134" s="150">
        <v>1118.02</v>
      </c>
      <c r="U134" s="151">
        <v>1192.0971930647138</v>
      </c>
      <c r="V134" s="152">
        <v>1412.689718228673</v>
      </c>
      <c r="W134" s="150">
        <v>399.22242307692306</v>
      </c>
      <c r="X134" s="151">
        <v>425.67389667313068</v>
      </c>
      <c r="Y134" s="152">
        <v>504.44304428105625</v>
      </c>
      <c r="Z134" s="150">
        <v>1512.2870769230769</v>
      </c>
      <c r="AA134" s="151">
        <v>1873.4461627863302</v>
      </c>
      <c r="AB134" s="152">
        <v>2648.7630272020206</v>
      </c>
      <c r="AC134" s="150">
        <v>178.56907692307692</v>
      </c>
      <c r="AD134" s="151">
        <v>201.41346658196548</v>
      </c>
      <c r="AE134" s="152">
        <v>233.88389558095787</v>
      </c>
      <c r="AF134" s="150">
        <v>229.36481817349096</v>
      </c>
      <c r="AG134" s="151">
        <v>286.3417737845059</v>
      </c>
      <c r="AH134" s="152">
        <v>426.21096634008444</v>
      </c>
      <c r="AI134" s="150">
        <v>222.30092307692306</v>
      </c>
      <c r="AJ134" s="151">
        <v>248.67395474215081</v>
      </c>
      <c r="AK134" s="152">
        <v>280.98222483372666</v>
      </c>
      <c r="AL134" s="150">
        <v>12.825230769230769</v>
      </c>
      <c r="AM134" s="151">
        <v>15.043089944100011</v>
      </c>
      <c r="AN134" s="152">
        <v>17.623317388796195</v>
      </c>
      <c r="AO134" s="150">
        <v>166.75730769230771</v>
      </c>
      <c r="AP134" s="151">
        <v>178.70409599627453</v>
      </c>
      <c r="AQ134" s="152">
        <v>214.06997923707121</v>
      </c>
      <c r="AR134" s="150">
        <v>69.394807692307694</v>
      </c>
      <c r="AS134" s="151">
        <v>78.303089629131392</v>
      </c>
      <c r="AT134" s="152">
        <v>107.1262311464269</v>
      </c>
      <c r="AU134" s="150">
        <v>50.746392781899807</v>
      </c>
      <c r="AV134" s="151">
        <v>55.874788392220132</v>
      </c>
      <c r="AW134" s="152">
        <v>74.805529878442911</v>
      </c>
      <c r="AX134" s="150">
        <v>88.626615384615377</v>
      </c>
      <c r="AY134" s="151">
        <v>88.626615384615377</v>
      </c>
      <c r="AZ134" s="152">
        <v>88.626615384615377</v>
      </c>
      <c r="BA134" s="150">
        <v>18.801846153846153</v>
      </c>
      <c r="BB134" s="151">
        <v>20.14884364878181</v>
      </c>
      <c r="BC134" s="152">
        <v>24.136338439806302</v>
      </c>
    </row>
    <row r="135" spans="1:55" hidden="1">
      <c r="A135" s="147" t="str">
        <f t="shared" si="2"/>
        <v>WEST VIRGINIA UNITED HEALTH SYSTEM, INCPREMIER</v>
      </c>
      <c r="B135" s="148" t="s">
        <v>1107</v>
      </c>
      <c r="C135" s="148" t="s">
        <v>8334</v>
      </c>
      <c r="D135" s="149">
        <v>258</v>
      </c>
      <c r="E135" s="150">
        <v>142.29457364341084</v>
      </c>
      <c r="F135" s="151">
        <v>174.21235316741198</v>
      </c>
      <c r="G135" s="152">
        <v>267.32425365895972</v>
      </c>
      <c r="H135" s="150">
        <v>1262.7537596899226</v>
      </c>
      <c r="I135" s="151">
        <v>1660.9512021906526</v>
      </c>
      <c r="J135" s="153">
        <v>1962.0299514906935</v>
      </c>
      <c r="K135" s="150">
        <v>468.98507751937984</v>
      </c>
      <c r="L135" s="151">
        <v>589.64282981773601</v>
      </c>
      <c r="M135" s="152">
        <v>714.29750303736841</v>
      </c>
      <c r="N135" s="150">
        <v>731.54</v>
      </c>
      <c r="O135" s="151">
        <v>988.36912921756834</v>
      </c>
      <c r="P135" s="152">
        <v>1149.7161588653682</v>
      </c>
      <c r="Q135" s="150">
        <v>62.228682170542633</v>
      </c>
      <c r="R135" s="151">
        <v>82.939243155348422</v>
      </c>
      <c r="S135" s="152">
        <v>98.016289587956948</v>
      </c>
      <c r="T135" s="150">
        <v>152.07406976744187</v>
      </c>
      <c r="U135" s="151">
        <v>181.75062006212181</v>
      </c>
      <c r="V135" s="152">
        <v>196.74396393867409</v>
      </c>
      <c r="W135" s="150">
        <v>113.17437984496124</v>
      </c>
      <c r="X135" s="151">
        <v>135.25983583804643</v>
      </c>
      <c r="Y135" s="152">
        <v>146.41796685687143</v>
      </c>
      <c r="Z135" s="150">
        <v>1013.1458527131783</v>
      </c>
      <c r="AA135" s="151">
        <v>1262.1106485478135</v>
      </c>
      <c r="AB135" s="152">
        <v>1628.8618749029959</v>
      </c>
      <c r="AC135" s="150">
        <v>423.31182170542633</v>
      </c>
      <c r="AD135" s="151">
        <v>537.76067237824509</v>
      </c>
      <c r="AE135" s="152">
        <v>567.61651693902661</v>
      </c>
      <c r="AF135" s="150">
        <v>186.27593023255815</v>
      </c>
      <c r="AG135" s="151">
        <v>191.6134479731426</v>
      </c>
      <c r="AH135" s="152">
        <v>207.92351310972003</v>
      </c>
      <c r="AI135" s="150">
        <v>371.54620155038759</v>
      </c>
      <c r="AJ135" s="151">
        <v>470.59521570343026</v>
      </c>
      <c r="AK135" s="152">
        <v>549.07871053856547</v>
      </c>
      <c r="AL135" s="150">
        <v>54.469913703925542</v>
      </c>
      <c r="AM135" s="151">
        <v>69.281288617141215</v>
      </c>
      <c r="AN135" s="152">
        <v>85.272801672835115</v>
      </c>
      <c r="AO135" s="150">
        <v>148.44934108527133</v>
      </c>
      <c r="AP135" s="151">
        <v>171.41928186324819</v>
      </c>
      <c r="AQ135" s="152">
        <v>191.5921253967588</v>
      </c>
      <c r="AR135" s="150">
        <v>65.670697674418605</v>
      </c>
      <c r="AS135" s="151">
        <v>84.485286279792533</v>
      </c>
      <c r="AT135" s="152">
        <v>105.73505722968248</v>
      </c>
      <c r="AU135" s="150">
        <v>47.913604651162792</v>
      </c>
      <c r="AV135" s="151">
        <v>60.763585745044516</v>
      </c>
      <c r="AW135" s="152">
        <v>73.811251546795546</v>
      </c>
      <c r="AX135" s="150">
        <v>29.4918992248062</v>
      </c>
      <c r="AY135" s="151">
        <v>29.4918992248062</v>
      </c>
      <c r="AZ135" s="152">
        <v>29.4918992248062</v>
      </c>
      <c r="BA135" s="150">
        <v>21.198488372093024</v>
      </c>
      <c r="BB135" s="151">
        <v>24.478583918020099</v>
      </c>
      <c r="BC135" s="152">
        <v>27.359255438357387</v>
      </c>
    </row>
    <row r="136" spans="1:55" hidden="1">
      <c r="A136" s="147" t="str">
        <f t="shared" si="2"/>
        <v>ARKANSAS CHILDRENS HOSPITALVIZIENT</v>
      </c>
      <c r="B136" s="148" t="s">
        <v>1130</v>
      </c>
      <c r="C136" s="148" t="s">
        <v>8335</v>
      </c>
      <c r="D136" s="149">
        <v>244</v>
      </c>
      <c r="E136" s="150">
        <v>234.50020491803281</v>
      </c>
      <c r="F136" s="151">
        <v>262.54085998825434</v>
      </c>
      <c r="G136" s="152">
        <v>346.76455033657049</v>
      </c>
      <c r="H136" s="150">
        <v>1738.3785655737704</v>
      </c>
      <c r="I136" s="151">
        <v>1964.4318828734858</v>
      </c>
      <c r="J136" s="153">
        <v>2533.2674308829623</v>
      </c>
      <c r="K136" s="150">
        <v>1353.0621721311475</v>
      </c>
      <c r="L136" s="151">
        <v>1542.683444548476</v>
      </c>
      <c r="M136" s="152">
        <v>1991.9449513926054</v>
      </c>
      <c r="N136" s="150">
        <v>306.89602459016396</v>
      </c>
      <c r="O136" s="151">
        <v>334.05878186819632</v>
      </c>
      <c r="P136" s="152">
        <v>421.74419768059039</v>
      </c>
      <c r="Q136" s="150">
        <v>78.420368852459021</v>
      </c>
      <c r="R136" s="151">
        <v>87.689656456813395</v>
      </c>
      <c r="S136" s="152">
        <v>119.57828180976631</v>
      </c>
      <c r="T136" s="150">
        <v>334.54127049180329</v>
      </c>
      <c r="U136" s="151">
        <v>356.70713360904261</v>
      </c>
      <c r="V136" s="152">
        <v>422.71427447355848</v>
      </c>
      <c r="W136" s="150">
        <v>55.437090163934428</v>
      </c>
      <c r="X136" s="151">
        <v>59.110212318296348</v>
      </c>
      <c r="Y136" s="152">
        <v>70.04830618692516</v>
      </c>
      <c r="Z136" s="150">
        <v>702.06372950819673</v>
      </c>
      <c r="AA136" s="151">
        <v>869.72812249026003</v>
      </c>
      <c r="AB136" s="152">
        <v>1229.6610067213192</v>
      </c>
      <c r="AC136" s="150">
        <v>207.62032786885246</v>
      </c>
      <c r="AD136" s="151">
        <v>234.18125181306601</v>
      </c>
      <c r="AE136" s="152">
        <v>271.93426723419168</v>
      </c>
      <c r="AF136" s="150">
        <v>248.34352459016392</v>
      </c>
      <c r="AG136" s="151">
        <v>310.03501716316111</v>
      </c>
      <c r="AH136" s="152">
        <v>461.47763394041579</v>
      </c>
      <c r="AI136" s="150">
        <v>237.92557377049178</v>
      </c>
      <c r="AJ136" s="151">
        <v>266.15226129011751</v>
      </c>
      <c r="AK136" s="152">
        <v>300.73135161809728</v>
      </c>
      <c r="AL136" s="150">
        <v>81.419337272144318</v>
      </c>
      <c r="AM136" s="151">
        <v>95.499132593568319</v>
      </c>
      <c r="AN136" s="152">
        <v>111.87937653136703</v>
      </c>
      <c r="AO136" s="150">
        <v>289.23</v>
      </c>
      <c r="AP136" s="151">
        <v>309.95094847880375</v>
      </c>
      <c r="AQ136" s="152">
        <v>371.29083547559691</v>
      </c>
      <c r="AR136" s="150">
        <v>80.416475409836067</v>
      </c>
      <c r="AS136" s="151">
        <v>90.739620024528591</v>
      </c>
      <c r="AT136" s="152">
        <v>124.14061252150398</v>
      </c>
      <c r="AU136" s="150">
        <v>121.97</v>
      </c>
      <c r="AV136" s="151">
        <v>134.29620445120341</v>
      </c>
      <c r="AW136" s="152">
        <v>179.79663142732846</v>
      </c>
      <c r="AX136" s="150">
        <v>277.64999999999998</v>
      </c>
      <c r="AY136" s="151">
        <v>277.64999999999998</v>
      </c>
      <c r="AZ136" s="152">
        <v>277.64999999999998</v>
      </c>
      <c r="BA136" s="150">
        <v>37.54</v>
      </c>
      <c r="BB136" s="151">
        <v>40.229431960357815</v>
      </c>
      <c r="BC136" s="152">
        <v>48.19091368030255</v>
      </c>
    </row>
    <row r="137" spans="1:55" hidden="1">
      <c r="A137" s="147" t="str">
        <f t="shared" si="2"/>
        <v>THOMAS HEALTH SYSTEMPREMIER</v>
      </c>
      <c r="B137" s="148" t="s">
        <v>995</v>
      </c>
      <c r="C137" s="148" t="s">
        <v>8334</v>
      </c>
      <c r="D137" s="149">
        <v>240</v>
      </c>
      <c r="E137" s="150">
        <v>378.61250000000001</v>
      </c>
      <c r="F137" s="151">
        <v>463.53822830158987</v>
      </c>
      <c r="G137" s="152">
        <v>711.28716575018655</v>
      </c>
      <c r="H137" s="150">
        <v>1249.1736250000001</v>
      </c>
      <c r="I137" s="151">
        <v>1578.0265686369742</v>
      </c>
      <c r="J137" s="153">
        <v>1907.1005580231104</v>
      </c>
      <c r="K137" s="150">
        <v>1159.6880833333335</v>
      </c>
      <c r="L137" s="151">
        <v>1458.0458866184638</v>
      </c>
      <c r="M137" s="152">
        <v>1766.2871207089981</v>
      </c>
      <c r="N137" s="150">
        <v>39.040208333333332</v>
      </c>
      <c r="O137" s="151">
        <v>52.74644819816978</v>
      </c>
      <c r="P137" s="152">
        <v>61.357080086261497</v>
      </c>
      <c r="Q137" s="150">
        <v>50.44533333333333</v>
      </c>
      <c r="R137" s="151">
        <v>67.234233820340805</v>
      </c>
      <c r="S137" s="152">
        <v>79.456357227850674</v>
      </c>
      <c r="T137" s="150">
        <v>617.29970833333334</v>
      </c>
      <c r="U137" s="151">
        <v>737.7628870281635</v>
      </c>
      <c r="V137" s="152">
        <v>798.62393201821885</v>
      </c>
      <c r="W137" s="150">
        <v>210.949375</v>
      </c>
      <c r="X137" s="151">
        <v>252.11516839523324</v>
      </c>
      <c r="Y137" s="152">
        <v>272.91316850633388</v>
      </c>
      <c r="Z137" s="150">
        <v>606.87375000000009</v>
      </c>
      <c r="AA137" s="151">
        <v>756.00351138779422</v>
      </c>
      <c r="AB137" s="152">
        <v>975.68727306853066</v>
      </c>
      <c r="AC137" s="150">
        <v>145.641875</v>
      </c>
      <c r="AD137" s="151">
        <v>185.01839214150243</v>
      </c>
      <c r="AE137" s="152">
        <v>195.29039721809733</v>
      </c>
      <c r="AF137" s="150">
        <v>191.44924184679036</v>
      </c>
      <c r="AG137" s="151">
        <v>196.93499474842895</v>
      </c>
      <c r="AH137" s="152">
        <v>213.69802795927447</v>
      </c>
      <c r="AI137" s="150">
        <v>208.10133333333334</v>
      </c>
      <c r="AJ137" s="151">
        <v>263.57823452244435</v>
      </c>
      <c r="AK137" s="152">
        <v>307.53648211506976</v>
      </c>
      <c r="AL137" s="150">
        <v>108.49829166666667</v>
      </c>
      <c r="AM137" s="151">
        <v>138.00097977543467</v>
      </c>
      <c r="AN137" s="152">
        <v>169.85437791259648</v>
      </c>
      <c r="AO137" s="150">
        <v>89.444861980726344</v>
      </c>
      <c r="AP137" s="151">
        <v>103.28489096011697</v>
      </c>
      <c r="AQ137" s="152">
        <v>115.43959095691385</v>
      </c>
      <c r="AR137" s="150">
        <v>57.759898731420471</v>
      </c>
      <c r="AS137" s="151">
        <v>74.3080514236228</v>
      </c>
      <c r="AT137" s="152">
        <v>92.998040438459171</v>
      </c>
      <c r="AU137" s="150">
        <v>36.155689824141191</v>
      </c>
      <c r="AV137" s="151">
        <v>45.852308019724831</v>
      </c>
      <c r="AW137" s="152">
        <v>55.698099441425271</v>
      </c>
      <c r="AX137" s="150">
        <v>20.370083333333334</v>
      </c>
      <c r="AY137" s="151">
        <v>20.370083333333334</v>
      </c>
      <c r="AZ137" s="152">
        <v>20.370083333333334</v>
      </c>
      <c r="BA137" s="150">
        <v>6.0431249999999999</v>
      </c>
      <c r="BB137" s="151">
        <v>6.9781929656043529</v>
      </c>
      <c r="BC137" s="152">
        <v>7.7993957691144162</v>
      </c>
    </row>
    <row r="138" spans="1:55" hidden="1">
      <c r="A138" s="147" t="str">
        <f t="shared" si="2"/>
        <v>EPISCOPAL HEALTH SERVICES, INCPREMIER</v>
      </c>
      <c r="B138" s="148" t="s">
        <v>484</v>
      </c>
      <c r="C138" s="148" t="s">
        <v>8334</v>
      </c>
      <c r="D138" s="149">
        <v>240</v>
      </c>
      <c r="E138" s="150">
        <v>362.23099444656128</v>
      </c>
      <c r="F138" s="151">
        <v>443.4822236499906</v>
      </c>
      <c r="G138" s="152">
        <v>680.51175644429622</v>
      </c>
      <c r="H138" s="150">
        <v>1425.1577815511516</v>
      </c>
      <c r="I138" s="151">
        <v>1802.0166622781319</v>
      </c>
      <c r="J138" s="153">
        <v>2176.2078736594071</v>
      </c>
      <c r="K138" s="150">
        <v>1311.7327499999999</v>
      </c>
      <c r="L138" s="151">
        <v>1649.2077205647111</v>
      </c>
      <c r="M138" s="152">
        <v>1997.8619211794053</v>
      </c>
      <c r="N138" s="150">
        <v>89.481531551151548</v>
      </c>
      <c r="O138" s="151">
        <v>120.89671572335898</v>
      </c>
      <c r="P138" s="152">
        <v>140.63258706889604</v>
      </c>
      <c r="Q138" s="150">
        <v>23.943499999999997</v>
      </c>
      <c r="R138" s="151">
        <v>31.912225990061781</v>
      </c>
      <c r="S138" s="152">
        <v>37.713365411105933</v>
      </c>
      <c r="T138" s="150">
        <v>807.53070833333334</v>
      </c>
      <c r="U138" s="151">
        <v>965.11658551147787</v>
      </c>
      <c r="V138" s="152">
        <v>1044.7329567931365</v>
      </c>
      <c r="W138" s="150">
        <v>116.88408333333334</v>
      </c>
      <c r="X138" s="151">
        <v>139.69347077850222</v>
      </c>
      <c r="Y138" s="152">
        <v>151.2173502787499</v>
      </c>
      <c r="Z138" s="150">
        <v>627.4518333333333</v>
      </c>
      <c r="AA138" s="151">
        <v>781.63833783667349</v>
      </c>
      <c r="AB138" s="152">
        <v>1008.7712118819607</v>
      </c>
      <c r="AC138" s="150">
        <v>184.53308333333334</v>
      </c>
      <c r="AD138" s="151">
        <v>234.42443579669111</v>
      </c>
      <c r="AE138" s="152">
        <v>247.43940672314829</v>
      </c>
      <c r="AF138" s="150">
        <v>191.44924184679036</v>
      </c>
      <c r="AG138" s="151">
        <v>196.93499474842895</v>
      </c>
      <c r="AH138" s="152">
        <v>213.69802795927447</v>
      </c>
      <c r="AI138" s="150">
        <v>120.164</v>
      </c>
      <c r="AJ138" s="151">
        <v>152.19803960805154</v>
      </c>
      <c r="AK138" s="152">
        <v>177.58086046321299</v>
      </c>
      <c r="AL138" s="150">
        <v>97.443625000000011</v>
      </c>
      <c r="AM138" s="151">
        <v>123.940345200858</v>
      </c>
      <c r="AN138" s="152">
        <v>152.5482664443488</v>
      </c>
      <c r="AO138" s="150">
        <v>89.444861980726344</v>
      </c>
      <c r="AP138" s="151">
        <v>103.28489096011697</v>
      </c>
      <c r="AQ138" s="152">
        <v>115.43959095691385</v>
      </c>
      <c r="AR138" s="150">
        <v>57.759898731420471</v>
      </c>
      <c r="AS138" s="151">
        <v>74.3080514236228</v>
      </c>
      <c r="AT138" s="152">
        <v>92.998040438459171</v>
      </c>
      <c r="AU138" s="150">
        <v>21.086458333333333</v>
      </c>
      <c r="AV138" s="151">
        <v>26.741649440180733</v>
      </c>
      <c r="AW138" s="152">
        <v>32.483840270509013</v>
      </c>
      <c r="AX138" s="150">
        <v>21.916833333333333</v>
      </c>
      <c r="AY138" s="151">
        <v>21.916833333333333</v>
      </c>
      <c r="AZ138" s="152">
        <v>21.916833333333333</v>
      </c>
      <c r="BA138" s="150">
        <v>9.606148799477328</v>
      </c>
      <c r="BB138" s="151">
        <v>11.092532419743327</v>
      </c>
      <c r="BC138" s="152">
        <v>12.397916029227758</v>
      </c>
    </row>
    <row r="139" spans="1:55" hidden="1">
      <c r="A139" s="147" t="str">
        <f t="shared" si="2"/>
        <v>NORTH OAKS HEALTH SYSTEMPREMIER</v>
      </c>
      <c r="B139" s="148" t="s">
        <v>774</v>
      </c>
      <c r="C139" s="148" t="s">
        <v>8334</v>
      </c>
      <c r="D139" s="149">
        <v>237</v>
      </c>
      <c r="E139" s="150">
        <v>510.14869198312238</v>
      </c>
      <c r="F139" s="151">
        <v>624.57901113204139</v>
      </c>
      <c r="G139" s="152">
        <v>958.39999268867246</v>
      </c>
      <c r="H139" s="150">
        <v>1546.8579746835444</v>
      </c>
      <c r="I139" s="151">
        <v>1950.0184413529166</v>
      </c>
      <c r="J139" s="153">
        <v>2358.9102872190024</v>
      </c>
      <c r="K139" s="150">
        <v>1487.7678059071729</v>
      </c>
      <c r="L139" s="151">
        <v>1870.5320515247718</v>
      </c>
      <c r="M139" s="152">
        <v>2265.9757843040616</v>
      </c>
      <c r="N139" s="150">
        <v>39.975189873417726</v>
      </c>
      <c r="O139" s="151">
        <v>54.009683141724082</v>
      </c>
      <c r="P139" s="152">
        <v>62.826532727095703</v>
      </c>
      <c r="Q139" s="150">
        <v>19.114978902953588</v>
      </c>
      <c r="R139" s="151">
        <v>25.476706686420872</v>
      </c>
      <c r="S139" s="152">
        <v>30.107970187845115</v>
      </c>
      <c r="T139" s="150">
        <v>384.24960581477654</v>
      </c>
      <c r="U139" s="151">
        <v>459.23413651163639</v>
      </c>
      <c r="V139" s="152">
        <v>497.11821815172704</v>
      </c>
      <c r="W139" s="150">
        <v>243.08898734177214</v>
      </c>
      <c r="X139" s="151">
        <v>290.52667721199742</v>
      </c>
      <c r="Y139" s="152">
        <v>314.49339806974598</v>
      </c>
      <c r="Z139" s="150">
        <v>818.20721518987341</v>
      </c>
      <c r="AA139" s="151">
        <v>1019.2688804324998</v>
      </c>
      <c r="AB139" s="152">
        <v>1315.4537769900312</v>
      </c>
      <c r="AC139" s="150">
        <v>93.249240506329116</v>
      </c>
      <c r="AD139" s="151">
        <v>118.46060445800545</v>
      </c>
      <c r="AE139" s="152">
        <v>125.03739888522381</v>
      </c>
      <c r="AF139" s="150">
        <v>191.44924184679036</v>
      </c>
      <c r="AG139" s="151">
        <v>196.93499474842895</v>
      </c>
      <c r="AH139" s="152">
        <v>213.69802795927447</v>
      </c>
      <c r="AI139" s="150">
        <v>448.04523206751054</v>
      </c>
      <c r="AJ139" s="151">
        <v>567.48781645425925</v>
      </c>
      <c r="AK139" s="152">
        <v>662.13057019563655</v>
      </c>
      <c r="AL139" s="150">
        <v>146.21046413502108</v>
      </c>
      <c r="AM139" s="151">
        <v>185.96778800944833</v>
      </c>
      <c r="AN139" s="152">
        <v>228.89288898910624</v>
      </c>
      <c r="AO139" s="150">
        <v>89.444861980726344</v>
      </c>
      <c r="AP139" s="151">
        <v>103.28489096011697</v>
      </c>
      <c r="AQ139" s="152">
        <v>115.43959095691385</v>
      </c>
      <c r="AR139" s="150">
        <v>57.759898731420471</v>
      </c>
      <c r="AS139" s="151">
        <v>74.3080514236228</v>
      </c>
      <c r="AT139" s="152">
        <v>92.998040438459171</v>
      </c>
      <c r="AU139" s="150">
        <v>33.320970464135023</v>
      </c>
      <c r="AV139" s="151">
        <v>42.257343413139083</v>
      </c>
      <c r="AW139" s="152">
        <v>51.331193939964344</v>
      </c>
      <c r="AX139" s="150">
        <v>43.026582278481008</v>
      </c>
      <c r="AY139" s="151">
        <v>43.026582278481008</v>
      </c>
      <c r="AZ139" s="152">
        <v>43.026582278481008</v>
      </c>
      <c r="BA139" s="150">
        <v>9.606148799477328</v>
      </c>
      <c r="BB139" s="151">
        <v>11.092532419743327</v>
      </c>
      <c r="BC139" s="152">
        <v>12.397916029227758</v>
      </c>
    </row>
    <row r="140" spans="1:55" hidden="1">
      <c r="A140" s="147" t="str">
        <f t="shared" si="2"/>
        <v>RUSH SYSTEM FOR HEALTHVIZIENT</v>
      </c>
      <c r="B140" s="148" t="s">
        <v>871</v>
      </c>
      <c r="C140" s="148" t="s">
        <v>8335</v>
      </c>
      <c r="D140" s="149">
        <v>236</v>
      </c>
      <c r="E140" s="150">
        <v>52.215254237288136</v>
      </c>
      <c r="F140" s="151">
        <v>58.458958518840895</v>
      </c>
      <c r="G140" s="152">
        <v>77.212722106711325</v>
      </c>
      <c r="H140" s="150">
        <v>1917.584872881356</v>
      </c>
      <c r="I140" s="151">
        <v>2146.7622972768618</v>
      </c>
      <c r="J140" s="153">
        <v>2755.6502919971381</v>
      </c>
      <c r="K140" s="150">
        <v>1104.7039830508475</v>
      </c>
      <c r="L140" s="151">
        <v>1259.5197625657365</v>
      </c>
      <c r="M140" s="152">
        <v>1626.3181154163185</v>
      </c>
      <c r="N140" s="150">
        <v>731.54</v>
      </c>
      <c r="O140" s="151">
        <v>796.28715169643363</v>
      </c>
      <c r="P140" s="152">
        <v>1005.3005762562989</v>
      </c>
      <c r="Q140" s="150">
        <v>81.340889830508459</v>
      </c>
      <c r="R140" s="151">
        <v>90.955383014691506</v>
      </c>
      <c r="S140" s="152">
        <v>124.03160032452078</v>
      </c>
      <c r="T140" s="150">
        <v>637.97559322033896</v>
      </c>
      <c r="U140" s="151">
        <v>680.24625133876111</v>
      </c>
      <c r="V140" s="152">
        <v>806.12293252644065</v>
      </c>
      <c r="W140" s="150">
        <v>183.91733050847461</v>
      </c>
      <c r="X140" s="151">
        <v>196.10323022406382</v>
      </c>
      <c r="Y140" s="152">
        <v>232.39130052538121</v>
      </c>
      <c r="Z140" s="150">
        <v>1206.9610169491525</v>
      </c>
      <c r="AA140" s="151">
        <v>1495.2032060187287</v>
      </c>
      <c r="AB140" s="152">
        <v>2113.9860055364875</v>
      </c>
      <c r="AC140" s="150">
        <v>231.40440677966103</v>
      </c>
      <c r="AD140" s="151">
        <v>261.00803428531106</v>
      </c>
      <c r="AE140" s="152">
        <v>303.08587043624601</v>
      </c>
      <c r="AF140" s="150">
        <v>200.97338983050847</v>
      </c>
      <c r="AG140" s="151">
        <v>250.89757612270037</v>
      </c>
      <c r="AH140" s="152">
        <v>373.45336294563157</v>
      </c>
      <c r="AI140" s="150">
        <v>294.67118644067796</v>
      </c>
      <c r="AJ140" s="151">
        <v>329.62998203749646</v>
      </c>
      <c r="AK140" s="152">
        <v>372.45623821294294</v>
      </c>
      <c r="AL140" s="150">
        <v>110.22521186440679</v>
      </c>
      <c r="AM140" s="151">
        <v>129.28638915112495</v>
      </c>
      <c r="AN140" s="152">
        <v>151.46190566754646</v>
      </c>
      <c r="AO140" s="150">
        <v>103.27148305084745</v>
      </c>
      <c r="AP140" s="151">
        <v>110.67003465208613</v>
      </c>
      <c r="AQ140" s="152">
        <v>132.57184670591948</v>
      </c>
      <c r="AR140" s="150">
        <v>59.420233122652725</v>
      </c>
      <c r="AS140" s="151">
        <v>67.048068792367474</v>
      </c>
      <c r="AT140" s="152">
        <v>91.728269591810829</v>
      </c>
      <c r="AU140" s="150">
        <v>33.626822033898307</v>
      </c>
      <c r="AV140" s="151">
        <v>37.025125579311627</v>
      </c>
      <c r="AW140" s="152">
        <v>49.569478784136933</v>
      </c>
      <c r="AX140" s="150">
        <v>53.553686440677964</v>
      </c>
      <c r="AY140" s="151">
        <v>53.553686440677964</v>
      </c>
      <c r="AZ140" s="152">
        <v>53.553686440677964</v>
      </c>
      <c r="BA140" s="150">
        <v>10.393601694915255</v>
      </c>
      <c r="BB140" s="151">
        <v>11.138217693357829</v>
      </c>
      <c r="BC140" s="152">
        <v>13.342492331036423</v>
      </c>
    </row>
    <row r="141" spans="1:55" hidden="1">
      <c r="A141" s="147" t="str">
        <f t="shared" si="2"/>
        <v>CAPE COD HEALTHCARE, INCVIZIENT</v>
      </c>
      <c r="B141" s="148" t="s">
        <v>356</v>
      </c>
      <c r="C141" s="148" t="s">
        <v>8335</v>
      </c>
      <c r="D141" s="149">
        <v>235</v>
      </c>
      <c r="E141" s="150">
        <v>443.73506382978724</v>
      </c>
      <c r="F141" s="151">
        <v>496.79523864610775</v>
      </c>
      <c r="G141" s="152">
        <v>656.168253376537</v>
      </c>
      <c r="H141" s="150">
        <v>3419.5755109189458</v>
      </c>
      <c r="I141" s="151">
        <v>3893.1640858568562</v>
      </c>
      <c r="J141" s="153">
        <v>5029.9764267700248</v>
      </c>
      <c r="K141" s="150">
        <v>3270.9860000000003</v>
      </c>
      <c r="L141" s="151">
        <v>3729.3895679619532</v>
      </c>
      <c r="M141" s="152">
        <v>4815.4653813973873</v>
      </c>
      <c r="N141" s="150">
        <v>80.098149216817802</v>
      </c>
      <c r="O141" s="151">
        <v>87.187477234349146</v>
      </c>
      <c r="P141" s="152">
        <v>110.07288127064815</v>
      </c>
      <c r="Q141" s="150">
        <v>68.491361702127662</v>
      </c>
      <c r="R141" s="151">
        <v>76.587040660553996</v>
      </c>
      <c r="S141" s="152">
        <v>104.43816410198946</v>
      </c>
      <c r="T141" s="150">
        <v>427.60650499221407</v>
      </c>
      <c r="U141" s="151">
        <v>455.93863646216607</v>
      </c>
      <c r="V141" s="152">
        <v>540.30814569524568</v>
      </c>
      <c r="W141" s="150">
        <v>529.86651063829788</v>
      </c>
      <c r="X141" s="151">
        <v>564.9741328696349</v>
      </c>
      <c r="Y141" s="152">
        <v>669.52019786088545</v>
      </c>
      <c r="Z141" s="150">
        <v>2184.5513617021279</v>
      </c>
      <c r="AA141" s="151">
        <v>2706.2582418659904</v>
      </c>
      <c r="AB141" s="152">
        <v>3826.230459942461</v>
      </c>
      <c r="AC141" s="150">
        <v>513.34131914893612</v>
      </c>
      <c r="AD141" s="151">
        <v>579.01321108405466</v>
      </c>
      <c r="AE141" s="152">
        <v>672.35755234900364</v>
      </c>
      <c r="AF141" s="150">
        <v>294.75902127659572</v>
      </c>
      <c r="AG141" s="151">
        <v>367.98067665061001</v>
      </c>
      <c r="AH141" s="152">
        <v>547.72797456988155</v>
      </c>
      <c r="AI141" s="150">
        <v>710.5617021276596</v>
      </c>
      <c r="AJ141" s="151">
        <v>794.86034565522777</v>
      </c>
      <c r="AK141" s="152">
        <v>898.13035943347222</v>
      </c>
      <c r="AL141" s="150">
        <v>96.319489361702125</v>
      </c>
      <c r="AM141" s="151">
        <v>112.97595871054831</v>
      </c>
      <c r="AN141" s="152">
        <v>132.35387045202197</v>
      </c>
      <c r="AO141" s="150">
        <v>99.39613263717132</v>
      </c>
      <c r="AP141" s="151">
        <v>106.51704728422442</v>
      </c>
      <c r="AQ141" s="152">
        <v>127.59697517511525</v>
      </c>
      <c r="AR141" s="150">
        <v>59.420233122652725</v>
      </c>
      <c r="AS141" s="151">
        <v>67.048068792367474</v>
      </c>
      <c r="AT141" s="152">
        <v>91.728269591810829</v>
      </c>
      <c r="AU141" s="150">
        <v>50.746392781899807</v>
      </c>
      <c r="AV141" s="151">
        <v>55.874788392220132</v>
      </c>
      <c r="AW141" s="152">
        <v>74.805529878442911</v>
      </c>
      <c r="AX141" s="150">
        <v>71.185558074562636</v>
      </c>
      <c r="AY141" s="151">
        <v>71.185558074562636</v>
      </c>
      <c r="AZ141" s="152">
        <v>71.185558074562636</v>
      </c>
      <c r="BA141" s="150">
        <v>6.3689361702127654</v>
      </c>
      <c r="BB141" s="151">
        <v>6.8252180159679368</v>
      </c>
      <c r="BC141" s="152">
        <v>8.1759417478444352</v>
      </c>
    </row>
    <row r="142" spans="1:55" hidden="1">
      <c r="A142" s="147" t="str">
        <f t="shared" si="2"/>
        <v>HALLMARK HEALTH SYSTEMVIZIENT</v>
      </c>
      <c r="B142" s="148" t="s">
        <v>557</v>
      </c>
      <c r="C142" s="148" t="s">
        <v>8335</v>
      </c>
      <c r="D142" s="149">
        <v>235</v>
      </c>
      <c r="E142" s="150">
        <v>372.04042553191488</v>
      </c>
      <c r="F142" s="151">
        <v>416.52762437323508</v>
      </c>
      <c r="G142" s="152">
        <v>550.15061036597012</v>
      </c>
      <c r="H142" s="150">
        <v>1376.1001535122853</v>
      </c>
      <c r="I142" s="151">
        <v>1562.6153238618463</v>
      </c>
      <c r="J142" s="153">
        <v>2023.2925761346476</v>
      </c>
      <c r="K142" s="150">
        <v>1195.7899148936172</v>
      </c>
      <c r="L142" s="151">
        <v>1363.3706882506888</v>
      </c>
      <c r="M142" s="152">
        <v>1760.412590758365</v>
      </c>
      <c r="N142" s="150">
        <v>80.098149216817802</v>
      </c>
      <c r="O142" s="151">
        <v>87.187477234349146</v>
      </c>
      <c r="P142" s="152">
        <v>110.07288127064815</v>
      </c>
      <c r="Q142" s="150">
        <v>100.21208940185029</v>
      </c>
      <c r="R142" s="151">
        <v>112.05715837680827</v>
      </c>
      <c r="S142" s="152">
        <v>152.80710410563435</v>
      </c>
      <c r="T142" s="150">
        <v>427.60650499221407</v>
      </c>
      <c r="U142" s="151">
        <v>455.93863646216607</v>
      </c>
      <c r="V142" s="152">
        <v>540.30814569524568</v>
      </c>
      <c r="W142" s="150">
        <v>52.054510638297877</v>
      </c>
      <c r="X142" s="151">
        <v>55.503511581431617</v>
      </c>
      <c r="Y142" s="152">
        <v>65.774200789027461</v>
      </c>
      <c r="Z142" s="150">
        <v>560.18123404255323</v>
      </c>
      <c r="AA142" s="151">
        <v>693.96174800170832</v>
      </c>
      <c r="AB142" s="152">
        <v>981.15454658466956</v>
      </c>
      <c r="AC142" s="150">
        <v>153.51570212765958</v>
      </c>
      <c r="AD142" s="151">
        <v>173.15500686390368</v>
      </c>
      <c r="AE142" s="152">
        <v>201.06981043492695</v>
      </c>
      <c r="AF142" s="150">
        <v>229.36481817349096</v>
      </c>
      <c r="AG142" s="151">
        <v>286.3417737845059</v>
      </c>
      <c r="AH142" s="152">
        <v>426.21096634008444</v>
      </c>
      <c r="AI142" s="150">
        <v>216.79659574468084</v>
      </c>
      <c r="AJ142" s="151">
        <v>242.51661258199098</v>
      </c>
      <c r="AK142" s="152">
        <v>274.02490716441889</v>
      </c>
      <c r="AL142" s="150">
        <v>175.15582978723401</v>
      </c>
      <c r="AM142" s="151">
        <v>205.44541842040226</v>
      </c>
      <c r="AN142" s="152">
        <v>240.68391722385587</v>
      </c>
      <c r="AO142" s="150">
        <v>99.39613263717132</v>
      </c>
      <c r="AP142" s="151">
        <v>106.51704728422442</v>
      </c>
      <c r="AQ142" s="152">
        <v>127.59697517511525</v>
      </c>
      <c r="AR142" s="150">
        <v>59.420233122652725</v>
      </c>
      <c r="AS142" s="151">
        <v>67.048068792367474</v>
      </c>
      <c r="AT142" s="152">
        <v>91.728269591810829</v>
      </c>
      <c r="AU142" s="150">
        <v>50.746392781899807</v>
      </c>
      <c r="AV142" s="151">
        <v>55.874788392220132</v>
      </c>
      <c r="AW142" s="152">
        <v>74.805529878442911</v>
      </c>
      <c r="AX142" s="150">
        <v>21.4948085106383</v>
      </c>
      <c r="AY142" s="151">
        <v>21.4948085106383</v>
      </c>
      <c r="AZ142" s="152">
        <v>21.4948085106383</v>
      </c>
      <c r="BA142" s="150">
        <v>12.542561601172487</v>
      </c>
      <c r="BB142" s="151">
        <v>13.441132886067265</v>
      </c>
      <c r="BC142" s="152">
        <v>16.101158855939815</v>
      </c>
    </row>
    <row r="143" spans="1:55" hidden="1">
      <c r="A143" s="147" t="str">
        <f t="shared" si="2"/>
        <v>MERCY HEALTHPREMIER</v>
      </c>
      <c r="B143" s="148" t="s">
        <v>717</v>
      </c>
      <c r="C143" s="148" t="s">
        <v>8334</v>
      </c>
      <c r="D143" s="149">
        <v>228</v>
      </c>
      <c r="E143" s="150">
        <v>220.42513157894737</v>
      </c>
      <c r="F143" s="151">
        <v>269.86820288619657</v>
      </c>
      <c r="G143" s="152">
        <v>414.10562805216784</v>
      </c>
      <c r="H143" s="150">
        <v>1677.2524087441341</v>
      </c>
      <c r="I143" s="151">
        <v>2142.2132642745055</v>
      </c>
      <c r="J143" s="153">
        <v>2576.1753848534722</v>
      </c>
      <c r="K143" s="150">
        <v>1256.1139912280701</v>
      </c>
      <c r="L143" s="151">
        <v>1579.2796911129094</v>
      </c>
      <c r="M143" s="152">
        <v>1913.150610698134</v>
      </c>
      <c r="N143" s="150">
        <v>89.481531551151548</v>
      </c>
      <c r="O143" s="151">
        <v>120.89671572335898</v>
      </c>
      <c r="P143" s="152">
        <v>140.63258706889604</v>
      </c>
      <c r="Q143" s="150">
        <v>331.65688596491231</v>
      </c>
      <c r="R143" s="151">
        <v>442.03685743823718</v>
      </c>
      <c r="S143" s="152">
        <v>522.39218708644228</v>
      </c>
      <c r="T143" s="150">
        <v>469.76916666666671</v>
      </c>
      <c r="U143" s="151">
        <v>561.44244352966234</v>
      </c>
      <c r="V143" s="152">
        <v>607.75810187434797</v>
      </c>
      <c r="W143" s="150">
        <v>156.55083333333332</v>
      </c>
      <c r="X143" s="151">
        <v>187.10100330113528</v>
      </c>
      <c r="Y143" s="152">
        <v>202.535721934739</v>
      </c>
      <c r="Z143" s="150">
        <v>694.39688596491226</v>
      </c>
      <c r="AA143" s="151">
        <v>865.03409331219768</v>
      </c>
      <c r="AB143" s="152">
        <v>1116.400576057845</v>
      </c>
      <c r="AC143" s="150">
        <v>99.569078947368425</v>
      </c>
      <c r="AD143" s="151">
        <v>126.48910825854463</v>
      </c>
      <c r="AE143" s="152">
        <v>133.51163584148907</v>
      </c>
      <c r="AF143" s="150">
        <v>191.44924184679036</v>
      </c>
      <c r="AG143" s="151">
        <v>196.93499474842895</v>
      </c>
      <c r="AH143" s="152">
        <v>213.69802795927447</v>
      </c>
      <c r="AI143" s="150">
        <v>136.90175438596489</v>
      </c>
      <c r="AJ143" s="151">
        <v>173.39784491567215</v>
      </c>
      <c r="AK143" s="152">
        <v>202.31626229805173</v>
      </c>
      <c r="AL143" s="150">
        <v>134.09583333333333</v>
      </c>
      <c r="AM143" s="151">
        <v>170.55896548727586</v>
      </c>
      <c r="AN143" s="152">
        <v>209.92740071410847</v>
      </c>
      <c r="AO143" s="150">
        <v>89.444861980726344</v>
      </c>
      <c r="AP143" s="151">
        <v>103.28489096011697</v>
      </c>
      <c r="AQ143" s="152">
        <v>115.43959095691385</v>
      </c>
      <c r="AR143" s="150">
        <v>57.759898731420471</v>
      </c>
      <c r="AS143" s="151">
        <v>74.3080514236228</v>
      </c>
      <c r="AT143" s="152">
        <v>92.998040438459171</v>
      </c>
      <c r="AU143" s="150">
        <v>36.155689824141191</v>
      </c>
      <c r="AV143" s="151">
        <v>45.852308019724831</v>
      </c>
      <c r="AW143" s="152">
        <v>55.698099441425271</v>
      </c>
      <c r="AX143" s="150">
        <v>26.76206140350877</v>
      </c>
      <c r="AY143" s="151">
        <v>26.76206140350877</v>
      </c>
      <c r="AZ143" s="152">
        <v>26.76206140350877</v>
      </c>
      <c r="BA143" s="150">
        <v>9.606148799477328</v>
      </c>
      <c r="BB143" s="151">
        <v>11.092532419743327</v>
      </c>
      <c r="BC143" s="152">
        <v>12.397916029227758</v>
      </c>
    </row>
    <row r="144" spans="1:55" hidden="1">
      <c r="A144" s="147" t="str">
        <f t="shared" si="2"/>
        <v>SOUTHEAST GEORGIA HEALTH SYSTEMVIZIENT</v>
      </c>
      <c r="B144" s="148" t="s">
        <v>939</v>
      </c>
      <c r="C144" s="148" t="s">
        <v>8335</v>
      </c>
      <c r="D144" s="149">
        <v>225</v>
      </c>
      <c r="E144" s="150">
        <v>813.97257777777781</v>
      </c>
      <c r="F144" s="151">
        <v>911.30436602957809</v>
      </c>
      <c r="G144" s="152">
        <v>1203.652828440258</v>
      </c>
      <c r="H144" s="150">
        <v>2067.9121492168179</v>
      </c>
      <c r="I144" s="151">
        <v>2350.505411434568</v>
      </c>
      <c r="J144" s="153">
        <v>3043.8589428658511</v>
      </c>
      <c r="K144" s="150">
        <v>1847.768088888889</v>
      </c>
      <c r="L144" s="151">
        <v>2106.7185963850707</v>
      </c>
      <c r="M144" s="152">
        <v>2720.2388713663877</v>
      </c>
      <c r="N144" s="150">
        <v>80.098149216817802</v>
      </c>
      <c r="O144" s="151">
        <v>87.187477234349146</v>
      </c>
      <c r="P144" s="152">
        <v>110.07288127064815</v>
      </c>
      <c r="Q144" s="150">
        <v>140.04591111111111</v>
      </c>
      <c r="R144" s="151">
        <v>156.59933781514826</v>
      </c>
      <c r="S144" s="152">
        <v>213.54719022881528</v>
      </c>
      <c r="T144" s="150">
        <v>1118.02</v>
      </c>
      <c r="U144" s="151">
        <v>1192.0971930647138</v>
      </c>
      <c r="V144" s="152">
        <v>1412.689718228673</v>
      </c>
      <c r="W144" s="150">
        <v>450.55906666666669</v>
      </c>
      <c r="X144" s="151">
        <v>480.41197714100872</v>
      </c>
      <c r="Y144" s="152">
        <v>569.31017417819646</v>
      </c>
      <c r="Z144" s="150">
        <v>929.91702222222216</v>
      </c>
      <c r="AA144" s="151">
        <v>1151.9965379433893</v>
      </c>
      <c r="AB144" s="152">
        <v>1628.7448755030985</v>
      </c>
      <c r="AC144" s="150">
        <v>181.66951111111112</v>
      </c>
      <c r="AD144" s="151">
        <v>204.91054014297299</v>
      </c>
      <c r="AE144" s="152">
        <v>237.94474216416666</v>
      </c>
      <c r="AF144" s="150">
        <v>172.97928888888887</v>
      </c>
      <c r="AG144" s="151">
        <v>215.94940672619481</v>
      </c>
      <c r="AH144" s="152">
        <v>321.43408244235627</v>
      </c>
      <c r="AI144" s="150">
        <v>205.81688888888891</v>
      </c>
      <c r="AJ144" s="151">
        <v>230.23431034074255</v>
      </c>
      <c r="AK144" s="152">
        <v>260.14686105619376</v>
      </c>
      <c r="AL144" s="150">
        <v>169.34555555555556</v>
      </c>
      <c r="AM144" s="151">
        <v>198.63037708198681</v>
      </c>
      <c r="AN144" s="152">
        <v>232.69994338796405</v>
      </c>
      <c r="AO144" s="150">
        <v>64.535466666666665</v>
      </c>
      <c r="AP144" s="151">
        <v>69.158901579557977</v>
      </c>
      <c r="AQ144" s="152">
        <v>82.845580805843795</v>
      </c>
      <c r="AR144" s="150">
        <v>46.815022222222218</v>
      </c>
      <c r="AS144" s="151">
        <v>52.824714167523922</v>
      </c>
      <c r="AT144" s="152">
        <v>72.269339140467238</v>
      </c>
      <c r="AU144" s="150">
        <v>76.59075555555556</v>
      </c>
      <c r="AV144" s="151">
        <v>84.330964722153254</v>
      </c>
      <c r="AW144" s="152">
        <v>112.90284371044382</v>
      </c>
      <c r="AX144" s="150">
        <v>65.107288888888888</v>
      </c>
      <c r="AY144" s="151">
        <v>65.107288888888888</v>
      </c>
      <c r="AZ144" s="152">
        <v>65.107288888888888</v>
      </c>
      <c r="BA144" s="150">
        <v>9.952577777777778</v>
      </c>
      <c r="BB144" s="151">
        <v>10.665598043188075</v>
      </c>
      <c r="BC144" s="152">
        <v>12.776340345908</v>
      </c>
    </row>
    <row r="145" spans="1:55" hidden="1">
      <c r="A145" s="147" t="str">
        <f t="shared" si="2"/>
        <v>PENINSULA REGIONAL HEALTH SYSTEM, INCPREMIER</v>
      </c>
      <c r="B145" s="148" t="s">
        <v>1175</v>
      </c>
      <c r="C145" s="148" t="s">
        <v>8334</v>
      </c>
      <c r="D145" s="149">
        <v>225</v>
      </c>
      <c r="E145" s="150">
        <v>147.28888888888889</v>
      </c>
      <c r="F145" s="151">
        <v>180.32693216432443</v>
      </c>
      <c r="G145" s="152">
        <v>276.70691359707331</v>
      </c>
      <c r="H145" s="150">
        <v>2269.083155555556</v>
      </c>
      <c r="I145" s="151">
        <v>2874.1832700804553</v>
      </c>
      <c r="J145" s="153">
        <v>3467.4944995635751</v>
      </c>
      <c r="K145" s="150">
        <v>2034.5319111111112</v>
      </c>
      <c r="L145" s="151">
        <v>2557.9644447695014</v>
      </c>
      <c r="M145" s="152">
        <v>3098.7362575442685</v>
      </c>
      <c r="N145" s="150">
        <v>197.39595555555553</v>
      </c>
      <c r="O145" s="151">
        <v>266.69774544592809</v>
      </c>
      <c r="P145" s="152">
        <v>310.23501079488784</v>
      </c>
      <c r="Q145" s="150">
        <v>37.15528888888889</v>
      </c>
      <c r="R145" s="151">
        <v>49.521079865026159</v>
      </c>
      <c r="S145" s="152">
        <v>58.52323122441878</v>
      </c>
      <c r="T145" s="150">
        <v>905.57853333333344</v>
      </c>
      <c r="U145" s="151">
        <v>1082.2979893940985</v>
      </c>
      <c r="V145" s="152">
        <v>1171.5811287107094</v>
      </c>
      <c r="W145" s="150">
        <v>420.03937777777776</v>
      </c>
      <c r="X145" s="151">
        <v>502.00811669185288</v>
      </c>
      <c r="Y145" s="152">
        <v>543.42079698867224</v>
      </c>
      <c r="Z145" s="150">
        <v>1344.2841333333333</v>
      </c>
      <c r="AA145" s="151">
        <v>1674.6209983590452</v>
      </c>
      <c r="AB145" s="152">
        <v>2161.2418073467388</v>
      </c>
      <c r="AC145" s="150">
        <v>247.94097777777779</v>
      </c>
      <c r="AD145" s="151">
        <v>314.97562809072895</v>
      </c>
      <c r="AE145" s="152">
        <v>332.46270714975117</v>
      </c>
      <c r="AF145" s="150">
        <v>353.16346666666664</v>
      </c>
      <c r="AG145" s="151">
        <v>363.28295052218283</v>
      </c>
      <c r="AH145" s="152">
        <v>394.20545960857709</v>
      </c>
      <c r="AI145" s="150">
        <v>214.29333333333332</v>
      </c>
      <c r="AJ145" s="151">
        <v>271.42093500888831</v>
      </c>
      <c r="AK145" s="152">
        <v>316.68714860410319</v>
      </c>
      <c r="AL145" s="150">
        <v>54.469913703925542</v>
      </c>
      <c r="AM145" s="151">
        <v>69.281288617141215</v>
      </c>
      <c r="AN145" s="152">
        <v>85.272801672835115</v>
      </c>
      <c r="AO145" s="150">
        <v>209.74911111111112</v>
      </c>
      <c r="AP145" s="151">
        <v>242.2041198382164</v>
      </c>
      <c r="AQ145" s="152">
        <v>270.70701495923214</v>
      </c>
      <c r="AR145" s="150">
        <v>124.66013333333333</v>
      </c>
      <c r="AS145" s="151">
        <v>160.37513571972289</v>
      </c>
      <c r="AT145" s="152">
        <v>200.71275011586118</v>
      </c>
      <c r="AU145" s="150">
        <v>30.702977777777779</v>
      </c>
      <c r="AV145" s="151">
        <v>38.937229549121817</v>
      </c>
      <c r="AW145" s="152">
        <v>47.298157433375899</v>
      </c>
      <c r="AX145" s="150">
        <v>79.032355555555554</v>
      </c>
      <c r="AY145" s="151">
        <v>79.032355555555554</v>
      </c>
      <c r="AZ145" s="152">
        <v>79.032355555555554</v>
      </c>
      <c r="BA145" s="150">
        <v>14.396311111111112</v>
      </c>
      <c r="BB145" s="151">
        <v>16.623888621567048</v>
      </c>
      <c r="BC145" s="152">
        <v>18.580209406698501</v>
      </c>
    </row>
    <row r="146" spans="1:55" hidden="1">
      <c r="A146" s="147" t="str">
        <f t="shared" si="2"/>
        <v>SUMMIT HEALTHVIZIENT</v>
      </c>
      <c r="B146" s="148" t="s">
        <v>963</v>
      </c>
      <c r="C146" s="148" t="s">
        <v>8335</v>
      </c>
      <c r="D146" s="149">
        <v>225</v>
      </c>
      <c r="E146" s="150">
        <v>546.75519999999995</v>
      </c>
      <c r="F146" s="151">
        <v>612.13413634851577</v>
      </c>
      <c r="G146" s="152">
        <v>808.5081253487723</v>
      </c>
      <c r="H146" s="150">
        <v>2274.3541333333337</v>
      </c>
      <c r="I146" s="151">
        <v>2589.5250671680838</v>
      </c>
      <c r="J146" s="153">
        <v>3351.8766534034003</v>
      </c>
      <c r="K146" s="150">
        <v>2142.0190666666667</v>
      </c>
      <c r="L146" s="151">
        <v>2442.2065889619416</v>
      </c>
      <c r="M146" s="152">
        <v>3153.4279455266624</v>
      </c>
      <c r="N146" s="150">
        <v>22.180844444444446</v>
      </c>
      <c r="O146" s="151">
        <v>24.144026908833876</v>
      </c>
      <c r="P146" s="152">
        <v>30.481471555692551</v>
      </c>
      <c r="Q146" s="150">
        <v>110.1542222222222</v>
      </c>
      <c r="R146" s="151">
        <v>123.17445129730804</v>
      </c>
      <c r="S146" s="152">
        <v>167.96723632104511</v>
      </c>
      <c r="T146" s="150">
        <v>427.60650499221407</v>
      </c>
      <c r="U146" s="151">
        <v>455.93863646216607</v>
      </c>
      <c r="V146" s="152">
        <v>540.30814569524568</v>
      </c>
      <c r="W146" s="150">
        <v>157.71640000000002</v>
      </c>
      <c r="X146" s="151">
        <v>168.16629196281966</v>
      </c>
      <c r="Y146" s="152">
        <v>199.28475043026128</v>
      </c>
      <c r="Z146" s="150">
        <v>1116.5432444444443</v>
      </c>
      <c r="AA146" s="151">
        <v>1383.192178792812</v>
      </c>
      <c r="AB146" s="152">
        <v>1955.6197426310905</v>
      </c>
      <c r="AC146" s="150">
        <v>293.45257777777778</v>
      </c>
      <c r="AD146" s="151">
        <v>330.99404435571535</v>
      </c>
      <c r="AE146" s="152">
        <v>384.35452118345455</v>
      </c>
      <c r="AF146" s="150">
        <v>177.53617777777777</v>
      </c>
      <c r="AG146" s="151">
        <v>221.63828114806182</v>
      </c>
      <c r="AH146" s="152">
        <v>329.90179790239978</v>
      </c>
      <c r="AI146" s="150">
        <v>342.50595555555554</v>
      </c>
      <c r="AJ146" s="151">
        <v>383.13970680754687</v>
      </c>
      <c r="AK146" s="152">
        <v>432.91806475090578</v>
      </c>
      <c r="AL146" s="150">
        <v>64.423688888888876</v>
      </c>
      <c r="AM146" s="151">
        <v>75.564437312998024</v>
      </c>
      <c r="AN146" s="152">
        <v>88.525433738768356</v>
      </c>
      <c r="AO146" s="150">
        <v>99.39613263717132</v>
      </c>
      <c r="AP146" s="151">
        <v>106.51704728422442</v>
      </c>
      <c r="AQ146" s="152">
        <v>127.59697517511525</v>
      </c>
      <c r="AR146" s="150">
        <v>59.420233122652725</v>
      </c>
      <c r="AS146" s="151">
        <v>67.048068792367474</v>
      </c>
      <c r="AT146" s="152">
        <v>91.728269591810829</v>
      </c>
      <c r="AU146" s="150">
        <v>50.746392781899807</v>
      </c>
      <c r="AV146" s="151">
        <v>55.874788392220132</v>
      </c>
      <c r="AW146" s="152">
        <v>74.805529878442911</v>
      </c>
      <c r="AX146" s="150">
        <v>13.017422222222223</v>
      </c>
      <c r="AY146" s="151">
        <v>13.017422222222223</v>
      </c>
      <c r="AZ146" s="152">
        <v>13.017422222222223</v>
      </c>
      <c r="BA146" s="150">
        <v>12.542561601172487</v>
      </c>
      <c r="BB146" s="151">
        <v>13.441132886067265</v>
      </c>
      <c r="BC146" s="152">
        <v>16.101158855939815</v>
      </c>
    </row>
    <row r="147" spans="1:55" hidden="1">
      <c r="A147" s="147" t="str">
        <f t="shared" si="2"/>
        <v>SINAI HEALTH SYSTEMPREMIER</v>
      </c>
      <c r="B147" s="148" t="s">
        <v>926</v>
      </c>
      <c r="C147" s="148" t="s">
        <v>8334</v>
      </c>
      <c r="D147" s="149">
        <v>220</v>
      </c>
      <c r="E147" s="150">
        <v>244.85727272727271</v>
      </c>
      <c r="F147" s="151">
        <v>299.78066330815597</v>
      </c>
      <c r="G147" s="152">
        <v>460.00550835353363</v>
      </c>
      <c r="H147" s="150">
        <v>784.80553155115149</v>
      </c>
      <c r="I147" s="151">
        <v>997.22290351796585</v>
      </c>
      <c r="J147" s="153">
        <v>1201.1158110578444</v>
      </c>
      <c r="K147" s="150">
        <v>667.34827272727273</v>
      </c>
      <c r="L147" s="151">
        <v>839.03975385789727</v>
      </c>
      <c r="M147" s="152">
        <v>1016.4187043791252</v>
      </c>
      <c r="N147" s="150">
        <v>89.481531551151548</v>
      </c>
      <c r="O147" s="151">
        <v>120.89671572335898</v>
      </c>
      <c r="P147" s="152">
        <v>140.63258706889604</v>
      </c>
      <c r="Q147" s="150">
        <v>27.975727272727273</v>
      </c>
      <c r="R147" s="151">
        <v>37.286433936709649</v>
      </c>
      <c r="S147" s="152">
        <v>44.064519609823364</v>
      </c>
      <c r="T147" s="150">
        <v>384.24960581477654</v>
      </c>
      <c r="U147" s="151">
        <v>459.23413651163639</v>
      </c>
      <c r="V147" s="152">
        <v>497.11821815172704</v>
      </c>
      <c r="W147" s="150">
        <v>64.98354545454545</v>
      </c>
      <c r="X147" s="151">
        <v>77.664783340514845</v>
      </c>
      <c r="Y147" s="152">
        <v>84.071665492137001</v>
      </c>
      <c r="Z147" s="150">
        <v>1053.8152727272727</v>
      </c>
      <c r="AA147" s="151">
        <v>1312.7739443927244</v>
      </c>
      <c r="AB147" s="152">
        <v>1694.2471968267575</v>
      </c>
      <c r="AC147" s="150">
        <v>197.60486363636363</v>
      </c>
      <c r="AD147" s="151">
        <v>251.03037261323942</v>
      </c>
      <c r="AE147" s="152">
        <v>264.96728576017995</v>
      </c>
      <c r="AF147" s="150">
        <v>200.93654545454547</v>
      </c>
      <c r="AG147" s="151">
        <v>206.69414588502735</v>
      </c>
      <c r="AH147" s="152">
        <v>224.28787439622533</v>
      </c>
      <c r="AI147" s="150">
        <v>335.59527272727274</v>
      </c>
      <c r="AJ147" s="151">
        <v>425.06027271745546</v>
      </c>
      <c r="AK147" s="152">
        <v>495.94967959035756</v>
      </c>
      <c r="AL147" s="150">
        <v>56.137863636363633</v>
      </c>
      <c r="AM147" s="151">
        <v>71.402784922354869</v>
      </c>
      <c r="AN147" s="152">
        <v>87.883981939470317</v>
      </c>
      <c r="AO147" s="150">
        <v>289.23</v>
      </c>
      <c r="AP147" s="151">
        <v>333.98328703141954</v>
      </c>
      <c r="AQ147" s="152">
        <v>373.28687364583107</v>
      </c>
      <c r="AR147" s="150">
        <v>152.11000000000001</v>
      </c>
      <c r="AS147" s="151">
        <v>195.68936148252999</v>
      </c>
      <c r="AT147" s="152">
        <v>244.90922321162003</v>
      </c>
      <c r="AU147" s="150">
        <v>46.726545454545452</v>
      </c>
      <c r="AV147" s="151">
        <v>59.258168363003506</v>
      </c>
      <c r="AW147" s="152">
        <v>71.982578342172999</v>
      </c>
      <c r="AX147" s="150">
        <v>149.34177272727274</v>
      </c>
      <c r="AY147" s="151">
        <v>149.34177272727274</v>
      </c>
      <c r="AZ147" s="152">
        <v>149.34177272727274</v>
      </c>
      <c r="BA147" s="150">
        <v>12.434772727272728</v>
      </c>
      <c r="BB147" s="151">
        <v>14.35883645867716</v>
      </c>
      <c r="BC147" s="152">
        <v>16.048602966013487</v>
      </c>
    </row>
    <row r="148" spans="1:55" hidden="1">
      <c r="A148" s="147" t="str">
        <f t="shared" si="2"/>
        <v>ENLOE MEDICAL CENTERPREMIER</v>
      </c>
      <c r="B148" s="148" t="s">
        <v>1137</v>
      </c>
      <c r="C148" s="148" t="s">
        <v>8334</v>
      </c>
      <c r="D148" s="149">
        <v>210</v>
      </c>
      <c r="E148" s="150">
        <v>743.62857142857138</v>
      </c>
      <c r="F148" s="151">
        <v>910.43024336080362</v>
      </c>
      <c r="G148" s="152">
        <v>1397.0311570333483</v>
      </c>
      <c r="H148" s="150">
        <v>2007.8964285714285</v>
      </c>
      <c r="I148" s="151">
        <v>2533.4975621480185</v>
      </c>
      <c r="J148" s="153">
        <v>3064.0425653598686</v>
      </c>
      <c r="K148" s="150">
        <v>1893.5870952380951</v>
      </c>
      <c r="L148" s="151">
        <v>2380.7581666527512</v>
      </c>
      <c r="M148" s="152">
        <v>2884.0673163134111</v>
      </c>
      <c r="N148" s="150">
        <v>21.150619047619049</v>
      </c>
      <c r="O148" s="151">
        <v>28.576180291587274</v>
      </c>
      <c r="P148" s="152">
        <v>33.241119404343259</v>
      </c>
      <c r="Q148" s="150">
        <v>93.158714285714296</v>
      </c>
      <c r="R148" s="151">
        <v>124.16321520367998</v>
      </c>
      <c r="S148" s="152">
        <v>146.73412964211406</v>
      </c>
      <c r="T148" s="150">
        <v>384.24960581477654</v>
      </c>
      <c r="U148" s="151">
        <v>459.23413651163639</v>
      </c>
      <c r="V148" s="152">
        <v>497.11821815172704</v>
      </c>
      <c r="W148" s="150">
        <v>462.22566666666665</v>
      </c>
      <c r="X148" s="151">
        <v>552.42686444681624</v>
      </c>
      <c r="Y148" s="152">
        <v>597.9987912026404</v>
      </c>
      <c r="Z148" s="150">
        <v>1405.3803809523811</v>
      </c>
      <c r="AA148" s="151">
        <v>1750.73069618766</v>
      </c>
      <c r="AB148" s="152">
        <v>2259.4678901755783</v>
      </c>
      <c r="AC148" s="150">
        <v>279.0652380952381</v>
      </c>
      <c r="AD148" s="151">
        <v>354.51481007757218</v>
      </c>
      <c r="AE148" s="152">
        <v>374.19705834865113</v>
      </c>
      <c r="AF148" s="150">
        <v>216.66466666666668</v>
      </c>
      <c r="AG148" s="151">
        <v>222.87293791592236</v>
      </c>
      <c r="AH148" s="152">
        <v>241.84379916308586</v>
      </c>
      <c r="AI148" s="150">
        <v>467.3485714285714</v>
      </c>
      <c r="AJ148" s="151">
        <v>591.93715576255795</v>
      </c>
      <c r="AK148" s="152">
        <v>690.6574469103814</v>
      </c>
      <c r="AL148" s="150">
        <v>126.84076190476191</v>
      </c>
      <c r="AM148" s="151">
        <v>161.33110622696998</v>
      </c>
      <c r="AN148" s="152">
        <v>198.56956617789848</v>
      </c>
      <c r="AO148" s="150">
        <v>138.77666666666667</v>
      </c>
      <c r="AP148" s="151">
        <v>160.24993014762288</v>
      </c>
      <c r="AQ148" s="152">
        <v>179.10834987722438</v>
      </c>
      <c r="AR148" s="150">
        <v>122.75933333333333</v>
      </c>
      <c r="AS148" s="151">
        <v>157.92975843811095</v>
      </c>
      <c r="AT148" s="152">
        <v>197.65231062154362</v>
      </c>
      <c r="AU148" s="150">
        <v>36.155689824141191</v>
      </c>
      <c r="AV148" s="151">
        <v>45.852308019724831</v>
      </c>
      <c r="AW148" s="152">
        <v>55.698099441425271</v>
      </c>
      <c r="AX148" s="150">
        <v>48.485285714285716</v>
      </c>
      <c r="AY148" s="151">
        <v>48.485285714285716</v>
      </c>
      <c r="AZ148" s="152">
        <v>48.485285714285716</v>
      </c>
      <c r="BA148" s="150">
        <v>16.384952380952381</v>
      </c>
      <c r="BB148" s="151">
        <v>18.920237368335787</v>
      </c>
      <c r="BC148" s="152">
        <v>21.14679545386554</v>
      </c>
    </row>
    <row r="149" spans="1:55" hidden="1">
      <c r="A149" s="147" t="str">
        <f t="shared" si="2"/>
        <v>AVERA HEALTHPREMIER</v>
      </c>
      <c r="B149" s="148" t="s">
        <v>296</v>
      </c>
      <c r="C149" s="148" t="s">
        <v>8334</v>
      </c>
      <c r="D149" s="149">
        <v>206</v>
      </c>
      <c r="E149" s="150">
        <v>207.57281553398059</v>
      </c>
      <c r="F149" s="151">
        <v>254.13301239709227</v>
      </c>
      <c r="G149" s="152">
        <v>389.96039393298247</v>
      </c>
      <c r="H149" s="150">
        <v>1021.3155339805827</v>
      </c>
      <c r="I149" s="151">
        <v>1299.2959497432732</v>
      </c>
      <c r="J149" s="153">
        <v>1564.9675893105709</v>
      </c>
      <c r="K149" s="150">
        <v>835.66883495145646</v>
      </c>
      <c r="L149" s="151">
        <v>1050.6648510813345</v>
      </c>
      <c r="M149" s="152">
        <v>1272.7828470135187</v>
      </c>
      <c r="N149" s="150">
        <v>65.619368932038839</v>
      </c>
      <c r="O149" s="151">
        <v>88.657022898495754</v>
      </c>
      <c r="P149" s="152">
        <v>103.1299023918216</v>
      </c>
      <c r="Q149" s="150">
        <v>120.02733009708739</v>
      </c>
      <c r="R149" s="151">
        <v>159.97407576344298</v>
      </c>
      <c r="S149" s="152">
        <v>189.05483990523064</v>
      </c>
      <c r="T149" s="150">
        <v>500.89368932038832</v>
      </c>
      <c r="U149" s="151">
        <v>598.64077260773752</v>
      </c>
      <c r="V149" s="152">
        <v>648.02507159480501</v>
      </c>
      <c r="W149" s="150">
        <v>376.97495145631081</v>
      </c>
      <c r="X149" s="151">
        <v>450.53986705195342</v>
      </c>
      <c r="Y149" s="152">
        <v>487.7067232337767</v>
      </c>
      <c r="Z149" s="150">
        <v>1381.0457766990289</v>
      </c>
      <c r="AA149" s="151">
        <v>1720.4162423761932</v>
      </c>
      <c r="AB149" s="152">
        <v>2220.3444915030286</v>
      </c>
      <c r="AC149" s="150">
        <v>429.1576213592233</v>
      </c>
      <c r="AD149" s="151">
        <v>545.18697372685699</v>
      </c>
      <c r="AE149" s="152">
        <v>575.45511786645511</v>
      </c>
      <c r="AF149" s="150">
        <v>279.23946601941748</v>
      </c>
      <c r="AG149" s="151">
        <v>287.24074456296955</v>
      </c>
      <c r="AH149" s="152">
        <v>311.69056947482903</v>
      </c>
      <c r="AI149" s="150">
        <v>233.92087378640775</v>
      </c>
      <c r="AJ149" s="151">
        <v>296.28090288017802</v>
      </c>
      <c r="AK149" s="152">
        <v>345.69313644100504</v>
      </c>
      <c r="AL149" s="150">
        <v>80.665000000000006</v>
      </c>
      <c r="AM149" s="151">
        <v>102.59930237229177</v>
      </c>
      <c r="AN149" s="152">
        <v>126.28128225662167</v>
      </c>
      <c r="AO149" s="150">
        <v>89.444861980726344</v>
      </c>
      <c r="AP149" s="151">
        <v>103.28489096011697</v>
      </c>
      <c r="AQ149" s="152">
        <v>115.43959095691385</v>
      </c>
      <c r="AR149" s="150">
        <v>57.759898731420471</v>
      </c>
      <c r="AS149" s="151">
        <v>74.3080514236228</v>
      </c>
      <c r="AT149" s="152">
        <v>92.998040438459171</v>
      </c>
      <c r="AU149" s="150">
        <v>36.155689824141191</v>
      </c>
      <c r="AV149" s="151">
        <v>45.852308019724831</v>
      </c>
      <c r="AW149" s="152">
        <v>55.698099441425271</v>
      </c>
      <c r="AX149" s="150">
        <v>37.348592233009704</v>
      </c>
      <c r="AY149" s="151">
        <v>37.348592233009704</v>
      </c>
      <c r="AZ149" s="152">
        <v>37.348592233009704</v>
      </c>
      <c r="BA149" s="150">
        <v>9.606148799477328</v>
      </c>
      <c r="BB149" s="151">
        <v>11.092532419743327</v>
      </c>
      <c r="BC149" s="152">
        <v>12.397916029227758</v>
      </c>
    </row>
    <row r="150" spans="1:55" hidden="1">
      <c r="A150" s="147" t="str">
        <f t="shared" si="2"/>
        <v>COOKEVILLE REGIONAL HEALTH SYSTEMVIZIENT</v>
      </c>
      <c r="B150" s="148" t="s">
        <v>435</v>
      </c>
      <c r="C150" s="148" t="s">
        <v>8335</v>
      </c>
      <c r="D150" s="149">
        <v>204</v>
      </c>
      <c r="E150" s="150">
        <v>525.57558823529416</v>
      </c>
      <c r="F150" s="151">
        <v>588.42194603777887</v>
      </c>
      <c r="G150" s="152">
        <v>777.18901177930445</v>
      </c>
      <c r="H150" s="150">
        <v>2473.812806079563</v>
      </c>
      <c r="I150" s="151">
        <v>2812.668391089182</v>
      </c>
      <c r="J150" s="153">
        <v>3642.9076251721681</v>
      </c>
      <c r="K150" s="150">
        <v>2225.3427941176469</v>
      </c>
      <c r="L150" s="151">
        <v>2537.2074969203954</v>
      </c>
      <c r="M150" s="152">
        <v>3276.0950939000231</v>
      </c>
      <c r="N150" s="150">
        <v>80.098149216817802</v>
      </c>
      <c r="O150" s="151">
        <v>87.187477234349146</v>
      </c>
      <c r="P150" s="152">
        <v>110.07288127064815</v>
      </c>
      <c r="Q150" s="150">
        <v>168.37186274509804</v>
      </c>
      <c r="R150" s="151">
        <v>188.27341693443742</v>
      </c>
      <c r="S150" s="152">
        <v>256.73965000149701</v>
      </c>
      <c r="T150" s="150">
        <v>1118.02</v>
      </c>
      <c r="U150" s="151">
        <v>1192.0971930647138</v>
      </c>
      <c r="V150" s="152">
        <v>1412.689718228673</v>
      </c>
      <c r="W150" s="150">
        <v>384.49446078431373</v>
      </c>
      <c r="X150" s="151">
        <v>409.97009664398763</v>
      </c>
      <c r="Y150" s="152">
        <v>485.83332271862554</v>
      </c>
      <c r="Z150" s="150">
        <v>1115.9776960784313</v>
      </c>
      <c r="AA150" s="151">
        <v>1382.4915681532416</v>
      </c>
      <c r="AB150" s="152">
        <v>1954.6291875804995</v>
      </c>
      <c r="AC150" s="150">
        <v>115.05161764705882</v>
      </c>
      <c r="AD150" s="151">
        <v>129.7702017922133</v>
      </c>
      <c r="AE150" s="152">
        <v>150.69081944001198</v>
      </c>
      <c r="AF150" s="150">
        <v>168.71549019607843</v>
      </c>
      <c r="AG150" s="151">
        <v>210.62642959970319</v>
      </c>
      <c r="AH150" s="152">
        <v>313.51099390761971</v>
      </c>
      <c r="AI150" s="150">
        <v>211.50813725490198</v>
      </c>
      <c r="AJ150" s="151">
        <v>236.60074921561196</v>
      </c>
      <c r="AK150" s="152">
        <v>267.34044174776074</v>
      </c>
      <c r="AL150" s="150">
        <v>65.165147058823536</v>
      </c>
      <c r="AM150" s="151">
        <v>76.434115382797287</v>
      </c>
      <c r="AN150" s="152">
        <v>89.544281110359023</v>
      </c>
      <c r="AO150" s="150">
        <v>99.39613263717132</v>
      </c>
      <c r="AP150" s="151">
        <v>106.51704728422442</v>
      </c>
      <c r="AQ150" s="152">
        <v>127.59697517511525</v>
      </c>
      <c r="AR150" s="150">
        <v>123.7321568627451</v>
      </c>
      <c r="AS150" s="151">
        <v>139.61577949445405</v>
      </c>
      <c r="AT150" s="152">
        <v>191.00794536525063</v>
      </c>
      <c r="AU150" s="150">
        <v>50.746392781899807</v>
      </c>
      <c r="AV150" s="151">
        <v>55.874788392220132</v>
      </c>
      <c r="AW150" s="152">
        <v>74.805529878442911</v>
      </c>
      <c r="AX150" s="150">
        <v>15.651666666666667</v>
      </c>
      <c r="AY150" s="151">
        <v>15.651666666666667</v>
      </c>
      <c r="AZ150" s="152">
        <v>15.651666666666667</v>
      </c>
      <c r="BA150" s="150">
        <v>12.542561601172487</v>
      </c>
      <c r="BB150" s="151">
        <v>13.441132886067265</v>
      </c>
      <c r="BC150" s="152">
        <v>16.101158855939815</v>
      </c>
    </row>
    <row r="151" spans="1:55" hidden="1">
      <c r="A151" s="147" t="str">
        <f t="shared" si="2"/>
        <v>VIBRA HEALTHCAREHEALTHTRUST</v>
      </c>
      <c r="B151" s="148" t="s">
        <v>1070</v>
      </c>
      <c r="C151" s="148" t="s">
        <v>8331</v>
      </c>
      <c r="D151" s="149">
        <v>201</v>
      </c>
      <c r="E151" s="150">
        <v>345.75598471432551</v>
      </c>
      <c r="F151" s="151">
        <v>0</v>
      </c>
      <c r="G151" s="152">
        <v>569.07887259296376</v>
      </c>
      <c r="H151" s="150">
        <v>438.73589669788822</v>
      </c>
      <c r="I151" s="151">
        <v>0</v>
      </c>
      <c r="J151" s="153">
        <v>471.60395034353758</v>
      </c>
      <c r="K151" s="150">
        <v>336.06791044776122</v>
      </c>
      <c r="L151" s="151">
        <v>0</v>
      </c>
      <c r="M151" s="152">
        <v>362.38141155677079</v>
      </c>
      <c r="N151" s="150">
        <v>88.460822071022477</v>
      </c>
      <c r="O151" s="151">
        <v>0</v>
      </c>
      <c r="P151" s="152">
        <v>93.950024317087781</v>
      </c>
      <c r="Q151" s="150">
        <v>14.207164179104478</v>
      </c>
      <c r="R151" s="151">
        <v>0</v>
      </c>
      <c r="S151" s="152">
        <v>15.272514469678974</v>
      </c>
      <c r="T151" s="150">
        <v>219.65656584956659</v>
      </c>
      <c r="U151" s="151">
        <v>0</v>
      </c>
      <c r="V151" s="152">
        <v>266.33359387486632</v>
      </c>
      <c r="W151" s="150">
        <v>40.347611940298506</v>
      </c>
      <c r="X151" s="151">
        <v>0</v>
      </c>
      <c r="Y151" s="152">
        <v>44.213495263669749</v>
      </c>
      <c r="Z151" s="150">
        <v>242.50388059701493</v>
      </c>
      <c r="AA151" s="151">
        <v>0</v>
      </c>
      <c r="AB151" s="152">
        <v>314.59886725065348</v>
      </c>
      <c r="AC151" s="150">
        <v>104.53154228855722</v>
      </c>
      <c r="AD151" s="151">
        <v>0</v>
      </c>
      <c r="AE151" s="152">
        <v>119.77413039201164</v>
      </c>
      <c r="AF151" s="150">
        <v>195.14386149687755</v>
      </c>
      <c r="AG151" s="151">
        <v>0</v>
      </c>
      <c r="AH151" s="152">
        <v>229.506605621478</v>
      </c>
      <c r="AI151" s="150">
        <v>734.70024875621891</v>
      </c>
      <c r="AJ151" s="151">
        <v>0</v>
      </c>
      <c r="AK151" s="152">
        <v>766.13833922798813</v>
      </c>
      <c r="AL151" s="150">
        <v>422.5</v>
      </c>
      <c r="AM151" s="151">
        <v>0</v>
      </c>
      <c r="AN151" s="152">
        <v>496.03306326214806</v>
      </c>
      <c r="AO151" s="150">
        <v>82.680464660023887</v>
      </c>
      <c r="AP151" s="151">
        <v>0</v>
      </c>
      <c r="AQ151" s="152">
        <v>87.846298286804327</v>
      </c>
      <c r="AR151" s="150">
        <v>56.622139303482584</v>
      </c>
      <c r="AS151" s="151">
        <v>0</v>
      </c>
      <c r="AT151" s="152">
        <v>65.425285707458542</v>
      </c>
      <c r="AU151" s="150">
        <v>55.748656716417905</v>
      </c>
      <c r="AV151" s="151">
        <v>0</v>
      </c>
      <c r="AW151" s="152">
        <v>68.522669168463523</v>
      </c>
      <c r="AX151" s="150">
        <v>76.234129353233826</v>
      </c>
      <c r="AY151" s="151">
        <v>0</v>
      </c>
      <c r="AZ151" s="152">
        <v>76.234129353233826</v>
      </c>
      <c r="BA151" s="150">
        <v>13.469303482587064</v>
      </c>
      <c r="BB151" s="151">
        <v>0</v>
      </c>
      <c r="BC151" s="152">
        <v>14.310858753784048</v>
      </c>
    </row>
    <row r="152" spans="1:55" hidden="1">
      <c r="A152" s="147" t="str">
        <f t="shared" si="2"/>
        <v>CENTRASTATE HEALTHCARE SYSTEMHEALTHTRUST</v>
      </c>
      <c r="B152" s="148" t="s">
        <v>380</v>
      </c>
      <c r="C152" s="148" t="s">
        <v>8331</v>
      </c>
      <c r="D152" s="149">
        <v>200</v>
      </c>
      <c r="E152" s="150">
        <v>642.39615000000003</v>
      </c>
      <c r="F152" s="151">
        <v>0</v>
      </c>
      <c r="G152" s="152">
        <v>1057.3181462125933</v>
      </c>
      <c r="H152" s="150">
        <v>1799.5944500000001</v>
      </c>
      <c r="I152" s="151">
        <v>0</v>
      </c>
      <c r="J152" s="153">
        <v>1940.0740483752604</v>
      </c>
      <c r="K152" s="150">
        <v>1747.99495</v>
      </c>
      <c r="L152" s="151">
        <v>0</v>
      </c>
      <c r="M152" s="152">
        <v>1884.8597491237406</v>
      </c>
      <c r="N152" s="150">
        <v>19.674849999999999</v>
      </c>
      <c r="O152" s="151">
        <v>0</v>
      </c>
      <c r="P152" s="152">
        <v>20.895720757048682</v>
      </c>
      <c r="Q152" s="150">
        <v>31.92465</v>
      </c>
      <c r="R152" s="151">
        <v>0</v>
      </c>
      <c r="S152" s="152">
        <v>34.318578494471225</v>
      </c>
      <c r="T152" s="150">
        <v>693.38324999999998</v>
      </c>
      <c r="U152" s="151">
        <v>0</v>
      </c>
      <c r="V152" s="152">
        <v>840.72721519104675</v>
      </c>
      <c r="W152" s="150">
        <v>174.47055</v>
      </c>
      <c r="X152" s="151">
        <v>0</v>
      </c>
      <c r="Y152" s="152">
        <v>191.18734579605422</v>
      </c>
      <c r="Z152" s="150">
        <v>1079.63075</v>
      </c>
      <c r="AA152" s="151">
        <v>0</v>
      </c>
      <c r="AB152" s="152">
        <v>1400.5986632576567</v>
      </c>
      <c r="AC152" s="150">
        <v>218.49884999999998</v>
      </c>
      <c r="AD152" s="151">
        <v>0</v>
      </c>
      <c r="AE152" s="152">
        <v>250.35993134169419</v>
      </c>
      <c r="AF152" s="150">
        <v>184.26634999999999</v>
      </c>
      <c r="AG152" s="151">
        <v>0</v>
      </c>
      <c r="AH152" s="152">
        <v>216.71368084225344</v>
      </c>
      <c r="AI152" s="150">
        <v>412.78074999999995</v>
      </c>
      <c r="AJ152" s="151">
        <v>0</v>
      </c>
      <c r="AK152" s="152">
        <v>430.44378820568141</v>
      </c>
      <c r="AL152" s="150">
        <v>67.128999999999991</v>
      </c>
      <c r="AM152" s="151">
        <v>0</v>
      </c>
      <c r="AN152" s="152">
        <v>78.812315985147293</v>
      </c>
      <c r="AO152" s="150">
        <v>82.680464660023887</v>
      </c>
      <c r="AP152" s="151">
        <v>0</v>
      </c>
      <c r="AQ152" s="152">
        <v>87.846298286804327</v>
      </c>
      <c r="AR152" s="150">
        <v>24.282779849007358</v>
      </c>
      <c r="AS152" s="151">
        <v>0</v>
      </c>
      <c r="AT152" s="152">
        <v>28.058067549823374</v>
      </c>
      <c r="AU152" s="150">
        <v>44.105600000000003</v>
      </c>
      <c r="AV152" s="151">
        <v>0</v>
      </c>
      <c r="AW152" s="152">
        <v>54.211771462944348</v>
      </c>
      <c r="AX152" s="150">
        <v>30.1845</v>
      </c>
      <c r="AY152" s="151">
        <v>0</v>
      </c>
      <c r="AZ152" s="152">
        <v>30.1845</v>
      </c>
      <c r="BA152" s="150">
        <v>6.0449035324820635</v>
      </c>
      <c r="BB152" s="151">
        <v>0</v>
      </c>
      <c r="BC152" s="152">
        <v>6.4225860487468518</v>
      </c>
    </row>
    <row r="153" spans="1:55" hidden="1">
      <c r="A153" s="147" t="str">
        <f t="shared" si="2"/>
        <v>NASH HEALTH CARE SYSTEMNASH GENERAL HOSP</v>
      </c>
      <c r="B153" s="148" t="s">
        <v>749</v>
      </c>
      <c r="C153" s="148" t="s">
        <v>8375</v>
      </c>
      <c r="D153" s="149">
        <v>200</v>
      </c>
      <c r="E153" s="150">
        <v>619.14765</v>
      </c>
      <c r="F153" s="151">
        <v>704.37996997833181</v>
      </c>
      <c r="G153" s="152">
        <v>873.0021940644167</v>
      </c>
      <c r="H153" s="150">
        <v>2761.8555452716541</v>
      </c>
      <c r="I153" s="151">
        <v>3069.8608395404967</v>
      </c>
      <c r="J153" s="153">
        <v>3703.8931652550268</v>
      </c>
      <c r="K153" s="150">
        <v>2654.3494000000001</v>
      </c>
      <c r="L153" s="151">
        <v>2953.2529953312996</v>
      </c>
      <c r="M153" s="152">
        <v>3566.4039659953141</v>
      </c>
      <c r="N153" s="150">
        <v>84.259245271654066</v>
      </c>
      <c r="O153" s="151">
        <v>91.025471587425002</v>
      </c>
      <c r="P153" s="152">
        <v>105.9279424249622</v>
      </c>
      <c r="Q153" s="150">
        <v>23.2469</v>
      </c>
      <c r="R153" s="151">
        <v>25.582372621772485</v>
      </c>
      <c r="S153" s="152">
        <v>31.561256834750591</v>
      </c>
      <c r="T153" s="150">
        <v>371.18615967095161</v>
      </c>
      <c r="U153" s="151">
        <v>401.34005859816926</v>
      </c>
      <c r="V153" s="152">
        <v>439.62317712594205</v>
      </c>
      <c r="W153" s="150">
        <v>111.3184</v>
      </c>
      <c r="X153" s="151">
        <v>120.36152753825522</v>
      </c>
      <c r="Y153" s="152">
        <v>131.84260082315316</v>
      </c>
      <c r="Z153" s="150">
        <v>892.10590000000002</v>
      </c>
      <c r="AA153" s="151">
        <v>1094.4105216312525</v>
      </c>
      <c r="AB153" s="152">
        <v>1406.7671789296639</v>
      </c>
      <c r="AC153" s="150">
        <v>170.91944999999998</v>
      </c>
      <c r="AD153" s="151">
        <v>192.49100244099586</v>
      </c>
      <c r="AE153" s="152">
        <v>206.42780368282837</v>
      </c>
      <c r="AF153" s="150">
        <v>208.622996626912</v>
      </c>
      <c r="AG153" s="151">
        <v>255.72635106945447</v>
      </c>
      <c r="AH153" s="152">
        <v>340.66563727493298</v>
      </c>
      <c r="AI153" s="150">
        <v>635.03454999999997</v>
      </c>
      <c r="AJ153" s="151">
        <v>695.0271193325782</v>
      </c>
      <c r="AK153" s="152">
        <v>749.17725388547183</v>
      </c>
      <c r="AL153" s="150">
        <v>118.3583</v>
      </c>
      <c r="AM153" s="151">
        <v>137.57568291722896</v>
      </c>
      <c r="AN153" s="152">
        <v>152.30215299907931</v>
      </c>
      <c r="AO153" s="150">
        <v>82.680464660023887</v>
      </c>
      <c r="AP153" s="151">
        <v>89.415625350233213</v>
      </c>
      <c r="AQ153" s="152">
        <v>99.592716463704562</v>
      </c>
      <c r="AR153" s="150">
        <v>23.819600000000001</v>
      </c>
      <c r="AS153" s="151">
        <v>26.528105562741473</v>
      </c>
      <c r="AT153" s="152">
        <v>32.233539224601486</v>
      </c>
      <c r="AU153" s="150">
        <v>34.043100000000003</v>
      </c>
      <c r="AV153" s="151">
        <v>38.83826717120909</v>
      </c>
      <c r="AW153" s="152">
        <v>45.817920594861079</v>
      </c>
      <c r="AX153" s="150">
        <v>64.570449999999994</v>
      </c>
      <c r="AY153" s="151">
        <v>64.570449999999994</v>
      </c>
      <c r="AZ153" s="152">
        <v>64.570449999999994</v>
      </c>
      <c r="BA153" s="150">
        <v>10.552474658819062</v>
      </c>
      <c r="BB153" s="151">
        <v>11.412080525800503</v>
      </c>
      <c r="BC153" s="152">
        <v>12.710978597031637</v>
      </c>
    </row>
    <row r="154" spans="1:55" hidden="1">
      <c r="A154" s="147" t="str">
        <f t="shared" si="2"/>
        <v>INDIAN RIVER MEMORIAL HOSPITAL, INCPREMIER</v>
      </c>
      <c r="B154" s="148" t="s">
        <v>605</v>
      </c>
      <c r="C154" s="148" t="s">
        <v>8334</v>
      </c>
      <c r="D154" s="149">
        <v>200</v>
      </c>
      <c r="E154" s="150">
        <v>82.08</v>
      </c>
      <c r="F154" s="151">
        <v>100.49118235397536</v>
      </c>
      <c r="G154" s="152">
        <v>154.20106458390916</v>
      </c>
      <c r="H154" s="150">
        <v>2933.2398223144774</v>
      </c>
      <c r="I154" s="151">
        <v>3701.4553893191264</v>
      </c>
      <c r="J154" s="153">
        <v>4475.5715768823966</v>
      </c>
      <c r="K154" s="150">
        <v>2773.3015500000001</v>
      </c>
      <c r="L154" s="151">
        <v>3486.8004383622206</v>
      </c>
      <c r="M154" s="152">
        <v>4223.9347631541741</v>
      </c>
      <c r="N154" s="150">
        <v>81.407799999999995</v>
      </c>
      <c r="O154" s="151">
        <v>109.98845777061808</v>
      </c>
      <c r="P154" s="152">
        <v>127.94360269797976</v>
      </c>
      <c r="Q154" s="150">
        <v>78.53047231447708</v>
      </c>
      <c r="R154" s="151">
        <v>104.66649318628784</v>
      </c>
      <c r="S154" s="152">
        <v>123.69321103024254</v>
      </c>
      <c r="T154" s="150">
        <v>1118.02</v>
      </c>
      <c r="U154" s="151">
        <v>1336.1964242332485</v>
      </c>
      <c r="V154" s="152">
        <v>1446.4246725236867</v>
      </c>
      <c r="W154" s="150">
        <v>121.3506</v>
      </c>
      <c r="X154" s="151">
        <v>145.03160748337174</v>
      </c>
      <c r="Y154" s="152">
        <v>156.99585147452899</v>
      </c>
      <c r="Z154" s="150">
        <v>1060.40445</v>
      </c>
      <c r="AA154" s="151">
        <v>1320.9823092385238</v>
      </c>
      <c r="AB154" s="152">
        <v>1704.8407945972863</v>
      </c>
      <c r="AC154" s="150">
        <v>318.72365000000002</v>
      </c>
      <c r="AD154" s="151">
        <v>404.89548256963167</v>
      </c>
      <c r="AE154" s="152">
        <v>427.37480694547384</v>
      </c>
      <c r="AF154" s="150">
        <v>191.44924184679036</v>
      </c>
      <c r="AG154" s="151">
        <v>196.93499474842895</v>
      </c>
      <c r="AH154" s="152">
        <v>213.69802795927447</v>
      </c>
      <c r="AI154" s="150">
        <v>294.8679095660695</v>
      </c>
      <c r="AJ154" s="151">
        <v>373.47556488865223</v>
      </c>
      <c r="AK154" s="152">
        <v>435.76193455387215</v>
      </c>
      <c r="AL154" s="150">
        <v>73.048349999999999</v>
      </c>
      <c r="AM154" s="151">
        <v>92.911544653158117</v>
      </c>
      <c r="AN154" s="152">
        <v>114.35739545937504</v>
      </c>
      <c r="AO154" s="150">
        <v>89.444861980726344</v>
      </c>
      <c r="AP154" s="151">
        <v>103.28489096011697</v>
      </c>
      <c r="AQ154" s="152">
        <v>115.43959095691385</v>
      </c>
      <c r="AR154" s="150">
        <v>57.759898731420471</v>
      </c>
      <c r="AS154" s="151">
        <v>74.3080514236228</v>
      </c>
      <c r="AT154" s="152">
        <v>92.998040438459171</v>
      </c>
      <c r="AU154" s="150">
        <v>36.155689824141191</v>
      </c>
      <c r="AV154" s="151">
        <v>45.852308019724831</v>
      </c>
      <c r="AW154" s="152">
        <v>55.698099441425271</v>
      </c>
      <c r="AX154" s="150">
        <v>62.874399999999994</v>
      </c>
      <c r="AY154" s="151">
        <v>62.874399999999994</v>
      </c>
      <c r="AZ154" s="152">
        <v>62.874399999999994</v>
      </c>
      <c r="BA154" s="150">
        <v>9.606148799477328</v>
      </c>
      <c r="BB154" s="151">
        <v>11.092532419743327</v>
      </c>
      <c r="BC154" s="152">
        <v>12.397916029227758</v>
      </c>
    </row>
    <row r="155" spans="1:55" hidden="1">
      <c r="A155" s="147" t="str">
        <f t="shared" si="2"/>
        <v>WASHINGTON REGIONALVIZIENT</v>
      </c>
      <c r="B155" s="148" t="s">
        <v>1099</v>
      </c>
      <c r="C155" s="148" t="s">
        <v>8335</v>
      </c>
      <c r="D155" s="149">
        <v>200</v>
      </c>
      <c r="E155" s="150">
        <v>910.57449999999994</v>
      </c>
      <c r="F155" s="151">
        <v>1019.4575838299876</v>
      </c>
      <c r="G155" s="152">
        <v>1346.5018384560324</v>
      </c>
      <c r="H155" s="150">
        <v>2216.4003492168181</v>
      </c>
      <c r="I155" s="151">
        <v>2522.4535471345948</v>
      </c>
      <c r="J155" s="153">
        <v>3256.0985412482009</v>
      </c>
      <c r="K155" s="150">
        <v>2117.0482000000002</v>
      </c>
      <c r="L155" s="151">
        <v>2413.7362470987741</v>
      </c>
      <c r="M155" s="152">
        <v>3116.6664479302731</v>
      </c>
      <c r="N155" s="150">
        <v>80.098149216817802</v>
      </c>
      <c r="O155" s="151">
        <v>87.187477234349146</v>
      </c>
      <c r="P155" s="152">
        <v>110.07288127064815</v>
      </c>
      <c r="Q155" s="150">
        <v>19.254000000000001</v>
      </c>
      <c r="R155" s="151">
        <v>21.5298228014716</v>
      </c>
      <c r="S155" s="152">
        <v>29.359212047279804</v>
      </c>
      <c r="T155" s="150">
        <v>431.62824999999998</v>
      </c>
      <c r="U155" s="151">
        <v>460.22685217834612</v>
      </c>
      <c r="V155" s="152">
        <v>545.38987752637263</v>
      </c>
      <c r="W155" s="150">
        <v>243.52340000000001</v>
      </c>
      <c r="X155" s="151">
        <v>259.65864795403974</v>
      </c>
      <c r="Y155" s="152">
        <v>307.70737851566918</v>
      </c>
      <c r="Z155" s="150">
        <v>919.83905000000004</v>
      </c>
      <c r="AA155" s="151">
        <v>1139.5117798068561</v>
      </c>
      <c r="AB155" s="152">
        <v>1611.0933590557695</v>
      </c>
      <c r="AC155" s="150">
        <v>115.6318</v>
      </c>
      <c r="AD155" s="151">
        <v>130.42460702837803</v>
      </c>
      <c r="AE155" s="152">
        <v>151.45072317693763</v>
      </c>
      <c r="AF155" s="150">
        <v>280.27870000000001</v>
      </c>
      <c r="AG155" s="151">
        <v>349.90327091624988</v>
      </c>
      <c r="AH155" s="152">
        <v>520.82030942158269</v>
      </c>
      <c r="AI155" s="150">
        <v>615.85599999999999</v>
      </c>
      <c r="AJ155" s="151">
        <v>688.91907848123628</v>
      </c>
      <c r="AK155" s="152">
        <v>778.42496856084006</v>
      </c>
      <c r="AL155" s="150">
        <v>422.5</v>
      </c>
      <c r="AM155" s="151">
        <v>495.56266204818212</v>
      </c>
      <c r="AN155" s="152">
        <v>580.56277744567865</v>
      </c>
      <c r="AO155" s="150">
        <v>127.5067</v>
      </c>
      <c r="AP155" s="151">
        <v>136.64150538464986</v>
      </c>
      <c r="AQ155" s="152">
        <v>163.68312129355976</v>
      </c>
      <c r="AR155" s="150">
        <v>59.420233122652725</v>
      </c>
      <c r="AS155" s="151">
        <v>67.048068792367474</v>
      </c>
      <c r="AT155" s="152">
        <v>91.728269591810829</v>
      </c>
      <c r="AU155" s="150">
        <v>47.513350000000003</v>
      </c>
      <c r="AV155" s="151">
        <v>52.315016526699893</v>
      </c>
      <c r="AW155" s="152">
        <v>70.039684166825097</v>
      </c>
      <c r="AX155" s="150">
        <v>52.741549999999997</v>
      </c>
      <c r="AY155" s="151">
        <v>52.741549999999997</v>
      </c>
      <c r="AZ155" s="152">
        <v>52.741549999999997</v>
      </c>
      <c r="BA155" s="150">
        <v>12.542561601172487</v>
      </c>
      <c r="BB155" s="151">
        <v>13.441132886067265</v>
      </c>
      <c r="BC155" s="152">
        <v>16.101158855939815</v>
      </c>
    </row>
    <row r="156" spans="1:55" hidden="1">
      <c r="A156" s="147" t="str">
        <f t="shared" si="2"/>
        <v>BLESSING CORPORATE SERVICESVIZIENT</v>
      </c>
      <c r="B156" s="148" t="s">
        <v>333</v>
      </c>
      <c r="C156" s="148" t="s">
        <v>8335</v>
      </c>
      <c r="D156" s="149">
        <v>199</v>
      </c>
      <c r="E156" s="150">
        <v>432.81412865255982</v>
      </c>
      <c r="F156" s="151">
        <v>484.56841899660054</v>
      </c>
      <c r="G156" s="152">
        <v>640.01904285746809</v>
      </c>
      <c r="H156" s="150">
        <v>2732.9944221105534</v>
      </c>
      <c r="I156" s="151">
        <v>3113.7173638115833</v>
      </c>
      <c r="J156" s="153">
        <v>4021.8503772194031</v>
      </c>
      <c r="K156" s="150">
        <v>2672.0367839195983</v>
      </c>
      <c r="L156" s="151">
        <v>3046.5022189518259</v>
      </c>
      <c r="M156" s="152">
        <v>3933.7070323092903</v>
      </c>
      <c r="N156" s="150">
        <v>31.917236180904521</v>
      </c>
      <c r="O156" s="151">
        <v>34.742167329899694</v>
      </c>
      <c r="P156" s="152">
        <v>43.861464752674777</v>
      </c>
      <c r="Q156" s="150">
        <v>29.040402010050251</v>
      </c>
      <c r="R156" s="151">
        <v>32.472977529857772</v>
      </c>
      <c r="S156" s="152">
        <v>44.281880157438238</v>
      </c>
      <c r="T156" s="150">
        <v>315.29562814070351</v>
      </c>
      <c r="U156" s="151">
        <v>336.1863234039717</v>
      </c>
      <c r="V156" s="152">
        <v>398.39617545019132</v>
      </c>
      <c r="W156" s="150">
        <v>562.79999999999995</v>
      </c>
      <c r="X156" s="151">
        <v>600.08971239943901</v>
      </c>
      <c r="Y156" s="152">
        <v>711.13376631822064</v>
      </c>
      <c r="Z156" s="150">
        <v>1009.655879396985</v>
      </c>
      <c r="AA156" s="151">
        <v>1250.7783488036464</v>
      </c>
      <c r="AB156" s="152">
        <v>1768.4070732027471</v>
      </c>
      <c r="AC156" s="150">
        <v>137.00145728643216</v>
      </c>
      <c r="AD156" s="151">
        <v>154.52809027359285</v>
      </c>
      <c r="AE156" s="152">
        <v>179.43999645706876</v>
      </c>
      <c r="AF156" s="150">
        <v>175.38989949748742</v>
      </c>
      <c r="AG156" s="151">
        <v>218.95884175231004</v>
      </c>
      <c r="AH156" s="152">
        <v>325.91353437025964</v>
      </c>
      <c r="AI156" s="150">
        <v>292.30954773869348</v>
      </c>
      <c r="AJ156" s="151">
        <v>326.98816648600916</v>
      </c>
      <c r="AK156" s="152">
        <v>369.47119214317286</v>
      </c>
      <c r="AL156" s="150">
        <v>106.29994974874371</v>
      </c>
      <c r="AM156" s="151">
        <v>124.68233390077023</v>
      </c>
      <c r="AN156" s="152">
        <v>146.06815164134136</v>
      </c>
      <c r="AO156" s="150">
        <v>99.39613263717132</v>
      </c>
      <c r="AP156" s="151">
        <v>106.51704728422442</v>
      </c>
      <c r="AQ156" s="152">
        <v>127.59697517511525</v>
      </c>
      <c r="AR156" s="150">
        <v>59.420233122652725</v>
      </c>
      <c r="AS156" s="151">
        <v>67.048068792367474</v>
      </c>
      <c r="AT156" s="152">
        <v>91.728269591810829</v>
      </c>
      <c r="AU156" s="150">
        <v>28.761306532663315</v>
      </c>
      <c r="AV156" s="151">
        <v>31.667904422352095</v>
      </c>
      <c r="AW156" s="152">
        <v>42.397196277950975</v>
      </c>
      <c r="AX156" s="150">
        <v>32.86</v>
      </c>
      <c r="AY156" s="151">
        <v>32.86</v>
      </c>
      <c r="AZ156" s="152">
        <v>32.86</v>
      </c>
      <c r="BA156" s="150">
        <v>12.542561601172487</v>
      </c>
      <c r="BB156" s="151">
        <v>13.441132886067265</v>
      </c>
      <c r="BC156" s="152">
        <v>16.101158855939815</v>
      </c>
    </row>
    <row r="157" spans="1:55" hidden="1">
      <c r="A157" s="147" t="str">
        <f t="shared" si="2"/>
        <v>SUCCESS HEALTHCARE, LLCVIZIENT</v>
      </c>
      <c r="B157" s="148" t="s">
        <v>960</v>
      </c>
      <c r="C157" s="148" t="s">
        <v>8335</v>
      </c>
      <c r="D157" s="149">
        <v>198</v>
      </c>
      <c r="E157" s="150">
        <v>432.81412865255982</v>
      </c>
      <c r="F157" s="151">
        <v>484.56841899660054</v>
      </c>
      <c r="G157" s="152">
        <v>640.01904285746809</v>
      </c>
      <c r="H157" s="150">
        <v>2147.0808612714095</v>
      </c>
      <c r="I157" s="151">
        <v>2441.6430569725353</v>
      </c>
      <c r="J157" s="153">
        <v>3158.3114688903238</v>
      </c>
      <c r="K157" s="150">
        <v>1966.7706226527416</v>
      </c>
      <c r="L157" s="151">
        <v>2242.398421361378</v>
      </c>
      <c r="M157" s="152">
        <v>2895.4314835140417</v>
      </c>
      <c r="N157" s="150">
        <v>80.098149216817802</v>
      </c>
      <c r="O157" s="151">
        <v>87.187477234349146</v>
      </c>
      <c r="P157" s="152">
        <v>110.07288127064815</v>
      </c>
      <c r="Q157" s="150">
        <v>100.21208940185029</v>
      </c>
      <c r="R157" s="151">
        <v>112.05715837680827</v>
      </c>
      <c r="S157" s="152">
        <v>152.80710410563435</v>
      </c>
      <c r="T157" s="150">
        <v>427.60650499221407</v>
      </c>
      <c r="U157" s="151">
        <v>455.93863646216607</v>
      </c>
      <c r="V157" s="152">
        <v>540.30814569524568</v>
      </c>
      <c r="W157" s="150">
        <v>230.88416277365587</v>
      </c>
      <c r="X157" s="151">
        <v>246.1819666603206</v>
      </c>
      <c r="Y157" s="152">
        <v>291.73689455660809</v>
      </c>
      <c r="Z157" s="150">
        <v>1082.7604634972979</v>
      </c>
      <c r="AA157" s="151">
        <v>1341.3415128052047</v>
      </c>
      <c r="AB157" s="152">
        <v>1896.4493757779076</v>
      </c>
      <c r="AC157" s="150">
        <v>249.76420605477719</v>
      </c>
      <c r="AD157" s="151">
        <v>281.71660758069282</v>
      </c>
      <c r="AE157" s="152">
        <v>327.13293082620584</v>
      </c>
      <c r="AF157" s="150">
        <v>229.36481817349096</v>
      </c>
      <c r="AG157" s="151">
        <v>286.3417737845059</v>
      </c>
      <c r="AH157" s="152">
        <v>426.21096634008444</v>
      </c>
      <c r="AI157" s="150">
        <v>306.28059975267956</v>
      </c>
      <c r="AJ157" s="151">
        <v>342.61669698484121</v>
      </c>
      <c r="AK157" s="152">
        <v>387.13021588370469</v>
      </c>
      <c r="AL157" s="150">
        <v>81.419337272144318</v>
      </c>
      <c r="AM157" s="151">
        <v>95.499132593568319</v>
      </c>
      <c r="AN157" s="152">
        <v>111.87937653136703</v>
      </c>
      <c r="AO157" s="150">
        <v>99.39613263717132</v>
      </c>
      <c r="AP157" s="151">
        <v>106.51704728422442</v>
      </c>
      <c r="AQ157" s="152">
        <v>127.59697517511525</v>
      </c>
      <c r="AR157" s="150">
        <v>59.420233122652725</v>
      </c>
      <c r="AS157" s="151">
        <v>67.048068792367474</v>
      </c>
      <c r="AT157" s="152">
        <v>91.728269591810829</v>
      </c>
      <c r="AU157" s="150">
        <v>50.746392781899807</v>
      </c>
      <c r="AV157" s="151">
        <v>55.874788392220132</v>
      </c>
      <c r="AW157" s="152">
        <v>74.805529878442911</v>
      </c>
      <c r="AX157" s="150">
        <v>71.185558074562636</v>
      </c>
      <c r="AY157" s="151">
        <v>71.185558074562636</v>
      </c>
      <c r="AZ157" s="152">
        <v>71.185558074562636</v>
      </c>
      <c r="BA157" s="150">
        <v>12.542561601172487</v>
      </c>
      <c r="BB157" s="151">
        <v>13.441132886067265</v>
      </c>
      <c r="BC157" s="152">
        <v>16.101158855939815</v>
      </c>
    </row>
    <row r="158" spans="1:55" hidden="1">
      <c r="A158" s="147" t="str">
        <f t="shared" si="2"/>
        <v>BERKSHIRE HEALTH SYSTEMS, INCPREMIER</v>
      </c>
      <c r="B158" s="148" t="s">
        <v>326</v>
      </c>
      <c r="C158" s="148" t="s">
        <v>8334</v>
      </c>
      <c r="D158" s="149">
        <v>198</v>
      </c>
      <c r="E158" s="150">
        <v>362.23099444656128</v>
      </c>
      <c r="F158" s="151">
        <v>443.4822236499906</v>
      </c>
      <c r="G158" s="152">
        <v>680.51175644429622</v>
      </c>
      <c r="H158" s="150">
        <v>2489.930174426247</v>
      </c>
      <c r="I158" s="151">
        <v>3201.5579746230565</v>
      </c>
      <c r="J158" s="153">
        <v>3829.5290487991979</v>
      </c>
      <c r="K158" s="150">
        <v>1726.4826996787724</v>
      </c>
      <c r="L158" s="151">
        <v>2170.6621243783366</v>
      </c>
      <c r="M158" s="152">
        <v>2629.5554816811873</v>
      </c>
      <c r="N158" s="150">
        <v>731.54</v>
      </c>
      <c r="O158" s="151">
        <v>988.36912921756834</v>
      </c>
      <c r="P158" s="152">
        <v>1149.7161588653682</v>
      </c>
      <c r="Q158" s="150">
        <v>31.907474747474748</v>
      </c>
      <c r="R158" s="151">
        <v>42.526721027151574</v>
      </c>
      <c r="S158" s="152">
        <v>50.257408252642691</v>
      </c>
      <c r="T158" s="150">
        <v>330.91363636363639</v>
      </c>
      <c r="U158" s="151">
        <v>395.48989967899723</v>
      </c>
      <c r="V158" s="152">
        <v>428.1154613610625</v>
      </c>
      <c r="W158" s="150">
        <v>218.43085858585857</v>
      </c>
      <c r="X158" s="151">
        <v>261.05662884798363</v>
      </c>
      <c r="Y158" s="152">
        <v>282.59224620232033</v>
      </c>
      <c r="Z158" s="150">
        <v>1430.3207070707072</v>
      </c>
      <c r="AA158" s="151">
        <v>1781.7997185677038</v>
      </c>
      <c r="AB158" s="152">
        <v>2299.5651242046151</v>
      </c>
      <c r="AC158" s="150">
        <v>289.04121212121214</v>
      </c>
      <c r="AD158" s="151">
        <v>367.18794185599171</v>
      </c>
      <c r="AE158" s="152">
        <v>387.57378760436757</v>
      </c>
      <c r="AF158" s="150">
        <v>306.24888888888893</v>
      </c>
      <c r="AG158" s="151">
        <v>315.02409068462271</v>
      </c>
      <c r="AH158" s="152">
        <v>341.83882364312279</v>
      </c>
      <c r="AI158" s="150">
        <v>476.74747474747477</v>
      </c>
      <c r="AJ158" s="151">
        <v>603.84167508284281</v>
      </c>
      <c r="AK158" s="152">
        <v>704.54734187710528</v>
      </c>
      <c r="AL158" s="150">
        <v>54.469913703925542</v>
      </c>
      <c r="AM158" s="151">
        <v>69.281288617141215</v>
      </c>
      <c r="AN158" s="152">
        <v>85.272801672835115</v>
      </c>
      <c r="AO158" s="150">
        <v>181.48373737373737</v>
      </c>
      <c r="AP158" s="151">
        <v>209.5651735671531</v>
      </c>
      <c r="AQ158" s="152">
        <v>234.22707513675442</v>
      </c>
      <c r="AR158" s="150">
        <v>98.951010101010098</v>
      </c>
      <c r="AS158" s="151">
        <v>127.30037462834817</v>
      </c>
      <c r="AT158" s="152">
        <v>159.31901268715765</v>
      </c>
      <c r="AU158" s="150">
        <v>42.981565656565657</v>
      </c>
      <c r="AV158" s="151">
        <v>54.508819973861122</v>
      </c>
      <c r="AW158" s="152">
        <v>66.213410108664903</v>
      </c>
      <c r="AX158" s="150">
        <v>40.632474747474745</v>
      </c>
      <c r="AY158" s="151">
        <v>40.632474747474745</v>
      </c>
      <c r="AZ158" s="152">
        <v>40.632474747474745</v>
      </c>
      <c r="BA158" s="150">
        <v>7.6459595959595967</v>
      </c>
      <c r="BB158" s="151">
        <v>8.8290381992463107</v>
      </c>
      <c r="BC158" s="152">
        <v>9.8680508716180864</v>
      </c>
    </row>
    <row r="159" spans="1:55" hidden="1">
      <c r="A159" s="147" t="str">
        <f t="shared" si="2"/>
        <v>UNIVERSITY HOSPITALS PARMA MEDICAL CENTERPREMIER</v>
      </c>
      <c r="B159" s="148" t="s">
        <v>1032</v>
      </c>
      <c r="C159" s="148" t="s">
        <v>8334</v>
      </c>
      <c r="D159" s="149">
        <v>195</v>
      </c>
      <c r="E159" s="150">
        <v>76.31589743589744</v>
      </c>
      <c r="F159" s="151">
        <v>93.434146756067861</v>
      </c>
      <c r="G159" s="152">
        <v>143.37222988903275</v>
      </c>
      <c r="H159" s="150">
        <v>1869.7386153846155</v>
      </c>
      <c r="I159" s="151">
        <v>2362.6561033812841</v>
      </c>
      <c r="J159" s="153">
        <v>2854.6368179204874</v>
      </c>
      <c r="K159" s="150">
        <v>1731.9083076923077</v>
      </c>
      <c r="L159" s="151">
        <v>2177.4836012566716</v>
      </c>
      <c r="M159" s="152">
        <v>2637.8190671176935</v>
      </c>
      <c r="N159" s="150">
        <v>80.496307692307695</v>
      </c>
      <c r="O159" s="151">
        <v>108.75695866128387</v>
      </c>
      <c r="P159" s="152">
        <v>126.51106663045738</v>
      </c>
      <c r="Q159" s="150">
        <v>57.333999999999996</v>
      </c>
      <c r="R159" s="151">
        <v>76.415543463328348</v>
      </c>
      <c r="S159" s="152">
        <v>90.306684172336858</v>
      </c>
      <c r="T159" s="150">
        <v>959.63743589743581</v>
      </c>
      <c r="U159" s="151">
        <v>1146.9062363880048</v>
      </c>
      <c r="V159" s="152">
        <v>1241.5191713559855</v>
      </c>
      <c r="W159" s="150">
        <v>104.16861538461539</v>
      </c>
      <c r="X159" s="151">
        <v>124.49663815875536</v>
      </c>
      <c r="Y159" s="152">
        <v>134.76686946113503</v>
      </c>
      <c r="Z159" s="150">
        <v>799.0384102564102</v>
      </c>
      <c r="AA159" s="151">
        <v>995.38964057609496</v>
      </c>
      <c r="AB159" s="152">
        <v>1284.6355730167775</v>
      </c>
      <c r="AC159" s="150">
        <v>176.55630769230771</v>
      </c>
      <c r="AD159" s="151">
        <v>224.29101638296783</v>
      </c>
      <c r="AE159" s="152">
        <v>236.74339169686868</v>
      </c>
      <c r="AF159" s="150">
        <v>191.44924184679036</v>
      </c>
      <c r="AG159" s="151">
        <v>196.93499474842895</v>
      </c>
      <c r="AH159" s="152">
        <v>213.69802795927447</v>
      </c>
      <c r="AI159" s="150">
        <v>103.69071794871795</v>
      </c>
      <c r="AJ159" s="151">
        <v>131.33321125583598</v>
      </c>
      <c r="AK159" s="152">
        <v>153.23630134966925</v>
      </c>
      <c r="AL159" s="150">
        <v>40.836717948717947</v>
      </c>
      <c r="AM159" s="151">
        <v>51.940975301710864</v>
      </c>
      <c r="AN159" s="152">
        <v>63.929995731929566</v>
      </c>
      <c r="AO159" s="150">
        <v>89.444861980726344</v>
      </c>
      <c r="AP159" s="151">
        <v>103.28489096011697</v>
      </c>
      <c r="AQ159" s="152">
        <v>115.43959095691385</v>
      </c>
      <c r="AR159" s="150">
        <v>57.759898731420471</v>
      </c>
      <c r="AS159" s="151">
        <v>74.3080514236228</v>
      </c>
      <c r="AT159" s="152">
        <v>92.998040438459171</v>
      </c>
      <c r="AU159" s="150">
        <v>36.155689824141191</v>
      </c>
      <c r="AV159" s="151">
        <v>45.852308019724831</v>
      </c>
      <c r="AW159" s="152">
        <v>55.698099441425271</v>
      </c>
      <c r="AX159" s="150">
        <v>19.386461538461539</v>
      </c>
      <c r="AY159" s="151">
        <v>19.386461538461539</v>
      </c>
      <c r="AZ159" s="152">
        <v>19.386461538461539</v>
      </c>
      <c r="BA159" s="150">
        <v>9.606148799477328</v>
      </c>
      <c r="BB159" s="151">
        <v>11.092532419743327</v>
      </c>
      <c r="BC159" s="152">
        <v>12.397916029227758</v>
      </c>
    </row>
    <row r="160" spans="1:55" hidden="1">
      <c r="A160" s="147" t="str">
        <f t="shared" si="2"/>
        <v>UPMC SUSQUEHANNAVIZIENT</v>
      </c>
      <c r="B160" s="148" t="s">
        <v>1053</v>
      </c>
      <c r="C160" s="148" t="s">
        <v>8335</v>
      </c>
      <c r="D160" s="149">
        <v>191</v>
      </c>
      <c r="E160" s="150">
        <v>683.58958115183248</v>
      </c>
      <c r="F160" s="151">
        <v>765.33065963564798</v>
      </c>
      <c r="G160" s="152">
        <v>1010.850433182932</v>
      </c>
      <c r="H160" s="150">
        <v>2894.1166492146599</v>
      </c>
      <c r="I160" s="151">
        <v>3294.3334686061962</v>
      </c>
      <c r="J160" s="153">
        <v>4252.140939096168</v>
      </c>
      <c r="K160" s="150">
        <v>2779.824712041885</v>
      </c>
      <c r="L160" s="151">
        <v>3169.395797429841</v>
      </c>
      <c r="M160" s="152">
        <v>4092.3897770246213</v>
      </c>
      <c r="N160" s="150">
        <v>96.44261780104712</v>
      </c>
      <c r="O160" s="151">
        <v>104.97856225352487</v>
      </c>
      <c r="P160" s="152">
        <v>132.53385905221677</v>
      </c>
      <c r="Q160" s="150">
        <v>17.849319371727749</v>
      </c>
      <c r="R160" s="151">
        <v>19.959108922830204</v>
      </c>
      <c r="S160" s="152">
        <v>27.217303019329702</v>
      </c>
      <c r="T160" s="150">
        <v>427.60650499221407</v>
      </c>
      <c r="U160" s="151">
        <v>455.93863646216607</v>
      </c>
      <c r="V160" s="152">
        <v>540.30814569524568</v>
      </c>
      <c r="W160" s="150">
        <v>543.53628272251308</v>
      </c>
      <c r="X160" s="151">
        <v>579.54962966882215</v>
      </c>
      <c r="Y160" s="152">
        <v>686.7928284702665</v>
      </c>
      <c r="Z160" s="150">
        <v>1236.0035078534031</v>
      </c>
      <c r="AA160" s="151">
        <v>1531.181522551743</v>
      </c>
      <c r="AB160" s="152">
        <v>2164.8537787912496</v>
      </c>
      <c r="AC160" s="150">
        <v>284.76732984293193</v>
      </c>
      <c r="AD160" s="151">
        <v>321.19769033505406</v>
      </c>
      <c r="AE160" s="152">
        <v>372.97886949677837</v>
      </c>
      <c r="AF160" s="150">
        <v>325.03376963350786</v>
      </c>
      <c r="AG160" s="151">
        <v>405.77603347312248</v>
      </c>
      <c r="AH160" s="152">
        <v>603.98520641414063</v>
      </c>
      <c r="AI160" s="150">
        <v>568.24837696335078</v>
      </c>
      <c r="AJ160" s="151">
        <v>635.66344763394329</v>
      </c>
      <c r="AK160" s="152">
        <v>718.25024838995603</v>
      </c>
      <c r="AL160" s="150">
        <v>100.73209424083768</v>
      </c>
      <c r="AM160" s="151">
        <v>118.15163260515475</v>
      </c>
      <c r="AN160" s="152">
        <v>138.41728854527946</v>
      </c>
      <c r="AO160" s="150">
        <v>53.639162303664918</v>
      </c>
      <c r="AP160" s="151">
        <v>57.481966710332387</v>
      </c>
      <c r="AQ160" s="152">
        <v>68.857758136911414</v>
      </c>
      <c r="AR160" s="150">
        <v>52.25408376963351</v>
      </c>
      <c r="AS160" s="151">
        <v>58.96199356937344</v>
      </c>
      <c r="AT160" s="152">
        <v>80.66573339421501</v>
      </c>
      <c r="AU160" s="150">
        <v>43.946963350785332</v>
      </c>
      <c r="AV160" s="151">
        <v>48.388213291519314</v>
      </c>
      <c r="AW160" s="152">
        <v>64.78245447184932</v>
      </c>
      <c r="AX160" s="150">
        <v>60.94235602094242</v>
      </c>
      <c r="AY160" s="151">
        <v>60.94235602094242</v>
      </c>
      <c r="AZ160" s="152">
        <v>60.94235602094242</v>
      </c>
      <c r="BA160" s="150">
        <v>6.2522513089005241</v>
      </c>
      <c r="BB160" s="151">
        <v>6.7001736449246598</v>
      </c>
      <c r="BC160" s="152">
        <v>8.0261508560144854</v>
      </c>
    </row>
    <row r="161" spans="1:55" hidden="1">
      <c r="A161" s="147" t="str">
        <f t="shared" si="2"/>
        <v>THE ERIE COUNTY MEDICAL CENTER CORPVIZIENT</v>
      </c>
      <c r="B161" s="148" t="s">
        <v>985</v>
      </c>
      <c r="C161" s="148" t="s">
        <v>8335</v>
      </c>
      <c r="D161" s="149">
        <v>191</v>
      </c>
      <c r="E161" s="150">
        <v>694.66036649214664</v>
      </c>
      <c r="F161" s="151">
        <v>777.7252479687686</v>
      </c>
      <c r="G161" s="152">
        <v>1027.2212329515232</v>
      </c>
      <c r="H161" s="150">
        <v>1974.3969585117977</v>
      </c>
      <c r="I161" s="151">
        <v>2244.3843086970105</v>
      </c>
      <c r="J161" s="153">
        <v>2903.3799908445385</v>
      </c>
      <c r="K161" s="150">
        <v>1786.8333507853401</v>
      </c>
      <c r="L161" s="151">
        <v>2037.2443226921021</v>
      </c>
      <c r="M161" s="152">
        <v>2630.5322441102162</v>
      </c>
      <c r="N161" s="150">
        <v>87.351518324607326</v>
      </c>
      <c r="O161" s="151">
        <v>95.082827628100176</v>
      </c>
      <c r="P161" s="152">
        <v>120.04064262868798</v>
      </c>
      <c r="Q161" s="150">
        <v>100.21208940185029</v>
      </c>
      <c r="R161" s="151">
        <v>112.05715837680827</v>
      </c>
      <c r="S161" s="152">
        <v>152.80710410563435</v>
      </c>
      <c r="T161" s="150">
        <v>431.15910994764397</v>
      </c>
      <c r="U161" s="151">
        <v>459.72662808614041</v>
      </c>
      <c r="V161" s="152">
        <v>544.79708908933878</v>
      </c>
      <c r="W161" s="150">
        <v>157.75869109947644</v>
      </c>
      <c r="X161" s="151">
        <v>168.21138516417335</v>
      </c>
      <c r="Y161" s="152">
        <v>199.33818793710634</v>
      </c>
      <c r="Z161" s="150">
        <v>1860.6612565445025</v>
      </c>
      <c r="AA161" s="151">
        <v>2305.0178398739295</v>
      </c>
      <c r="AB161" s="152">
        <v>3258.9386087394432</v>
      </c>
      <c r="AC161" s="150">
        <v>187.57476439790577</v>
      </c>
      <c r="AD161" s="151">
        <v>211.57125405846364</v>
      </c>
      <c r="AE161" s="152">
        <v>245.67924842306809</v>
      </c>
      <c r="AF161" s="150">
        <v>662.45319371727749</v>
      </c>
      <c r="AG161" s="151">
        <v>827.01446563934928</v>
      </c>
      <c r="AH161" s="152">
        <v>1230.9857200320544</v>
      </c>
      <c r="AI161" s="150">
        <v>502.59811518324608</v>
      </c>
      <c r="AJ161" s="151">
        <v>562.22466024273228</v>
      </c>
      <c r="AK161" s="152">
        <v>635.27013134605465</v>
      </c>
      <c r="AL161" s="150">
        <v>100.64230366492147</v>
      </c>
      <c r="AM161" s="151">
        <v>118.0463146008284</v>
      </c>
      <c r="AN161" s="152">
        <v>138.29390614020878</v>
      </c>
      <c r="AO161" s="150">
        <v>99.39613263717132</v>
      </c>
      <c r="AP161" s="151">
        <v>106.51704728422442</v>
      </c>
      <c r="AQ161" s="152">
        <v>127.59697517511525</v>
      </c>
      <c r="AR161" s="150">
        <v>59.420233122652725</v>
      </c>
      <c r="AS161" s="151">
        <v>67.048068792367474</v>
      </c>
      <c r="AT161" s="152">
        <v>91.728269591810829</v>
      </c>
      <c r="AU161" s="150">
        <v>50.746392781899807</v>
      </c>
      <c r="AV161" s="151">
        <v>55.874788392220132</v>
      </c>
      <c r="AW161" s="152">
        <v>74.805529878442911</v>
      </c>
      <c r="AX161" s="150">
        <v>12.742670157068062</v>
      </c>
      <c r="AY161" s="151">
        <v>12.742670157068062</v>
      </c>
      <c r="AZ161" s="152">
        <v>12.742670157068062</v>
      </c>
      <c r="BA161" s="150">
        <v>12.542561601172487</v>
      </c>
      <c r="BB161" s="151">
        <v>13.441132886067265</v>
      </c>
      <c r="BC161" s="152">
        <v>16.101158855939815</v>
      </c>
    </row>
    <row r="162" spans="1:55" hidden="1">
      <c r="A162" s="147" t="str">
        <f t="shared" si="2"/>
        <v>AVANTI HOSPITALSVIZIENT</v>
      </c>
      <c r="B162" s="148" t="s">
        <v>295</v>
      </c>
      <c r="C162" s="148" t="s">
        <v>8335</v>
      </c>
      <c r="D162" s="149">
        <v>189</v>
      </c>
      <c r="E162" s="150">
        <v>393.76052910052914</v>
      </c>
      <c r="F162" s="151">
        <v>440.84493647081371</v>
      </c>
      <c r="G162" s="152">
        <v>582.2689701340006</v>
      </c>
      <c r="H162" s="150">
        <v>1156.9174084760771</v>
      </c>
      <c r="I162" s="151">
        <v>1313.1555389485623</v>
      </c>
      <c r="J162" s="153">
        <v>1699.5617413208763</v>
      </c>
      <c r="K162" s="150">
        <v>996.64783068783072</v>
      </c>
      <c r="L162" s="151">
        <v>1136.320370279514</v>
      </c>
      <c r="M162" s="152">
        <v>1467.2404975509075</v>
      </c>
      <c r="N162" s="150">
        <v>80.098149216817802</v>
      </c>
      <c r="O162" s="151">
        <v>87.187477234349146</v>
      </c>
      <c r="P162" s="152">
        <v>110.07288127064815</v>
      </c>
      <c r="Q162" s="150">
        <v>80.171428571428564</v>
      </c>
      <c r="R162" s="151">
        <v>89.647691434698984</v>
      </c>
      <c r="S162" s="152">
        <v>122.24836249932054</v>
      </c>
      <c r="T162" s="150">
        <v>118.02354497354497</v>
      </c>
      <c r="U162" s="151">
        <v>125.843488201025</v>
      </c>
      <c r="V162" s="152">
        <v>149.13029149123125</v>
      </c>
      <c r="W162" s="150">
        <v>70.792328042328037</v>
      </c>
      <c r="X162" s="151">
        <v>75.482849635762932</v>
      </c>
      <c r="Y162" s="152">
        <v>89.450630538691783</v>
      </c>
      <c r="Z162" s="150">
        <v>1018.130582010582</v>
      </c>
      <c r="AA162" s="151">
        <v>1261.2769501171629</v>
      </c>
      <c r="AB162" s="152">
        <v>1783.2504711871429</v>
      </c>
      <c r="AC162" s="150">
        <v>141.8867195767196</v>
      </c>
      <c r="AD162" s="151">
        <v>160.03832547222586</v>
      </c>
      <c r="AE162" s="152">
        <v>185.83855210329284</v>
      </c>
      <c r="AF162" s="150">
        <v>229.36481817349096</v>
      </c>
      <c r="AG162" s="151">
        <v>286.3417737845059</v>
      </c>
      <c r="AH162" s="152">
        <v>426.21096634008444</v>
      </c>
      <c r="AI162" s="150">
        <v>686.17989417989418</v>
      </c>
      <c r="AJ162" s="151">
        <v>767.58596225540543</v>
      </c>
      <c r="AK162" s="152">
        <v>867.31242783063692</v>
      </c>
      <c r="AL162" s="150">
        <v>196.4088888888889</v>
      </c>
      <c r="AM162" s="151">
        <v>230.37375580521515</v>
      </c>
      <c r="AN162" s="152">
        <v>269.88802378308407</v>
      </c>
      <c r="AO162" s="150">
        <v>99.39613263717132</v>
      </c>
      <c r="AP162" s="151">
        <v>106.51704728422442</v>
      </c>
      <c r="AQ162" s="152">
        <v>127.59697517511525</v>
      </c>
      <c r="AR162" s="150">
        <v>59.420233122652725</v>
      </c>
      <c r="AS162" s="151">
        <v>67.048068792367474</v>
      </c>
      <c r="AT162" s="152">
        <v>91.728269591810829</v>
      </c>
      <c r="AU162" s="150">
        <v>50.746392781899807</v>
      </c>
      <c r="AV162" s="151">
        <v>55.874788392220132</v>
      </c>
      <c r="AW162" s="152">
        <v>74.805529878442911</v>
      </c>
      <c r="AX162" s="150">
        <v>113.40661375661375</v>
      </c>
      <c r="AY162" s="151">
        <v>113.40661375661375</v>
      </c>
      <c r="AZ162" s="152">
        <v>113.40661375661375</v>
      </c>
      <c r="BA162" s="150">
        <v>12.542561601172487</v>
      </c>
      <c r="BB162" s="151">
        <v>13.441132886067265</v>
      </c>
      <c r="BC162" s="152">
        <v>16.101158855939815</v>
      </c>
    </row>
    <row r="163" spans="1:55" hidden="1">
      <c r="A163" s="147" t="str">
        <f t="shared" si="2"/>
        <v>SOUTH GEORGIA HEALTH SYSTEMVIZIENT</v>
      </c>
      <c r="B163" s="148" t="s">
        <v>935</v>
      </c>
      <c r="C163" s="148" t="s">
        <v>8335</v>
      </c>
      <c r="D163" s="149">
        <v>186</v>
      </c>
      <c r="E163" s="150">
        <v>750.461935483871</v>
      </c>
      <c r="F163" s="151">
        <v>840.19935931081227</v>
      </c>
      <c r="G163" s="152">
        <v>1109.737177815</v>
      </c>
      <c r="H163" s="150">
        <v>2436.7322043010754</v>
      </c>
      <c r="I163" s="151">
        <v>2775.6760831142046</v>
      </c>
      <c r="J163" s="153">
        <v>3587.6772850351531</v>
      </c>
      <c r="K163" s="150">
        <v>2355.668387096774</v>
      </c>
      <c r="L163" s="151">
        <v>2685.7972209041764</v>
      </c>
      <c r="M163" s="152">
        <v>3467.9572361718256</v>
      </c>
      <c r="N163" s="150">
        <v>25.821720430107529</v>
      </c>
      <c r="O163" s="151">
        <v>28.107149592902555</v>
      </c>
      <c r="P163" s="152">
        <v>35.48485445541754</v>
      </c>
      <c r="Q163" s="150">
        <v>55.242096774193541</v>
      </c>
      <c r="R163" s="151">
        <v>61.771712617125409</v>
      </c>
      <c r="S163" s="152">
        <v>84.235194407910029</v>
      </c>
      <c r="T163" s="150">
        <v>650.75268817204301</v>
      </c>
      <c r="U163" s="151">
        <v>693.86992446397153</v>
      </c>
      <c r="V163" s="152">
        <v>822.26760853143492</v>
      </c>
      <c r="W163" s="150">
        <v>425.96784946236551</v>
      </c>
      <c r="X163" s="151">
        <v>454.19140773859004</v>
      </c>
      <c r="Y163" s="152">
        <v>538.23759971329935</v>
      </c>
      <c r="Z163" s="150">
        <v>1572.5783333333334</v>
      </c>
      <c r="AA163" s="151">
        <v>1948.1359652021363</v>
      </c>
      <c r="AB163" s="152">
        <v>2754.362852314569</v>
      </c>
      <c r="AC163" s="150">
        <v>482.57532258064515</v>
      </c>
      <c r="AD163" s="151">
        <v>544.31131236539954</v>
      </c>
      <c r="AE163" s="152">
        <v>632.06126335647002</v>
      </c>
      <c r="AF163" s="150">
        <v>203.20263440860217</v>
      </c>
      <c r="AG163" s="151">
        <v>253.68059163385874</v>
      </c>
      <c r="AH163" s="152">
        <v>377.59579635544526</v>
      </c>
      <c r="AI163" s="150">
        <v>470.86403225806447</v>
      </c>
      <c r="AJ163" s="151">
        <v>526.72575276230953</v>
      </c>
      <c r="AK163" s="152">
        <v>595.15912730721834</v>
      </c>
      <c r="AL163" s="150">
        <v>81.419337272144318</v>
      </c>
      <c r="AM163" s="151">
        <v>95.499132593568319</v>
      </c>
      <c r="AN163" s="152">
        <v>111.87937653136703</v>
      </c>
      <c r="AO163" s="150">
        <v>226.63736559139787</v>
      </c>
      <c r="AP163" s="151">
        <v>242.87406709466916</v>
      </c>
      <c r="AQ163" s="152">
        <v>290.93931065386857</v>
      </c>
      <c r="AR163" s="150">
        <v>152.11000000000001</v>
      </c>
      <c r="AS163" s="151">
        <v>171.63651517413828</v>
      </c>
      <c r="AT163" s="152">
        <v>234.81542152164894</v>
      </c>
      <c r="AU163" s="150">
        <v>72.027903225806455</v>
      </c>
      <c r="AV163" s="151">
        <v>79.306993668971032</v>
      </c>
      <c r="AW163" s="152">
        <v>106.17671860927774</v>
      </c>
      <c r="AX163" s="150">
        <v>152.41543010752687</v>
      </c>
      <c r="AY163" s="151">
        <v>152.41543010752687</v>
      </c>
      <c r="AZ163" s="152">
        <v>152.41543010752687</v>
      </c>
      <c r="BA163" s="150">
        <v>37.54</v>
      </c>
      <c r="BB163" s="151">
        <v>40.229431960357815</v>
      </c>
      <c r="BC163" s="152">
        <v>48.19091368030255</v>
      </c>
    </row>
    <row r="164" spans="1:55" hidden="1">
      <c r="A164" s="147" t="str">
        <f t="shared" si="2"/>
        <v>LITTLE COMPANY OF MARY HOSPITAL AND HEALTH CARE CENTERSVIZIENT</v>
      </c>
      <c r="B164" s="148" t="s">
        <v>664</v>
      </c>
      <c r="C164" s="148" t="s">
        <v>8335</v>
      </c>
      <c r="D164" s="149">
        <v>185</v>
      </c>
      <c r="E164" s="150">
        <v>432.81412865255982</v>
      </c>
      <c r="F164" s="151">
        <v>484.56841899660054</v>
      </c>
      <c r="G164" s="152">
        <v>640.01904285746809</v>
      </c>
      <c r="H164" s="150">
        <v>1817.9777708384393</v>
      </c>
      <c r="I164" s="151">
        <v>2067.5544631012367</v>
      </c>
      <c r="J164" s="153">
        <v>2671.0881288343567</v>
      </c>
      <c r="K164" s="150">
        <v>1689.4290270270269</v>
      </c>
      <c r="L164" s="151">
        <v>1926.1895309875085</v>
      </c>
      <c r="M164" s="152">
        <v>2487.1359871233071</v>
      </c>
      <c r="N164" s="150">
        <v>80.098149216817802</v>
      </c>
      <c r="O164" s="151">
        <v>87.187477234349146</v>
      </c>
      <c r="P164" s="152">
        <v>110.07288127064815</v>
      </c>
      <c r="Q164" s="150">
        <v>48.450594594594598</v>
      </c>
      <c r="R164" s="151">
        <v>54.177454879378793</v>
      </c>
      <c r="S164" s="152">
        <v>73.879260440401552</v>
      </c>
      <c r="T164" s="150">
        <v>546.32437837837836</v>
      </c>
      <c r="U164" s="151">
        <v>582.52245752999897</v>
      </c>
      <c r="V164" s="152">
        <v>690.31576550759939</v>
      </c>
      <c r="W164" s="150">
        <v>95.850648648648644</v>
      </c>
      <c r="X164" s="151">
        <v>102.2014715367222</v>
      </c>
      <c r="Y164" s="152">
        <v>121.11342000276828</v>
      </c>
      <c r="Z164" s="150">
        <v>871.1576756756757</v>
      </c>
      <c r="AA164" s="151">
        <v>1079.2044907221466</v>
      </c>
      <c r="AB164" s="152">
        <v>1525.8281826277553</v>
      </c>
      <c r="AC164" s="150">
        <v>165.51572972972974</v>
      </c>
      <c r="AD164" s="151">
        <v>186.69020119910985</v>
      </c>
      <c r="AE164" s="152">
        <v>216.78705135374634</v>
      </c>
      <c r="AF164" s="150">
        <v>229.36481817349096</v>
      </c>
      <c r="AG164" s="151">
        <v>286.3417737845059</v>
      </c>
      <c r="AH164" s="152">
        <v>426.21096634008444</v>
      </c>
      <c r="AI164" s="150">
        <v>354.28362162162165</v>
      </c>
      <c r="AJ164" s="151">
        <v>396.31463544816091</v>
      </c>
      <c r="AK164" s="152">
        <v>447.80470925416233</v>
      </c>
      <c r="AL164" s="150">
        <v>81.419337272144318</v>
      </c>
      <c r="AM164" s="151">
        <v>95.499132593568319</v>
      </c>
      <c r="AN164" s="152">
        <v>111.87937653136703</v>
      </c>
      <c r="AO164" s="150">
        <v>119.86459459459459</v>
      </c>
      <c r="AP164" s="151">
        <v>128.45190603886832</v>
      </c>
      <c r="AQ164" s="152">
        <v>153.87278453469813</v>
      </c>
      <c r="AR164" s="150">
        <v>55.286000000000001</v>
      </c>
      <c r="AS164" s="151">
        <v>62.383119965271241</v>
      </c>
      <c r="AT164" s="152">
        <v>85.346166552139124</v>
      </c>
      <c r="AU164" s="150">
        <v>27.239081081081078</v>
      </c>
      <c r="AV164" s="151">
        <v>29.991843911845301</v>
      </c>
      <c r="AW164" s="152">
        <v>40.153275572306718</v>
      </c>
      <c r="AX164" s="150">
        <v>22.929189189189188</v>
      </c>
      <c r="AY164" s="151">
        <v>22.929189189189188</v>
      </c>
      <c r="AZ164" s="152">
        <v>22.929189189189188</v>
      </c>
      <c r="BA164" s="150">
        <v>22.251027027027025</v>
      </c>
      <c r="BB164" s="151">
        <v>23.845129936917065</v>
      </c>
      <c r="BC164" s="152">
        <v>28.564126871538054</v>
      </c>
    </row>
    <row r="165" spans="1:55" hidden="1">
      <c r="A165" s="147" t="str">
        <f t="shared" si="2"/>
        <v>ARNOT HEALTHVIZIENT</v>
      </c>
      <c r="B165" s="148" t="s">
        <v>285</v>
      </c>
      <c r="C165" s="148" t="s">
        <v>8335</v>
      </c>
      <c r="D165" s="149">
        <v>184</v>
      </c>
      <c r="E165" s="150">
        <v>39.794239130434782</v>
      </c>
      <c r="F165" s="151">
        <v>44.552685007394551</v>
      </c>
      <c r="G165" s="152">
        <v>58.845285200814892</v>
      </c>
      <c r="H165" s="150">
        <v>2132.335597826087</v>
      </c>
      <c r="I165" s="151">
        <v>2428.7342024395948</v>
      </c>
      <c r="J165" s="153">
        <v>3138.6585809333656</v>
      </c>
      <c r="K165" s="150">
        <v>2060.2346195652176</v>
      </c>
      <c r="L165" s="151">
        <v>2348.9606796729136</v>
      </c>
      <c r="M165" s="152">
        <v>3033.0268879392088</v>
      </c>
      <c r="N165" s="150">
        <v>28.620217391304347</v>
      </c>
      <c r="O165" s="151">
        <v>31.153335959010409</v>
      </c>
      <c r="P165" s="152">
        <v>39.330619017495707</v>
      </c>
      <c r="Q165" s="150">
        <v>43.480760869565216</v>
      </c>
      <c r="R165" s="151">
        <v>48.620186807671089</v>
      </c>
      <c r="S165" s="152">
        <v>66.301073976661016</v>
      </c>
      <c r="T165" s="150">
        <v>1107.8608152173913</v>
      </c>
      <c r="U165" s="151">
        <v>1181.2648862516214</v>
      </c>
      <c r="V165" s="152">
        <v>1399.8529390225974</v>
      </c>
      <c r="W165" s="150">
        <v>103.28744565217391</v>
      </c>
      <c r="X165" s="151">
        <v>110.13101200406138</v>
      </c>
      <c r="Y165" s="152">
        <v>130.51028827295482</v>
      </c>
      <c r="Z165" s="150">
        <v>881.15407608695659</v>
      </c>
      <c r="AA165" s="151">
        <v>1091.588196354475</v>
      </c>
      <c r="AB165" s="152">
        <v>1543.3368264683022</v>
      </c>
      <c r="AC165" s="150">
        <v>166.34135869565216</v>
      </c>
      <c r="AD165" s="151">
        <v>187.62145309894777</v>
      </c>
      <c r="AE165" s="152">
        <v>217.86843298029524</v>
      </c>
      <c r="AF165" s="150">
        <v>174.49635869565216</v>
      </c>
      <c r="AG165" s="151">
        <v>217.8433347613782</v>
      </c>
      <c r="AH165" s="152">
        <v>324.25313635609501</v>
      </c>
      <c r="AI165" s="150">
        <v>230.31217391304344</v>
      </c>
      <c r="AJ165" s="151">
        <v>257.6356333545246</v>
      </c>
      <c r="AK165" s="152">
        <v>291.10822454833527</v>
      </c>
      <c r="AL165" s="150">
        <v>210.09396739130432</v>
      </c>
      <c r="AM165" s="151">
        <v>246.425386415855</v>
      </c>
      <c r="AN165" s="152">
        <v>288.69286919118929</v>
      </c>
      <c r="AO165" s="150">
        <v>119.76190217391304</v>
      </c>
      <c r="AP165" s="151">
        <v>128.34185655163728</v>
      </c>
      <c r="AQ165" s="152">
        <v>153.74095604293771</v>
      </c>
      <c r="AR165" s="150">
        <v>70.75733695652174</v>
      </c>
      <c r="AS165" s="151">
        <v>79.840528158698689</v>
      </c>
      <c r="AT165" s="152">
        <v>109.22959636575504</v>
      </c>
      <c r="AU165" s="150">
        <v>62.450217391304349</v>
      </c>
      <c r="AV165" s="151">
        <v>68.761393480402617</v>
      </c>
      <c r="AW165" s="152">
        <v>92.058200531777373</v>
      </c>
      <c r="AX165" s="150">
        <v>94.17657608695653</v>
      </c>
      <c r="AY165" s="151">
        <v>94.17657608695653</v>
      </c>
      <c r="AZ165" s="152">
        <v>94.17657608695653</v>
      </c>
      <c r="BA165" s="150">
        <v>15.423260869565217</v>
      </c>
      <c r="BB165" s="151">
        <v>16.528210542328797</v>
      </c>
      <c r="BC165" s="152">
        <v>19.79917509946738</v>
      </c>
    </row>
    <row r="166" spans="1:55" hidden="1">
      <c r="A166" s="147" t="str">
        <f t="shared" si="2"/>
        <v>BAPTIST HEALTHCARE SYSTEM, INCPREMIER</v>
      </c>
      <c r="B166" s="148" t="s">
        <v>302</v>
      </c>
      <c r="C166" s="148" t="s">
        <v>8334</v>
      </c>
      <c r="D166" s="149">
        <v>181</v>
      </c>
      <c r="E166" s="150">
        <v>362.23099444656128</v>
      </c>
      <c r="F166" s="151">
        <v>443.4822236499906</v>
      </c>
      <c r="G166" s="152">
        <v>680.51175644429622</v>
      </c>
      <c r="H166" s="150">
        <v>2750.3360619378918</v>
      </c>
      <c r="I166" s="151">
        <v>3485.4647498159466</v>
      </c>
      <c r="J166" s="153">
        <v>4206.4881123262994</v>
      </c>
      <c r="K166" s="150">
        <v>2407.4200552486191</v>
      </c>
      <c r="L166" s="151">
        <v>3026.7870812544297</v>
      </c>
      <c r="M166" s="152">
        <v>3666.6713220851093</v>
      </c>
      <c r="N166" s="150">
        <v>89.481531551151548</v>
      </c>
      <c r="O166" s="151">
        <v>120.89671572335898</v>
      </c>
      <c r="P166" s="152">
        <v>140.63258706889604</v>
      </c>
      <c r="Q166" s="150">
        <v>253.43447513812154</v>
      </c>
      <c r="R166" s="151">
        <v>337.7809528381577</v>
      </c>
      <c r="S166" s="152">
        <v>399.18420317229396</v>
      </c>
      <c r="T166" s="150">
        <v>567.35375690607736</v>
      </c>
      <c r="U166" s="151">
        <v>678.07021453390848</v>
      </c>
      <c r="V166" s="152">
        <v>734.00696949782321</v>
      </c>
      <c r="W166" s="150">
        <v>163.15651933701656</v>
      </c>
      <c r="X166" s="151">
        <v>194.99575833032006</v>
      </c>
      <c r="Y166" s="152">
        <v>211.0817472425795</v>
      </c>
      <c r="Z166" s="150">
        <v>1398.3387292817679</v>
      </c>
      <c r="AA166" s="151">
        <v>1741.958668415898</v>
      </c>
      <c r="AB166" s="152">
        <v>2248.1468371288793</v>
      </c>
      <c r="AC166" s="150">
        <v>530.08756906077349</v>
      </c>
      <c r="AD166" s="151">
        <v>673.40488250252167</v>
      </c>
      <c r="AE166" s="152">
        <v>710.79153521096907</v>
      </c>
      <c r="AF166" s="150">
        <v>257.68640883977901</v>
      </c>
      <c r="AG166" s="151">
        <v>265.07010987389907</v>
      </c>
      <c r="AH166" s="152">
        <v>287.63277864028441</v>
      </c>
      <c r="AI166" s="150">
        <v>139.73127071823205</v>
      </c>
      <c r="AJ166" s="151">
        <v>176.98167067721494</v>
      </c>
      <c r="AK166" s="152">
        <v>206.49778043142544</v>
      </c>
      <c r="AL166" s="150">
        <v>98.049281767955819</v>
      </c>
      <c r="AM166" s="151">
        <v>124.71069122291618</v>
      </c>
      <c r="AN166" s="152">
        <v>153.49642380212305</v>
      </c>
      <c r="AO166" s="150">
        <v>89.444861980726344</v>
      </c>
      <c r="AP166" s="151">
        <v>103.28489096011697</v>
      </c>
      <c r="AQ166" s="152">
        <v>115.43959095691385</v>
      </c>
      <c r="AR166" s="150">
        <v>57.759898731420471</v>
      </c>
      <c r="AS166" s="151">
        <v>74.3080514236228</v>
      </c>
      <c r="AT166" s="152">
        <v>92.998040438459171</v>
      </c>
      <c r="AU166" s="150">
        <v>24.586850828729283</v>
      </c>
      <c r="AV166" s="151">
        <v>31.18081449745096</v>
      </c>
      <c r="AW166" s="152">
        <v>37.87622001048576</v>
      </c>
      <c r="AX166" s="150">
        <v>29.8392817679558</v>
      </c>
      <c r="AY166" s="151">
        <v>29.8392817679558</v>
      </c>
      <c r="AZ166" s="152">
        <v>29.8392817679558</v>
      </c>
      <c r="BA166" s="150">
        <v>9.606148799477328</v>
      </c>
      <c r="BB166" s="151">
        <v>11.092532419743327</v>
      </c>
      <c r="BC166" s="152">
        <v>12.397916029227758</v>
      </c>
    </row>
    <row r="167" spans="1:55" hidden="1">
      <c r="A167" s="147" t="str">
        <f t="shared" si="2"/>
        <v>EISENHOWER MEDICAL CENTERPREMIER</v>
      </c>
      <c r="B167" s="148" t="s">
        <v>475</v>
      </c>
      <c r="C167" s="148" t="s">
        <v>8334</v>
      </c>
      <c r="D167" s="149">
        <v>178</v>
      </c>
      <c r="E167" s="150">
        <v>33.314606741573037</v>
      </c>
      <c r="F167" s="151">
        <v>40.787332128635391</v>
      </c>
      <c r="G167" s="152">
        <v>62.587083646988781</v>
      </c>
      <c r="H167" s="150">
        <v>4233.7759697533984</v>
      </c>
      <c r="I167" s="151">
        <v>5343.5196888034225</v>
      </c>
      <c r="J167" s="153">
        <v>6461.0263659006177</v>
      </c>
      <c r="K167" s="150">
        <v>3984</v>
      </c>
      <c r="L167" s="151">
        <v>5008.980342016931</v>
      </c>
      <c r="M167" s="152">
        <v>6067.9142866401335</v>
      </c>
      <c r="N167" s="150">
        <v>89.481531551151548</v>
      </c>
      <c r="O167" s="151">
        <v>120.89671572335898</v>
      </c>
      <c r="P167" s="152">
        <v>140.63258706889604</v>
      </c>
      <c r="Q167" s="150">
        <v>160.29443820224719</v>
      </c>
      <c r="R167" s="151">
        <v>213.64263106313217</v>
      </c>
      <c r="S167" s="152">
        <v>252.47949219158801</v>
      </c>
      <c r="T167" s="150">
        <v>780.19466292134825</v>
      </c>
      <c r="U167" s="151">
        <v>932.44603746030509</v>
      </c>
      <c r="V167" s="152">
        <v>1009.3672830725204</v>
      </c>
      <c r="W167" s="150">
        <v>210.66207865168539</v>
      </c>
      <c r="X167" s="151">
        <v>251.77180749532693</v>
      </c>
      <c r="Y167" s="152">
        <v>272.54148237681181</v>
      </c>
      <c r="Z167" s="150">
        <v>2194.7924719101125</v>
      </c>
      <c r="AA167" s="151">
        <v>2734.1284995957421</v>
      </c>
      <c r="AB167" s="152">
        <v>3528.626970386043</v>
      </c>
      <c r="AC167" s="150">
        <v>324.2696629213483</v>
      </c>
      <c r="AD167" s="151">
        <v>411.94094523964918</v>
      </c>
      <c r="AE167" s="152">
        <v>434.81142547559648</v>
      </c>
      <c r="AF167" s="150">
        <v>434.67466292134827</v>
      </c>
      <c r="AG167" s="151">
        <v>447.12975425724295</v>
      </c>
      <c r="AH167" s="152">
        <v>485.1892719663532</v>
      </c>
      <c r="AI167" s="150">
        <v>292.76404494382024</v>
      </c>
      <c r="AJ167" s="151">
        <v>370.81083942089924</v>
      </c>
      <c r="AK167" s="152">
        <v>432.6527996223025</v>
      </c>
      <c r="AL167" s="150">
        <v>236.84404494382022</v>
      </c>
      <c r="AM167" s="151">
        <v>301.24631230729153</v>
      </c>
      <c r="AN167" s="152">
        <v>370.78001227732653</v>
      </c>
      <c r="AO167" s="150">
        <v>89.444861980726344</v>
      </c>
      <c r="AP167" s="151">
        <v>103.28489096011697</v>
      </c>
      <c r="AQ167" s="152">
        <v>115.43959095691385</v>
      </c>
      <c r="AR167" s="150">
        <v>57.759898731420471</v>
      </c>
      <c r="AS167" s="151">
        <v>74.3080514236228</v>
      </c>
      <c r="AT167" s="152">
        <v>92.998040438459171</v>
      </c>
      <c r="AU167" s="150">
        <v>33.377247191011236</v>
      </c>
      <c r="AV167" s="151">
        <v>42.328713032350358</v>
      </c>
      <c r="AW167" s="152">
        <v>51.417888641269599</v>
      </c>
      <c r="AX167" s="150">
        <v>96.712696629213482</v>
      </c>
      <c r="AY167" s="151">
        <v>96.712696629213482</v>
      </c>
      <c r="AZ167" s="152">
        <v>96.712696629213482</v>
      </c>
      <c r="BA167" s="150">
        <v>9.606148799477328</v>
      </c>
      <c r="BB167" s="151">
        <v>11.092532419743327</v>
      </c>
      <c r="BC167" s="152">
        <v>12.397916029227758</v>
      </c>
    </row>
    <row r="168" spans="1:55" hidden="1">
      <c r="A168" s="147" t="str">
        <f t="shared" si="2"/>
        <v>UPMCVIZIENT</v>
      </c>
      <c r="B168" s="148" t="s">
        <v>1051</v>
      </c>
      <c r="C168" s="148" t="s">
        <v>8335</v>
      </c>
      <c r="D168" s="149">
        <v>57</v>
      </c>
      <c r="E168" s="150">
        <v>434.64744318181823</v>
      </c>
      <c r="F168" s="151">
        <v>486.62095440188392</v>
      </c>
      <c r="G168" s="152">
        <v>642.73003617445045</v>
      </c>
      <c r="H168" s="150">
        <v>1708.9013636363636</v>
      </c>
      <c r="I168" s="151">
        <v>1944.2000409424902</v>
      </c>
      <c r="J168" s="153">
        <v>2511.301735539867</v>
      </c>
      <c r="K168" s="150">
        <v>1606.7053409090911</v>
      </c>
      <c r="L168" s="151">
        <v>1831.8727555468342</v>
      </c>
      <c r="M168" s="152">
        <v>2365.352204886849</v>
      </c>
      <c r="N168" s="150">
        <v>65.61727272727272</v>
      </c>
      <c r="O168" s="151">
        <v>71.424927142860369</v>
      </c>
      <c r="P168" s="152">
        <v>90.172898385725986</v>
      </c>
      <c r="Q168" s="150">
        <v>36.578749999999999</v>
      </c>
      <c r="R168" s="151">
        <v>40.902358252795743</v>
      </c>
      <c r="S168" s="152">
        <v>55.776632267291788</v>
      </c>
      <c r="T168" s="150">
        <v>306.69022727272727</v>
      </c>
      <c r="U168" s="151">
        <v>327.01075031949097</v>
      </c>
      <c r="V168" s="152">
        <v>387.52270151642796</v>
      </c>
      <c r="W168" s="150">
        <v>230.88416277365587</v>
      </c>
      <c r="X168" s="151">
        <v>246.1819666603206</v>
      </c>
      <c r="Y168" s="152">
        <v>291.73689455660809</v>
      </c>
      <c r="Z168" s="150">
        <v>869.23619318181818</v>
      </c>
      <c r="AA168" s="151">
        <v>1076.824126530777</v>
      </c>
      <c r="AB168" s="152">
        <v>1522.4627159350814</v>
      </c>
      <c r="AC168" s="150">
        <v>146.76539772727273</v>
      </c>
      <c r="AD168" s="151">
        <v>165.5411342203715</v>
      </c>
      <c r="AE168" s="152">
        <v>192.22848406014896</v>
      </c>
      <c r="AF168" s="150">
        <v>198.77710227272726</v>
      </c>
      <c r="AG168" s="151">
        <v>248.15570454865531</v>
      </c>
      <c r="AH168" s="152">
        <v>369.37217102693643</v>
      </c>
      <c r="AI168" s="150">
        <v>102.70454545454545</v>
      </c>
      <c r="AJ168" s="151">
        <v>114.88906629208728</v>
      </c>
      <c r="AK168" s="152">
        <v>129.81570783837441</v>
      </c>
      <c r="AL168" s="150">
        <v>50.240454545454547</v>
      </c>
      <c r="AM168" s="151">
        <v>58.928505081789694</v>
      </c>
      <c r="AN168" s="152">
        <v>69.036065872289853</v>
      </c>
      <c r="AO168" s="150">
        <v>99.39613263717132</v>
      </c>
      <c r="AP168" s="151">
        <v>106.51704728422442</v>
      </c>
      <c r="AQ168" s="152">
        <v>127.59697517511525</v>
      </c>
      <c r="AR168" s="150">
        <v>59.420233122652725</v>
      </c>
      <c r="AS168" s="151">
        <v>67.048068792367474</v>
      </c>
      <c r="AT168" s="152">
        <v>91.728269591810829</v>
      </c>
      <c r="AU168" s="150">
        <v>50.746392781899807</v>
      </c>
      <c r="AV168" s="151">
        <v>55.874788392220132</v>
      </c>
      <c r="AW168" s="152">
        <v>74.805529878442911</v>
      </c>
      <c r="AX168" s="150">
        <v>71.185558074562636</v>
      </c>
      <c r="AY168" s="151">
        <v>71.185558074562636</v>
      </c>
      <c r="AZ168" s="152">
        <v>71.185558074562636</v>
      </c>
      <c r="BA168" s="150">
        <v>12.542561601172487</v>
      </c>
      <c r="BB168" s="151">
        <v>13.441132886067265</v>
      </c>
      <c r="BC168" s="152">
        <v>16.101158855939815</v>
      </c>
    </row>
    <row r="169" spans="1:55" hidden="1">
      <c r="A169" s="147" t="str">
        <f t="shared" si="2"/>
        <v>UPMCPREMIER</v>
      </c>
      <c r="B169" s="148" t="s">
        <v>1051</v>
      </c>
      <c r="C169" s="148" t="s">
        <v>8334</v>
      </c>
      <c r="D169" s="149">
        <v>86</v>
      </c>
      <c r="E169" s="150">
        <v>434.64744318181823</v>
      </c>
      <c r="F169" s="151">
        <v>532.14224503500532</v>
      </c>
      <c r="G169" s="152">
        <v>816.55821707249686</v>
      </c>
      <c r="H169" s="150">
        <v>1708.9013636363636</v>
      </c>
      <c r="I169" s="151">
        <v>2157.4759952464096</v>
      </c>
      <c r="J169" s="153">
        <v>2607.8678111754043</v>
      </c>
      <c r="K169" s="150">
        <v>1606.7053409090911</v>
      </c>
      <c r="L169" s="151">
        <v>2020.0691435811368</v>
      </c>
      <c r="M169" s="152">
        <v>2447.1260774405823</v>
      </c>
      <c r="N169" s="150">
        <v>65.61727272727272</v>
      </c>
      <c r="O169" s="151">
        <v>88.654190757971179</v>
      </c>
      <c r="P169" s="152">
        <v>103.12660791647932</v>
      </c>
      <c r="Q169" s="150">
        <v>36.578749999999999</v>
      </c>
      <c r="R169" s="151">
        <v>48.752660907301461</v>
      </c>
      <c r="S169" s="152">
        <v>57.615125818342818</v>
      </c>
      <c r="T169" s="150">
        <v>306.69022727272727</v>
      </c>
      <c r="U169" s="151">
        <v>366.53940450895379</v>
      </c>
      <c r="V169" s="152">
        <v>396.77672273230314</v>
      </c>
      <c r="W169" s="150">
        <v>189.76163281973086</v>
      </c>
      <c r="X169" s="151">
        <v>226.79273647196567</v>
      </c>
      <c r="Y169" s="152">
        <v>245.50178673801835</v>
      </c>
      <c r="Z169" s="150">
        <v>869.23619318181818</v>
      </c>
      <c r="AA169" s="151">
        <v>1082.8374340969822</v>
      </c>
      <c r="AB169" s="152">
        <v>1397.4944392932443</v>
      </c>
      <c r="AC169" s="150">
        <v>146.76539772727273</v>
      </c>
      <c r="AD169" s="151">
        <v>186.44567648904626</v>
      </c>
      <c r="AE169" s="152">
        <v>196.79692272590648</v>
      </c>
      <c r="AF169" s="150">
        <v>198.77710227272726</v>
      </c>
      <c r="AG169" s="151">
        <v>204.47282639810442</v>
      </c>
      <c r="AH169" s="152">
        <v>221.87747702409081</v>
      </c>
      <c r="AI169" s="150">
        <v>102.70454545454545</v>
      </c>
      <c r="AJ169" s="151">
        <v>130.0841389852022</v>
      </c>
      <c r="AK169" s="152">
        <v>151.77891511019399</v>
      </c>
      <c r="AL169" s="150">
        <v>50.240454545454547</v>
      </c>
      <c r="AM169" s="151">
        <v>63.901761448341553</v>
      </c>
      <c r="AN169" s="152">
        <v>78.651571575720766</v>
      </c>
      <c r="AO169" s="150">
        <v>89.444861980726344</v>
      </c>
      <c r="AP169" s="151">
        <v>103.28489096011697</v>
      </c>
      <c r="AQ169" s="152">
        <v>115.43959095691385</v>
      </c>
      <c r="AR169" s="150">
        <v>57.759898731420471</v>
      </c>
      <c r="AS169" s="151">
        <v>74.3080514236228</v>
      </c>
      <c r="AT169" s="152">
        <v>92.998040438459171</v>
      </c>
      <c r="AU169" s="150">
        <v>36.155689824141191</v>
      </c>
      <c r="AV169" s="151">
        <v>45.852308019724831</v>
      </c>
      <c r="AW169" s="152">
        <v>55.698099441425271</v>
      </c>
      <c r="AX169" s="150">
        <v>67.616417215658572</v>
      </c>
      <c r="AY169" s="151">
        <v>67.616417215658572</v>
      </c>
      <c r="AZ169" s="152">
        <v>67.616417215658572</v>
      </c>
      <c r="BA169" s="150">
        <v>9.606148799477328</v>
      </c>
      <c r="BB169" s="151">
        <v>11.092532419743327</v>
      </c>
      <c r="BC169" s="152">
        <v>12.397916029227758</v>
      </c>
    </row>
    <row r="170" spans="1:55" hidden="1">
      <c r="A170" s="147" t="str">
        <f t="shared" si="2"/>
        <v>UPMCINTALARE</v>
      </c>
      <c r="B170" s="148" t="s">
        <v>1051</v>
      </c>
      <c r="C170" s="148" t="s">
        <v>8332</v>
      </c>
      <c r="D170" s="149">
        <v>33</v>
      </c>
      <c r="E170" s="150">
        <v>434.64744318181823</v>
      </c>
      <c r="F170" s="151">
        <v>488.47699901818186</v>
      </c>
      <c r="G170" s="152">
        <v>805.94646540148722</v>
      </c>
      <c r="H170" s="150">
        <v>1708.9013636363636</v>
      </c>
      <c r="I170" s="151">
        <v>1947.1505461767056</v>
      </c>
      <c r="J170" s="153">
        <v>2332.7518121251046</v>
      </c>
      <c r="K170" s="150">
        <v>1606.7053409090911</v>
      </c>
      <c r="L170" s="151">
        <v>1831.3302529228415</v>
      </c>
      <c r="M170" s="152">
        <v>2199.2713950519264</v>
      </c>
      <c r="N170" s="150">
        <v>65.61727272727272</v>
      </c>
      <c r="O170" s="151">
        <v>73.969798961385806</v>
      </c>
      <c r="P170" s="152">
        <v>79.909965448366094</v>
      </c>
      <c r="Q170" s="150">
        <v>36.578749999999999</v>
      </c>
      <c r="R170" s="151">
        <v>41.850494292478402</v>
      </c>
      <c r="S170" s="152">
        <v>53.570451624811888</v>
      </c>
      <c r="T170" s="150">
        <v>306.69022727272727</v>
      </c>
      <c r="U170" s="151">
        <v>357.49747205352759</v>
      </c>
      <c r="V170" s="152">
        <v>400.17089213795151</v>
      </c>
      <c r="W170" s="150">
        <v>149.22763888888889</v>
      </c>
      <c r="X170" s="151">
        <v>173.94914776939987</v>
      </c>
      <c r="Y170" s="152">
        <v>194.71294510047494</v>
      </c>
      <c r="Z170" s="150">
        <v>869.23619318181818</v>
      </c>
      <c r="AA170" s="151">
        <v>1065.6307618335072</v>
      </c>
      <c r="AB170" s="152">
        <v>1540.23224493415</v>
      </c>
      <c r="AC170" s="150">
        <v>146.76539772727273</v>
      </c>
      <c r="AD170" s="151">
        <v>176.67097173452856</v>
      </c>
      <c r="AE170" s="152">
        <v>189.84630073289568</v>
      </c>
      <c r="AF170" s="150">
        <v>198.77710227272726</v>
      </c>
      <c r="AG170" s="151">
        <v>269.89735587237709</v>
      </c>
      <c r="AH170" s="152">
        <v>343.0077634951835</v>
      </c>
      <c r="AI170" s="150">
        <v>102.70454545454545</v>
      </c>
      <c r="AJ170" s="151">
        <v>113.93135811556863</v>
      </c>
      <c r="AK170" s="152">
        <v>136.00697636564331</v>
      </c>
      <c r="AL170" s="150">
        <v>50.240454545454547</v>
      </c>
      <c r="AM170" s="151">
        <v>63.462227628619637</v>
      </c>
      <c r="AN170" s="152">
        <v>69.827354999983797</v>
      </c>
      <c r="AO170" s="150">
        <v>82.680464660023887</v>
      </c>
      <c r="AP170" s="151">
        <v>91.35389541697873</v>
      </c>
      <c r="AQ170" s="152">
        <v>102.25299189574946</v>
      </c>
      <c r="AR170" s="150">
        <v>51.20799843392367</v>
      </c>
      <c r="AS170" s="151">
        <v>61.303689407913318</v>
      </c>
      <c r="AT170" s="152">
        <v>74.858401567637571</v>
      </c>
      <c r="AU170" s="150">
        <v>27.524915674603168</v>
      </c>
      <c r="AV170" s="151">
        <v>33.273268168788469</v>
      </c>
      <c r="AW170" s="152">
        <v>43.221973186022538</v>
      </c>
      <c r="AX170" s="150">
        <v>43.70181547619049</v>
      </c>
      <c r="AY170" s="151">
        <v>43.70181547619049</v>
      </c>
      <c r="AZ170" s="152">
        <v>43.70181547619049</v>
      </c>
      <c r="BA170" s="150">
        <v>10.552474658819062</v>
      </c>
      <c r="BB170" s="151">
        <v>11.65946115973118</v>
      </c>
      <c r="BC170" s="152">
        <v>13.050508487164269</v>
      </c>
    </row>
    <row r="171" spans="1:55" hidden="1">
      <c r="A171" s="147" t="str">
        <f t="shared" si="2"/>
        <v>SOUTHEAST HEALTHROI</v>
      </c>
      <c r="B171" s="148" t="s">
        <v>940</v>
      </c>
      <c r="C171" s="148" t="s">
        <v>8350</v>
      </c>
      <c r="D171" s="149">
        <v>175</v>
      </c>
      <c r="E171" s="150">
        <v>97.364571428571423</v>
      </c>
      <c r="F171" s="151">
        <v>97.697214951271917</v>
      </c>
      <c r="G171" s="152">
        <v>98.672740305785183</v>
      </c>
      <c r="H171" s="150">
        <v>2816.0699309859397</v>
      </c>
      <c r="I171" s="151">
        <v>3368.4574743805356</v>
      </c>
      <c r="J171" s="153">
        <v>3755.4930323743324</v>
      </c>
      <c r="K171" s="150">
        <v>2552.7261142857142</v>
      </c>
      <c r="L171" s="151">
        <v>3053.8837223683881</v>
      </c>
      <c r="M171" s="152">
        <v>3403.5723890366053</v>
      </c>
      <c r="N171" s="150">
        <v>84.259245271654066</v>
      </c>
      <c r="O171" s="151">
        <v>97.981292294650686</v>
      </c>
      <c r="P171" s="152">
        <v>107.35289013855216</v>
      </c>
      <c r="Q171" s="150">
        <v>179.08457142857142</v>
      </c>
      <c r="R171" s="151">
        <v>216.59245971749664</v>
      </c>
      <c r="S171" s="152">
        <v>244.56775319917489</v>
      </c>
      <c r="T171" s="150">
        <v>578.77457142857145</v>
      </c>
      <c r="U171" s="151">
        <v>634.73263754267998</v>
      </c>
      <c r="V171" s="152">
        <v>688.59739764368226</v>
      </c>
      <c r="W171" s="150">
        <v>188.33565714285714</v>
      </c>
      <c r="X171" s="151">
        <v>206.54464501879514</v>
      </c>
      <c r="Y171" s="152">
        <v>224.07246239581792</v>
      </c>
      <c r="Z171" s="150">
        <v>1003.1655428571429</v>
      </c>
      <c r="AA171" s="151">
        <v>1470.5608424335016</v>
      </c>
      <c r="AB171" s="152">
        <v>1769.9476182945425</v>
      </c>
      <c r="AC171" s="150">
        <v>162.97817142857141</v>
      </c>
      <c r="AD171" s="151">
        <v>187.17626897341708</v>
      </c>
      <c r="AE171" s="152">
        <v>209.49758883524288</v>
      </c>
      <c r="AF171" s="150">
        <v>168.81302857142856</v>
      </c>
      <c r="AG171" s="151">
        <v>234.37278315256987</v>
      </c>
      <c r="AH171" s="152">
        <v>292.50803675713831</v>
      </c>
      <c r="AI171" s="150">
        <v>280.39891428571428</v>
      </c>
      <c r="AJ171" s="151">
        <v>311.0524204504357</v>
      </c>
      <c r="AK171" s="152">
        <v>326.86317626171302</v>
      </c>
      <c r="AL171" s="150">
        <v>210.37897142857142</v>
      </c>
      <c r="AM171" s="151">
        <v>248.31377262349889</v>
      </c>
      <c r="AN171" s="152">
        <v>272.07552483934904</v>
      </c>
      <c r="AO171" s="150">
        <v>51.815999999999995</v>
      </c>
      <c r="AP171" s="151">
        <v>58.202310997526141</v>
      </c>
      <c r="AQ171" s="152">
        <v>62.044002897559693</v>
      </c>
      <c r="AR171" s="150">
        <v>25.777257142857145</v>
      </c>
      <c r="AS171" s="151">
        <v>32.553374211005043</v>
      </c>
      <c r="AT171" s="152">
        <v>37.224251939858391</v>
      </c>
      <c r="AU171" s="150">
        <v>41.366485019016629</v>
      </c>
      <c r="AV171" s="151">
        <v>50.326152694072078</v>
      </c>
      <c r="AW171" s="152">
        <v>57.031016488148978</v>
      </c>
      <c r="AX171" s="150">
        <v>33.489142857142859</v>
      </c>
      <c r="AY171" s="151">
        <v>33.489142857142859</v>
      </c>
      <c r="AZ171" s="152">
        <v>33.489142857142859</v>
      </c>
      <c r="BA171" s="150">
        <v>6.9726285714285714</v>
      </c>
      <c r="BB171" s="151">
        <v>7.8320035623074364</v>
      </c>
      <c r="BC171" s="152">
        <v>8.3489614653644022</v>
      </c>
    </row>
    <row r="172" spans="1:55" hidden="1">
      <c r="A172" s="147" t="str">
        <f t="shared" si="2"/>
        <v>SAMARITAN HEALTH SYSTEMPREMIER</v>
      </c>
      <c r="B172" s="148" t="s">
        <v>900</v>
      </c>
      <c r="C172" s="148" t="s">
        <v>8334</v>
      </c>
      <c r="D172" s="149">
        <v>175</v>
      </c>
      <c r="E172" s="150">
        <v>471.30057142857146</v>
      </c>
      <c r="F172" s="151">
        <v>577.01695500683923</v>
      </c>
      <c r="G172" s="152">
        <v>885.4172740410628</v>
      </c>
      <c r="H172" s="150">
        <v>1601.7686172654373</v>
      </c>
      <c r="I172" s="151">
        <v>2030.6498101103593</v>
      </c>
      <c r="J172" s="153">
        <v>2449.7340024258033</v>
      </c>
      <c r="K172" s="150">
        <v>1401.172</v>
      </c>
      <c r="L172" s="151">
        <v>1761.657380468009</v>
      </c>
      <c r="M172" s="152">
        <v>2134.0842361546511</v>
      </c>
      <c r="N172" s="150">
        <v>89.481531551151548</v>
      </c>
      <c r="O172" s="151">
        <v>120.89671572335898</v>
      </c>
      <c r="P172" s="152">
        <v>140.63258706889604</v>
      </c>
      <c r="Q172" s="150">
        <v>111.11508571428571</v>
      </c>
      <c r="R172" s="151">
        <v>148.09571391899144</v>
      </c>
      <c r="S172" s="152">
        <v>175.0171792022559</v>
      </c>
      <c r="T172" s="150">
        <v>384.24960581477654</v>
      </c>
      <c r="U172" s="151">
        <v>459.23413651163639</v>
      </c>
      <c r="V172" s="152">
        <v>497.11821815172704</v>
      </c>
      <c r="W172" s="150">
        <v>92.386914285714283</v>
      </c>
      <c r="X172" s="151">
        <v>110.41579266427708</v>
      </c>
      <c r="Y172" s="152">
        <v>119.5244380612048</v>
      </c>
      <c r="Z172" s="150">
        <v>680.88405714285716</v>
      </c>
      <c r="AA172" s="151">
        <v>848.20069750581149</v>
      </c>
      <c r="AB172" s="152">
        <v>1094.6756372137563</v>
      </c>
      <c r="AC172" s="150">
        <v>83.503485714285716</v>
      </c>
      <c r="AD172" s="151">
        <v>106.0799352182747</v>
      </c>
      <c r="AE172" s="152">
        <v>111.96936934682125</v>
      </c>
      <c r="AF172" s="150">
        <v>167.96462857142859</v>
      </c>
      <c r="AG172" s="151">
        <v>172.7774574950121</v>
      </c>
      <c r="AH172" s="152">
        <v>187.48421015608247</v>
      </c>
      <c r="AI172" s="150">
        <v>259.54285714285714</v>
      </c>
      <c r="AJ172" s="151">
        <v>328.73334818594117</v>
      </c>
      <c r="AK172" s="152">
        <v>383.55783677731546</v>
      </c>
      <c r="AL172" s="150">
        <v>118.01005714285714</v>
      </c>
      <c r="AM172" s="151">
        <v>150.09916984778317</v>
      </c>
      <c r="AN172" s="152">
        <v>184.7450732681732</v>
      </c>
      <c r="AO172" s="150">
        <v>89.444861980726344</v>
      </c>
      <c r="AP172" s="151">
        <v>103.28489096011697</v>
      </c>
      <c r="AQ172" s="152">
        <v>115.43959095691385</v>
      </c>
      <c r="AR172" s="150">
        <v>57.759898731420471</v>
      </c>
      <c r="AS172" s="151">
        <v>74.3080514236228</v>
      </c>
      <c r="AT172" s="152">
        <v>92.998040438459171</v>
      </c>
      <c r="AU172" s="150">
        <v>40.782171428571431</v>
      </c>
      <c r="AV172" s="151">
        <v>51.719568763628089</v>
      </c>
      <c r="AW172" s="152">
        <v>62.825227528894999</v>
      </c>
      <c r="AX172" s="150">
        <v>10.248342857142857</v>
      </c>
      <c r="AY172" s="151">
        <v>10.248342857142857</v>
      </c>
      <c r="AZ172" s="152">
        <v>10.248342857142857</v>
      </c>
      <c r="BA172" s="150">
        <v>9.606148799477328</v>
      </c>
      <c r="BB172" s="151">
        <v>11.092532419743327</v>
      </c>
      <c r="BC172" s="152">
        <v>12.397916029227758</v>
      </c>
    </row>
    <row r="173" spans="1:55" hidden="1">
      <c r="A173" s="147" t="str">
        <f t="shared" si="2"/>
        <v>MOUNT AUBURN HOSPITALVIZIENT</v>
      </c>
      <c r="B173" s="148" t="s">
        <v>741</v>
      </c>
      <c r="C173" s="148" t="s">
        <v>8335</v>
      </c>
      <c r="D173" s="149">
        <v>171</v>
      </c>
      <c r="E173" s="150">
        <v>851.23502923976605</v>
      </c>
      <c r="F173" s="151">
        <v>953.02252169396434</v>
      </c>
      <c r="G173" s="152">
        <v>1258.7542609962386</v>
      </c>
      <c r="H173" s="150">
        <v>2545.3373889828999</v>
      </c>
      <c r="I173" s="151">
        <v>2897.5504788830267</v>
      </c>
      <c r="J173" s="153">
        <v>3740.2030446685285</v>
      </c>
      <c r="K173" s="150">
        <v>2448.8059064327485</v>
      </c>
      <c r="L173" s="151">
        <v>2791.9872483140884</v>
      </c>
      <c r="M173" s="152">
        <v>3605.0720083144192</v>
      </c>
      <c r="N173" s="150">
        <v>80.098149216817802</v>
      </c>
      <c r="O173" s="151">
        <v>87.187477234349146</v>
      </c>
      <c r="P173" s="152">
        <v>110.07288127064815</v>
      </c>
      <c r="Q173" s="150">
        <v>16.433333333333334</v>
      </c>
      <c r="R173" s="151">
        <v>18.375753334589344</v>
      </c>
      <c r="S173" s="152">
        <v>25.058155083461344</v>
      </c>
      <c r="T173" s="150">
        <v>742.22309941520462</v>
      </c>
      <c r="U173" s="151">
        <v>791.40093508225027</v>
      </c>
      <c r="V173" s="152">
        <v>937.846318648752</v>
      </c>
      <c r="W173" s="150">
        <v>159.88543859649124</v>
      </c>
      <c r="X173" s="151">
        <v>170.47904560097123</v>
      </c>
      <c r="Y173" s="152">
        <v>202.02546931159102</v>
      </c>
      <c r="Z173" s="150">
        <v>1126.7017543859649</v>
      </c>
      <c r="AA173" s="151">
        <v>1395.7767083837743</v>
      </c>
      <c r="AB173" s="152">
        <v>1973.4123204790149</v>
      </c>
      <c r="AC173" s="150">
        <v>207.16923976608189</v>
      </c>
      <c r="AD173" s="151">
        <v>233.67245588894281</v>
      </c>
      <c r="AE173" s="152">
        <v>271.34344689427553</v>
      </c>
      <c r="AF173" s="150">
        <v>326.24251461988302</v>
      </c>
      <c r="AG173" s="151">
        <v>407.28504512629587</v>
      </c>
      <c r="AH173" s="152">
        <v>606.23132407422577</v>
      </c>
      <c r="AI173" s="150">
        <v>176.93567251461988</v>
      </c>
      <c r="AJ173" s="151">
        <v>197.92672387575951</v>
      </c>
      <c r="AK173" s="152">
        <v>223.6418015160753</v>
      </c>
      <c r="AL173" s="150">
        <v>10.758654970760235</v>
      </c>
      <c r="AM173" s="151">
        <v>12.619142478977157</v>
      </c>
      <c r="AN173" s="152">
        <v>14.78360854770253</v>
      </c>
      <c r="AO173" s="150">
        <v>99.39613263717132</v>
      </c>
      <c r="AP173" s="151">
        <v>106.51704728422442</v>
      </c>
      <c r="AQ173" s="152">
        <v>127.59697517511525</v>
      </c>
      <c r="AR173" s="150">
        <v>59.420233122652725</v>
      </c>
      <c r="AS173" s="151">
        <v>67.048068792367474</v>
      </c>
      <c r="AT173" s="152">
        <v>91.728269591810829</v>
      </c>
      <c r="AU173" s="150">
        <v>50.746392781899807</v>
      </c>
      <c r="AV173" s="151">
        <v>55.874788392220132</v>
      </c>
      <c r="AW173" s="152">
        <v>74.805529878442911</v>
      </c>
      <c r="AX173" s="150">
        <v>71.185558074562636</v>
      </c>
      <c r="AY173" s="151">
        <v>71.185558074562636</v>
      </c>
      <c r="AZ173" s="152">
        <v>71.185558074562636</v>
      </c>
      <c r="BA173" s="150">
        <v>12.542561601172487</v>
      </c>
      <c r="BB173" s="151">
        <v>13.441132886067265</v>
      </c>
      <c r="BC173" s="152">
        <v>16.101158855939815</v>
      </c>
    </row>
    <row r="174" spans="1:55" hidden="1">
      <c r="A174" s="147" t="str">
        <f t="shared" si="2"/>
        <v>UNIVERSITY HOSPITALSPREMIER</v>
      </c>
      <c r="B174" s="148" t="s">
        <v>1031</v>
      </c>
      <c r="C174" s="148" t="s">
        <v>8334</v>
      </c>
      <c r="D174" s="149">
        <v>167</v>
      </c>
      <c r="E174" s="150">
        <v>362.23099444656128</v>
      </c>
      <c r="F174" s="151">
        <v>443.4822236499906</v>
      </c>
      <c r="G174" s="152">
        <v>680.51175644429622</v>
      </c>
      <c r="H174" s="150">
        <v>2226.2334730538923</v>
      </c>
      <c r="I174" s="151">
        <v>2802.8373767469393</v>
      </c>
      <c r="J174" s="153">
        <v>3393.1336204694749</v>
      </c>
      <c r="K174" s="150">
        <v>2178.7200598802397</v>
      </c>
      <c r="L174" s="151">
        <v>2739.2484816009214</v>
      </c>
      <c r="M174" s="152">
        <v>3318.3450245825188</v>
      </c>
      <c r="N174" s="150">
        <v>14.363293413173652</v>
      </c>
      <c r="O174" s="151">
        <v>19.40595976088099</v>
      </c>
      <c r="P174" s="152">
        <v>22.573899624969592</v>
      </c>
      <c r="Q174" s="150">
        <v>33.150119760479043</v>
      </c>
      <c r="R174" s="151">
        <v>44.18293538513668</v>
      </c>
      <c r="S174" s="152">
        <v>52.214696261986333</v>
      </c>
      <c r="T174" s="150">
        <v>881.8167664670658</v>
      </c>
      <c r="U174" s="151">
        <v>1053.8992237904679</v>
      </c>
      <c r="V174" s="152">
        <v>1140.8396340521833</v>
      </c>
      <c r="W174" s="150">
        <v>152.64179640718564</v>
      </c>
      <c r="X174" s="151">
        <v>182.42913592585194</v>
      </c>
      <c r="Y174" s="152">
        <v>197.4784533207731</v>
      </c>
      <c r="Z174" s="150">
        <v>788.60514970059876</v>
      </c>
      <c r="AA174" s="151">
        <v>982.39256891923515</v>
      </c>
      <c r="AB174" s="152">
        <v>1267.8617390176746</v>
      </c>
      <c r="AC174" s="150">
        <v>106.7499401197605</v>
      </c>
      <c r="AD174" s="151">
        <v>135.61142550629583</v>
      </c>
      <c r="AE174" s="152">
        <v>143.14041349025567</v>
      </c>
      <c r="AF174" s="150">
        <v>191.44924184679036</v>
      </c>
      <c r="AG174" s="151">
        <v>196.93499474842895</v>
      </c>
      <c r="AH174" s="152">
        <v>213.69802795927447</v>
      </c>
      <c r="AI174" s="150">
        <v>103.04191616766467</v>
      </c>
      <c r="AJ174" s="151">
        <v>130.51144800585661</v>
      </c>
      <c r="AK174" s="152">
        <v>152.2774885725521</v>
      </c>
      <c r="AL174" s="150">
        <v>42.674191616766471</v>
      </c>
      <c r="AM174" s="151">
        <v>54.278091975227689</v>
      </c>
      <c r="AN174" s="152">
        <v>66.806565879006314</v>
      </c>
      <c r="AO174" s="150">
        <v>89.444861980726344</v>
      </c>
      <c r="AP174" s="151">
        <v>103.28489096011697</v>
      </c>
      <c r="AQ174" s="152">
        <v>115.43959095691385</v>
      </c>
      <c r="AR174" s="150">
        <v>57.759898731420471</v>
      </c>
      <c r="AS174" s="151">
        <v>74.3080514236228</v>
      </c>
      <c r="AT174" s="152">
        <v>92.998040438459171</v>
      </c>
      <c r="AU174" s="150">
        <v>36.155689824141191</v>
      </c>
      <c r="AV174" s="151">
        <v>45.852308019724831</v>
      </c>
      <c r="AW174" s="152">
        <v>55.698099441425271</v>
      </c>
      <c r="AX174" s="150">
        <v>24.858682634730538</v>
      </c>
      <c r="AY174" s="151">
        <v>24.858682634730538</v>
      </c>
      <c r="AZ174" s="152">
        <v>24.858682634730538</v>
      </c>
      <c r="BA174" s="150">
        <v>9.606148799477328</v>
      </c>
      <c r="BB174" s="151">
        <v>11.092532419743327</v>
      </c>
      <c r="BC174" s="152">
        <v>12.397916029227758</v>
      </c>
    </row>
    <row r="175" spans="1:55" hidden="1">
      <c r="A175" s="147" t="str">
        <f t="shared" si="2"/>
        <v>GOOD SAMARITAN HOSPITALGOOD SAMARITAN HOSP A/P</v>
      </c>
      <c r="B175" s="148" t="s">
        <v>527</v>
      </c>
      <c r="C175" s="148" t="s">
        <v>8356</v>
      </c>
      <c r="D175" s="149">
        <v>160</v>
      </c>
      <c r="E175" s="150">
        <v>382.61962499999998</v>
      </c>
      <c r="F175" s="151">
        <v>435.29132343572746</v>
      </c>
      <c r="G175" s="152">
        <v>539.49614783663367</v>
      </c>
      <c r="H175" s="150">
        <v>3235.8056202716539</v>
      </c>
      <c r="I175" s="151">
        <v>3591.1909269009316</v>
      </c>
      <c r="J175" s="153">
        <v>4347.6251827085034</v>
      </c>
      <c r="K175" s="150">
        <v>2635.0143125</v>
      </c>
      <c r="L175" s="151">
        <v>2931.7406032270919</v>
      </c>
      <c r="M175" s="152">
        <v>3540.4251959272642</v>
      </c>
      <c r="N175" s="150">
        <v>84.259245271654066</v>
      </c>
      <c r="O175" s="151">
        <v>91.025471587425002</v>
      </c>
      <c r="P175" s="152">
        <v>105.9279424249622</v>
      </c>
      <c r="Q175" s="150">
        <v>516.53206250000005</v>
      </c>
      <c r="R175" s="151">
        <v>568.42485208641472</v>
      </c>
      <c r="S175" s="152">
        <v>701.27204435627743</v>
      </c>
      <c r="T175" s="150">
        <v>749.55912499999999</v>
      </c>
      <c r="U175" s="151">
        <v>810.45075445962198</v>
      </c>
      <c r="V175" s="152">
        <v>887.75821886343101</v>
      </c>
      <c r="W175" s="150">
        <v>154.03356249999999</v>
      </c>
      <c r="X175" s="151">
        <v>166.54672430307394</v>
      </c>
      <c r="Y175" s="152">
        <v>182.43332184127433</v>
      </c>
      <c r="Z175" s="150">
        <v>1533.4119375</v>
      </c>
      <c r="AA175" s="151">
        <v>1881.1467992700916</v>
      </c>
      <c r="AB175" s="152">
        <v>2418.046540723411</v>
      </c>
      <c r="AC175" s="150">
        <v>257.77856250000002</v>
      </c>
      <c r="AD175" s="151">
        <v>290.31250629126123</v>
      </c>
      <c r="AE175" s="152">
        <v>311.33181445055965</v>
      </c>
      <c r="AF175" s="150">
        <v>242.14324999999999</v>
      </c>
      <c r="AG175" s="151">
        <v>296.81488023746846</v>
      </c>
      <c r="AH175" s="152">
        <v>395.40168584862693</v>
      </c>
      <c r="AI175" s="150">
        <v>679.702</v>
      </c>
      <c r="AJ175" s="151">
        <v>743.91436350131198</v>
      </c>
      <c r="AK175" s="152">
        <v>801.87334345897079</v>
      </c>
      <c r="AL175" s="150">
        <v>77.904170065568721</v>
      </c>
      <c r="AM175" s="151">
        <v>90.553171166454433</v>
      </c>
      <c r="AN175" s="152">
        <v>100.24622547461853</v>
      </c>
      <c r="AO175" s="150">
        <v>82.680464660023887</v>
      </c>
      <c r="AP175" s="151">
        <v>89.415625350233213</v>
      </c>
      <c r="AQ175" s="152">
        <v>99.592716463704562</v>
      </c>
      <c r="AR175" s="150">
        <v>51.20799843392367</v>
      </c>
      <c r="AS175" s="151">
        <v>57.030814460017261</v>
      </c>
      <c r="AT175" s="152">
        <v>69.296504816756368</v>
      </c>
      <c r="AU175" s="150">
        <v>25.556812499999999</v>
      </c>
      <c r="AV175" s="151">
        <v>29.156637084152031</v>
      </c>
      <c r="AW175" s="152">
        <v>34.396397677730668</v>
      </c>
      <c r="AX175" s="150">
        <v>58.545124999999999</v>
      </c>
      <c r="AY175" s="151">
        <v>58.545124999999999</v>
      </c>
      <c r="AZ175" s="152">
        <v>58.545124999999999</v>
      </c>
      <c r="BA175" s="150">
        <v>10.552474658819062</v>
      </c>
      <c r="BB175" s="151">
        <v>11.412080525800503</v>
      </c>
      <c r="BC175" s="152">
        <v>12.710978597031637</v>
      </c>
    </row>
    <row r="176" spans="1:55" hidden="1">
      <c r="A176" s="147" t="str">
        <f t="shared" si="2"/>
        <v>TRINITAS REGIONAL MEDICAL CENTERPREMIER</v>
      </c>
      <c r="B176" s="148" t="s">
        <v>1007</v>
      </c>
      <c r="C176" s="148" t="s">
        <v>8334</v>
      </c>
      <c r="D176" s="149">
        <v>157</v>
      </c>
      <c r="E176" s="150">
        <v>657.08579617834391</v>
      </c>
      <c r="F176" s="151">
        <v>804.47525056000302</v>
      </c>
      <c r="G176" s="152">
        <v>1234.4460196596756</v>
      </c>
      <c r="H176" s="150">
        <v>2043.2540764331211</v>
      </c>
      <c r="I176" s="151">
        <v>2571.3102840613142</v>
      </c>
      <c r="J176" s="153">
        <v>3113.3912313417418</v>
      </c>
      <c r="K176" s="150">
        <v>2015.7990445859873</v>
      </c>
      <c r="L176" s="151">
        <v>2534.4120953282436</v>
      </c>
      <c r="M176" s="152">
        <v>3070.2047745077421</v>
      </c>
      <c r="N176" s="150">
        <v>16.738152866242036</v>
      </c>
      <c r="O176" s="151">
        <v>22.614585085050969</v>
      </c>
      <c r="P176" s="152">
        <v>26.306319298845104</v>
      </c>
      <c r="Q176" s="150">
        <v>10.716878980891719</v>
      </c>
      <c r="R176" s="151">
        <v>14.283603648019696</v>
      </c>
      <c r="S176" s="152">
        <v>16.880137535154425</v>
      </c>
      <c r="T176" s="150">
        <v>168.88464968152866</v>
      </c>
      <c r="U176" s="151">
        <v>201.84170677836124</v>
      </c>
      <c r="V176" s="152">
        <v>218.49244567170769</v>
      </c>
      <c r="W176" s="150">
        <v>124.16624203821655</v>
      </c>
      <c r="X176" s="151">
        <v>148.39670902304525</v>
      </c>
      <c r="Y176" s="152">
        <v>160.63855385290441</v>
      </c>
      <c r="Z176" s="150">
        <v>1480.5833757961784</v>
      </c>
      <c r="AA176" s="151">
        <v>1844.4136544121488</v>
      </c>
      <c r="AB176" s="152">
        <v>2380.3737704607797</v>
      </c>
      <c r="AC176" s="150">
        <v>314.90878980891722</v>
      </c>
      <c r="AD176" s="151">
        <v>400.04921635121912</v>
      </c>
      <c r="AE176" s="152">
        <v>422.25948168583909</v>
      </c>
      <c r="AF176" s="150">
        <v>218.94815286624205</v>
      </c>
      <c r="AG176" s="151">
        <v>225.22185472741521</v>
      </c>
      <c r="AH176" s="152">
        <v>244.39265489640857</v>
      </c>
      <c r="AI176" s="150">
        <v>488.12331210191081</v>
      </c>
      <c r="AJ176" s="151">
        <v>618.25015136729746</v>
      </c>
      <c r="AK176" s="152">
        <v>721.35879111223653</v>
      </c>
      <c r="AL176" s="150">
        <v>210.38426751592357</v>
      </c>
      <c r="AM176" s="151">
        <v>267.59163301604616</v>
      </c>
      <c r="AN176" s="152">
        <v>329.35715698916437</v>
      </c>
      <c r="AO176" s="150">
        <v>89.444861980726344</v>
      </c>
      <c r="AP176" s="151">
        <v>103.28489096011697</v>
      </c>
      <c r="AQ176" s="152">
        <v>115.43959095691385</v>
      </c>
      <c r="AR176" s="150">
        <v>23.1512101910828</v>
      </c>
      <c r="AS176" s="151">
        <v>29.784008545400262</v>
      </c>
      <c r="AT176" s="152">
        <v>37.275293565886727</v>
      </c>
      <c r="AU176" s="150">
        <v>47.863630573248408</v>
      </c>
      <c r="AV176" s="151">
        <v>60.700209086358775</v>
      </c>
      <c r="AW176" s="152">
        <v>73.734266121411395</v>
      </c>
      <c r="AX176" s="150">
        <v>62.426114649681523</v>
      </c>
      <c r="AY176" s="151">
        <v>62.426114649681523</v>
      </c>
      <c r="AZ176" s="152">
        <v>62.426114649681523</v>
      </c>
      <c r="BA176" s="150">
        <v>9.606148799477328</v>
      </c>
      <c r="BB176" s="151">
        <v>11.092532419743327</v>
      </c>
      <c r="BC176" s="152">
        <v>12.397916029227758</v>
      </c>
    </row>
    <row r="177" spans="1:55" hidden="1">
      <c r="A177" s="147" t="str">
        <f t="shared" si="2"/>
        <v>BEEBE HEALTHCAREPREMIER</v>
      </c>
      <c r="B177" s="148" t="s">
        <v>321</v>
      </c>
      <c r="C177" s="148" t="s">
        <v>8334</v>
      </c>
      <c r="D177" s="149">
        <v>156</v>
      </c>
      <c r="E177" s="150">
        <v>145.5448717948718</v>
      </c>
      <c r="F177" s="151">
        <v>178.19171847251982</v>
      </c>
      <c r="G177" s="152">
        <v>273.43048459427149</v>
      </c>
      <c r="H177" s="150">
        <v>3646.1632051282049</v>
      </c>
      <c r="I177" s="151">
        <v>4618.7594230225995</v>
      </c>
      <c r="J177" s="153">
        <v>5572.6813750272941</v>
      </c>
      <c r="K177" s="150">
        <v>3256.3656410256408</v>
      </c>
      <c r="L177" s="151">
        <v>4094.14444837269</v>
      </c>
      <c r="M177" s="152">
        <v>4959.6756013312106</v>
      </c>
      <c r="N177" s="150">
        <v>278.51346153846151</v>
      </c>
      <c r="O177" s="151">
        <v>376.29399274973332</v>
      </c>
      <c r="P177" s="152">
        <v>437.72237634619768</v>
      </c>
      <c r="Q177" s="150">
        <v>111.28410256410257</v>
      </c>
      <c r="R177" s="151">
        <v>148.32098190017564</v>
      </c>
      <c r="S177" s="152">
        <v>175.28339734988583</v>
      </c>
      <c r="T177" s="150">
        <v>384.24960581477654</v>
      </c>
      <c r="U177" s="151">
        <v>459.23413651163639</v>
      </c>
      <c r="V177" s="152">
        <v>497.11821815172704</v>
      </c>
      <c r="W177" s="150">
        <v>487.39391025641027</v>
      </c>
      <c r="X177" s="151">
        <v>582.5065741915854</v>
      </c>
      <c r="Y177" s="152">
        <v>630.55989788435568</v>
      </c>
      <c r="Z177" s="150">
        <v>1471.0108974358975</v>
      </c>
      <c r="AA177" s="151">
        <v>1832.4888887536308</v>
      </c>
      <c r="AB177" s="152">
        <v>2364.9838391812509</v>
      </c>
      <c r="AC177" s="150">
        <v>283.25993589743592</v>
      </c>
      <c r="AD177" s="151">
        <v>359.84360883742153</v>
      </c>
      <c r="AE177" s="152">
        <v>379.8217057929462</v>
      </c>
      <c r="AF177" s="150">
        <v>251.44724358974358</v>
      </c>
      <c r="AG177" s="151">
        <v>258.65216868020349</v>
      </c>
      <c r="AH177" s="152">
        <v>280.66854468885623</v>
      </c>
      <c r="AI177" s="150">
        <v>329.05641025641029</v>
      </c>
      <c r="AJ177" s="151">
        <v>416.77824108292327</v>
      </c>
      <c r="AK177" s="152">
        <v>486.28641252179824</v>
      </c>
      <c r="AL177" s="150">
        <v>54.469913703925542</v>
      </c>
      <c r="AM177" s="151">
        <v>69.281288617141215</v>
      </c>
      <c r="AN177" s="152">
        <v>85.272801672835115</v>
      </c>
      <c r="AO177" s="150">
        <v>89.444861980726344</v>
      </c>
      <c r="AP177" s="151">
        <v>103.28489096011697</v>
      </c>
      <c r="AQ177" s="152">
        <v>115.43959095691385</v>
      </c>
      <c r="AR177" s="150">
        <v>152.11000000000001</v>
      </c>
      <c r="AS177" s="151">
        <v>195.68936148252999</v>
      </c>
      <c r="AT177" s="152">
        <v>244.90922321162003</v>
      </c>
      <c r="AU177" s="150">
        <v>61.650705128205132</v>
      </c>
      <c r="AV177" s="151">
        <v>78.184848219496999</v>
      </c>
      <c r="AW177" s="152">
        <v>94.973353338483022</v>
      </c>
      <c r="AX177" s="150">
        <v>57.07410256410256</v>
      </c>
      <c r="AY177" s="151">
        <v>57.07410256410256</v>
      </c>
      <c r="AZ177" s="152">
        <v>57.07410256410256</v>
      </c>
      <c r="BA177" s="150">
        <v>37.54</v>
      </c>
      <c r="BB177" s="151">
        <v>43.34865883608024</v>
      </c>
      <c r="BC177" s="152">
        <v>48.449985259705066</v>
      </c>
    </row>
    <row r="178" spans="1:55" hidden="1">
      <c r="A178" s="147" t="str">
        <f t="shared" si="2"/>
        <v>JEFFERSON HOSPITAL ASSOCIATION, INCPREMIER</v>
      </c>
      <c r="B178" s="148" t="s">
        <v>621</v>
      </c>
      <c r="C178" s="148" t="s">
        <v>8334</v>
      </c>
      <c r="D178" s="149">
        <v>154</v>
      </c>
      <c r="E178" s="150">
        <v>320.7012987012987</v>
      </c>
      <c r="F178" s="151">
        <v>392.6370941636078</v>
      </c>
      <c r="G178" s="152">
        <v>602.49124845495248</v>
      </c>
      <c r="H178" s="150">
        <v>1985.9951298701301</v>
      </c>
      <c r="I178" s="151">
        <v>2525.1735547004664</v>
      </c>
      <c r="J178" s="153">
        <v>3043.8479280161055</v>
      </c>
      <c r="K178" s="150">
        <v>1618.4042207792209</v>
      </c>
      <c r="L178" s="151">
        <v>2034.7778432028983</v>
      </c>
      <c r="M178" s="152">
        <v>2464.9443004078635</v>
      </c>
      <c r="N178" s="150">
        <v>25.483701298701298</v>
      </c>
      <c r="O178" s="151">
        <v>34.430521450416954</v>
      </c>
      <c r="P178" s="152">
        <v>40.051156697945771</v>
      </c>
      <c r="Q178" s="150">
        <v>342.10720779220782</v>
      </c>
      <c r="R178" s="151">
        <v>455.96519004715105</v>
      </c>
      <c r="S178" s="152">
        <v>538.85247091029635</v>
      </c>
      <c r="T178" s="150">
        <v>359.49292207792212</v>
      </c>
      <c r="U178" s="151">
        <v>429.64630061866643</v>
      </c>
      <c r="V178" s="152">
        <v>465.08956198560105</v>
      </c>
      <c r="W178" s="150">
        <v>98.001428571428562</v>
      </c>
      <c r="X178" s="151">
        <v>117.12595340592563</v>
      </c>
      <c r="Y178" s="152">
        <v>126.78814710674409</v>
      </c>
      <c r="Z178" s="150">
        <v>986.20253246753248</v>
      </c>
      <c r="AA178" s="151">
        <v>1228.546427465333</v>
      </c>
      <c r="AB178" s="152">
        <v>1585.5443732679585</v>
      </c>
      <c r="AC178" s="150">
        <v>143.8268181818182</v>
      </c>
      <c r="AD178" s="151">
        <v>182.71260684352086</v>
      </c>
      <c r="AE178" s="152">
        <v>192.85659741295103</v>
      </c>
      <c r="AF178" s="150">
        <v>191.44924184679036</v>
      </c>
      <c r="AG178" s="151">
        <v>196.93499474842895</v>
      </c>
      <c r="AH178" s="152">
        <v>213.69802795927447</v>
      </c>
      <c r="AI178" s="150">
        <v>473.78181818181815</v>
      </c>
      <c r="AJ178" s="151">
        <v>600.08541600821411</v>
      </c>
      <c r="AK178" s="152">
        <v>700.16463287301349</v>
      </c>
      <c r="AL178" s="150">
        <v>373.97019480519481</v>
      </c>
      <c r="AM178" s="151">
        <v>475.65959331857732</v>
      </c>
      <c r="AN178" s="152">
        <v>585.45138195944446</v>
      </c>
      <c r="AO178" s="150">
        <v>89.444861980726344</v>
      </c>
      <c r="AP178" s="151">
        <v>103.28489096011697</v>
      </c>
      <c r="AQ178" s="152">
        <v>115.43959095691385</v>
      </c>
      <c r="AR178" s="150">
        <v>57.759898731420471</v>
      </c>
      <c r="AS178" s="151">
        <v>74.3080514236228</v>
      </c>
      <c r="AT178" s="152">
        <v>92.998040438459171</v>
      </c>
      <c r="AU178" s="150">
        <v>36.155689824141191</v>
      </c>
      <c r="AV178" s="151">
        <v>45.852308019724831</v>
      </c>
      <c r="AW178" s="152">
        <v>55.698099441425271</v>
      </c>
      <c r="AX178" s="150">
        <v>43.650194805194808</v>
      </c>
      <c r="AY178" s="151">
        <v>43.650194805194808</v>
      </c>
      <c r="AZ178" s="152">
        <v>43.650194805194808</v>
      </c>
      <c r="BA178" s="150">
        <v>9.606148799477328</v>
      </c>
      <c r="BB178" s="151">
        <v>11.092532419743327</v>
      </c>
      <c r="BC178" s="152">
        <v>12.397916029227758</v>
      </c>
    </row>
    <row r="179" spans="1:55" hidden="1">
      <c r="A179" s="147" t="str">
        <f t="shared" si="2"/>
        <v>TANNER MEDICAL CENTER, INCPREMIER</v>
      </c>
      <c r="B179" s="148" t="s">
        <v>973</v>
      </c>
      <c r="C179" s="148" t="s">
        <v>8334</v>
      </c>
      <c r="D179" s="149">
        <v>151</v>
      </c>
      <c r="E179" s="150">
        <v>362.23099444656128</v>
      </c>
      <c r="F179" s="151">
        <v>443.4822236499906</v>
      </c>
      <c r="G179" s="152">
        <v>680.51175644429622</v>
      </c>
      <c r="H179" s="150">
        <v>3799.7529801324508</v>
      </c>
      <c r="I179" s="151">
        <v>4804.9573875405968</v>
      </c>
      <c r="J179" s="153">
        <v>5802.464431150639</v>
      </c>
      <c r="K179" s="150">
        <v>3492.1623178807949</v>
      </c>
      <c r="L179" s="151">
        <v>4390.605522439052</v>
      </c>
      <c r="M179" s="152">
        <v>5318.810647574096</v>
      </c>
      <c r="N179" s="150">
        <v>240.37662251655627</v>
      </c>
      <c r="O179" s="151">
        <v>324.76806884237203</v>
      </c>
      <c r="P179" s="152">
        <v>377.78506591678604</v>
      </c>
      <c r="Q179" s="150">
        <v>67.214039735099334</v>
      </c>
      <c r="R179" s="151">
        <v>89.583796259171905</v>
      </c>
      <c r="S179" s="152">
        <v>105.86871765975715</v>
      </c>
      <c r="T179" s="150">
        <v>1118.02</v>
      </c>
      <c r="U179" s="151">
        <v>1336.1964242332485</v>
      </c>
      <c r="V179" s="152">
        <v>1446.4246725236867</v>
      </c>
      <c r="W179" s="150">
        <v>331.42966887417219</v>
      </c>
      <c r="X179" s="151">
        <v>396.10663354365619</v>
      </c>
      <c r="Y179" s="152">
        <v>428.78307209706304</v>
      </c>
      <c r="Z179" s="150">
        <v>1007.175430463576</v>
      </c>
      <c r="AA179" s="151">
        <v>1254.6730881241388</v>
      </c>
      <c r="AB179" s="152">
        <v>1619.2630662483423</v>
      </c>
      <c r="AC179" s="150">
        <v>223.59894039735096</v>
      </c>
      <c r="AD179" s="151">
        <v>284.05234714852105</v>
      </c>
      <c r="AE179" s="152">
        <v>299.82260176027216</v>
      </c>
      <c r="AF179" s="150">
        <v>191.44924184679036</v>
      </c>
      <c r="AG179" s="151">
        <v>196.93499474842895</v>
      </c>
      <c r="AH179" s="152">
        <v>213.69802795927447</v>
      </c>
      <c r="AI179" s="150">
        <v>178.33695364238412</v>
      </c>
      <c r="AJ179" s="151">
        <v>225.87908803004919</v>
      </c>
      <c r="AK179" s="152">
        <v>263.55006224994753</v>
      </c>
      <c r="AL179" s="150">
        <v>412.13867549668873</v>
      </c>
      <c r="AM179" s="151">
        <v>524.20678840390008</v>
      </c>
      <c r="AN179" s="152">
        <v>645.20424483068928</v>
      </c>
      <c r="AO179" s="150">
        <v>89.444861980726344</v>
      </c>
      <c r="AP179" s="151">
        <v>103.28489096011697</v>
      </c>
      <c r="AQ179" s="152">
        <v>115.43959095691385</v>
      </c>
      <c r="AR179" s="150">
        <v>57.759898731420471</v>
      </c>
      <c r="AS179" s="151">
        <v>74.3080514236228</v>
      </c>
      <c r="AT179" s="152">
        <v>92.998040438459171</v>
      </c>
      <c r="AU179" s="150">
        <v>42.909271523178809</v>
      </c>
      <c r="AV179" s="151">
        <v>54.417137229369288</v>
      </c>
      <c r="AW179" s="152">
        <v>66.102040477771467</v>
      </c>
      <c r="AX179" s="150">
        <v>60.373907284768208</v>
      </c>
      <c r="AY179" s="151">
        <v>60.373907284768208</v>
      </c>
      <c r="AZ179" s="152">
        <v>60.373907284768208</v>
      </c>
      <c r="BA179" s="150">
        <v>9.606148799477328</v>
      </c>
      <c r="BB179" s="151">
        <v>11.092532419743327</v>
      </c>
      <c r="BC179" s="152">
        <v>12.397916029227758</v>
      </c>
    </row>
    <row r="180" spans="1:55" hidden="1">
      <c r="A180" s="147" t="str">
        <f t="shared" si="2"/>
        <v>LHC GROUP, INCPREMIER</v>
      </c>
      <c r="B180" s="148" t="s">
        <v>658</v>
      </c>
      <c r="C180" s="148" t="s">
        <v>8334</v>
      </c>
      <c r="D180" s="149">
        <v>150</v>
      </c>
      <c r="E180" s="150">
        <v>362.23099444656128</v>
      </c>
      <c r="F180" s="151">
        <v>443.4822236499906</v>
      </c>
      <c r="G180" s="152">
        <v>680.51175644429622</v>
      </c>
      <c r="H180" s="150">
        <v>1838.7605053265827</v>
      </c>
      <c r="I180" s="151">
        <v>2320.9239677301407</v>
      </c>
      <c r="J180" s="153">
        <v>2806.2872886213581</v>
      </c>
      <c r="K180" s="150">
        <v>1726.4826996787724</v>
      </c>
      <c r="L180" s="151">
        <v>2170.6621243783366</v>
      </c>
      <c r="M180" s="152">
        <v>2629.5554816811873</v>
      </c>
      <c r="N180" s="150">
        <v>33.747333333333337</v>
      </c>
      <c r="O180" s="151">
        <v>45.595350165516159</v>
      </c>
      <c r="P180" s="152">
        <v>53.038595909928652</v>
      </c>
      <c r="Q180" s="150">
        <v>78.53047231447708</v>
      </c>
      <c r="R180" s="151">
        <v>104.66649318628784</v>
      </c>
      <c r="S180" s="152">
        <v>123.69321103024254</v>
      </c>
      <c r="T180" s="150">
        <v>384.24960581477654</v>
      </c>
      <c r="U180" s="151">
        <v>459.23413651163639</v>
      </c>
      <c r="V180" s="152">
        <v>497.11821815172704</v>
      </c>
      <c r="W180" s="150">
        <v>189.76163281973086</v>
      </c>
      <c r="X180" s="151">
        <v>226.79273647196567</v>
      </c>
      <c r="Y180" s="152">
        <v>245.50178673801835</v>
      </c>
      <c r="Z180" s="150">
        <v>986.62409566069584</v>
      </c>
      <c r="AA180" s="151">
        <v>1229.0715832399951</v>
      </c>
      <c r="AB180" s="152">
        <v>1586.2221317677511</v>
      </c>
      <c r="AC180" s="150">
        <v>53.951266666666662</v>
      </c>
      <c r="AD180" s="151">
        <v>68.537819996234603</v>
      </c>
      <c r="AE180" s="152">
        <v>72.342959727432969</v>
      </c>
      <c r="AF180" s="150">
        <v>191.44924184679036</v>
      </c>
      <c r="AG180" s="151">
        <v>196.93499474842895</v>
      </c>
      <c r="AH180" s="152">
        <v>213.69802795927447</v>
      </c>
      <c r="AI180" s="150">
        <v>169.83546666666666</v>
      </c>
      <c r="AJ180" s="151">
        <v>215.111223682511</v>
      </c>
      <c r="AK180" s="152">
        <v>250.98638783527505</v>
      </c>
      <c r="AL180" s="150">
        <v>152.87233333333333</v>
      </c>
      <c r="AM180" s="151">
        <v>194.44114240407171</v>
      </c>
      <c r="AN180" s="152">
        <v>239.32206378100807</v>
      </c>
      <c r="AO180" s="150">
        <v>89.444861980726344</v>
      </c>
      <c r="AP180" s="151">
        <v>103.28489096011697</v>
      </c>
      <c r="AQ180" s="152">
        <v>115.43959095691385</v>
      </c>
      <c r="AR180" s="150">
        <v>57.759898731420471</v>
      </c>
      <c r="AS180" s="151">
        <v>74.3080514236228</v>
      </c>
      <c r="AT180" s="152">
        <v>92.998040438459171</v>
      </c>
      <c r="AU180" s="150">
        <v>28.484800000000003</v>
      </c>
      <c r="AV180" s="151">
        <v>36.124157216554551</v>
      </c>
      <c r="AW180" s="152">
        <v>43.88103866047026</v>
      </c>
      <c r="AX180" s="150">
        <v>30.566800000000004</v>
      </c>
      <c r="AY180" s="151">
        <v>30.566800000000004</v>
      </c>
      <c r="AZ180" s="152">
        <v>30.566800000000004</v>
      </c>
      <c r="BA180" s="150">
        <v>9.606148799477328</v>
      </c>
      <c r="BB180" s="151">
        <v>11.092532419743327</v>
      </c>
      <c r="BC180" s="152">
        <v>12.397916029227758</v>
      </c>
    </row>
    <row r="181" spans="1:55" hidden="1">
      <c r="A181" s="147" t="str">
        <f t="shared" si="2"/>
        <v>CENTRAL MAINE HEALTHCARE CORPPREMIER</v>
      </c>
      <c r="B181" s="148" t="s">
        <v>378</v>
      </c>
      <c r="C181" s="148" t="s">
        <v>8334</v>
      </c>
      <c r="D181" s="149">
        <v>147</v>
      </c>
      <c r="E181" s="150">
        <v>596.05306122448985</v>
      </c>
      <c r="F181" s="151">
        <v>729.7523984911727</v>
      </c>
      <c r="G181" s="152">
        <v>1119.7857771602621</v>
      </c>
      <c r="H181" s="150">
        <v>3303.9572108843536</v>
      </c>
      <c r="I181" s="151">
        <v>4167.8312144694728</v>
      </c>
      <c r="J181" s="153">
        <v>5041.1211536079436</v>
      </c>
      <c r="K181" s="150">
        <v>3129.3328571428569</v>
      </c>
      <c r="L181" s="151">
        <v>3934.4294088996608</v>
      </c>
      <c r="M181" s="152">
        <v>4766.1956705596212</v>
      </c>
      <c r="N181" s="150">
        <v>36.1356462585034</v>
      </c>
      <c r="O181" s="151">
        <v>48.822152207987379</v>
      </c>
      <c r="P181" s="152">
        <v>56.792159573562955</v>
      </c>
      <c r="Q181" s="150">
        <v>138.48870748299319</v>
      </c>
      <c r="R181" s="151">
        <v>184.57965336182426</v>
      </c>
      <c r="S181" s="152">
        <v>218.13332347475864</v>
      </c>
      <c r="T181" s="150">
        <v>471.99891156462593</v>
      </c>
      <c r="U181" s="151">
        <v>564.10731281608423</v>
      </c>
      <c r="V181" s="152">
        <v>610.64280700828306</v>
      </c>
      <c r="W181" s="150">
        <v>313.55278911564625</v>
      </c>
      <c r="X181" s="151">
        <v>374.74116350752973</v>
      </c>
      <c r="Y181" s="152">
        <v>405.65507800887929</v>
      </c>
      <c r="Z181" s="150">
        <v>1389.2493197278911</v>
      </c>
      <c r="AA181" s="151">
        <v>1730.6356781907109</v>
      </c>
      <c r="AB181" s="152">
        <v>2233.5335485801079</v>
      </c>
      <c r="AC181" s="150">
        <v>283.42408163265304</v>
      </c>
      <c r="AD181" s="151">
        <v>360.05213389250446</v>
      </c>
      <c r="AE181" s="152">
        <v>380.04180791558235</v>
      </c>
      <c r="AF181" s="150">
        <v>332.61115646258509</v>
      </c>
      <c r="AG181" s="151">
        <v>342.1417380364843</v>
      </c>
      <c r="AH181" s="152">
        <v>371.26471501093465</v>
      </c>
      <c r="AI181" s="150">
        <v>592.95782312925166</v>
      </c>
      <c r="AJ181" s="151">
        <v>751.0320749186933</v>
      </c>
      <c r="AK181" s="152">
        <v>876.28541368201934</v>
      </c>
      <c r="AL181" s="150">
        <v>422.5</v>
      </c>
      <c r="AM181" s="151">
        <v>537.38554828355882</v>
      </c>
      <c r="AN181" s="152">
        <v>661.42492721034705</v>
      </c>
      <c r="AO181" s="150">
        <v>89.444861980726344</v>
      </c>
      <c r="AP181" s="151">
        <v>103.28489096011697</v>
      </c>
      <c r="AQ181" s="152">
        <v>115.43959095691385</v>
      </c>
      <c r="AR181" s="150">
        <v>57.759898731420471</v>
      </c>
      <c r="AS181" s="151">
        <v>74.3080514236228</v>
      </c>
      <c r="AT181" s="152">
        <v>92.998040438459171</v>
      </c>
      <c r="AU181" s="150">
        <v>51.911428571428566</v>
      </c>
      <c r="AV181" s="151">
        <v>65.833588687658931</v>
      </c>
      <c r="AW181" s="152">
        <v>79.969927963794618</v>
      </c>
      <c r="AX181" s="150">
        <v>76.751632653061222</v>
      </c>
      <c r="AY181" s="151">
        <v>76.751632653061222</v>
      </c>
      <c r="AZ181" s="152">
        <v>76.751632653061222</v>
      </c>
      <c r="BA181" s="150">
        <v>9.606148799477328</v>
      </c>
      <c r="BB181" s="151">
        <v>11.092532419743327</v>
      </c>
      <c r="BC181" s="152">
        <v>12.397916029227758</v>
      </c>
    </row>
    <row r="182" spans="1:55" hidden="1">
      <c r="A182" s="147" t="str">
        <f t="shared" si="2"/>
        <v>TUALITY HEALTHCAREVIZIENT</v>
      </c>
      <c r="B182" s="148" t="s">
        <v>1012</v>
      </c>
      <c r="C182" s="148" t="s">
        <v>8335</v>
      </c>
      <c r="D182" s="149">
        <v>144</v>
      </c>
      <c r="E182" s="150">
        <v>199.40631944444442</v>
      </c>
      <c r="F182" s="151">
        <v>223.25057930050093</v>
      </c>
      <c r="G182" s="152">
        <v>294.86986043612609</v>
      </c>
      <c r="H182" s="150">
        <v>1344.0882186612621</v>
      </c>
      <c r="I182" s="151">
        <v>1527.3852455749145</v>
      </c>
      <c r="J182" s="153">
        <v>1973.1219918760803</v>
      </c>
      <c r="K182" s="150">
        <v>1221.5696527777777</v>
      </c>
      <c r="L182" s="151">
        <v>1392.7632584206565</v>
      </c>
      <c r="M182" s="152">
        <v>1798.3648887268289</v>
      </c>
      <c r="N182" s="150">
        <v>80.098149216817802</v>
      </c>
      <c r="O182" s="151">
        <v>87.187477234349146</v>
      </c>
      <c r="P182" s="152">
        <v>110.07288127064815</v>
      </c>
      <c r="Q182" s="150">
        <v>42.420416666666668</v>
      </c>
      <c r="R182" s="151">
        <v>47.434509919908891</v>
      </c>
      <c r="S182" s="152">
        <v>64.684221878603353</v>
      </c>
      <c r="T182" s="150">
        <v>311.05111111111114</v>
      </c>
      <c r="U182" s="151">
        <v>331.66057535215469</v>
      </c>
      <c r="V182" s="152">
        <v>393.03295693303454</v>
      </c>
      <c r="W182" s="150">
        <v>76.806111111111107</v>
      </c>
      <c r="X182" s="151">
        <v>81.895090844324855</v>
      </c>
      <c r="Y182" s="152">
        <v>97.049429763148865</v>
      </c>
      <c r="Z182" s="150">
        <v>502.36305555555555</v>
      </c>
      <c r="AA182" s="151">
        <v>622.33563528893626</v>
      </c>
      <c r="AB182" s="152">
        <v>879.88630471876581</v>
      </c>
      <c r="AC182" s="150">
        <v>104.35618055555557</v>
      </c>
      <c r="AD182" s="151">
        <v>117.70649457969867</v>
      </c>
      <c r="AE182" s="152">
        <v>136.68228820378104</v>
      </c>
      <c r="AF182" s="150">
        <v>229.36481817349096</v>
      </c>
      <c r="AG182" s="151">
        <v>286.3417737845059</v>
      </c>
      <c r="AH182" s="152">
        <v>426.21096634008444</v>
      </c>
      <c r="AI182" s="150">
        <v>43.337777777777781</v>
      </c>
      <c r="AJ182" s="151">
        <v>48.479225549627301</v>
      </c>
      <c r="AK182" s="152">
        <v>54.777753734904493</v>
      </c>
      <c r="AL182" s="150">
        <v>11.299930555555555</v>
      </c>
      <c r="AM182" s="151">
        <v>13.254020513776815</v>
      </c>
      <c r="AN182" s="152">
        <v>15.527382410122186</v>
      </c>
      <c r="AO182" s="150">
        <v>99.39613263717132</v>
      </c>
      <c r="AP182" s="151">
        <v>106.51704728422442</v>
      </c>
      <c r="AQ182" s="152">
        <v>127.59697517511525</v>
      </c>
      <c r="AR182" s="150">
        <v>59.420233122652725</v>
      </c>
      <c r="AS182" s="151">
        <v>67.048068792367474</v>
      </c>
      <c r="AT182" s="152">
        <v>91.728269591810829</v>
      </c>
      <c r="AU182" s="150">
        <v>50.746392781899807</v>
      </c>
      <c r="AV182" s="151">
        <v>55.874788392220132</v>
      </c>
      <c r="AW182" s="152">
        <v>74.805529878442911</v>
      </c>
      <c r="AX182" s="150">
        <v>13.997986111111111</v>
      </c>
      <c r="AY182" s="151">
        <v>13.997986111111111</v>
      </c>
      <c r="AZ182" s="152">
        <v>13.997986111111111</v>
      </c>
      <c r="BA182" s="150">
        <v>12.542561601172487</v>
      </c>
      <c r="BB182" s="151">
        <v>13.441132886067265</v>
      </c>
      <c r="BC182" s="152">
        <v>16.101158855939815</v>
      </c>
    </row>
    <row r="183" spans="1:55" hidden="1">
      <c r="A183" s="147" t="str">
        <f t="shared" si="2"/>
        <v>SSM HEALTHPREMIER</v>
      </c>
      <c r="B183" s="148" t="s">
        <v>951</v>
      </c>
      <c r="C183" s="148" t="s">
        <v>8334</v>
      </c>
      <c r="D183" s="149">
        <v>144</v>
      </c>
      <c r="E183" s="150">
        <v>331.11486111111111</v>
      </c>
      <c r="F183" s="151">
        <v>405.38649961047628</v>
      </c>
      <c r="G183" s="152">
        <v>622.05487430417338</v>
      </c>
      <c r="H183" s="150">
        <v>1974.7791666666667</v>
      </c>
      <c r="I183" s="151">
        <v>2557.8660743415635</v>
      </c>
      <c r="J183" s="153">
        <v>3047.6685173692781</v>
      </c>
      <c r="K183" s="150">
        <v>1158.4565972222222</v>
      </c>
      <c r="L183" s="151">
        <v>1456.4975709251848</v>
      </c>
      <c r="M183" s="152">
        <v>1764.4114801047283</v>
      </c>
      <c r="N183" s="150">
        <v>731.54</v>
      </c>
      <c r="O183" s="151">
        <v>988.36912921756834</v>
      </c>
      <c r="P183" s="152">
        <v>1149.7161588653682</v>
      </c>
      <c r="Q183" s="150">
        <v>84.782569444444462</v>
      </c>
      <c r="R183" s="151">
        <v>112.99937419881047</v>
      </c>
      <c r="S183" s="152">
        <v>133.54087839918137</v>
      </c>
      <c r="T183" s="150">
        <v>371.57034722222221</v>
      </c>
      <c r="U183" s="151">
        <v>444.08057933618358</v>
      </c>
      <c r="V183" s="152">
        <v>480.71458274486622</v>
      </c>
      <c r="W183" s="150">
        <v>159.46833333333333</v>
      </c>
      <c r="X183" s="151">
        <v>190.58783991201926</v>
      </c>
      <c r="Y183" s="152">
        <v>206.3102018027985</v>
      </c>
      <c r="Z183" s="150">
        <v>1131.2147916666665</v>
      </c>
      <c r="AA183" s="151">
        <v>1409.1931882600161</v>
      </c>
      <c r="AB183" s="152">
        <v>1818.6844880603844</v>
      </c>
      <c r="AC183" s="150">
        <v>302.83756944444451</v>
      </c>
      <c r="AD183" s="151">
        <v>384.71435621555759</v>
      </c>
      <c r="AE183" s="152">
        <v>406.07324802271808</v>
      </c>
      <c r="AF183" s="150">
        <v>250.25097222222223</v>
      </c>
      <c r="AG183" s="151">
        <v>257.42161956333081</v>
      </c>
      <c r="AH183" s="152">
        <v>279.33325169068371</v>
      </c>
      <c r="AI183" s="150">
        <v>329.9688888888889</v>
      </c>
      <c r="AJ183" s="151">
        <v>417.93397374035379</v>
      </c>
      <c r="AK183" s="152">
        <v>487.63489243849415</v>
      </c>
      <c r="AL183" s="150">
        <v>73.504583333333329</v>
      </c>
      <c r="AM183" s="151">
        <v>93.491836250740519</v>
      </c>
      <c r="AN183" s="152">
        <v>115.0716300139098</v>
      </c>
      <c r="AO183" s="150">
        <v>89.444861980726344</v>
      </c>
      <c r="AP183" s="151">
        <v>103.28489096011697</v>
      </c>
      <c r="AQ183" s="152">
        <v>115.43959095691385</v>
      </c>
      <c r="AR183" s="150">
        <v>57.759898731420471</v>
      </c>
      <c r="AS183" s="151">
        <v>74.3080514236228</v>
      </c>
      <c r="AT183" s="152">
        <v>92.998040438459171</v>
      </c>
      <c r="AU183" s="150">
        <v>22.040625000000002</v>
      </c>
      <c r="AV183" s="151">
        <v>27.951714691734633</v>
      </c>
      <c r="AW183" s="152">
        <v>33.953740862703171</v>
      </c>
      <c r="AX183" s="150">
        <v>29.822986111111113</v>
      </c>
      <c r="AY183" s="151">
        <v>29.822986111111113</v>
      </c>
      <c r="AZ183" s="152">
        <v>29.822986111111113</v>
      </c>
      <c r="BA183" s="150">
        <v>34.500902777777782</v>
      </c>
      <c r="BB183" s="151">
        <v>39.839314439282425</v>
      </c>
      <c r="BC183" s="152">
        <v>44.527656660358318</v>
      </c>
    </row>
    <row r="184" spans="1:55" hidden="1">
      <c r="A184" s="147" t="str">
        <f t="shared" si="2"/>
        <v>MONONGALIA HEALTH SYSTEMPREMIER</v>
      </c>
      <c r="B184" s="148" t="s">
        <v>735</v>
      </c>
      <c r="C184" s="148" t="s">
        <v>8334</v>
      </c>
      <c r="D184" s="149">
        <v>143</v>
      </c>
      <c r="E184" s="150">
        <v>933.55321678321673</v>
      </c>
      <c r="F184" s="151">
        <v>1142.9564637536857</v>
      </c>
      <c r="G184" s="152">
        <v>1753.8364994359765</v>
      </c>
      <c r="H184" s="150">
        <v>2677.1780350476547</v>
      </c>
      <c r="I184" s="151">
        <v>3384.1548690317941</v>
      </c>
      <c r="J184" s="153">
        <v>4088.6371477383614</v>
      </c>
      <c r="K184" s="150">
        <v>2457.775874125874</v>
      </c>
      <c r="L184" s="151">
        <v>3090.0981522540114</v>
      </c>
      <c r="M184" s="152">
        <v>3743.3668022007614</v>
      </c>
      <c r="N184" s="150">
        <v>89.481531551151548</v>
      </c>
      <c r="O184" s="151">
        <v>120.89671572335898</v>
      </c>
      <c r="P184" s="152">
        <v>140.63258706889604</v>
      </c>
      <c r="Q184" s="150">
        <v>129.92062937062937</v>
      </c>
      <c r="R184" s="151">
        <v>173.16000105442325</v>
      </c>
      <c r="S184" s="152">
        <v>204.63775846870374</v>
      </c>
      <c r="T184" s="150">
        <v>1046.4051048951048</v>
      </c>
      <c r="U184" s="151">
        <v>1250.6062140751119</v>
      </c>
      <c r="V184" s="152">
        <v>1353.7737796953686</v>
      </c>
      <c r="W184" s="150">
        <v>300.70664335664333</v>
      </c>
      <c r="X184" s="151">
        <v>359.38815190813187</v>
      </c>
      <c r="Y184" s="152">
        <v>389.03553437579819</v>
      </c>
      <c r="Z184" s="150">
        <v>1222.8234265734266</v>
      </c>
      <c r="AA184" s="151">
        <v>1523.3132167881126</v>
      </c>
      <c r="AB184" s="152">
        <v>1965.9661577350198</v>
      </c>
      <c r="AC184" s="150">
        <v>245.25839160839158</v>
      </c>
      <c r="AD184" s="151">
        <v>311.56776356110191</v>
      </c>
      <c r="AE184" s="152">
        <v>328.86564196097078</v>
      </c>
      <c r="AF184" s="150">
        <v>251.84279720279719</v>
      </c>
      <c r="AG184" s="151">
        <v>259.05905641691112</v>
      </c>
      <c r="AH184" s="152">
        <v>281.11006655776686</v>
      </c>
      <c r="AI184" s="150">
        <v>205.17482517482517</v>
      </c>
      <c r="AJ184" s="151">
        <v>259.87156027207061</v>
      </c>
      <c r="AK184" s="152">
        <v>303.21162744195226</v>
      </c>
      <c r="AL184" s="150">
        <v>65.937902097902096</v>
      </c>
      <c r="AM184" s="151">
        <v>83.867634725559157</v>
      </c>
      <c r="AN184" s="152">
        <v>103.22596945682341</v>
      </c>
      <c r="AO184" s="150">
        <v>89.444861980726344</v>
      </c>
      <c r="AP184" s="151">
        <v>103.28489096011697</v>
      </c>
      <c r="AQ184" s="152">
        <v>115.43959095691385</v>
      </c>
      <c r="AR184" s="150">
        <v>57.759898731420471</v>
      </c>
      <c r="AS184" s="151">
        <v>74.3080514236228</v>
      </c>
      <c r="AT184" s="152">
        <v>92.998040438459171</v>
      </c>
      <c r="AU184" s="150">
        <v>36.155689824141191</v>
      </c>
      <c r="AV184" s="151">
        <v>45.852308019724831</v>
      </c>
      <c r="AW184" s="152">
        <v>55.698099441425271</v>
      </c>
      <c r="AX184" s="150">
        <v>24.206083916083916</v>
      </c>
      <c r="AY184" s="151">
        <v>24.206083916083916</v>
      </c>
      <c r="AZ184" s="152">
        <v>24.206083916083916</v>
      </c>
      <c r="BA184" s="150">
        <v>8.0333566433566439</v>
      </c>
      <c r="BB184" s="151">
        <v>9.276378168391739</v>
      </c>
      <c r="BC184" s="152">
        <v>10.36803438882747</v>
      </c>
    </row>
    <row r="185" spans="1:55" hidden="1">
      <c r="A185" s="147" t="str">
        <f t="shared" si="2"/>
        <v>THE OHIO STATE UNIVERSITY WEXNER MEDICAL CENTERVIZIENT</v>
      </c>
      <c r="B185" s="148" t="s">
        <v>990</v>
      </c>
      <c r="C185" s="148" t="s">
        <v>8335</v>
      </c>
      <c r="D185" s="149">
        <v>142</v>
      </c>
      <c r="E185" s="150">
        <v>785.3751408450704</v>
      </c>
      <c r="F185" s="151">
        <v>879.28735483593232</v>
      </c>
      <c r="G185" s="152">
        <v>1161.3646890238556</v>
      </c>
      <c r="H185" s="150">
        <v>2747.9459859154931</v>
      </c>
      <c r="I185" s="151">
        <v>3113.1901465238225</v>
      </c>
      <c r="J185" s="153">
        <v>4016.9836046533633</v>
      </c>
      <c r="K185" s="150">
        <v>2307.231267605634</v>
      </c>
      <c r="L185" s="151">
        <v>2630.5720110951511</v>
      </c>
      <c r="M185" s="152">
        <v>3396.6492965829084</v>
      </c>
      <c r="N185" s="150">
        <v>343.15866197183095</v>
      </c>
      <c r="O185" s="151">
        <v>373.53095322403226</v>
      </c>
      <c r="P185" s="152">
        <v>471.57722151573688</v>
      </c>
      <c r="Q185" s="150">
        <v>97.556056338028156</v>
      </c>
      <c r="R185" s="151">
        <v>109.08718220463936</v>
      </c>
      <c r="S185" s="152">
        <v>148.75708655471814</v>
      </c>
      <c r="T185" s="150">
        <v>491.84485915492957</v>
      </c>
      <c r="U185" s="151">
        <v>524.43326239414409</v>
      </c>
      <c r="V185" s="152">
        <v>621.47741139854281</v>
      </c>
      <c r="W185" s="150">
        <v>320.31457746478873</v>
      </c>
      <c r="X185" s="151">
        <v>341.53781568619922</v>
      </c>
      <c r="Y185" s="152">
        <v>404.7379386623395</v>
      </c>
      <c r="Z185" s="150">
        <v>1610.8595070422534</v>
      </c>
      <c r="AA185" s="151">
        <v>1995.5593143045112</v>
      </c>
      <c r="AB185" s="152">
        <v>2821.4121309240186</v>
      </c>
      <c r="AC185" s="150">
        <v>391.39957746478876</v>
      </c>
      <c r="AD185" s="151">
        <v>441.47142984817572</v>
      </c>
      <c r="AE185" s="152">
        <v>512.64227537917839</v>
      </c>
      <c r="AF185" s="150">
        <v>269.4378169014085</v>
      </c>
      <c r="AG185" s="151">
        <v>336.36938319728353</v>
      </c>
      <c r="AH185" s="152">
        <v>500.67553177771737</v>
      </c>
      <c r="AI185" s="150">
        <v>372.40676056338032</v>
      </c>
      <c r="AJ185" s="151">
        <v>416.58784246237167</v>
      </c>
      <c r="AK185" s="152">
        <v>470.71185615370092</v>
      </c>
      <c r="AL185" s="150">
        <v>111.8437323943662</v>
      </c>
      <c r="AM185" s="151">
        <v>131.18479942900973</v>
      </c>
      <c r="AN185" s="152">
        <v>153.6859359024011</v>
      </c>
      <c r="AO185" s="150">
        <v>99.39613263717132</v>
      </c>
      <c r="AP185" s="151">
        <v>106.51704728422442</v>
      </c>
      <c r="AQ185" s="152">
        <v>127.59697517511525</v>
      </c>
      <c r="AR185" s="150">
        <v>59.420233122652725</v>
      </c>
      <c r="AS185" s="151">
        <v>67.048068792367474</v>
      </c>
      <c r="AT185" s="152">
        <v>91.728269591810829</v>
      </c>
      <c r="AU185" s="150">
        <v>30.354859154929574</v>
      </c>
      <c r="AV185" s="151">
        <v>33.422500378436546</v>
      </c>
      <c r="AW185" s="152">
        <v>44.746260748604904</v>
      </c>
      <c r="AX185" s="150">
        <v>25.840492957746481</v>
      </c>
      <c r="AY185" s="151">
        <v>25.840492957746481</v>
      </c>
      <c r="AZ185" s="152">
        <v>25.840492957746481</v>
      </c>
      <c r="BA185" s="150">
        <v>12.542561601172487</v>
      </c>
      <c r="BB185" s="151">
        <v>13.441132886067265</v>
      </c>
      <c r="BC185" s="152">
        <v>16.101158855939815</v>
      </c>
    </row>
    <row r="186" spans="1:55" hidden="1">
      <c r="A186" s="147" t="str">
        <f t="shared" si="2"/>
        <v>SAN ANTONIO COMMUNITY HOSPITALVIZIENT</v>
      </c>
      <c r="B186" s="148" t="s">
        <v>902</v>
      </c>
      <c r="C186" s="148" t="s">
        <v>8335</v>
      </c>
      <c r="D186" s="149">
        <v>142</v>
      </c>
      <c r="E186" s="150">
        <v>217.55647887323943</v>
      </c>
      <c r="F186" s="151">
        <v>243.57106672619585</v>
      </c>
      <c r="G186" s="152">
        <v>321.7092053103155</v>
      </c>
      <c r="H186" s="150">
        <v>4126.0840140845075</v>
      </c>
      <c r="I186" s="151">
        <v>4699.0851570466948</v>
      </c>
      <c r="J186" s="153">
        <v>6071.0474435830092</v>
      </c>
      <c r="K186" s="150">
        <v>3984</v>
      </c>
      <c r="L186" s="151">
        <v>4542.3270043835164</v>
      </c>
      <c r="M186" s="152">
        <v>5865.1471083909228</v>
      </c>
      <c r="N186" s="150">
        <v>71.406197183098598</v>
      </c>
      <c r="O186" s="151">
        <v>77.726217798621391</v>
      </c>
      <c r="P186" s="152">
        <v>98.128183252371613</v>
      </c>
      <c r="Q186" s="150">
        <v>70.677816901408448</v>
      </c>
      <c r="R186" s="151">
        <v>79.031934864556888</v>
      </c>
      <c r="S186" s="152">
        <v>107.7721519397147</v>
      </c>
      <c r="T186" s="150">
        <v>124.27957746478874</v>
      </c>
      <c r="U186" s="151">
        <v>132.51402966945432</v>
      </c>
      <c r="V186" s="152">
        <v>157.03518834216825</v>
      </c>
      <c r="W186" s="150">
        <v>303.826338028169</v>
      </c>
      <c r="X186" s="151">
        <v>323.95710697707659</v>
      </c>
      <c r="Y186" s="152">
        <v>383.90399443611352</v>
      </c>
      <c r="Z186" s="150">
        <v>3270.9105633802815</v>
      </c>
      <c r="AA186" s="151">
        <v>4052.0579308592201</v>
      </c>
      <c r="AB186" s="152">
        <v>5728.9830071112292</v>
      </c>
      <c r="AC186" s="150">
        <v>497.91232394366199</v>
      </c>
      <c r="AD186" s="151">
        <v>561.61038040520498</v>
      </c>
      <c r="AE186" s="152">
        <v>652.14916260040275</v>
      </c>
      <c r="AF186" s="150">
        <v>647.97014084507043</v>
      </c>
      <c r="AG186" s="151">
        <v>808.93364974845849</v>
      </c>
      <c r="AH186" s="152">
        <v>1204.0729789701327</v>
      </c>
      <c r="AI186" s="150">
        <v>1270.72</v>
      </c>
      <c r="AJ186" s="151">
        <v>1421.4739345036446</v>
      </c>
      <c r="AK186" s="152">
        <v>1606.1549713725785</v>
      </c>
      <c r="AL186" s="150">
        <v>81.419337272144318</v>
      </c>
      <c r="AM186" s="151">
        <v>95.499132593568319</v>
      </c>
      <c r="AN186" s="152">
        <v>111.87937653136703</v>
      </c>
      <c r="AO186" s="150">
        <v>99.39613263717132</v>
      </c>
      <c r="AP186" s="151">
        <v>106.51704728422442</v>
      </c>
      <c r="AQ186" s="152">
        <v>127.59697517511525</v>
      </c>
      <c r="AR186" s="150">
        <v>59.420233122652725</v>
      </c>
      <c r="AS186" s="151">
        <v>67.048068792367474</v>
      </c>
      <c r="AT186" s="152">
        <v>91.728269591810829</v>
      </c>
      <c r="AU186" s="150">
        <v>21.86654929577465</v>
      </c>
      <c r="AV186" s="151">
        <v>24.076367753280891</v>
      </c>
      <c r="AW186" s="152">
        <v>32.233597641386432</v>
      </c>
      <c r="AX186" s="150">
        <v>43.380985915492957</v>
      </c>
      <c r="AY186" s="151">
        <v>43.380985915492957</v>
      </c>
      <c r="AZ186" s="152">
        <v>43.380985915492957</v>
      </c>
      <c r="BA186" s="150">
        <v>12.542561601172487</v>
      </c>
      <c r="BB186" s="151">
        <v>13.441132886067265</v>
      </c>
      <c r="BC186" s="152">
        <v>16.101158855939815</v>
      </c>
    </row>
    <row r="187" spans="1:55" hidden="1">
      <c r="A187" s="147" t="str">
        <f t="shared" si="2"/>
        <v>SIGNATURE HEALTHCAREPREMIER</v>
      </c>
      <c r="B187" s="148" t="s">
        <v>923</v>
      </c>
      <c r="C187" s="148" t="s">
        <v>8334</v>
      </c>
      <c r="D187" s="149">
        <v>140</v>
      </c>
      <c r="E187" s="150">
        <v>926.19107142857138</v>
      </c>
      <c r="F187" s="151">
        <v>1133.942931938991</v>
      </c>
      <c r="G187" s="152">
        <v>1740.0054729824215</v>
      </c>
      <c r="H187" s="150">
        <v>2960.3115437430488</v>
      </c>
      <c r="I187" s="151">
        <v>3732.2411742610311</v>
      </c>
      <c r="J187" s="153">
        <v>4515.1206548746914</v>
      </c>
      <c r="K187" s="150">
        <v>2835.0277142857144</v>
      </c>
      <c r="L187" s="151">
        <v>3564.4071510869317</v>
      </c>
      <c r="M187" s="152">
        <v>4317.9480849736474</v>
      </c>
      <c r="N187" s="150">
        <v>46.753357142857148</v>
      </c>
      <c r="O187" s="151">
        <v>63.167529987811605</v>
      </c>
      <c r="P187" s="152">
        <v>73.479358870801931</v>
      </c>
      <c r="Q187" s="150">
        <v>78.53047231447708</v>
      </c>
      <c r="R187" s="151">
        <v>104.66649318628784</v>
      </c>
      <c r="S187" s="152">
        <v>123.69321103024254</v>
      </c>
      <c r="T187" s="150">
        <v>935.3018571428571</v>
      </c>
      <c r="U187" s="151">
        <v>1117.8216821640065</v>
      </c>
      <c r="V187" s="152">
        <v>1210.0353145996073</v>
      </c>
      <c r="W187" s="150">
        <v>257.14607142857142</v>
      </c>
      <c r="X187" s="151">
        <v>307.32693614468855</v>
      </c>
      <c r="Y187" s="152">
        <v>332.67957832312834</v>
      </c>
      <c r="Z187" s="150">
        <v>1094.429357142857</v>
      </c>
      <c r="AA187" s="151">
        <v>1363.368306778611</v>
      </c>
      <c r="AB187" s="152">
        <v>1759.5435542184171</v>
      </c>
      <c r="AC187" s="150">
        <v>232.85585714285713</v>
      </c>
      <c r="AD187" s="151">
        <v>295.8120134700464</v>
      </c>
      <c r="AE187" s="152">
        <v>312.23515102362626</v>
      </c>
      <c r="AF187" s="150">
        <v>191.44924184679036</v>
      </c>
      <c r="AG187" s="151">
        <v>196.93499474842895</v>
      </c>
      <c r="AH187" s="152">
        <v>213.69802795927447</v>
      </c>
      <c r="AI187" s="150">
        <v>177.43942857142858</v>
      </c>
      <c r="AJ187" s="151">
        <v>224.74229534423222</v>
      </c>
      <c r="AK187" s="152">
        <v>262.22368101773498</v>
      </c>
      <c r="AL187" s="150">
        <v>127.06992857142858</v>
      </c>
      <c r="AM187" s="151">
        <v>161.62258754014155</v>
      </c>
      <c r="AN187" s="152">
        <v>198.92832723309147</v>
      </c>
      <c r="AO187" s="150">
        <v>89.444861980726344</v>
      </c>
      <c r="AP187" s="151">
        <v>103.28489096011697</v>
      </c>
      <c r="AQ187" s="152">
        <v>115.43959095691385</v>
      </c>
      <c r="AR187" s="150">
        <v>57.759898731420471</v>
      </c>
      <c r="AS187" s="151">
        <v>74.3080514236228</v>
      </c>
      <c r="AT187" s="152">
        <v>92.998040438459171</v>
      </c>
      <c r="AU187" s="150">
        <v>36.155689824141191</v>
      </c>
      <c r="AV187" s="151">
        <v>45.852308019724831</v>
      </c>
      <c r="AW187" s="152">
        <v>55.698099441425271</v>
      </c>
      <c r="AX187" s="150">
        <v>28.479214285714288</v>
      </c>
      <c r="AY187" s="151">
        <v>28.479214285714288</v>
      </c>
      <c r="AZ187" s="152">
        <v>28.479214285714288</v>
      </c>
      <c r="BA187" s="150">
        <v>9.606148799477328</v>
      </c>
      <c r="BB187" s="151">
        <v>11.092532419743327</v>
      </c>
      <c r="BC187" s="152">
        <v>12.397916029227758</v>
      </c>
    </row>
    <row r="188" spans="1:55" hidden="1">
      <c r="A188" s="147" t="str">
        <f t="shared" si="2"/>
        <v>PARRISH MEDICAL CENTERHEALTHTRUST</v>
      </c>
      <c r="B188" s="148" t="s">
        <v>814</v>
      </c>
      <c r="C188" s="148" t="s">
        <v>8331</v>
      </c>
      <c r="D188" s="149">
        <v>140</v>
      </c>
      <c r="E188" s="150">
        <v>506.95307142857138</v>
      </c>
      <c r="F188" s="151">
        <v>0</v>
      </c>
      <c r="G188" s="152">
        <v>834.39273678654126</v>
      </c>
      <c r="H188" s="150">
        <v>1641.9221077853081</v>
      </c>
      <c r="I188" s="151">
        <v>0</v>
      </c>
      <c r="J188" s="153">
        <v>1768.4382574921074</v>
      </c>
      <c r="K188" s="150">
        <v>1370.3860714285713</v>
      </c>
      <c r="L188" s="151">
        <v>0</v>
      </c>
      <c r="M188" s="152">
        <v>1477.6847878167641</v>
      </c>
      <c r="N188" s="150">
        <v>88.460822071022477</v>
      </c>
      <c r="O188" s="151">
        <v>0</v>
      </c>
      <c r="P188" s="152">
        <v>93.950024317087781</v>
      </c>
      <c r="Q188" s="150">
        <v>183.07521428571428</v>
      </c>
      <c r="R188" s="151">
        <v>0</v>
      </c>
      <c r="S188" s="152">
        <v>196.80344535825532</v>
      </c>
      <c r="T188" s="150">
        <v>719.58207142857145</v>
      </c>
      <c r="U188" s="151">
        <v>0</v>
      </c>
      <c r="V188" s="152">
        <v>872.49328710139412</v>
      </c>
      <c r="W188" s="150">
        <v>186.13235714285713</v>
      </c>
      <c r="X188" s="151">
        <v>0</v>
      </c>
      <c r="Y188" s="152">
        <v>203.96652230938739</v>
      </c>
      <c r="Z188" s="150">
        <v>785.58835714285715</v>
      </c>
      <c r="AA188" s="151">
        <v>0</v>
      </c>
      <c r="AB188" s="152">
        <v>1019.1391852122258</v>
      </c>
      <c r="AC188" s="150">
        <v>135.72499999999999</v>
      </c>
      <c r="AD188" s="151">
        <v>0</v>
      </c>
      <c r="AE188" s="152">
        <v>155.51615800884741</v>
      </c>
      <c r="AF188" s="150">
        <v>195.14386149687755</v>
      </c>
      <c r="AG188" s="151">
        <v>0</v>
      </c>
      <c r="AH188" s="152">
        <v>229.506605621478</v>
      </c>
      <c r="AI188" s="150">
        <v>218.3475</v>
      </c>
      <c r="AJ188" s="151">
        <v>0</v>
      </c>
      <c r="AK188" s="152">
        <v>227.69066882416399</v>
      </c>
      <c r="AL188" s="150">
        <v>390.15935714285712</v>
      </c>
      <c r="AM188" s="151">
        <v>0</v>
      </c>
      <c r="AN188" s="152">
        <v>458.06376587919971</v>
      </c>
      <c r="AO188" s="150">
        <v>82.680464660023887</v>
      </c>
      <c r="AP188" s="151">
        <v>0</v>
      </c>
      <c r="AQ188" s="152">
        <v>87.846298286804327</v>
      </c>
      <c r="AR188" s="150">
        <v>24.282779849007358</v>
      </c>
      <c r="AS188" s="151">
        <v>0</v>
      </c>
      <c r="AT188" s="152">
        <v>28.058067549823374</v>
      </c>
      <c r="AU188" s="150">
        <v>35.392857142857146</v>
      </c>
      <c r="AV188" s="151">
        <v>0</v>
      </c>
      <c r="AW188" s="152">
        <v>43.502627395369501</v>
      </c>
      <c r="AX188" s="150">
        <v>33.817142857142855</v>
      </c>
      <c r="AY188" s="151">
        <v>0</v>
      </c>
      <c r="AZ188" s="152">
        <v>33.817142857142855</v>
      </c>
      <c r="BA188" s="150">
        <v>6.0449035324820635</v>
      </c>
      <c r="BB188" s="151">
        <v>0</v>
      </c>
      <c r="BC188" s="152">
        <v>6.4225860487468518</v>
      </c>
    </row>
    <row r="189" spans="1:55" hidden="1">
      <c r="A189" s="147" t="str">
        <f t="shared" si="2"/>
        <v>NIAGARA FALLS MEMORIAL MEDICAL CENTERPREMIER</v>
      </c>
      <c r="B189" s="148" t="s">
        <v>763</v>
      </c>
      <c r="C189" s="148" t="s">
        <v>8334</v>
      </c>
      <c r="D189" s="149">
        <v>140</v>
      </c>
      <c r="E189" s="150">
        <v>362.23099444656128</v>
      </c>
      <c r="F189" s="151">
        <v>443.4822236499906</v>
      </c>
      <c r="G189" s="152">
        <v>680.51175644429622</v>
      </c>
      <c r="H189" s="150">
        <v>869.82914672277138</v>
      </c>
      <c r="I189" s="151">
        <v>1107.9397832725776</v>
      </c>
      <c r="J189" s="153">
        <v>1333.2430339806187</v>
      </c>
      <c r="K189" s="150">
        <v>701.81714285714281</v>
      </c>
      <c r="L189" s="151">
        <v>882.37657436293091</v>
      </c>
      <c r="M189" s="152">
        <v>1068.9172358814801</v>
      </c>
      <c r="N189" s="150">
        <v>89.481531551151548</v>
      </c>
      <c r="O189" s="151">
        <v>120.89671572335898</v>
      </c>
      <c r="P189" s="152">
        <v>140.63258706889604</v>
      </c>
      <c r="Q189" s="150">
        <v>78.53047231447708</v>
      </c>
      <c r="R189" s="151">
        <v>104.66649318628784</v>
      </c>
      <c r="S189" s="152">
        <v>123.69321103024254</v>
      </c>
      <c r="T189" s="150">
        <v>384.24960581477654</v>
      </c>
      <c r="U189" s="151">
        <v>459.23413651163639</v>
      </c>
      <c r="V189" s="152">
        <v>497.11821815172704</v>
      </c>
      <c r="W189" s="150">
        <v>110.91921428571429</v>
      </c>
      <c r="X189" s="151">
        <v>132.5645851660372</v>
      </c>
      <c r="Y189" s="152">
        <v>143.50037405395156</v>
      </c>
      <c r="Z189" s="150">
        <v>422.7045714285714</v>
      </c>
      <c r="AA189" s="151">
        <v>526.57762883906685</v>
      </c>
      <c r="AB189" s="152">
        <v>679.59352437099926</v>
      </c>
      <c r="AC189" s="150">
        <v>60.751428571428576</v>
      </c>
      <c r="AD189" s="151">
        <v>77.176510083964843</v>
      </c>
      <c r="AE189" s="152">
        <v>81.461259801009518</v>
      </c>
      <c r="AF189" s="150">
        <v>191.44924184679036</v>
      </c>
      <c r="AG189" s="151">
        <v>196.93499474842895</v>
      </c>
      <c r="AH189" s="152">
        <v>213.69802795927447</v>
      </c>
      <c r="AI189" s="150">
        <v>112.97714285714285</v>
      </c>
      <c r="AJ189" s="151">
        <v>143.09526699657073</v>
      </c>
      <c r="AK189" s="152">
        <v>166.95997338010358</v>
      </c>
      <c r="AL189" s="150">
        <v>81.321071428571429</v>
      </c>
      <c r="AM189" s="151">
        <v>103.43377173171433</v>
      </c>
      <c r="AN189" s="152">
        <v>127.30836390605987</v>
      </c>
      <c r="AO189" s="150">
        <v>89.444861980726344</v>
      </c>
      <c r="AP189" s="151">
        <v>103.28489096011697</v>
      </c>
      <c r="AQ189" s="152">
        <v>115.43959095691385</v>
      </c>
      <c r="AR189" s="150">
        <v>57.759898731420471</v>
      </c>
      <c r="AS189" s="151">
        <v>74.3080514236228</v>
      </c>
      <c r="AT189" s="152">
        <v>92.998040438459171</v>
      </c>
      <c r="AU189" s="150">
        <v>36.155689824141191</v>
      </c>
      <c r="AV189" s="151">
        <v>45.852308019724831</v>
      </c>
      <c r="AW189" s="152">
        <v>55.698099441425271</v>
      </c>
      <c r="AX189" s="150">
        <v>16.800928571428571</v>
      </c>
      <c r="AY189" s="151">
        <v>16.800928571428571</v>
      </c>
      <c r="AZ189" s="152">
        <v>16.800928571428571</v>
      </c>
      <c r="BA189" s="150">
        <v>9.606148799477328</v>
      </c>
      <c r="BB189" s="151">
        <v>11.092532419743327</v>
      </c>
      <c r="BC189" s="152">
        <v>12.397916029227758</v>
      </c>
    </row>
    <row r="190" spans="1:55" hidden="1">
      <c r="A190" s="147" t="str">
        <f t="shared" si="2"/>
        <v>MERCY HEALTH CORPPREMIER</v>
      </c>
      <c r="B190" s="148" t="s">
        <v>718</v>
      </c>
      <c r="C190" s="148" t="s">
        <v>8334</v>
      </c>
      <c r="D190" s="149">
        <v>135</v>
      </c>
      <c r="E190" s="150">
        <v>865.73185185185184</v>
      </c>
      <c r="F190" s="151">
        <v>1059.9222392067402</v>
      </c>
      <c r="G190" s="152">
        <v>1626.4226754356077</v>
      </c>
      <c r="H190" s="150">
        <v>2737.9024444444444</v>
      </c>
      <c r="I190" s="151">
        <v>3462.5725850032672</v>
      </c>
      <c r="J190" s="153">
        <v>4181.5679141442515</v>
      </c>
      <c r="K190" s="150">
        <v>2505.9070370370373</v>
      </c>
      <c r="L190" s="151">
        <v>3150.6122207430758</v>
      </c>
      <c r="M190" s="152">
        <v>3816.6739736518789</v>
      </c>
      <c r="N190" s="150">
        <v>150.75244444444442</v>
      </c>
      <c r="O190" s="151">
        <v>203.67862624460096</v>
      </c>
      <c r="P190" s="152">
        <v>236.92829013619414</v>
      </c>
      <c r="Q190" s="150">
        <v>81.242962962962963</v>
      </c>
      <c r="R190" s="151">
        <v>108.28173801559061</v>
      </c>
      <c r="S190" s="152">
        <v>127.96565035617884</v>
      </c>
      <c r="T190" s="150">
        <v>899.5813333333333</v>
      </c>
      <c r="U190" s="151">
        <v>1075.1304635936549</v>
      </c>
      <c r="V190" s="152">
        <v>1163.8223247125168</v>
      </c>
      <c r="W190" s="150">
        <v>80.951629629629636</v>
      </c>
      <c r="X190" s="151">
        <v>96.748965176799544</v>
      </c>
      <c r="Y190" s="152">
        <v>104.73017868848126</v>
      </c>
      <c r="Z190" s="150">
        <v>1446.1842222222222</v>
      </c>
      <c r="AA190" s="151">
        <v>1801.5614452159546</v>
      </c>
      <c r="AB190" s="152">
        <v>2325.0693247726294</v>
      </c>
      <c r="AC190" s="150">
        <v>299.0851851851852</v>
      </c>
      <c r="AD190" s="151">
        <v>379.94745725641383</v>
      </c>
      <c r="AE190" s="152">
        <v>401.04169639990567</v>
      </c>
      <c r="AF190" s="150">
        <v>324.78488888888893</v>
      </c>
      <c r="AG190" s="151">
        <v>334.09121796830317</v>
      </c>
      <c r="AH190" s="152">
        <v>362.5289376808845</v>
      </c>
      <c r="AI190" s="150">
        <v>300.22074074074072</v>
      </c>
      <c r="AJ190" s="151">
        <v>380.25538589276181</v>
      </c>
      <c r="AK190" s="152">
        <v>443.6724598851896</v>
      </c>
      <c r="AL190" s="150">
        <v>64.667333333333332</v>
      </c>
      <c r="AM190" s="151">
        <v>82.251574862411815</v>
      </c>
      <c r="AN190" s="152">
        <v>101.23689051570948</v>
      </c>
      <c r="AO190" s="150">
        <v>89.444861980726344</v>
      </c>
      <c r="AP190" s="151">
        <v>103.28489096011697</v>
      </c>
      <c r="AQ190" s="152">
        <v>115.43959095691385</v>
      </c>
      <c r="AR190" s="150">
        <v>57.759898731420471</v>
      </c>
      <c r="AS190" s="151">
        <v>74.3080514236228</v>
      </c>
      <c r="AT190" s="152">
        <v>92.998040438459171</v>
      </c>
      <c r="AU190" s="150">
        <v>36.155689824141191</v>
      </c>
      <c r="AV190" s="151">
        <v>45.852308019724831</v>
      </c>
      <c r="AW190" s="152">
        <v>55.698099441425271</v>
      </c>
      <c r="AX190" s="150">
        <v>67.616417215658572</v>
      </c>
      <c r="AY190" s="151">
        <v>67.616417215658572</v>
      </c>
      <c r="AZ190" s="152">
        <v>67.616417215658572</v>
      </c>
      <c r="BA190" s="150">
        <v>9.606148799477328</v>
      </c>
      <c r="BB190" s="151">
        <v>11.092532419743327</v>
      </c>
      <c r="BC190" s="152">
        <v>12.397916029227758</v>
      </c>
    </row>
    <row r="191" spans="1:55" hidden="1">
      <c r="A191" s="147" t="str">
        <f t="shared" si="2"/>
        <v>ANDERSON REGIONAL HEALTH SYSTEMVIZIENT</v>
      </c>
      <c r="B191" s="148" t="s">
        <v>273</v>
      </c>
      <c r="C191" s="148" t="s">
        <v>8335</v>
      </c>
      <c r="D191" s="149">
        <v>132</v>
      </c>
      <c r="E191" s="150">
        <v>554.28280303030306</v>
      </c>
      <c r="F191" s="151">
        <v>620.5618619188059</v>
      </c>
      <c r="G191" s="152">
        <v>819.63948397947229</v>
      </c>
      <c r="H191" s="150">
        <v>2837.1553787878788</v>
      </c>
      <c r="I191" s="151">
        <v>3232.3011312154467</v>
      </c>
      <c r="J191" s="153">
        <v>4173.9325594853981</v>
      </c>
      <c r="K191" s="150">
        <v>2778.4887121212123</v>
      </c>
      <c r="L191" s="151">
        <v>3167.872567380261</v>
      </c>
      <c r="M191" s="152">
        <v>4090.4229507014425</v>
      </c>
      <c r="N191" s="150">
        <v>39.488863636363632</v>
      </c>
      <c r="O191" s="151">
        <v>42.983944485235085</v>
      </c>
      <c r="P191" s="152">
        <v>54.266584697135862</v>
      </c>
      <c r="Q191" s="150">
        <v>19.177803030303028</v>
      </c>
      <c r="R191" s="151">
        <v>21.444619349950621</v>
      </c>
      <c r="S191" s="152">
        <v>29.243024086819972</v>
      </c>
      <c r="T191" s="150">
        <v>427.60650499221407</v>
      </c>
      <c r="U191" s="151">
        <v>455.93863646216607</v>
      </c>
      <c r="V191" s="152">
        <v>540.30814569524568</v>
      </c>
      <c r="W191" s="150">
        <v>242.33325757575759</v>
      </c>
      <c r="X191" s="151">
        <v>258.38964968631052</v>
      </c>
      <c r="Y191" s="152">
        <v>306.2035575053518</v>
      </c>
      <c r="Z191" s="150">
        <v>1225.4605303030303</v>
      </c>
      <c r="AA191" s="151">
        <v>1518.1207081485177</v>
      </c>
      <c r="AB191" s="152">
        <v>2146.3878079063652</v>
      </c>
      <c r="AC191" s="150">
        <v>137.99439393939392</v>
      </c>
      <c r="AD191" s="151">
        <v>155.64805357751624</v>
      </c>
      <c r="AE191" s="152">
        <v>180.74051218163541</v>
      </c>
      <c r="AF191" s="150">
        <v>170.0534090909091</v>
      </c>
      <c r="AG191" s="151">
        <v>212.29670350036673</v>
      </c>
      <c r="AH191" s="152">
        <v>315.99714548741042</v>
      </c>
      <c r="AI191" s="150">
        <v>705.67575757575753</v>
      </c>
      <c r="AJ191" s="151">
        <v>789.39474912258572</v>
      </c>
      <c r="AK191" s="152">
        <v>891.95466051326298</v>
      </c>
      <c r="AL191" s="150">
        <v>160.26136363636363</v>
      </c>
      <c r="AM191" s="151">
        <v>187.97526150794815</v>
      </c>
      <c r="AN191" s="152">
        <v>220.21723642593884</v>
      </c>
      <c r="AO191" s="150">
        <v>99.39613263717132</v>
      </c>
      <c r="AP191" s="151">
        <v>106.51704728422442</v>
      </c>
      <c r="AQ191" s="152">
        <v>127.59697517511525</v>
      </c>
      <c r="AR191" s="150">
        <v>53.530833333333334</v>
      </c>
      <c r="AS191" s="151">
        <v>60.402640771158588</v>
      </c>
      <c r="AT191" s="152">
        <v>82.636678677087644</v>
      </c>
      <c r="AU191" s="150">
        <v>52.031818181818181</v>
      </c>
      <c r="AV191" s="151">
        <v>57.290118000436976</v>
      </c>
      <c r="AW191" s="152">
        <v>76.700382357384044</v>
      </c>
      <c r="AX191" s="150">
        <v>71.644621212121208</v>
      </c>
      <c r="AY191" s="151">
        <v>71.644621212121208</v>
      </c>
      <c r="AZ191" s="152">
        <v>71.644621212121208</v>
      </c>
      <c r="BA191" s="150">
        <v>12.542561601172487</v>
      </c>
      <c r="BB191" s="151">
        <v>13.441132886067265</v>
      </c>
      <c r="BC191" s="152">
        <v>16.101158855939815</v>
      </c>
    </row>
    <row r="192" spans="1:55" hidden="1">
      <c r="A192" s="147" t="str">
        <f t="shared" si="2"/>
        <v>EMERSON HOSPITAL HEALTH SYSTEMVIZIENT</v>
      </c>
      <c r="B192" s="148" t="s">
        <v>479</v>
      </c>
      <c r="C192" s="148" t="s">
        <v>8335</v>
      </c>
      <c r="D192" s="149">
        <v>131</v>
      </c>
      <c r="E192" s="150">
        <v>502.90045801526725</v>
      </c>
      <c r="F192" s="151">
        <v>563.03540878339822</v>
      </c>
      <c r="G192" s="152">
        <v>743.65841705202388</v>
      </c>
      <c r="H192" s="150">
        <v>1509.1204392931536</v>
      </c>
      <c r="I192" s="151">
        <v>1714.1490995965846</v>
      </c>
      <c r="J192" s="153">
        <v>2219.4296546565256</v>
      </c>
      <c r="K192" s="150">
        <v>1322.9638931297709</v>
      </c>
      <c r="L192" s="151">
        <v>1508.3671228884805</v>
      </c>
      <c r="M192" s="152">
        <v>1947.6350030862634</v>
      </c>
      <c r="N192" s="150">
        <v>80.098149216817802</v>
      </c>
      <c r="O192" s="151">
        <v>87.187477234349146</v>
      </c>
      <c r="P192" s="152">
        <v>110.07288127064815</v>
      </c>
      <c r="Q192" s="150">
        <v>106.05839694656488</v>
      </c>
      <c r="R192" s="151">
        <v>118.59449947375498</v>
      </c>
      <c r="S192" s="152">
        <v>161.72177029961415</v>
      </c>
      <c r="T192" s="150">
        <v>427.60650499221407</v>
      </c>
      <c r="U192" s="151">
        <v>455.93863646216607</v>
      </c>
      <c r="V192" s="152">
        <v>540.30814569524568</v>
      </c>
      <c r="W192" s="150">
        <v>75.340687022900752</v>
      </c>
      <c r="X192" s="151">
        <v>80.332571441984129</v>
      </c>
      <c r="Y192" s="152">
        <v>95.197772778247526</v>
      </c>
      <c r="Z192" s="150">
        <v>999.45900763358782</v>
      </c>
      <c r="AA192" s="151">
        <v>1238.1462959553019</v>
      </c>
      <c r="AB192" s="152">
        <v>1750.5473048213628</v>
      </c>
      <c r="AC192" s="150">
        <v>306.41305343511453</v>
      </c>
      <c r="AD192" s="151">
        <v>345.61255712217758</v>
      </c>
      <c r="AE192" s="152">
        <v>401.32972533162791</v>
      </c>
      <c r="AF192" s="150">
        <v>229.36481817349096</v>
      </c>
      <c r="AG192" s="151">
        <v>286.3417737845059</v>
      </c>
      <c r="AH192" s="152">
        <v>426.21096634008444</v>
      </c>
      <c r="AI192" s="150">
        <v>264.21259541984733</v>
      </c>
      <c r="AJ192" s="151">
        <v>295.55788651856432</v>
      </c>
      <c r="AK192" s="152">
        <v>333.95742070073624</v>
      </c>
      <c r="AL192" s="150">
        <v>168.09587786259544</v>
      </c>
      <c r="AM192" s="151">
        <v>197.16459340334646</v>
      </c>
      <c r="AN192" s="152">
        <v>230.98274492089462</v>
      </c>
      <c r="AO192" s="150">
        <v>99.39613263717132</v>
      </c>
      <c r="AP192" s="151">
        <v>106.51704728422442</v>
      </c>
      <c r="AQ192" s="152">
        <v>127.59697517511525</v>
      </c>
      <c r="AR192" s="150">
        <v>59.420233122652725</v>
      </c>
      <c r="AS192" s="151">
        <v>67.048068792367474</v>
      </c>
      <c r="AT192" s="152">
        <v>91.728269591810829</v>
      </c>
      <c r="AU192" s="150">
        <v>27.248854961832059</v>
      </c>
      <c r="AV192" s="151">
        <v>30.002605534273894</v>
      </c>
      <c r="AW192" s="152">
        <v>40.16768330236328</v>
      </c>
      <c r="AX192" s="150">
        <v>11.781450381679388</v>
      </c>
      <c r="AY192" s="151">
        <v>11.781450381679388</v>
      </c>
      <c r="AZ192" s="152">
        <v>11.781450381679388</v>
      </c>
      <c r="BA192" s="150">
        <v>12.542561601172487</v>
      </c>
      <c r="BB192" s="151">
        <v>13.441132886067265</v>
      </c>
      <c r="BC192" s="152">
        <v>16.101158855939815</v>
      </c>
    </row>
    <row r="193" spans="1:55" hidden="1">
      <c r="A193" s="147" t="str">
        <f t="shared" si="2"/>
        <v>SISTERS OF CHARITY HEALTH SYSTEMHEALTHTRUST</v>
      </c>
      <c r="B193" s="148" t="s">
        <v>928</v>
      </c>
      <c r="C193" s="148" t="s">
        <v>8331</v>
      </c>
      <c r="D193" s="149">
        <v>130</v>
      </c>
      <c r="E193" s="150">
        <v>359.50546153846153</v>
      </c>
      <c r="F193" s="151">
        <v>0</v>
      </c>
      <c r="G193" s="152">
        <v>591.70910060271831</v>
      </c>
      <c r="H193" s="150">
        <v>824.65007692307688</v>
      </c>
      <c r="I193" s="151">
        <v>0</v>
      </c>
      <c r="J193" s="153">
        <v>888.08124313452856</v>
      </c>
      <c r="K193" s="150">
        <v>741.98976923076918</v>
      </c>
      <c r="L193" s="151">
        <v>0</v>
      </c>
      <c r="M193" s="152">
        <v>800.08620750574244</v>
      </c>
      <c r="N193" s="150">
        <v>66.77553846153846</v>
      </c>
      <c r="O193" s="151">
        <v>0</v>
      </c>
      <c r="P193" s="152">
        <v>70.919117812530814</v>
      </c>
      <c r="Q193" s="150">
        <v>15.88476923076923</v>
      </c>
      <c r="R193" s="151">
        <v>0</v>
      </c>
      <c r="S193" s="152">
        <v>17.075917816255309</v>
      </c>
      <c r="T193" s="150">
        <v>452.29884615384617</v>
      </c>
      <c r="U193" s="151">
        <v>0</v>
      </c>
      <c r="V193" s="152">
        <v>548.41236698614625</v>
      </c>
      <c r="W193" s="150">
        <v>113.15453846153846</v>
      </c>
      <c r="X193" s="151">
        <v>0</v>
      </c>
      <c r="Y193" s="152">
        <v>123.99637573928133</v>
      </c>
      <c r="Z193" s="150">
        <v>720.02084615384615</v>
      </c>
      <c r="AA193" s="151">
        <v>0</v>
      </c>
      <c r="AB193" s="152">
        <v>934.07883634355892</v>
      </c>
      <c r="AC193" s="150">
        <v>105.94538461538461</v>
      </c>
      <c r="AD193" s="151">
        <v>0</v>
      </c>
      <c r="AE193" s="152">
        <v>121.39413648299329</v>
      </c>
      <c r="AF193" s="150">
        <v>165.10376923076925</v>
      </c>
      <c r="AG193" s="151">
        <v>0</v>
      </c>
      <c r="AH193" s="152">
        <v>194.17677482041617</v>
      </c>
      <c r="AI193" s="150">
        <v>138.22153846153844</v>
      </c>
      <c r="AJ193" s="151">
        <v>0</v>
      </c>
      <c r="AK193" s="152">
        <v>144.13608829142808</v>
      </c>
      <c r="AL193" s="150">
        <v>29.385384615384616</v>
      </c>
      <c r="AM193" s="151">
        <v>0</v>
      </c>
      <c r="AN193" s="152">
        <v>34.499697860131668</v>
      </c>
      <c r="AO193" s="150">
        <v>82.680464660023887</v>
      </c>
      <c r="AP193" s="151">
        <v>0</v>
      </c>
      <c r="AQ193" s="152">
        <v>87.846298286804327</v>
      </c>
      <c r="AR193" s="150">
        <v>24.282779849007358</v>
      </c>
      <c r="AS193" s="151">
        <v>0</v>
      </c>
      <c r="AT193" s="152">
        <v>28.058067549823374</v>
      </c>
      <c r="AU193" s="150">
        <v>26.739870444589435</v>
      </c>
      <c r="AV193" s="151">
        <v>0</v>
      </c>
      <c r="AW193" s="152">
        <v>32.866931761291596</v>
      </c>
      <c r="AX193" s="150">
        <v>14.507076923076923</v>
      </c>
      <c r="AY193" s="151">
        <v>0</v>
      </c>
      <c r="AZ193" s="152">
        <v>14.507076923076923</v>
      </c>
      <c r="BA193" s="150">
        <v>6.0449035324820635</v>
      </c>
      <c r="BB193" s="151">
        <v>0</v>
      </c>
      <c r="BC193" s="152">
        <v>6.4225860487468518</v>
      </c>
    </row>
    <row r="194" spans="1:55" hidden="1">
      <c r="A194" s="147" t="str">
        <f t="shared" si="2"/>
        <v>WHEELING HOSPITALVIZIENT</v>
      </c>
      <c r="B194" s="148" t="s">
        <v>1112</v>
      </c>
      <c r="C194" s="148" t="s">
        <v>8335</v>
      </c>
      <c r="D194" s="149">
        <v>130</v>
      </c>
      <c r="E194" s="150">
        <v>1019.4674615384614</v>
      </c>
      <c r="F194" s="151">
        <v>1141.3715573336292</v>
      </c>
      <c r="G194" s="152">
        <v>1507.526085133773</v>
      </c>
      <c r="H194" s="150">
        <v>3601.6797817095421</v>
      </c>
      <c r="I194" s="151">
        <v>4103.2123000165593</v>
      </c>
      <c r="J194" s="153">
        <v>5305.6539471866445</v>
      </c>
      <c r="K194" s="150">
        <v>3481.7839230769227</v>
      </c>
      <c r="L194" s="151">
        <v>3969.7292011096097</v>
      </c>
      <c r="M194" s="152">
        <v>5125.7969147782669</v>
      </c>
      <c r="N194" s="150">
        <v>19.683769230769229</v>
      </c>
      <c r="O194" s="151">
        <v>21.425940530140704</v>
      </c>
      <c r="P194" s="152">
        <v>27.049928302742586</v>
      </c>
      <c r="Q194" s="150">
        <v>100.21208940185029</v>
      </c>
      <c r="R194" s="151">
        <v>112.05715837680827</v>
      </c>
      <c r="S194" s="152">
        <v>152.80710410563435</v>
      </c>
      <c r="T194" s="150">
        <v>1080.9415384615384</v>
      </c>
      <c r="U194" s="151">
        <v>1152.5620059274906</v>
      </c>
      <c r="V194" s="152">
        <v>1365.8387125372524</v>
      </c>
      <c r="W194" s="150">
        <v>479.61553846153845</v>
      </c>
      <c r="X194" s="151">
        <v>511.39365767179589</v>
      </c>
      <c r="Y194" s="152">
        <v>606.02488317500945</v>
      </c>
      <c r="Z194" s="150">
        <v>2038.125153846154</v>
      </c>
      <c r="AA194" s="151">
        <v>2524.8630415596658</v>
      </c>
      <c r="AB194" s="152">
        <v>3569.7657109535162</v>
      </c>
      <c r="AC194" s="150">
        <v>420.65807692307692</v>
      </c>
      <c r="AD194" s="151">
        <v>474.47297694929534</v>
      </c>
      <c r="AE194" s="152">
        <v>550.9640943081389</v>
      </c>
      <c r="AF194" s="150">
        <v>334.85053846153846</v>
      </c>
      <c r="AG194" s="151">
        <v>418.03140472593827</v>
      </c>
      <c r="AH194" s="152">
        <v>622.22695142913835</v>
      </c>
      <c r="AI194" s="150">
        <v>416.17538461538464</v>
      </c>
      <c r="AJ194" s="151">
        <v>465.5490284349018</v>
      </c>
      <c r="AK194" s="152">
        <v>526.03418767540848</v>
      </c>
      <c r="AL194" s="150">
        <v>66.186769230769229</v>
      </c>
      <c r="AM194" s="151">
        <v>77.632406041109377</v>
      </c>
      <c r="AN194" s="152">
        <v>90.948105502417917</v>
      </c>
      <c r="AO194" s="150">
        <v>99.39613263717132</v>
      </c>
      <c r="AP194" s="151">
        <v>106.51704728422442</v>
      </c>
      <c r="AQ194" s="152">
        <v>127.59697517511525</v>
      </c>
      <c r="AR194" s="150">
        <v>59.420233122652725</v>
      </c>
      <c r="AS194" s="151">
        <v>67.048068792367474</v>
      </c>
      <c r="AT194" s="152">
        <v>91.728269591810829</v>
      </c>
      <c r="AU194" s="150">
        <v>50.746392781899807</v>
      </c>
      <c r="AV194" s="151">
        <v>55.874788392220132</v>
      </c>
      <c r="AW194" s="152">
        <v>74.805529878442911</v>
      </c>
      <c r="AX194" s="150">
        <v>44.590923076923076</v>
      </c>
      <c r="AY194" s="151">
        <v>44.590923076923076</v>
      </c>
      <c r="AZ194" s="152">
        <v>44.590923076923076</v>
      </c>
      <c r="BA194" s="150">
        <v>12.542561601172487</v>
      </c>
      <c r="BB194" s="151">
        <v>13.441132886067265</v>
      </c>
      <c r="BC194" s="152">
        <v>16.101158855939815</v>
      </c>
    </row>
    <row r="195" spans="1:55" hidden="1">
      <c r="A195" s="147" t="str">
        <f t="shared" ref="A195:A258" si="3">CONCATENATE(B195,C195)</f>
        <v>UPPER ALLEGHENY HEALTH SYSTEMPREMIER</v>
      </c>
      <c r="B195" s="148" t="s">
        <v>1054</v>
      </c>
      <c r="C195" s="148" t="s">
        <v>8334</v>
      </c>
      <c r="D195" s="149">
        <v>128</v>
      </c>
      <c r="E195" s="150">
        <v>113.546875</v>
      </c>
      <c r="F195" s="151">
        <v>139.01632214119209</v>
      </c>
      <c r="G195" s="152">
        <v>213.31687384473759</v>
      </c>
      <c r="H195" s="150">
        <v>2599.7134374999996</v>
      </c>
      <c r="I195" s="151">
        <v>3274.4077831116779</v>
      </c>
      <c r="J195" s="153">
        <v>3962.8555164313234</v>
      </c>
      <c r="K195" s="150">
        <v>2533.1306249999998</v>
      </c>
      <c r="L195" s="151">
        <v>3184.8397350366622</v>
      </c>
      <c r="M195" s="152">
        <v>3858.1374270489837</v>
      </c>
      <c r="N195" s="150">
        <v>45.195703125000001</v>
      </c>
      <c r="O195" s="151">
        <v>61.063014656795232</v>
      </c>
      <c r="P195" s="152">
        <v>71.031290420338621</v>
      </c>
      <c r="Q195" s="150">
        <v>21.387109375000001</v>
      </c>
      <c r="R195" s="151">
        <v>28.505033418220773</v>
      </c>
      <c r="S195" s="152">
        <v>33.686798962000736</v>
      </c>
      <c r="T195" s="150">
        <v>384.24960581477654</v>
      </c>
      <c r="U195" s="151">
        <v>459.23413651163639</v>
      </c>
      <c r="V195" s="152">
        <v>497.11821815172704</v>
      </c>
      <c r="W195" s="150">
        <v>152.22546875</v>
      </c>
      <c r="X195" s="151">
        <v>181.93156385483277</v>
      </c>
      <c r="Y195" s="152">
        <v>196.93983451680958</v>
      </c>
      <c r="Z195" s="150">
        <v>1093.2991406250001</v>
      </c>
      <c r="AA195" s="151">
        <v>1361.9603571743839</v>
      </c>
      <c r="AB195" s="152">
        <v>1757.7264746820474</v>
      </c>
      <c r="AC195" s="150">
        <v>172.55187500000002</v>
      </c>
      <c r="AD195" s="151">
        <v>219.20392382686308</v>
      </c>
      <c r="AE195" s="152">
        <v>231.37386970249787</v>
      </c>
      <c r="AF195" s="150">
        <v>196.34789062499999</v>
      </c>
      <c r="AG195" s="151">
        <v>201.97400854710014</v>
      </c>
      <c r="AH195" s="152">
        <v>219.16596073075158</v>
      </c>
      <c r="AI195" s="150">
        <v>380.926875</v>
      </c>
      <c r="AJ195" s="151">
        <v>482.47664532656449</v>
      </c>
      <c r="AK195" s="152">
        <v>562.94166502498899</v>
      </c>
      <c r="AL195" s="150">
        <v>58.693203124999997</v>
      </c>
      <c r="AM195" s="151">
        <v>74.652968383068426</v>
      </c>
      <c r="AN195" s="152">
        <v>91.884373028864474</v>
      </c>
      <c r="AO195" s="150">
        <v>89.444861980726344</v>
      </c>
      <c r="AP195" s="151">
        <v>103.28489096011697</v>
      </c>
      <c r="AQ195" s="152">
        <v>115.43959095691385</v>
      </c>
      <c r="AR195" s="150">
        <v>57.759898731420471</v>
      </c>
      <c r="AS195" s="151">
        <v>74.3080514236228</v>
      </c>
      <c r="AT195" s="152">
        <v>92.998040438459171</v>
      </c>
      <c r="AU195" s="150">
        <v>36.155689824141191</v>
      </c>
      <c r="AV195" s="151">
        <v>45.852308019724831</v>
      </c>
      <c r="AW195" s="152">
        <v>55.698099441425271</v>
      </c>
      <c r="AX195" s="150">
        <v>18.442265625000001</v>
      </c>
      <c r="AY195" s="151">
        <v>18.442265625000001</v>
      </c>
      <c r="AZ195" s="152">
        <v>18.442265625000001</v>
      </c>
      <c r="BA195" s="150">
        <v>9.606148799477328</v>
      </c>
      <c r="BB195" s="151">
        <v>11.092532419743327</v>
      </c>
      <c r="BC195" s="152">
        <v>12.397916029227758</v>
      </c>
    </row>
    <row r="196" spans="1:55" hidden="1">
      <c r="A196" s="147" t="str">
        <f t="shared" si="3"/>
        <v>BEAUFORT MEMORIAL HOSPITALVIZIENT</v>
      </c>
      <c r="B196" s="148" t="s">
        <v>1154</v>
      </c>
      <c r="C196" s="148" t="s">
        <v>8335</v>
      </c>
      <c r="D196" s="149">
        <v>128</v>
      </c>
      <c r="E196" s="150">
        <v>432.81412865255982</v>
      </c>
      <c r="F196" s="151">
        <v>484.56841899660054</v>
      </c>
      <c r="G196" s="152">
        <v>640.01904285746809</v>
      </c>
      <c r="H196" s="150">
        <v>3431.9607812499999</v>
      </c>
      <c r="I196" s="151">
        <v>3906.527059899191</v>
      </c>
      <c r="J196" s="153">
        <v>5060.5986719099792</v>
      </c>
      <c r="K196" s="150">
        <v>3184.3621874999999</v>
      </c>
      <c r="L196" s="151">
        <v>3630.6260933782669</v>
      </c>
      <c r="M196" s="152">
        <v>4687.9399287361994</v>
      </c>
      <c r="N196" s="150">
        <v>32.459296875</v>
      </c>
      <c r="O196" s="151">
        <v>35.332204738855978</v>
      </c>
      <c r="P196" s="152">
        <v>44.606378124657276</v>
      </c>
      <c r="Q196" s="150">
        <v>215.13929687500001</v>
      </c>
      <c r="R196" s="151">
        <v>240.56876178206826</v>
      </c>
      <c r="S196" s="152">
        <v>328.05236504912256</v>
      </c>
      <c r="T196" s="150">
        <v>1015.669765625</v>
      </c>
      <c r="U196" s="151">
        <v>1082.9654895997014</v>
      </c>
      <c r="V196" s="152">
        <v>1283.363656297887</v>
      </c>
      <c r="W196" s="150">
        <v>152.94421875</v>
      </c>
      <c r="X196" s="151">
        <v>163.07791798657499</v>
      </c>
      <c r="Y196" s="152">
        <v>193.25479444968965</v>
      </c>
      <c r="Z196" s="150">
        <v>1365.9876562500001</v>
      </c>
      <c r="AA196" s="151">
        <v>1692.2080285324193</v>
      </c>
      <c r="AB196" s="152">
        <v>2392.5203453109871</v>
      </c>
      <c r="AC196" s="150">
        <v>173.08632812499999</v>
      </c>
      <c r="AD196" s="151">
        <v>195.22930826717237</v>
      </c>
      <c r="AE196" s="152">
        <v>226.70277178571959</v>
      </c>
      <c r="AF196" s="150">
        <v>229.36481817349096</v>
      </c>
      <c r="AG196" s="151">
        <v>286.3417737845059</v>
      </c>
      <c r="AH196" s="152">
        <v>426.21096634008444</v>
      </c>
      <c r="AI196" s="150">
        <v>240.7528125</v>
      </c>
      <c r="AJ196" s="151">
        <v>269.31491408586726</v>
      </c>
      <c r="AK196" s="152">
        <v>304.30490325862917</v>
      </c>
      <c r="AL196" s="150">
        <v>307.28812499999998</v>
      </c>
      <c r="AM196" s="151">
        <v>360.42726920898116</v>
      </c>
      <c r="AN196" s="152">
        <v>422.24863272443758</v>
      </c>
      <c r="AO196" s="150">
        <v>69.901640624999999</v>
      </c>
      <c r="AP196" s="151">
        <v>74.909517726180638</v>
      </c>
      <c r="AQ196" s="152">
        <v>89.734254913982554</v>
      </c>
      <c r="AR196" s="150">
        <v>64.450156250000006</v>
      </c>
      <c r="AS196" s="151">
        <v>72.723688259672002</v>
      </c>
      <c r="AT196" s="152">
        <v>99.493068220234605</v>
      </c>
      <c r="AU196" s="150">
        <v>26.144453124999998</v>
      </c>
      <c r="AV196" s="151">
        <v>28.786593606131866</v>
      </c>
      <c r="AW196" s="152">
        <v>38.539678629045589</v>
      </c>
      <c r="AX196" s="150">
        <v>57.840390624999998</v>
      </c>
      <c r="AY196" s="151">
        <v>57.840390624999998</v>
      </c>
      <c r="AZ196" s="152">
        <v>57.840390624999998</v>
      </c>
      <c r="BA196" s="150">
        <v>18.652968749999999</v>
      </c>
      <c r="BB196" s="151">
        <v>19.989300404549962</v>
      </c>
      <c r="BC196" s="152">
        <v>23.945221281636414</v>
      </c>
    </row>
    <row r="197" spans="1:55" hidden="1">
      <c r="A197" s="147" t="str">
        <f t="shared" si="3"/>
        <v>EAST ALABAMA MEDICAL CENTERPREMIER</v>
      </c>
      <c r="B197" s="148" t="s">
        <v>467</v>
      </c>
      <c r="C197" s="148" t="s">
        <v>8334</v>
      </c>
      <c r="D197" s="149">
        <v>128</v>
      </c>
      <c r="E197" s="150">
        <v>1147.65625</v>
      </c>
      <c r="F197" s="151">
        <v>1405.0844724467536</v>
      </c>
      <c r="G197" s="152">
        <v>2156.0650039763277</v>
      </c>
      <c r="H197" s="150">
        <v>4086.9842968749999</v>
      </c>
      <c r="I197" s="151">
        <v>5147.1794887189781</v>
      </c>
      <c r="J197" s="153">
        <v>6229.9465638304337</v>
      </c>
      <c r="K197" s="150">
        <v>3984</v>
      </c>
      <c r="L197" s="151">
        <v>5008.980342016931</v>
      </c>
      <c r="M197" s="152">
        <v>6067.9142866401335</v>
      </c>
      <c r="N197" s="150">
        <v>51.475000000000001</v>
      </c>
      <c r="O197" s="151">
        <v>69.546847645343163</v>
      </c>
      <c r="P197" s="152">
        <v>80.900072829366579</v>
      </c>
      <c r="Q197" s="150">
        <v>51.509296874999997</v>
      </c>
      <c r="R197" s="151">
        <v>68.652299056703626</v>
      </c>
      <c r="S197" s="152">
        <v>81.132204360933528</v>
      </c>
      <c r="T197" s="150">
        <v>384.24960581477654</v>
      </c>
      <c r="U197" s="151">
        <v>459.23413651163639</v>
      </c>
      <c r="V197" s="152">
        <v>497.11821815172704</v>
      </c>
      <c r="W197" s="150">
        <v>248.59484375</v>
      </c>
      <c r="X197" s="151">
        <v>297.10697599468091</v>
      </c>
      <c r="Y197" s="152">
        <v>321.6165323180004</v>
      </c>
      <c r="Z197" s="150">
        <v>1861.5614062499999</v>
      </c>
      <c r="AA197" s="151">
        <v>2319.0110954527195</v>
      </c>
      <c r="AB197" s="152">
        <v>2992.8824110676746</v>
      </c>
      <c r="AC197" s="150">
        <v>384.20695312499998</v>
      </c>
      <c r="AD197" s="151">
        <v>488.08320214754917</v>
      </c>
      <c r="AE197" s="152">
        <v>515.18101157195451</v>
      </c>
      <c r="AF197" s="150">
        <v>309.02226562499999</v>
      </c>
      <c r="AG197" s="151">
        <v>317.87693526991768</v>
      </c>
      <c r="AH197" s="152">
        <v>344.9345012941701</v>
      </c>
      <c r="AI197" s="150">
        <v>719.84375</v>
      </c>
      <c r="AJ197" s="151">
        <v>911.74401296651536</v>
      </c>
      <c r="AK197" s="152">
        <v>1063.800077594504</v>
      </c>
      <c r="AL197" s="150">
        <v>54.469913703925542</v>
      </c>
      <c r="AM197" s="151">
        <v>69.281288617141215</v>
      </c>
      <c r="AN197" s="152">
        <v>85.272801672835115</v>
      </c>
      <c r="AO197" s="150">
        <v>289.23</v>
      </c>
      <c r="AP197" s="151">
        <v>333.98328703141954</v>
      </c>
      <c r="AQ197" s="152">
        <v>373.28687364583107</v>
      </c>
      <c r="AR197" s="150">
        <v>152.11000000000001</v>
      </c>
      <c r="AS197" s="151">
        <v>195.68936148252999</v>
      </c>
      <c r="AT197" s="152">
        <v>244.90922321162003</v>
      </c>
      <c r="AU197" s="150">
        <v>64.203671874999998</v>
      </c>
      <c r="AV197" s="151">
        <v>81.422496794521336</v>
      </c>
      <c r="AW197" s="152">
        <v>98.906216918883814</v>
      </c>
      <c r="AX197" s="150">
        <v>206.68484375</v>
      </c>
      <c r="AY197" s="151">
        <v>206.68484375</v>
      </c>
      <c r="AZ197" s="152">
        <v>206.68484375</v>
      </c>
      <c r="BA197" s="150">
        <v>37.54</v>
      </c>
      <c r="BB197" s="151">
        <v>43.34865883608024</v>
      </c>
      <c r="BC197" s="152">
        <v>48.449985259705066</v>
      </c>
    </row>
    <row r="198" spans="1:55" hidden="1">
      <c r="A198" s="147" t="str">
        <f t="shared" si="3"/>
        <v>SAMARITAN HEALTH SERVICESINTALARE</v>
      </c>
      <c r="B198" s="148" t="s">
        <v>899</v>
      </c>
      <c r="C198" s="148" t="s">
        <v>8332</v>
      </c>
      <c r="D198" s="149">
        <v>126</v>
      </c>
      <c r="E198" s="150">
        <v>962.06507936507933</v>
      </c>
      <c r="F198" s="151">
        <v>1081.213452880841</v>
      </c>
      <c r="G198" s="152">
        <v>1783.9123693548088</v>
      </c>
      <c r="H198" s="150">
        <v>4097.3724603174605</v>
      </c>
      <c r="I198" s="151">
        <v>4671.1109523830346</v>
      </c>
      <c r="J198" s="153">
        <v>5630.7161254684688</v>
      </c>
      <c r="K198" s="150">
        <v>3822.8579365079368</v>
      </c>
      <c r="L198" s="151">
        <v>4357.3113336338192</v>
      </c>
      <c r="M198" s="152">
        <v>5232.7591706093935</v>
      </c>
      <c r="N198" s="150">
        <v>16.522222222222222</v>
      </c>
      <c r="O198" s="151">
        <v>18.625361972186241</v>
      </c>
      <c r="P198" s="152">
        <v>20.121077149846975</v>
      </c>
      <c r="Q198" s="150">
        <v>257.9923015873016</v>
      </c>
      <c r="R198" s="151">
        <v>295.17425677702852</v>
      </c>
      <c r="S198" s="152">
        <v>377.83587770922793</v>
      </c>
      <c r="T198" s="150">
        <v>1036.2237301587302</v>
      </c>
      <c r="U198" s="151">
        <v>1207.8877351517262</v>
      </c>
      <c r="V198" s="152">
        <v>1352.0697357708391</v>
      </c>
      <c r="W198" s="150">
        <v>372.40095238095239</v>
      </c>
      <c r="X198" s="151">
        <v>434.09403765620254</v>
      </c>
      <c r="Y198" s="152">
        <v>485.91056413019464</v>
      </c>
      <c r="Z198" s="150">
        <v>2023.2192063492064</v>
      </c>
      <c r="AA198" s="151">
        <v>2480.343824992015</v>
      </c>
      <c r="AB198" s="152">
        <v>3585.0180706146757</v>
      </c>
      <c r="AC198" s="150">
        <v>454.22642857142858</v>
      </c>
      <c r="AD198" s="151">
        <v>546.78163767416754</v>
      </c>
      <c r="AE198" s="152">
        <v>587.55816081147225</v>
      </c>
      <c r="AF198" s="150">
        <v>715.14071428571424</v>
      </c>
      <c r="AG198" s="151">
        <v>971.01016996201315</v>
      </c>
      <c r="AH198" s="152">
        <v>1234.0396061058111</v>
      </c>
      <c r="AI198" s="150">
        <v>71.751746031746038</v>
      </c>
      <c r="AJ198" s="151">
        <v>79.59505430242271</v>
      </c>
      <c r="AK198" s="152">
        <v>95.017586451928807</v>
      </c>
      <c r="AL198" s="150">
        <v>119.03444444444445</v>
      </c>
      <c r="AM198" s="151">
        <v>150.36072179930284</v>
      </c>
      <c r="AN198" s="152">
        <v>165.44158456862684</v>
      </c>
      <c r="AO198" s="150">
        <v>160.16317460317461</v>
      </c>
      <c r="AP198" s="151">
        <v>176.96477593000373</v>
      </c>
      <c r="AQ198" s="152">
        <v>198.07779095143741</v>
      </c>
      <c r="AR198" s="150">
        <v>152.11000000000001</v>
      </c>
      <c r="AS198" s="151">
        <v>182.09858774054803</v>
      </c>
      <c r="AT198" s="152">
        <v>222.36197099455498</v>
      </c>
      <c r="AU198" s="150">
        <v>64.667698412698414</v>
      </c>
      <c r="AV198" s="151">
        <v>78.173015916971465</v>
      </c>
      <c r="AW198" s="152">
        <v>101.54674258909387</v>
      </c>
      <c r="AX198" s="150">
        <v>110.34222222222223</v>
      </c>
      <c r="AY198" s="151">
        <v>110.34222222222223</v>
      </c>
      <c r="AZ198" s="152">
        <v>110.34222222222223</v>
      </c>
      <c r="BA198" s="150">
        <v>5.7762698412698406</v>
      </c>
      <c r="BB198" s="151">
        <v>6.3822180142481661</v>
      </c>
      <c r="BC198" s="152">
        <v>7.1436569169718602</v>
      </c>
    </row>
    <row r="199" spans="1:55" hidden="1">
      <c r="A199" s="147" t="str">
        <f t="shared" si="3"/>
        <v>PROVIDENCE SAINT JOSEPH HEALTHVIZIENT</v>
      </c>
      <c r="B199" s="148" t="s">
        <v>844</v>
      </c>
      <c r="C199" s="148" t="s">
        <v>8335</v>
      </c>
      <c r="D199" s="149">
        <v>121</v>
      </c>
      <c r="E199" s="150">
        <v>238.25611570247935</v>
      </c>
      <c r="F199" s="151">
        <v>266.74588849870884</v>
      </c>
      <c r="G199" s="152">
        <v>352.31856132230985</v>
      </c>
      <c r="H199" s="150">
        <v>2842.1794214876031</v>
      </c>
      <c r="I199" s="151">
        <v>3237.6021165101774</v>
      </c>
      <c r="J199" s="153">
        <v>4180.8208459918706</v>
      </c>
      <c r="K199" s="150">
        <v>2773.3966942148759</v>
      </c>
      <c r="L199" s="151">
        <v>3162.0669422691276</v>
      </c>
      <c r="M199" s="152">
        <v>4082.9266068010347</v>
      </c>
      <c r="N199" s="150">
        <v>46.398760330578511</v>
      </c>
      <c r="O199" s="151">
        <v>50.505422404628376</v>
      </c>
      <c r="P199" s="152">
        <v>63.762337668355087</v>
      </c>
      <c r="Q199" s="150">
        <v>22.38396694214876</v>
      </c>
      <c r="R199" s="151">
        <v>25.029751836421568</v>
      </c>
      <c r="S199" s="152">
        <v>34.131901522480874</v>
      </c>
      <c r="T199" s="150">
        <v>1069.9342148760329</v>
      </c>
      <c r="U199" s="151">
        <v>1140.8253647677298</v>
      </c>
      <c r="V199" s="152">
        <v>1351.9302557525261</v>
      </c>
      <c r="W199" s="150">
        <v>316.26297520661154</v>
      </c>
      <c r="X199" s="151">
        <v>337.21776445331636</v>
      </c>
      <c r="Y199" s="152">
        <v>399.61848028728451</v>
      </c>
      <c r="Z199" s="150">
        <v>978.51132231404972</v>
      </c>
      <c r="AA199" s="151">
        <v>1212.1959580333571</v>
      </c>
      <c r="AB199" s="152">
        <v>1713.8575418613125</v>
      </c>
      <c r="AC199" s="150">
        <v>164.60173553719008</v>
      </c>
      <c r="AD199" s="151">
        <v>185.65927948563478</v>
      </c>
      <c r="AE199" s="152">
        <v>215.58993186378206</v>
      </c>
      <c r="AF199" s="150">
        <v>229.36481817349096</v>
      </c>
      <c r="AG199" s="151">
        <v>286.3417737845059</v>
      </c>
      <c r="AH199" s="152">
        <v>426.21096634008444</v>
      </c>
      <c r="AI199" s="150">
        <v>227.94148760330577</v>
      </c>
      <c r="AJ199" s="151">
        <v>254.98369681761898</v>
      </c>
      <c r="AK199" s="152">
        <v>288.11174255234084</v>
      </c>
      <c r="AL199" s="150">
        <v>14.136115702479339</v>
      </c>
      <c r="AM199" s="151">
        <v>16.58066539299827</v>
      </c>
      <c r="AN199" s="152">
        <v>19.424621525502666</v>
      </c>
      <c r="AO199" s="150">
        <v>99.39613263717132</v>
      </c>
      <c r="AP199" s="151">
        <v>106.51704728422442</v>
      </c>
      <c r="AQ199" s="152">
        <v>127.59697517511525</v>
      </c>
      <c r="AR199" s="150">
        <v>59.420233122652725</v>
      </c>
      <c r="AS199" s="151">
        <v>67.048068792367474</v>
      </c>
      <c r="AT199" s="152">
        <v>91.728269591810829</v>
      </c>
      <c r="AU199" s="150">
        <v>92.748016528925618</v>
      </c>
      <c r="AV199" s="151">
        <v>102.12106739536105</v>
      </c>
      <c r="AW199" s="152">
        <v>136.72034880271383</v>
      </c>
      <c r="AX199" s="150">
        <v>39.640991735537192</v>
      </c>
      <c r="AY199" s="151">
        <v>39.640991735537192</v>
      </c>
      <c r="AZ199" s="152">
        <v>39.640991735537192</v>
      </c>
      <c r="BA199" s="150">
        <v>12.542561601172487</v>
      </c>
      <c r="BB199" s="151">
        <v>13.441132886067265</v>
      </c>
      <c r="BC199" s="152">
        <v>16.101158855939815</v>
      </c>
    </row>
    <row r="200" spans="1:55" hidden="1">
      <c r="A200" s="147" t="str">
        <f t="shared" si="3"/>
        <v>SHRINERS HOSPITALS FOR CHILDRENINTALARE</v>
      </c>
      <c r="B200" s="148" t="s">
        <v>921</v>
      </c>
      <c r="C200" s="148" t="s">
        <v>8332</v>
      </c>
      <c r="D200" s="149">
        <v>121</v>
      </c>
      <c r="E200" s="150">
        <v>387.82874503968253</v>
      </c>
      <c r="F200" s="151">
        <v>435.85996991756008</v>
      </c>
      <c r="G200" s="152">
        <v>719.13273884157024</v>
      </c>
      <c r="H200" s="150">
        <v>2178.2921626984134</v>
      </c>
      <c r="I200" s="151">
        <v>2482.5902314437517</v>
      </c>
      <c r="J200" s="153">
        <v>2983.6788520893924</v>
      </c>
      <c r="K200" s="150">
        <v>2008.9706398809531</v>
      </c>
      <c r="L200" s="151">
        <v>2289.8341197808436</v>
      </c>
      <c r="M200" s="152">
        <v>2749.8954221994677</v>
      </c>
      <c r="N200" s="150">
        <v>57.526155753968261</v>
      </c>
      <c r="O200" s="151">
        <v>64.848750935267034</v>
      </c>
      <c r="P200" s="152">
        <v>70.056448974696565</v>
      </c>
      <c r="Q200" s="150">
        <v>111.79536706349208</v>
      </c>
      <c r="R200" s="151">
        <v>127.90736072764115</v>
      </c>
      <c r="S200" s="152">
        <v>163.72698091522787</v>
      </c>
      <c r="T200" s="150">
        <v>431.77205357142856</v>
      </c>
      <c r="U200" s="151">
        <v>503.30073777630406</v>
      </c>
      <c r="V200" s="152">
        <v>563.37826416707219</v>
      </c>
      <c r="W200" s="150">
        <v>149.22763888888889</v>
      </c>
      <c r="X200" s="151">
        <v>173.94914776939987</v>
      </c>
      <c r="Y200" s="152">
        <v>194.71294510047494</v>
      </c>
      <c r="Z200" s="150">
        <v>1039.8604166666671</v>
      </c>
      <c r="AA200" s="151">
        <v>1274.8056934408228</v>
      </c>
      <c r="AB200" s="152">
        <v>1842.5677123704959</v>
      </c>
      <c r="AC200" s="150">
        <v>225.34060019841272</v>
      </c>
      <c r="AD200" s="151">
        <v>271.2570089734275</v>
      </c>
      <c r="AE200" s="152">
        <v>291.48614056901408</v>
      </c>
      <c r="AF200" s="150">
        <v>256.94148809523807</v>
      </c>
      <c r="AG200" s="151">
        <v>348.87231707237396</v>
      </c>
      <c r="AH200" s="152">
        <v>443.37564122325972</v>
      </c>
      <c r="AI200" s="150">
        <v>205.91727182539685</v>
      </c>
      <c r="AJ200" s="151">
        <v>228.42644728809202</v>
      </c>
      <c r="AK200" s="152">
        <v>272.6869136948701</v>
      </c>
      <c r="AL200" s="150">
        <v>111.8749107142857</v>
      </c>
      <c r="AM200" s="151">
        <v>141.31701462330514</v>
      </c>
      <c r="AN200" s="152">
        <v>155.4908126671138</v>
      </c>
      <c r="AO200" s="150">
        <v>82.680464660023887</v>
      </c>
      <c r="AP200" s="151">
        <v>91.35389541697873</v>
      </c>
      <c r="AQ200" s="152">
        <v>102.25299189574946</v>
      </c>
      <c r="AR200" s="150">
        <v>51.20799843392367</v>
      </c>
      <c r="AS200" s="151">
        <v>61.303689407913318</v>
      </c>
      <c r="AT200" s="152">
        <v>74.858401567637571</v>
      </c>
      <c r="AU200" s="150">
        <v>27.524915674603168</v>
      </c>
      <c r="AV200" s="151">
        <v>33.273268168788469</v>
      </c>
      <c r="AW200" s="152">
        <v>43.221973186022538</v>
      </c>
      <c r="AX200" s="150">
        <v>43.70181547619049</v>
      </c>
      <c r="AY200" s="151">
        <v>43.70181547619049</v>
      </c>
      <c r="AZ200" s="152">
        <v>43.70181547619049</v>
      </c>
      <c r="BA200" s="150">
        <v>10.552474658819062</v>
      </c>
      <c r="BB200" s="151">
        <v>11.65946115973118</v>
      </c>
      <c r="BC200" s="152">
        <v>13.050508487164269</v>
      </c>
    </row>
    <row r="201" spans="1:55" hidden="1">
      <c r="A201" s="147" t="str">
        <f t="shared" si="3"/>
        <v>SOUTHWEST HEALTH SYSTEMSVIZIENT</v>
      </c>
      <c r="B201" s="148" t="s">
        <v>943</v>
      </c>
      <c r="C201" s="148" t="s">
        <v>8335</v>
      </c>
      <c r="D201" s="149">
        <v>120</v>
      </c>
      <c r="E201" s="150">
        <v>537.12866666666673</v>
      </c>
      <c r="F201" s="151">
        <v>601.35649826106805</v>
      </c>
      <c r="G201" s="152">
        <v>794.27299705197561</v>
      </c>
      <c r="H201" s="150">
        <v>1662.4859052853346</v>
      </c>
      <c r="I201" s="151">
        <v>1889.1358394113936</v>
      </c>
      <c r="J201" s="153">
        <v>2444.9026574338591</v>
      </c>
      <c r="K201" s="150">
        <v>1482.1756666666665</v>
      </c>
      <c r="L201" s="151">
        <v>1689.8912038002361</v>
      </c>
      <c r="M201" s="152">
        <v>2182.022672057577</v>
      </c>
      <c r="N201" s="150">
        <v>80.098149216817802</v>
      </c>
      <c r="O201" s="151">
        <v>87.187477234349146</v>
      </c>
      <c r="P201" s="152">
        <v>110.07288127064815</v>
      </c>
      <c r="Q201" s="150">
        <v>100.21208940185029</v>
      </c>
      <c r="R201" s="151">
        <v>112.05715837680827</v>
      </c>
      <c r="S201" s="152">
        <v>152.80710410563435</v>
      </c>
      <c r="T201" s="150">
        <v>427.60650499221407</v>
      </c>
      <c r="U201" s="151">
        <v>455.93863646216607</v>
      </c>
      <c r="V201" s="152">
        <v>540.30814569524568</v>
      </c>
      <c r="W201" s="150">
        <v>229.43525</v>
      </c>
      <c r="X201" s="151">
        <v>244.63705257070612</v>
      </c>
      <c r="Y201" s="152">
        <v>289.90610067281904</v>
      </c>
      <c r="Z201" s="150">
        <v>671.22366666666665</v>
      </c>
      <c r="AA201" s="151">
        <v>831.52294420618171</v>
      </c>
      <c r="AB201" s="152">
        <v>1175.6447954756106</v>
      </c>
      <c r="AC201" s="150">
        <v>149.39874999999998</v>
      </c>
      <c r="AD201" s="151">
        <v>168.51137195201397</v>
      </c>
      <c r="AE201" s="152">
        <v>195.67756213455561</v>
      </c>
      <c r="AF201" s="150">
        <v>229.36481817349096</v>
      </c>
      <c r="AG201" s="151">
        <v>286.3417737845059</v>
      </c>
      <c r="AH201" s="152">
        <v>426.21096634008444</v>
      </c>
      <c r="AI201" s="150">
        <v>295.47399999999999</v>
      </c>
      <c r="AJ201" s="151">
        <v>330.52803868950667</v>
      </c>
      <c r="AK201" s="152">
        <v>373.47097237105049</v>
      </c>
      <c r="AL201" s="150">
        <v>18.233083333333333</v>
      </c>
      <c r="AM201" s="151">
        <v>21.386119086421321</v>
      </c>
      <c r="AN201" s="152">
        <v>25.054318346505354</v>
      </c>
      <c r="AO201" s="150">
        <v>99.39613263717132</v>
      </c>
      <c r="AP201" s="151">
        <v>106.51704728422442</v>
      </c>
      <c r="AQ201" s="152">
        <v>127.59697517511525</v>
      </c>
      <c r="AR201" s="150">
        <v>59.420233122652725</v>
      </c>
      <c r="AS201" s="151">
        <v>67.048068792367474</v>
      </c>
      <c r="AT201" s="152">
        <v>91.728269591810829</v>
      </c>
      <c r="AU201" s="150">
        <v>50.746392781899807</v>
      </c>
      <c r="AV201" s="151">
        <v>55.874788392220132</v>
      </c>
      <c r="AW201" s="152">
        <v>74.805529878442911</v>
      </c>
      <c r="AX201" s="150">
        <v>25.234416666666668</v>
      </c>
      <c r="AY201" s="151">
        <v>25.234416666666668</v>
      </c>
      <c r="AZ201" s="152">
        <v>25.234416666666668</v>
      </c>
      <c r="BA201" s="150">
        <v>12.542561601172487</v>
      </c>
      <c r="BB201" s="151">
        <v>13.441132886067265</v>
      </c>
      <c r="BC201" s="152">
        <v>16.101158855939815</v>
      </c>
    </row>
    <row r="202" spans="1:55" hidden="1">
      <c r="A202" s="147" t="str">
        <f t="shared" si="3"/>
        <v>ADENA HEALTH SYSTEMINTALARE</v>
      </c>
      <c r="B202" s="148" t="s">
        <v>253</v>
      </c>
      <c r="C202" s="148" t="s">
        <v>8332</v>
      </c>
      <c r="D202" s="149">
        <v>116</v>
      </c>
      <c r="E202" s="150">
        <v>812.73103448275856</v>
      </c>
      <c r="F202" s="151">
        <v>913.38491221035508</v>
      </c>
      <c r="G202" s="152">
        <v>1507.0092205499798</v>
      </c>
      <c r="H202" s="150">
        <v>3995.2663793103443</v>
      </c>
      <c r="I202" s="151">
        <v>4551.40104082173</v>
      </c>
      <c r="J202" s="153">
        <v>5440.009173780697</v>
      </c>
      <c r="K202" s="150">
        <v>3786.7779310344822</v>
      </c>
      <c r="L202" s="151">
        <v>4316.1871748557242</v>
      </c>
      <c r="M202" s="152">
        <v>5183.3725643968392</v>
      </c>
      <c r="N202" s="150">
        <v>197.40068965517244</v>
      </c>
      <c r="O202" s="151">
        <v>222.52813507384721</v>
      </c>
      <c r="P202" s="152">
        <v>240.39832248730679</v>
      </c>
      <c r="Q202" s="150">
        <v>11.087758620689655</v>
      </c>
      <c r="R202" s="151">
        <v>12.685730892158716</v>
      </c>
      <c r="S202" s="152">
        <v>16.238286896551855</v>
      </c>
      <c r="T202" s="150">
        <v>431.77205357142856</v>
      </c>
      <c r="U202" s="151">
        <v>503.30073777630406</v>
      </c>
      <c r="V202" s="152">
        <v>563.37826416707219</v>
      </c>
      <c r="W202" s="150">
        <v>325.16224137931033</v>
      </c>
      <c r="X202" s="151">
        <v>379.02961673764281</v>
      </c>
      <c r="Y202" s="152">
        <v>424.27326550129573</v>
      </c>
      <c r="Z202" s="150">
        <v>1488.3113793103448</v>
      </c>
      <c r="AA202" s="151">
        <v>1824.5793277135426</v>
      </c>
      <c r="AB202" s="152">
        <v>2637.194809531733</v>
      </c>
      <c r="AC202" s="150">
        <v>274.49706896551726</v>
      </c>
      <c r="AD202" s="151">
        <v>330.42981972177847</v>
      </c>
      <c r="AE202" s="152">
        <v>355.07179425196506</v>
      </c>
      <c r="AF202" s="150">
        <v>292.05241379310348</v>
      </c>
      <c r="AG202" s="151">
        <v>396.54554452028987</v>
      </c>
      <c r="AH202" s="152">
        <v>503.96270059867334</v>
      </c>
      <c r="AI202" s="150">
        <v>499.02</v>
      </c>
      <c r="AJ202" s="151">
        <v>553.56874493927114</v>
      </c>
      <c r="AK202" s="152">
        <v>660.82957716823773</v>
      </c>
      <c r="AL202" s="150">
        <v>322.48991379310348</v>
      </c>
      <c r="AM202" s="151">
        <v>407.35953729390553</v>
      </c>
      <c r="AN202" s="152">
        <v>448.21683836422528</v>
      </c>
      <c r="AO202" s="150">
        <v>82.680464660023887</v>
      </c>
      <c r="AP202" s="151">
        <v>91.35389541697873</v>
      </c>
      <c r="AQ202" s="152">
        <v>102.25299189574946</v>
      </c>
      <c r="AR202" s="150">
        <v>51.20799843392367</v>
      </c>
      <c r="AS202" s="151">
        <v>61.303689407913318</v>
      </c>
      <c r="AT202" s="152">
        <v>74.858401567637571</v>
      </c>
      <c r="AU202" s="150">
        <v>63.645948275862068</v>
      </c>
      <c r="AV202" s="151">
        <v>76.937881658746633</v>
      </c>
      <c r="AW202" s="152">
        <v>99.942303268035275</v>
      </c>
      <c r="AX202" s="150">
        <v>182.21482758620689</v>
      </c>
      <c r="AY202" s="151">
        <v>182.21482758620689</v>
      </c>
      <c r="AZ202" s="152">
        <v>182.21482758620689</v>
      </c>
      <c r="BA202" s="150">
        <v>10.552474658819062</v>
      </c>
      <c r="BB202" s="151">
        <v>11.65946115973118</v>
      </c>
      <c r="BC202" s="152">
        <v>13.050508487164269</v>
      </c>
    </row>
    <row r="203" spans="1:55" hidden="1">
      <c r="A203" s="147" t="str">
        <f t="shared" si="3"/>
        <v>LRGHEALTHCAREPREMIER</v>
      </c>
      <c r="B203" s="148" t="s">
        <v>671</v>
      </c>
      <c r="C203" s="148" t="s">
        <v>8334</v>
      </c>
      <c r="D203" s="149">
        <v>113</v>
      </c>
      <c r="E203" s="150">
        <v>362.23099444656128</v>
      </c>
      <c r="F203" s="151">
        <v>443.4822236499906</v>
      </c>
      <c r="G203" s="152">
        <v>680.51175644429622</v>
      </c>
      <c r="H203" s="150">
        <v>1614.744540400709</v>
      </c>
      <c r="I203" s="151">
        <v>2039.3716517337523</v>
      </c>
      <c r="J203" s="153">
        <v>2464.2679982307573</v>
      </c>
      <c r="K203" s="150">
        <v>1514.6575221238936</v>
      </c>
      <c r="L203" s="151">
        <v>1904.3397974916311</v>
      </c>
      <c r="M203" s="152">
        <v>2306.9307273751301</v>
      </c>
      <c r="N203" s="150">
        <v>89.481531551151548</v>
      </c>
      <c r="O203" s="151">
        <v>120.89671572335898</v>
      </c>
      <c r="P203" s="152">
        <v>140.63258706889604</v>
      </c>
      <c r="Q203" s="150">
        <v>10.605486725663717</v>
      </c>
      <c r="R203" s="151">
        <v>14.135138518762124</v>
      </c>
      <c r="S203" s="152">
        <v>16.704683786730811</v>
      </c>
      <c r="T203" s="150">
        <v>584.97424778761058</v>
      </c>
      <c r="U203" s="151">
        <v>699.12926259131291</v>
      </c>
      <c r="V203" s="152">
        <v>756.80326361870505</v>
      </c>
      <c r="W203" s="150">
        <v>173.58150442477879</v>
      </c>
      <c r="X203" s="151">
        <v>207.45513096851332</v>
      </c>
      <c r="Y203" s="152">
        <v>224.56894393103838</v>
      </c>
      <c r="Z203" s="150">
        <v>802.31858407079642</v>
      </c>
      <c r="AA203" s="151">
        <v>999.4758659592793</v>
      </c>
      <c r="AB203" s="152">
        <v>1289.9091968045082</v>
      </c>
      <c r="AC203" s="150">
        <v>142.94999999999999</v>
      </c>
      <c r="AD203" s="151">
        <v>181.59872740328132</v>
      </c>
      <c r="AE203" s="152">
        <v>191.68087668692132</v>
      </c>
      <c r="AF203" s="150">
        <v>203.12681415929205</v>
      </c>
      <c r="AG203" s="151">
        <v>208.94717416399072</v>
      </c>
      <c r="AH203" s="152">
        <v>226.73267960093764</v>
      </c>
      <c r="AI203" s="150">
        <v>292.37097345132742</v>
      </c>
      <c r="AJ203" s="151">
        <v>370.31298057313103</v>
      </c>
      <c r="AK203" s="152">
        <v>432.07191038875141</v>
      </c>
      <c r="AL203" s="150">
        <v>54.469913703925542</v>
      </c>
      <c r="AM203" s="151">
        <v>69.281288617141215</v>
      </c>
      <c r="AN203" s="152">
        <v>85.272801672835115</v>
      </c>
      <c r="AO203" s="150">
        <v>89.444861980726344</v>
      </c>
      <c r="AP203" s="151">
        <v>103.28489096011697</v>
      </c>
      <c r="AQ203" s="152">
        <v>115.43959095691385</v>
      </c>
      <c r="AR203" s="150">
        <v>57.759898731420471</v>
      </c>
      <c r="AS203" s="151">
        <v>74.3080514236228</v>
      </c>
      <c r="AT203" s="152">
        <v>92.998040438459171</v>
      </c>
      <c r="AU203" s="150">
        <v>27.434336283185839</v>
      </c>
      <c r="AV203" s="151">
        <v>34.791968945740607</v>
      </c>
      <c r="AW203" s="152">
        <v>42.262791771991367</v>
      </c>
      <c r="AX203" s="150">
        <v>36.983362831858408</v>
      </c>
      <c r="AY203" s="151">
        <v>36.983362831858408</v>
      </c>
      <c r="AZ203" s="152">
        <v>36.983362831858408</v>
      </c>
      <c r="BA203" s="150">
        <v>9.606148799477328</v>
      </c>
      <c r="BB203" s="151">
        <v>11.092532419743327</v>
      </c>
      <c r="BC203" s="152">
        <v>12.397916029227758</v>
      </c>
    </row>
    <row r="204" spans="1:55" hidden="1">
      <c r="A204" s="147" t="str">
        <f t="shared" si="3"/>
        <v>TRICARE Regional Office NorthDAPA MEDICAL SURGICAL</v>
      </c>
      <c r="B204" s="148" t="s">
        <v>1002</v>
      </c>
      <c r="C204" s="148" t="s">
        <v>8389</v>
      </c>
      <c r="D204" s="149">
        <v>110</v>
      </c>
      <c r="E204" s="150">
        <v>379.06622248610302</v>
      </c>
      <c r="F204" s="151">
        <v>431.24875692342675</v>
      </c>
      <c r="G204" s="152">
        <v>534.48582729188786</v>
      </c>
      <c r="H204" s="150">
        <v>3420.650454545455</v>
      </c>
      <c r="I204" s="151">
        <v>3799.9295202360317</v>
      </c>
      <c r="J204" s="153">
        <v>4589.6002084972079</v>
      </c>
      <c r="K204" s="150">
        <v>3111.1960000000004</v>
      </c>
      <c r="L204" s="151">
        <v>3461.5446278710551</v>
      </c>
      <c r="M204" s="152">
        <v>4180.2265193078047</v>
      </c>
      <c r="N204" s="150">
        <v>107.06336363636365</v>
      </c>
      <c r="O204" s="151">
        <v>115.66081719953981</v>
      </c>
      <c r="P204" s="152">
        <v>134.59652744968014</v>
      </c>
      <c r="Q204" s="150">
        <v>202.39109090909091</v>
      </c>
      <c r="R204" s="151">
        <v>222.72407516543683</v>
      </c>
      <c r="S204" s="152">
        <v>274.77716173972328</v>
      </c>
      <c r="T204" s="150">
        <v>371.18615967095161</v>
      </c>
      <c r="U204" s="151">
        <v>401.34005859816926</v>
      </c>
      <c r="V204" s="152">
        <v>439.62317712594205</v>
      </c>
      <c r="W204" s="150">
        <v>55.663727272727265</v>
      </c>
      <c r="X204" s="151">
        <v>60.185658822066173</v>
      </c>
      <c r="Y204" s="152">
        <v>65.926662394959365</v>
      </c>
      <c r="Z204" s="150">
        <v>1277.4823636363635</v>
      </c>
      <c r="AA204" s="151">
        <v>1567.1795691094499</v>
      </c>
      <c r="AB204" s="152">
        <v>2014.4696507725441</v>
      </c>
      <c r="AC204" s="150">
        <v>224.06754545454547</v>
      </c>
      <c r="AD204" s="151">
        <v>252.34685952382171</v>
      </c>
      <c r="AE204" s="152">
        <v>270.61736557649897</v>
      </c>
      <c r="AF204" s="150">
        <v>640.99954545454545</v>
      </c>
      <c r="AG204" s="151">
        <v>785.7258185655088</v>
      </c>
      <c r="AH204" s="152">
        <v>1046.703969245192</v>
      </c>
      <c r="AI204" s="150">
        <v>37.152000000000001</v>
      </c>
      <c r="AJ204" s="151">
        <v>40.661799483892565</v>
      </c>
      <c r="AK204" s="152">
        <v>43.829793727527189</v>
      </c>
      <c r="AL204" s="150">
        <v>77.904170065568721</v>
      </c>
      <c r="AM204" s="151">
        <v>90.553171166454433</v>
      </c>
      <c r="AN204" s="152">
        <v>100.24622547461853</v>
      </c>
      <c r="AO204" s="150">
        <v>82.680464660023887</v>
      </c>
      <c r="AP204" s="151">
        <v>89.415625350233213</v>
      </c>
      <c r="AQ204" s="152">
        <v>99.592716463704562</v>
      </c>
      <c r="AR204" s="150">
        <v>51.20799843392367</v>
      </c>
      <c r="AS204" s="151">
        <v>57.030814460017261</v>
      </c>
      <c r="AT204" s="152">
        <v>69.296504816756368</v>
      </c>
      <c r="AU204" s="150">
        <v>41.366485019016629</v>
      </c>
      <c r="AV204" s="151">
        <v>47.193193249216023</v>
      </c>
      <c r="AW204" s="152">
        <v>55.674316554303637</v>
      </c>
      <c r="AX204" s="150">
        <v>66.396630956683396</v>
      </c>
      <c r="AY204" s="151">
        <v>66.396630956683396</v>
      </c>
      <c r="AZ204" s="152">
        <v>66.396630956683396</v>
      </c>
      <c r="BA204" s="150">
        <v>10.552474658819062</v>
      </c>
      <c r="BB204" s="151">
        <v>11.412080525800503</v>
      </c>
      <c r="BC204" s="152">
        <v>12.710978597031637</v>
      </c>
    </row>
    <row r="205" spans="1:55" hidden="1">
      <c r="A205" s="147" t="str">
        <f t="shared" si="3"/>
        <v>YAVAPAI REGIONAL MEDICAL CENTERINTALARE</v>
      </c>
      <c r="B205" s="148" t="s">
        <v>1122</v>
      </c>
      <c r="C205" s="148" t="s">
        <v>8332</v>
      </c>
      <c r="D205" s="149">
        <v>110</v>
      </c>
      <c r="E205" s="150">
        <v>1090.941</v>
      </c>
      <c r="F205" s="151">
        <v>1226.0502026304939</v>
      </c>
      <c r="G205" s="152">
        <v>2022.8809733128173</v>
      </c>
      <c r="H205" s="150">
        <v>3604.1522727272727</v>
      </c>
      <c r="I205" s="151">
        <v>4108.4696225058378</v>
      </c>
      <c r="J205" s="153">
        <v>4945.2802712494404</v>
      </c>
      <c r="K205" s="150">
        <v>3436.6077272727275</v>
      </c>
      <c r="L205" s="151">
        <v>3917.0615408684644</v>
      </c>
      <c r="M205" s="152">
        <v>4704.0567291130719</v>
      </c>
      <c r="N205" s="150">
        <v>16.819454545454548</v>
      </c>
      <c r="O205" s="151">
        <v>18.960429467077454</v>
      </c>
      <c r="P205" s="152">
        <v>20.483052338580485</v>
      </c>
      <c r="Q205" s="150">
        <v>150.72509090909088</v>
      </c>
      <c r="R205" s="151">
        <v>172.4476521702955</v>
      </c>
      <c r="S205" s="152">
        <v>220.74048979778772</v>
      </c>
      <c r="T205" s="150">
        <v>717.45809090909086</v>
      </c>
      <c r="U205" s="151">
        <v>836.31440129412476</v>
      </c>
      <c r="V205" s="152">
        <v>936.14278767145299</v>
      </c>
      <c r="W205" s="150">
        <v>366.52572727272729</v>
      </c>
      <c r="X205" s="151">
        <v>427.24550471593346</v>
      </c>
      <c r="Y205" s="152">
        <v>478.24454198799248</v>
      </c>
      <c r="Z205" s="150">
        <v>1895.171181818182</v>
      </c>
      <c r="AA205" s="151">
        <v>2323.3647265575696</v>
      </c>
      <c r="AB205" s="152">
        <v>3358.1249685673829</v>
      </c>
      <c r="AC205" s="150">
        <v>409.59127272727267</v>
      </c>
      <c r="AD205" s="151">
        <v>493.0514227963879</v>
      </c>
      <c r="AE205" s="152">
        <v>529.8209873981873</v>
      </c>
      <c r="AF205" s="150">
        <v>345.79590909090911</v>
      </c>
      <c r="AG205" s="151">
        <v>469.51786935233076</v>
      </c>
      <c r="AH205" s="152">
        <v>596.70193421131398</v>
      </c>
      <c r="AI205" s="150">
        <v>172.45090909090908</v>
      </c>
      <c r="AJ205" s="151">
        <v>191.30181818181813</v>
      </c>
      <c r="AK205" s="152">
        <v>228.36892576815291</v>
      </c>
      <c r="AL205" s="150">
        <v>268.84927272727276</v>
      </c>
      <c r="AM205" s="151">
        <v>339.60229655507112</v>
      </c>
      <c r="AN205" s="152">
        <v>373.66368951200519</v>
      </c>
      <c r="AO205" s="150">
        <v>82.680464660023887</v>
      </c>
      <c r="AP205" s="151">
        <v>91.35389541697873</v>
      </c>
      <c r="AQ205" s="152">
        <v>102.25299189574946</v>
      </c>
      <c r="AR205" s="150">
        <v>73.599909090909094</v>
      </c>
      <c r="AS205" s="151">
        <v>88.110180154409747</v>
      </c>
      <c r="AT205" s="152">
        <v>107.59201137646842</v>
      </c>
      <c r="AU205" s="150">
        <v>39.263909090909088</v>
      </c>
      <c r="AV205" s="151">
        <v>47.463853912627279</v>
      </c>
      <c r="AW205" s="152">
        <v>61.655543143827124</v>
      </c>
      <c r="AX205" s="150">
        <v>76.220545454545459</v>
      </c>
      <c r="AY205" s="151">
        <v>76.220545454545459</v>
      </c>
      <c r="AZ205" s="152">
        <v>76.220545454545459</v>
      </c>
      <c r="BA205" s="150">
        <v>10.552474658819062</v>
      </c>
      <c r="BB205" s="151">
        <v>11.65946115973118</v>
      </c>
      <c r="BC205" s="152">
        <v>13.050508487164269</v>
      </c>
    </row>
    <row r="206" spans="1:55" hidden="1">
      <c r="A206" s="147" t="str">
        <f t="shared" si="3"/>
        <v>EASTERN NIAGARA HEALTH SYSTEMPREMIER</v>
      </c>
      <c r="B206" s="148" t="s">
        <v>471</v>
      </c>
      <c r="C206" s="148" t="s">
        <v>8334</v>
      </c>
      <c r="D206" s="149">
        <v>110</v>
      </c>
      <c r="E206" s="150">
        <v>362.23099444656128</v>
      </c>
      <c r="F206" s="151">
        <v>443.4822236499906</v>
      </c>
      <c r="G206" s="152">
        <v>680.51175644429622</v>
      </c>
      <c r="H206" s="150">
        <v>1894.4947035444011</v>
      </c>
      <c r="I206" s="151">
        <v>2396.2253332879836</v>
      </c>
      <c r="J206" s="153">
        <v>2893.8812797803257</v>
      </c>
      <c r="K206" s="150">
        <v>1726.4826996787724</v>
      </c>
      <c r="L206" s="151">
        <v>2170.6621243783366</v>
      </c>
      <c r="M206" s="152">
        <v>2629.5554816811873</v>
      </c>
      <c r="N206" s="150">
        <v>89.481531551151548</v>
      </c>
      <c r="O206" s="151">
        <v>120.89671572335898</v>
      </c>
      <c r="P206" s="152">
        <v>140.63258706889604</v>
      </c>
      <c r="Q206" s="150">
        <v>78.53047231447708</v>
      </c>
      <c r="R206" s="151">
        <v>104.66649318628784</v>
      </c>
      <c r="S206" s="152">
        <v>123.69321103024254</v>
      </c>
      <c r="T206" s="150">
        <v>384.24960581477654</v>
      </c>
      <c r="U206" s="151">
        <v>459.23413651163639</v>
      </c>
      <c r="V206" s="152">
        <v>497.11821815172704</v>
      </c>
      <c r="W206" s="150">
        <v>189.76163281973086</v>
      </c>
      <c r="X206" s="151">
        <v>226.79273647196567</v>
      </c>
      <c r="Y206" s="152">
        <v>245.50178673801835</v>
      </c>
      <c r="Z206" s="150">
        <v>986.62409566069584</v>
      </c>
      <c r="AA206" s="151">
        <v>1229.0715832399951</v>
      </c>
      <c r="AB206" s="152">
        <v>1586.2221317677511</v>
      </c>
      <c r="AC206" s="150">
        <v>230.25125306255788</v>
      </c>
      <c r="AD206" s="151">
        <v>292.50321468465472</v>
      </c>
      <c r="AE206" s="152">
        <v>308.74265159351717</v>
      </c>
      <c r="AF206" s="150">
        <v>191.44924184679036</v>
      </c>
      <c r="AG206" s="151">
        <v>196.93499474842895</v>
      </c>
      <c r="AH206" s="152">
        <v>213.69802795927447</v>
      </c>
      <c r="AI206" s="150">
        <v>294.8679095660695</v>
      </c>
      <c r="AJ206" s="151">
        <v>373.47556488865223</v>
      </c>
      <c r="AK206" s="152">
        <v>435.76193455387215</v>
      </c>
      <c r="AL206" s="150">
        <v>54.469913703925542</v>
      </c>
      <c r="AM206" s="151">
        <v>69.281288617141215</v>
      </c>
      <c r="AN206" s="152">
        <v>85.272801672835115</v>
      </c>
      <c r="AO206" s="150">
        <v>89.444861980726344</v>
      </c>
      <c r="AP206" s="151">
        <v>103.28489096011697</v>
      </c>
      <c r="AQ206" s="152">
        <v>115.43959095691385</v>
      </c>
      <c r="AR206" s="150">
        <v>57.759898731420471</v>
      </c>
      <c r="AS206" s="151">
        <v>74.3080514236228</v>
      </c>
      <c r="AT206" s="152">
        <v>92.998040438459171</v>
      </c>
      <c r="AU206" s="150">
        <v>36.155689824141191</v>
      </c>
      <c r="AV206" s="151">
        <v>45.852308019724831</v>
      </c>
      <c r="AW206" s="152">
        <v>55.698099441425271</v>
      </c>
      <c r="AX206" s="150">
        <v>67.616417215658572</v>
      </c>
      <c r="AY206" s="151">
        <v>67.616417215658572</v>
      </c>
      <c r="AZ206" s="152">
        <v>67.616417215658572</v>
      </c>
      <c r="BA206" s="150">
        <v>9.606148799477328</v>
      </c>
      <c r="BB206" s="151">
        <v>11.092532419743327</v>
      </c>
      <c r="BC206" s="152">
        <v>12.397916029227758</v>
      </c>
    </row>
    <row r="207" spans="1:55" hidden="1">
      <c r="A207" s="147" t="str">
        <f t="shared" si="3"/>
        <v>COLUMBIA MEMORIAL HEALTHPREMIER</v>
      </c>
      <c r="B207" s="148" t="s">
        <v>409</v>
      </c>
      <c r="C207" s="148" t="s">
        <v>8334</v>
      </c>
      <c r="D207" s="149">
        <v>109</v>
      </c>
      <c r="E207" s="150">
        <v>425.9633027522936</v>
      </c>
      <c r="F207" s="151">
        <v>521.51018436869333</v>
      </c>
      <c r="G207" s="152">
        <v>800.24360085382159</v>
      </c>
      <c r="H207" s="150">
        <v>1721.2333664135372</v>
      </c>
      <c r="I207" s="151">
        <v>2175.9230475113618</v>
      </c>
      <c r="J207" s="153">
        <v>2628.294040487795</v>
      </c>
      <c r="K207" s="150">
        <v>1585.8569724770643</v>
      </c>
      <c r="L207" s="151">
        <v>1993.8570282098647</v>
      </c>
      <c r="M207" s="152">
        <v>2415.3725351057851</v>
      </c>
      <c r="N207" s="150">
        <v>89.481531551151548</v>
      </c>
      <c r="O207" s="151">
        <v>120.89671572335898</v>
      </c>
      <c r="P207" s="152">
        <v>140.63258706889604</v>
      </c>
      <c r="Q207" s="150">
        <v>45.894862385321098</v>
      </c>
      <c r="R207" s="151">
        <v>61.169303578138241</v>
      </c>
      <c r="S207" s="152">
        <v>72.288918313113598</v>
      </c>
      <c r="T207" s="150">
        <v>454.40018348623857</v>
      </c>
      <c r="U207" s="151">
        <v>543.07427447205248</v>
      </c>
      <c r="V207" s="152">
        <v>587.87466824724584</v>
      </c>
      <c r="W207" s="150">
        <v>111.57844036697247</v>
      </c>
      <c r="X207" s="151">
        <v>133.35245616345986</v>
      </c>
      <c r="Y207" s="152">
        <v>144.35323971709082</v>
      </c>
      <c r="Z207" s="150">
        <v>778.01587155963296</v>
      </c>
      <c r="AA207" s="151">
        <v>969.20114078837241</v>
      </c>
      <c r="AB207" s="152">
        <v>1250.8370713448296</v>
      </c>
      <c r="AC207" s="150">
        <v>59.818715596330271</v>
      </c>
      <c r="AD207" s="151">
        <v>75.991623834854096</v>
      </c>
      <c r="AE207" s="152">
        <v>80.210590050998263</v>
      </c>
      <c r="AF207" s="150">
        <v>191.44924184679036</v>
      </c>
      <c r="AG207" s="151">
        <v>196.93499474842895</v>
      </c>
      <c r="AH207" s="152">
        <v>213.69802795927447</v>
      </c>
      <c r="AI207" s="150">
        <v>514.79633027522937</v>
      </c>
      <c r="AJ207" s="151">
        <v>652.03382265328173</v>
      </c>
      <c r="AK207" s="152">
        <v>760.77673257863933</v>
      </c>
      <c r="AL207" s="150">
        <v>149.3978899082569</v>
      </c>
      <c r="AM207" s="151">
        <v>190.02193368226128</v>
      </c>
      <c r="AN207" s="152">
        <v>233.88281291822076</v>
      </c>
      <c r="AO207" s="150">
        <v>89.444861980726344</v>
      </c>
      <c r="AP207" s="151">
        <v>103.28489096011697</v>
      </c>
      <c r="AQ207" s="152">
        <v>115.43959095691385</v>
      </c>
      <c r="AR207" s="150">
        <v>57.759898731420471</v>
      </c>
      <c r="AS207" s="151">
        <v>74.3080514236228</v>
      </c>
      <c r="AT207" s="152">
        <v>92.998040438459171</v>
      </c>
      <c r="AU207" s="150">
        <v>36.155689824141191</v>
      </c>
      <c r="AV207" s="151">
        <v>45.852308019724831</v>
      </c>
      <c r="AW207" s="152">
        <v>55.698099441425271</v>
      </c>
      <c r="AX207" s="150">
        <v>38.001009174311925</v>
      </c>
      <c r="AY207" s="151">
        <v>38.001009174311925</v>
      </c>
      <c r="AZ207" s="152">
        <v>38.001009174311925</v>
      </c>
      <c r="BA207" s="150">
        <v>9.606148799477328</v>
      </c>
      <c r="BB207" s="151">
        <v>11.092532419743327</v>
      </c>
      <c r="BC207" s="152">
        <v>12.397916029227758</v>
      </c>
    </row>
    <row r="208" spans="1:55" hidden="1">
      <c r="A208" s="147" t="str">
        <f t="shared" si="3"/>
        <v>UNIVERSITY OF MISSOURI HEALTH CAREVIZIENT</v>
      </c>
      <c r="B208" s="148" t="s">
        <v>1041</v>
      </c>
      <c r="C208" s="148" t="s">
        <v>8335</v>
      </c>
      <c r="D208" s="149">
        <v>106</v>
      </c>
      <c r="E208" s="150">
        <v>134.16471698113207</v>
      </c>
      <c r="F208" s="151">
        <v>150.20763068680159</v>
      </c>
      <c r="G208" s="152">
        <v>198.39457185658901</v>
      </c>
      <c r="H208" s="150">
        <v>2609.7785265753082</v>
      </c>
      <c r="I208" s="151">
        <v>2970.1732515778831</v>
      </c>
      <c r="J208" s="153">
        <v>3837.1100154013625</v>
      </c>
      <c r="K208" s="150">
        <v>2474.5412264150941</v>
      </c>
      <c r="L208" s="151">
        <v>2821.3291757544143</v>
      </c>
      <c r="M208" s="152">
        <v>3642.9589153370021</v>
      </c>
      <c r="N208" s="150">
        <v>80.098149216817802</v>
      </c>
      <c r="O208" s="151">
        <v>87.187477234349146</v>
      </c>
      <c r="P208" s="152">
        <v>110.07288127064815</v>
      </c>
      <c r="Q208" s="150">
        <v>55.139150943396224</v>
      </c>
      <c r="R208" s="151">
        <v>61.65659858911998</v>
      </c>
      <c r="S208" s="152">
        <v>84.078218793712367</v>
      </c>
      <c r="T208" s="150">
        <v>359.27858490566035</v>
      </c>
      <c r="U208" s="151">
        <v>383.08348025464676</v>
      </c>
      <c r="V208" s="152">
        <v>453.97145209922337</v>
      </c>
      <c r="W208" s="150">
        <v>237.44075471698113</v>
      </c>
      <c r="X208" s="151">
        <v>253.17298189413464</v>
      </c>
      <c r="Y208" s="152">
        <v>300.02156748281385</v>
      </c>
      <c r="Z208" s="150">
        <v>927.51952830188691</v>
      </c>
      <c r="AA208" s="151">
        <v>1149.0264829492712</v>
      </c>
      <c r="AB208" s="152">
        <v>1624.5456772483292</v>
      </c>
      <c r="AC208" s="150">
        <v>142.49396226415095</v>
      </c>
      <c r="AD208" s="151">
        <v>160.72325287869268</v>
      </c>
      <c r="AE208" s="152">
        <v>186.63389857507124</v>
      </c>
      <c r="AF208" s="150">
        <v>195.78915094339624</v>
      </c>
      <c r="AG208" s="151">
        <v>244.42551048299322</v>
      </c>
      <c r="AH208" s="152">
        <v>363.81989132862606</v>
      </c>
      <c r="AI208" s="150">
        <v>51.562264150943399</v>
      </c>
      <c r="AJ208" s="151">
        <v>57.679437243891449</v>
      </c>
      <c r="AK208" s="152">
        <v>65.173277276869669</v>
      </c>
      <c r="AL208" s="150">
        <v>84.364528301886793</v>
      </c>
      <c r="AM208" s="151">
        <v>98.953633675082173</v>
      </c>
      <c r="AN208" s="152">
        <v>115.92640205642121</v>
      </c>
      <c r="AO208" s="150">
        <v>99.39613263717132</v>
      </c>
      <c r="AP208" s="151">
        <v>106.51704728422442</v>
      </c>
      <c r="AQ208" s="152">
        <v>127.59697517511525</v>
      </c>
      <c r="AR208" s="150">
        <v>59.420233122652725</v>
      </c>
      <c r="AS208" s="151">
        <v>67.048068792367474</v>
      </c>
      <c r="AT208" s="152">
        <v>91.728269591810829</v>
      </c>
      <c r="AU208" s="150">
        <v>50.746392781899807</v>
      </c>
      <c r="AV208" s="151">
        <v>55.874788392220132</v>
      </c>
      <c r="AW208" s="152">
        <v>74.805529878442911</v>
      </c>
      <c r="AX208" s="150">
        <v>41.267735849056606</v>
      </c>
      <c r="AY208" s="151">
        <v>41.267735849056606</v>
      </c>
      <c r="AZ208" s="152">
        <v>41.267735849056606</v>
      </c>
      <c r="BA208" s="150">
        <v>12.542561601172487</v>
      </c>
      <c r="BB208" s="151">
        <v>13.441132886067265</v>
      </c>
      <c r="BC208" s="152">
        <v>16.101158855939815</v>
      </c>
    </row>
    <row r="209" spans="1:55" hidden="1">
      <c r="A209" s="147" t="str">
        <f t="shared" si="3"/>
        <v>CHILDRENS HOSPITAL AND MEDICAL CENTERVIZIENT</v>
      </c>
      <c r="B209" s="148" t="s">
        <v>1159</v>
      </c>
      <c r="C209" s="148" t="s">
        <v>8335</v>
      </c>
      <c r="D209" s="149">
        <v>104</v>
      </c>
      <c r="E209" s="150">
        <v>432.81412865255982</v>
      </c>
      <c r="F209" s="151">
        <v>484.56841899660054</v>
      </c>
      <c r="G209" s="152">
        <v>640.01904285746809</v>
      </c>
      <c r="H209" s="150">
        <v>1769.7914163249272</v>
      </c>
      <c r="I209" s="151">
        <v>2012.8001782533918</v>
      </c>
      <c r="J209" s="153">
        <v>2605.3807321013796</v>
      </c>
      <c r="K209" s="150">
        <v>1615.0607692307692</v>
      </c>
      <c r="L209" s="151">
        <v>1841.3991329812593</v>
      </c>
      <c r="M209" s="152">
        <v>2377.652861578681</v>
      </c>
      <c r="N209" s="150">
        <v>54.518557692307695</v>
      </c>
      <c r="O209" s="151">
        <v>59.343886895324097</v>
      </c>
      <c r="P209" s="152">
        <v>74.920766417064286</v>
      </c>
      <c r="Q209" s="150">
        <v>100.21208940185029</v>
      </c>
      <c r="R209" s="151">
        <v>112.05715837680827</v>
      </c>
      <c r="S209" s="152">
        <v>152.80710410563435</v>
      </c>
      <c r="T209" s="150">
        <v>559.96480769230766</v>
      </c>
      <c r="U209" s="151">
        <v>597.06666738074648</v>
      </c>
      <c r="V209" s="152">
        <v>707.55131965154396</v>
      </c>
      <c r="W209" s="150">
        <v>115.93923076923078</v>
      </c>
      <c r="X209" s="151">
        <v>123.62107258017039</v>
      </c>
      <c r="Y209" s="152">
        <v>146.4966272938174</v>
      </c>
      <c r="Z209" s="150">
        <v>916.9958653846154</v>
      </c>
      <c r="AA209" s="151">
        <v>1135.9895958319571</v>
      </c>
      <c r="AB209" s="152">
        <v>1606.1135358438546</v>
      </c>
      <c r="AC209" s="150">
        <v>215.17653846153846</v>
      </c>
      <c r="AD209" s="151">
        <v>242.70413044312053</v>
      </c>
      <c r="AE209" s="152">
        <v>281.83114299621849</v>
      </c>
      <c r="AF209" s="150">
        <v>228.73624999999998</v>
      </c>
      <c r="AG209" s="151">
        <v>285.55706178213705</v>
      </c>
      <c r="AH209" s="152">
        <v>425.04294654189738</v>
      </c>
      <c r="AI209" s="150">
        <v>306.28059975267956</v>
      </c>
      <c r="AJ209" s="151">
        <v>342.61669698484121</v>
      </c>
      <c r="AK209" s="152">
        <v>387.13021588370469</v>
      </c>
      <c r="AL209" s="150">
        <v>81.419337272144318</v>
      </c>
      <c r="AM209" s="151">
        <v>95.499132593568319</v>
      </c>
      <c r="AN209" s="152">
        <v>111.87937653136703</v>
      </c>
      <c r="AO209" s="150">
        <v>289.23</v>
      </c>
      <c r="AP209" s="151">
        <v>309.95094847880375</v>
      </c>
      <c r="AQ209" s="152">
        <v>371.29083547559691</v>
      </c>
      <c r="AR209" s="150">
        <v>134.38749999999999</v>
      </c>
      <c r="AS209" s="151">
        <v>151.63895985118995</v>
      </c>
      <c r="AT209" s="152">
        <v>207.45682374426789</v>
      </c>
      <c r="AU209" s="150">
        <v>121.97</v>
      </c>
      <c r="AV209" s="151">
        <v>134.29620445120341</v>
      </c>
      <c r="AW209" s="152">
        <v>179.79663142732846</v>
      </c>
      <c r="AX209" s="150">
        <v>277.64999999999998</v>
      </c>
      <c r="AY209" s="151">
        <v>277.64999999999998</v>
      </c>
      <c r="AZ209" s="152">
        <v>277.64999999999998</v>
      </c>
      <c r="BA209" s="150">
        <v>37.54</v>
      </c>
      <c r="BB209" s="151">
        <v>40.229431960357815</v>
      </c>
      <c r="BC209" s="152">
        <v>48.19091368030255</v>
      </c>
    </row>
    <row r="210" spans="1:55" hidden="1">
      <c r="A210" s="147" t="str">
        <f t="shared" si="3"/>
        <v>HOSPITAL FOR SPECIAL SURGERYPREMIER</v>
      </c>
      <c r="B210" s="148" t="s">
        <v>591</v>
      </c>
      <c r="C210" s="148" t="s">
        <v>8334</v>
      </c>
      <c r="D210" s="149">
        <v>103</v>
      </c>
      <c r="E210" s="150">
        <v>362.23099444656128</v>
      </c>
      <c r="F210" s="151">
        <v>443.4822236499906</v>
      </c>
      <c r="G210" s="152">
        <v>680.51175644429622</v>
      </c>
      <c r="H210" s="150">
        <v>2918.0226025913935</v>
      </c>
      <c r="I210" s="151">
        <v>3772.1254485613044</v>
      </c>
      <c r="J210" s="153">
        <v>4503.816691504725</v>
      </c>
      <c r="K210" s="150">
        <v>1726.4826996787724</v>
      </c>
      <c r="L210" s="151">
        <v>2170.6621243783366</v>
      </c>
      <c r="M210" s="152">
        <v>2629.5554816811873</v>
      </c>
      <c r="N210" s="150">
        <v>731.54</v>
      </c>
      <c r="O210" s="151">
        <v>988.36912921756834</v>
      </c>
      <c r="P210" s="152">
        <v>1149.7161588653682</v>
      </c>
      <c r="Q210" s="150">
        <v>459.99990291262134</v>
      </c>
      <c r="R210" s="151">
        <v>613.09419496539988</v>
      </c>
      <c r="S210" s="152">
        <v>724.54505095817001</v>
      </c>
      <c r="T210" s="150">
        <v>1118.02</v>
      </c>
      <c r="U210" s="151">
        <v>1336.1964242332485</v>
      </c>
      <c r="V210" s="152">
        <v>1446.4246725236867</v>
      </c>
      <c r="W210" s="150">
        <v>135.90174757281554</v>
      </c>
      <c r="X210" s="151">
        <v>162.42234410282973</v>
      </c>
      <c r="Y210" s="152">
        <v>175.82122030769256</v>
      </c>
      <c r="Z210" s="150">
        <v>2398.2038834951454</v>
      </c>
      <c r="AA210" s="151">
        <v>2987.5250938867835</v>
      </c>
      <c r="AB210" s="152">
        <v>3855.6569753589411</v>
      </c>
      <c r="AC210" s="150">
        <v>407.41300970873789</v>
      </c>
      <c r="AD210" s="151">
        <v>517.56337244244492</v>
      </c>
      <c r="AE210" s="152">
        <v>546.29788649617399</v>
      </c>
      <c r="AF210" s="150">
        <v>404.86456310679614</v>
      </c>
      <c r="AG210" s="151">
        <v>416.46548108593925</v>
      </c>
      <c r="AH210" s="152">
        <v>451.91486731377751</v>
      </c>
      <c r="AI210" s="150">
        <v>91.145631067961162</v>
      </c>
      <c r="AJ210" s="151">
        <v>115.44377989566264</v>
      </c>
      <c r="AK210" s="152">
        <v>134.69691082613014</v>
      </c>
      <c r="AL210" s="150">
        <v>54.469913703925542</v>
      </c>
      <c r="AM210" s="151">
        <v>69.281288617141215</v>
      </c>
      <c r="AN210" s="152">
        <v>85.272801672835115</v>
      </c>
      <c r="AO210" s="150">
        <v>89.444861980726344</v>
      </c>
      <c r="AP210" s="151">
        <v>103.28489096011697</v>
      </c>
      <c r="AQ210" s="152">
        <v>115.43959095691385</v>
      </c>
      <c r="AR210" s="150">
        <v>57.759898731420471</v>
      </c>
      <c r="AS210" s="151">
        <v>74.3080514236228</v>
      </c>
      <c r="AT210" s="152">
        <v>92.998040438459171</v>
      </c>
      <c r="AU210" s="150">
        <v>36.155689824141191</v>
      </c>
      <c r="AV210" s="151">
        <v>45.852308019724831</v>
      </c>
      <c r="AW210" s="152">
        <v>55.698099441425271</v>
      </c>
      <c r="AX210" s="150">
        <v>13.98757281553398</v>
      </c>
      <c r="AY210" s="151">
        <v>13.98757281553398</v>
      </c>
      <c r="AZ210" s="152">
        <v>13.98757281553398</v>
      </c>
      <c r="BA210" s="150">
        <v>9.606148799477328</v>
      </c>
      <c r="BB210" s="151">
        <v>11.092532419743327</v>
      </c>
      <c r="BC210" s="152">
        <v>12.397916029227758</v>
      </c>
    </row>
    <row r="211" spans="1:55" hidden="1">
      <c r="A211" s="147" t="str">
        <f t="shared" si="3"/>
        <v>CONFLUENCE HEALTHINTALARE</v>
      </c>
      <c r="B211" s="148" t="s">
        <v>429</v>
      </c>
      <c r="C211" s="148" t="s">
        <v>8332</v>
      </c>
      <c r="D211" s="149">
        <v>103</v>
      </c>
      <c r="E211" s="150">
        <v>387.82874503968253</v>
      </c>
      <c r="F211" s="151">
        <v>435.85996991756008</v>
      </c>
      <c r="G211" s="152">
        <v>719.13273884157024</v>
      </c>
      <c r="H211" s="150">
        <v>4220.2860194174755</v>
      </c>
      <c r="I211" s="151">
        <v>4809.7165979121064</v>
      </c>
      <c r="J211" s="153">
        <v>5775.8514311004201</v>
      </c>
      <c r="K211" s="150">
        <v>3984</v>
      </c>
      <c r="L211" s="151">
        <v>4540.9818103401803</v>
      </c>
      <c r="M211" s="152">
        <v>5453.3317434105866</v>
      </c>
      <c r="N211" s="150">
        <v>95.364271844660195</v>
      </c>
      <c r="O211" s="151">
        <v>107.50334055741013</v>
      </c>
      <c r="P211" s="152">
        <v>116.13642797665426</v>
      </c>
      <c r="Q211" s="150">
        <v>140.92174757281555</v>
      </c>
      <c r="R211" s="151">
        <v>161.23144701451525</v>
      </c>
      <c r="S211" s="152">
        <v>206.3832597131796</v>
      </c>
      <c r="T211" s="150">
        <v>576.76310679611652</v>
      </c>
      <c r="U211" s="151">
        <v>672.3114540914039</v>
      </c>
      <c r="V211" s="152">
        <v>752.56329179871125</v>
      </c>
      <c r="W211" s="150">
        <v>165.1554368932039</v>
      </c>
      <c r="X211" s="151">
        <v>192.51559369941074</v>
      </c>
      <c r="Y211" s="152">
        <v>215.4956129861126</v>
      </c>
      <c r="Z211" s="150">
        <v>2915.0397087378637</v>
      </c>
      <c r="AA211" s="151">
        <v>3573.6615777887869</v>
      </c>
      <c r="AB211" s="152">
        <v>5165.2683009281582</v>
      </c>
      <c r="AC211" s="150">
        <v>626.84048543689312</v>
      </c>
      <c r="AD211" s="151">
        <v>754.5683069688597</v>
      </c>
      <c r="AE211" s="152">
        <v>810.84062832674692</v>
      </c>
      <c r="AF211" s="150">
        <v>675.15893203883491</v>
      </c>
      <c r="AG211" s="151">
        <v>916.72334724390964</v>
      </c>
      <c r="AH211" s="152">
        <v>1165.0474457802345</v>
      </c>
      <c r="AI211" s="150">
        <v>44.568543689320386</v>
      </c>
      <c r="AJ211" s="151">
        <v>49.440408788962685</v>
      </c>
      <c r="AK211" s="152">
        <v>59.020103164638137</v>
      </c>
      <c r="AL211" s="150">
        <v>350.8094174757282</v>
      </c>
      <c r="AM211" s="151">
        <v>443.13188062352737</v>
      </c>
      <c r="AN211" s="152">
        <v>487.57707216308319</v>
      </c>
      <c r="AO211" s="150">
        <v>82.680464660023887</v>
      </c>
      <c r="AP211" s="151">
        <v>91.35389541697873</v>
      </c>
      <c r="AQ211" s="152">
        <v>102.25299189574946</v>
      </c>
      <c r="AR211" s="150">
        <v>30.331165048543692</v>
      </c>
      <c r="AS211" s="151">
        <v>36.31097442551625</v>
      </c>
      <c r="AT211" s="152">
        <v>44.339607144535741</v>
      </c>
      <c r="AU211" s="150">
        <v>121.97</v>
      </c>
      <c r="AV211" s="151">
        <v>147.44243239559495</v>
      </c>
      <c r="AW211" s="152">
        <v>191.52771008716897</v>
      </c>
      <c r="AX211" s="150">
        <v>69.636116504854371</v>
      </c>
      <c r="AY211" s="151">
        <v>69.636116504854371</v>
      </c>
      <c r="AZ211" s="152">
        <v>69.636116504854371</v>
      </c>
      <c r="BA211" s="150">
        <v>10.552474658819062</v>
      </c>
      <c r="BB211" s="151">
        <v>11.65946115973118</v>
      </c>
      <c r="BC211" s="152">
        <v>13.050508487164269</v>
      </c>
    </row>
    <row r="212" spans="1:55" hidden="1">
      <c r="A212" s="147" t="str">
        <f t="shared" si="3"/>
        <v>SOUTHERN NEW HAMPSHIRE HEALTH SYSTEMVIZIENT</v>
      </c>
      <c r="B212" s="148" t="s">
        <v>942</v>
      </c>
      <c r="C212" s="148" t="s">
        <v>8335</v>
      </c>
      <c r="D212" s="149">
        <v>102</v>
      </c>
      <c r="E212" s="150">
        <v>1072.5338235294118</v>
      </c>
      <c r="F212" s="151">
        <v>1200.7833958794504</v>
      </c>
      <c r="G212" s="152">
        <v>1585.9973732941467</v>
      </c>
      <c r="H212" s="150">
        <v>2363.2902266567521</v>
      </c>
      <c r="I212" s="151">
        <v>2683.7744726874321</v>
      </c>
      <c r="J212" s="153">
        <v>3468.3044541136146</v>
      </c>
      <c r="K212" s="150">
        <v>2098.1907843137255</v>
      </c>
      <c r="L212" s="151">
        <v>2392.2361094219041</v>
      </c>
      <c r="M212" s="152">
        <v>3088.9050229593699</v>
      </c>
      <c r="N212" s="150">
        <v>164.88735294117646</v>
      </c>
      <c r="O212" s="151">
        <v>179.48120488871967</v>
      </c>
      <c r="P212" s="152">
        <v>226.59232704861037</v>
      </c>
      <c r="Q212" s="150">
        <v>100.21208940185029</v>
      </c>
      <c r="R212" s="151">
        <v>112.05715837680827</v>
      </c>
      <c r="S212" s="152">
        <v>152.80710410563435</v>
      </c>
      <c r="T212" s="150">
        <v>344.96852941176473</v>
      </c>
      <c r="U212" s="151">
        <v>367.82527647754682</v>
      </c>
      <c r="V212" s="152">
        <v>435.88978248373519</v>
      </c>
      <c r="W212" s="150">
        <v>237.38186274509803</v>
      </c>
      <c r="X212" s="151">
        <v>253.11018788832445</v>
      </c>
      <c r="Y212" s="152">
        <v>299.94715371278693</v>
      </c>
      <c r="Z212" s="150">
        <v>1102.7501960784314</v>
      </c>
      <c r="AA212" s="151">
        <v>1366.1051230817966</v>
      </c>
      <c r="AB212" s="152">
        <v>1931.4612894499405</v>
      </c>
      <c r="AC212" s="150">
        <v>247.78823529411767</v>
      </c>
      <c r="AD212" s="151">
        <v>279.48785035336795</v>
      </c>
      <c r="AE212" s="152">
        <v>324.54486940470792</v>
      </c>
      <c r="AF212" s="150">
        <v>217.63254901960784</v>
      </c>
      <c r="AG212" s="151">
        <v>271.69506908588443</v>
      </c>
      <c r="AH212" s="152">
        <v>404.40979468150778</v>
      </c>
      <c r="AI212" s="150">
        <v>276.70588235294116</v>
      </c>
      <c r="AJ212" s="151">
        <v>309.53333487199217</v>
      </c>
      <c r="AK212" s="152">
        <v>349.74859020808071</v>
      </c>
      <c r="AL212" s="150">
        <v>81.419337272144318</v>
      </c>
      <c r="AM212" s="151">
        <v>95.499132593568319</v>
      </c>
      <c r="AN212" s="152">
        <v>111.87937653136703</v>
      </c>
      <c r="AO212" s="150">
        <v>99.39613263717132</v>
      </c>
      <c r="AP212" s="151">
        <v>106.51704728422442</v>
      </c>
      <c r="AQ212" s="152">
        <v>127.59697517511525</v>
      </c>
      <c r="AR212" s="150">
        <v>59.420233122652725</v>
      </c>
      <c r="AS212" s="151">
        <v>67.048068792367474</v>
      </c>
      <c r="AT212" s="152">
        <v>91.728269591810829</v>
      </c>
      <c r="AU212" s="150">
        <v>57.224705882352943</v>
      </c>
      <c r="AV212" s="151">
        <v>63.007795366372498</v>
      </c>
      <c r="AW212" s="152">
        <v>84.355245979066055</v>
      </c>
      <c r="AX212" s="150">
        <v>71.185558074562636</v>
      </c>
      <c r="AY212" s="151">
        <v>71.185558074562636</v>
      </c>
      <c r="AZ212" s="152">
        <v>71.185558074562636</v>
      </c>
      <c r="BA212" s="150">
        <v>12.542561601172487</v>
      </c>
      <c r="BB212" s="151">
        <v>13.441132886067265</v>
      </c>
      <c r="BC212" s="152">
        <v>16.101158855939815</v>
      </c>
    </row>
    <row r="213" spans="1:55" hidden="1">
      <c r="A213" s="147" t="str">
        <f t="shared" si="3"/>
        <v>LEHIGH VALLEY HEALTH NETWORKHEALTHTRUST</v>
      </c>
      <c r="B213" s="148" t="s">
        <v>656</v>
      </c>
      <c r="C213" s="148" t="s">
        <v>8331</v>
      </c>
      <c r="D213" s="149">
        <v>100</v>
      </c>
      <c r="E213" s="150">
        <v>480.08050000000003</v>
      </c>
      <c r="F213" s="151">
        <v>0</v>
      </c>
      <c r="G213" s="152">
        <v>790.16324162717183</v>
      </c>
      <c r="H213" s="150">
        <v>1412.5782220710225</v>
      </c>
      <c r="I213" s="151">
        <v>0</v>
      </c>
      <c r="J213" s="153">
        <v>1521.6544667809658</v>
      </c>
      <c r="K213" s="150">
        <v>1297.2636</v>
      </c>
      <c r="L213" s="151">
        <v>0</v>
      </c>
      <c r="M213" s="152">
        <v>1398.8369609668268</v>
      </c>
      <c r="N213" s="150">
        <v>88.460822071022477</v>
      </c>
      <c r="O213" s="151">
        <v>0</v>
      </c>
      <c r="P213" s="152">
        <v>93.950024317087781</v>
      </c>
      <c r="Q213" s="150">
        <v>26.8538</v>
      </c>
      <c r="R213" s="151">
        <v>0</v>
      </c>
      <c r="S213" s="152">
        <v>28.867481497051067</v>
      </c>
      <c r="T213" s="150">
        <v>1058.3382000000001</v>
      </c>
      <c r="U213" s="151">
        <v>0</v>
      </c>
      <c r="V213" s="152">
        <v>1283.2351049961262</v>
      </c>
      <c r="W213" s="150">
        <v>72.692499999999995</v>
      </c>
      <c r="X213" s="151">
        <v>0</v>
      </c>
      <c r="Y213" s="152">
        <v>79.657490242792676</v>
      </c>
      <c r="Z213" s="150">
        <v>999.30210000000011</v>
      </c>
      <c r="AA213" s="151">
        <v>0</v>
      </c>
      <c r="AB213" s="152">
        <v>1296.3887750053148</v>
      </c>
      <c r="AC213" s="150">
        <v>126.7508</v>
      </c>
      <c r="AD213" s="151">
        <v>0</v>
      </c>
      <c r="AE213" s="152">
        <v>145.23335745476379</v>
      </c>
      <c r="AF213" s="150">
        <v>195.14386149687755</v>
      </c>
      <c r="AG213" s="151">
        <v>0</v>
      </c>
      <c r="AH213" s="152">
        <v>229.506605621478</v>
      </c>
      <c r="AI213" s="150">
        <v>140.4255</v>
      </c>
      <c r="AJ213" s="151">
        <v>0</v>
      </c>
      <c r="AK213" s="152">
        <v>146.43435814455233</v>
      </c>
      <c r="AL213" s="150">
        <v>30.416</v>
      </c>
      <c r="AM213" s="151">
        <v>0</v>
      </c>
      <c r="AN213" s="152">
        <v>35.709684383861529</v>
      </c>
      <c r="AO213" s="150">
        <v>82.680464660023887</v>
      </c>
      <c r="AP213" s="151">
        <v>0</v>
      </c>
      <c r="AQ213" s="152">
        <v>87.846298286804327</v>
      </c>
      <c r="AR213" s="150">
        <v>24.282779849007358</v>
      </c>
      <c r="AS213" s="151">
        <v>0</v>
      </c>
      <c r="AT213" s="152">
        <v>28.058067549823374</v>
      </c>
      <c r="AU213" s="150">
        <v>26.739870444589435</v>
      </c>
      <c r="AV213" s="151">
        <v>0</v>
      </c>
      <c r="AW213" s="152">
        <v>32.866931761291596</v>
      </c>
      <c r="AX213" s="150">
        <v>24.011799999999997</v>
      </c>
      <c r="AY213" s="151">
        <v>0</v>
      </c>
      <c r="AZ213" s="152">
        <v>24.011799999999997</v>
      </c>
      <c r="BA213" s="150">
        <v>6.0449035324820635</v>
      </c>
      <c r="BB213" s="151">
        <v>0</v>
      </c>
      <c r="BC213" s="152">
        <v>6.4225860487468518</v>
      </c>
    </row>
    <row r="214" spans="1:55" hidden="1">
      <c r="A214" s="147" t="str">
        <f t="shared" si="3"/>
        <v>TEXAS HEALTH RESOURCESPREMIER</v>
      </c>
      <c r="B214" s="148" t="s">
        <v>979</v>
      </c>
      <c r="C214" s="148" t="s">
        <v>8334</v>
      </c>
      <c r="D214" s="149">
        <v>100</v>
      </c>
      <c r="E214" s="150">
        <v>362.23099444656128</v>
      </c>
      <c r="F214" s="151">
        <v>443.4822236499906</v>
      </c>
      <c r="G214" s="152">
        <v>680.51175644429622</v>
      </c>
      <c r="H214" s="150">
        <v>3351.2022999999999</v>
      </c>
      <c r="I214" s="151">
        <v>4218.5201093187543</v>
      </c>
      <c r="J214" s="153">
        <v>5107.0487938194055</v>
      </c>
      <c r="K214" s="150">
        <v>3292.3526000000002</v>
      </c>
      <c r="L214" s="151">
        <v>4139.3899227882366</v>
      </c>
      <c r="M214" s="152">
        <v>5014.4862897080302</v>
      </c>
      <c r="N214" s="150">
        <v>38.020600000000002</v>
      </c>
      <c r="O214" s="151">
        <v>51.368875679155593</v>
      </c>
      <c r="P214" s="152">
        <v>59.754624750193592</v>
      </c>
      <c r="Q214" s="150">
        <v>20.829099999999997</v>
      </c>
      <c r="R214" s="151">
        <v>27.761310851362406</v>
      </c>
      <c r="S214" s="152">
        <v>32.807879361182223</v>
      </c>
      <c r="T214" s="150">
        <v>641.32259999999997</v>
      </c>
      <c r="U214" s="151">
        <v>766.47373472743777</v>
      </c>
      <c r="V214" s="152">
        <v>829.7032536869101</v>
      </c>
      <c r="W214" s="150">
        <v>271.82049999999998</v>
      </c>
      <c r="X214" s="151">
        <v>324.86501147859047</v>
      </c>
      <c r="Y214" s="152">
        <v>351.66444043731303</v>
      </c>
      <c r="Z214" s="150">
        <v>1536.4260000000002</v>
      </c>
      <c r="AA214" s="151">
        <v>1913.9787327883321</v>
      </c>
      <c r="AB214" s="152">
        <v>2470.1534614268458</v>
      </c>
      <c r="AC214" s="150">
        <v>179.7595</v>
      </c>
      <c r="AD214" s="151">
        <v>228.36024091395697</v>
      </c>
      <c r="AE214" s="152">
        <v>241.03853482198417</v>
      </c>
      <c r="AF214" s="150">
        <v>312.09590000000003</v>
      </c>
      <c r="AG214" s="151">
        <v>321.03864102367368</v>
      </c>
      <c r="AH214" s="152">
        <v>348.36533026099869</v>
      </c>
      <c r="AI214" s="150">
        <v>574.94240000000002</v>
      </c>
      <c r="AJ214" s="151">
        <v>728.21399227346137</v>
      </c>
      <c r="AK214" s="152">
        <v>849.66184638314962</v>
      </c>
      <c r="AL214" s="150">
        <v>422.5</v>
      </c>
      <c r="AM214" s="151">
        <v>537.38554828355882</v>
      </c>
      <c r="AN214" s="152">
        <v>661.42492721034705</v>
      </c>
      <c r="AO214" s="150">
        <v>89.444861980726344</v>
      </c>
      <c r="AP214" s="151">
        <v>103.28489096011697</v>
      </c>
      <c r="AQ214" s="152">
        <v>115.43959095691385</v>
      </c>
      <c r="AR214" s="150">
        <v>57.759898731420471</v>
      </c>
      <c r="AS214" s="151">
        <v>74.3080514236228</v>
      </c>
      <c r="AT214" s="152">
        <v>92.998040438459171</v>
      </c>
      <c r="AU214" s="150">
        <v>58.301700000000004</v>
      </c>
      <c r="AV214" s="151">
        <v>73.937671206833059</v>
      </c>
      <c r="AW214" s="152">
        <v>89.814186923241124</v>
      </c>
      <c r="AX214" s="150">
        <v>58.978500000000004</v>
      </c>
      <c r="AY214" s="151">
        <v>58.978500000000004</v>
      </c>
      <c r="AZ214" s="152">
        <v>58.978500000000004</v>
      </c>
      <c r="BA214" s="150">
        <v>11.308800000000002</v>
      </c>
      <c r="BB214" s="151">
        <v>13.058639132804057</v>
      </c>
      <c r="BC214" s="152">
        <v>14.595396731618347</v>
      </c>
    </row>
    <row r="215" spans="1:55" hidden="1">
      <c r="A215" s="147" t="str">
        <f t="shared" si="3"/>
        <v>NEW ENGLAND BAPTIST HOSPITALPREMIER</v>
      </c>
      <c r="B215" s="148" t="s">
        <v>756</v>
      </c>
      <c r="C215" s="148" t="s">
        <v>8334</v>
      </c>
      <c r="D215" s="149">
        <v>95</v>
      </c>
      <c r="E215" s="150">
        <v>64.181578947368422</v>
      </c>
      <c r="F215" s="151">
        <v>78.578006259333165</v>
      </c>
      <c r="G215" s="152">
        <v>120.57587476072639</v>
      </c>
      <c r="H215" s="150">
        <v>2023.2181052631581</v>
      </c>
      <c r="I215" s="151">
        <v>2572.4080279318323</v>
      </c>
      <c r="J215" s="153">
        <v>3101.0004103751066</v>
      </c>
      <c r="K215" s="150">
        <v>1647.4620000000002</v>
      </c>
      <c r="L215" s="151">
        <v>2071.3114388102153</v>
      </c>
      <c r="M215" s="152">
        <v>2509.2013570523918</v>
      </c>
      <c r="N215" s="150">
        <v>15.530526315789475</v>
      </c>
      <c r="O215" s="151">
        <v>20.982984896283693</v>
      </c>
      <c r="P215" s="152">
        <v>24.408367363297966</v>
      </c>
      <c r="Q215" s="150">
        <v>360.22557894736843</v>
      </c>
      <c r="R215" s="151">
        <v>480.11360422533312</v>
      </c>
      <c r="S215" s="152">
        <v>567.39068595941671</v>
      </c>
      <c r="T215" s="150">
        <v>1118.02</v>
      </c>
      <c r="U215" s="151">
        <v>1336.1964242332485</v>
      </c>
      <c r="V215" s="152">
        <v>1446.4246725236867</v>
      </c>
      <c r="W215" s="150">
        <v>48.983368421052631</v>
      </c>
      <c r="X215" s="151">
        <v>58.542245873160013</v>
      </c>
      <c r="Y215" s="152">
        <v>63.371632553557312</v>
      </c>
      <c r="Z215" s="150">
        <v>1064.6342105263159</v>
      </c>
      <c r="AA215" s="151">
        <v>1326.2514674616702</v>
      </c>
      <c r="AB215" s="152">
        <v>1711.6410945174164</v>
      </c>
      <c r="AC215" s="150">
        <v>34.911368421052629</v>
      </c>
      <c r="AD215" s="151">
        <v>44.350192914797205</v>
      </c>
      <c r="AE215" s="152">
        <v>46.812463835519196</v>
      </c>
      <c r="AF215" s="150">
        <v>383.70589473684208</v>
      </c>
      <c r="AG215" s="151">
        <v>394.7005359541364</v>
      </c>
      <c r="AH215" s="152">
        <v>428.29729818011702</v>
      </c>
      <c r="AI215" s="150">
        <v>303.90947368421052</v>
      </c>
      <c r="AJ215" s="151">
        <v>384.9274833814751</v>
      </c>
      <c r="AK215" s="152">
        <v>449.12374621154663</v>
      </c>
      <c r="AL215" s="150">
        <v>54.469913703925542</v>
      </c>
      <c r="AM215" s="151">
        <v>69.281288617141215</v>
      </c>
      <c r="AN215" s="152">
        <v>85.272801672835115</v>
      </c>
      <c r="AO215" s="150">
        <v>89.444861980726344</v>
      </c>
      <c r="AP215" s="151">
        <v>103.28489096011697</v>
      </c>
      <c r="AQ215" s="152">
        <v>115.43959095691385</v>
      </c>
      <c r="AR215" s="150">
        <v>57.759898731420471</v>
      </c>
      <c r="AS215" s="151">
        <v>74.3080514236228</v>
      </c>
      <c r="AT215" s="152">
        <v>92.998040438459171</v>
      </c>
      <c r="AU215" s="150">
        <v>36.155689824141191</v>
      </c>
      <c r="AV215" s="151">
        <v>45.852308019724831</v>
      </c>
      <c r="AW215" s="152">
        <v>55.698099441425271</v>
      </c>
      <c r="AX215" s="150">
        <v>67.616417215658572</v>
      </c>
      <c r="AY215" s="151">
        <v>67.616417215658572</v>
      </c>
      <c r="AZ215" s="152">
        <v>67.616417215658572</v>
      </c>
      <c r="BA215" s="150">
        <v>9.606148799477328</v>
      </c>
      <c r="BB215" s="151">
        <v>11.092532419743327</v>
      </c>
      <c r="BC215" s="152">
        <v>12.397916029227758</v>
      </c>
    </row>
    <row r="216" spans="1:55" hidden="1">
      <c r="A216" s="147" t="str">
        <f t="shared" si="3"/>
        <v>STURDY MEMORIAL HOSPITALPREMIER</v>
      </c>
      <c r="B216" s="148" t="s">
        <v>959</v>
      </c>
      <c r="C216" s="148" t="s">
        <v>8334</v>
      </c>
      <c r="D216" s="149">
        <v>95</v>
      </c>
      <c r="E216" s="150">
        <v>702.90526315789475</v>
      </c>
      <c r="F216" s="151">
        <v>860.5723803310068</v>
      </c>
      <c r="G216" s="152">
        <v>1320.5255833404019</v>
      </c>
      <c r="H216" s="150">
        <v>2034.1268999722042</v>
      </c>
      <c r="I216" s="151">
        <v>2573.659548480693</v>
      </c>
      <c r="J216" s="153">
        <v>3107.8446484100496</v>
      </c>
      <c r="K216" s="150">
        <v>1841.2503157894737</v>
      </c>
      <c r="L216" s="151">
        <v>2314.9564850707684</v>
      </c>
      <c r="M216" s="152">
        <v>2804.3546928864471</v>
      </c>
      <c r="N216" s="150">
        <v>89.481531551151548</v>
      </c>
      <c r="O216" s="151">
        <v>120.89671572335898</v>
      </c>
      <c r="P216" s="152">
        <v>140.63258706889604</v>
      </c>
      <c r="Q216" s="150">
        <v>103.39505263157895</v>
      </c>
      <c r="R216" s="151">
        <v>137.80634768656546</v>
      </c>
      <c r="S216" s="152">
        <v>162.8573684547066</v>
      </c>
      <c r="T216" s="150">
        <v>310.40126315789473</v>
      </c>
      <c r="U216" s="151">
        <v>370.97463185726781</v>
      </c>
      <c r="V216" s="152">
        <v>401.57782992620577</v>
      </c>
      <c r="W216" s="150">
        <v>86.057157894736847</v>
      </c>
      <c r="X216" s="151">
        <v>102.85081363358746</v>
      </c>
      <c r="Y216" s="152">
        <v>111.33539330800338</v>
      </c>
      <c r="Z216" s="150">
        <v>1210.2565263157894</v>
      </c>
      <c r="AA216" s="151">
        <v>1507.6581967414656</v>
      </c>
      <c r="AB216" s="152">
        <v>1945.7620137210495</v>
      </c>
      <c r="AC216" s="150">
        <v>231.52421052631578</v>
      </c>
      <c r="AD216" s="151">
        <v>294.12033574416466</v>
      </c>
      <c r="AE216" s="152">
        <v>310.44955332585909</v>
      </c>
      <c r="AF216" s="150">
        <v>332.29694736842106</v>
      </c>
      <c r="AG216" s="151">
        <v>341.81852565020273</v>
      </c>
      <c r="AH216" s="152">
        <v>370.91399090703112</v>
      </c>
      <c r="AI216" s="150">
        <v>600.62315789473678</v>
      </c>
      <c r="AJ216" s="151">
        <v>760.74088058633322</v>
      </c>
      <c r="AK216" s="152">
        <v>887.61340495555737</v>
      </c>
      <c r="AL216" s="150">
        <v>105.52578947368421</v>
      </c>
      <c r="AM216" s="151">
        <v>134.22019937129275</v>
      </c>
      <c r="AN216" s="152">
        <v>165.20091744720943</v>
      </c>
      <c r="AO216" s="150">
        <v>89.444861980726344</v>
      </c>
      <c r="AP216" s="151">
        <v>103.28489096011697</v>
      </c>
      <c r="AQ216" s="152">
        <v>115.43959095691385</v>
      </c>
      <c r="AR216" s="150">
        <v>57.759898731420471</v>
      </c>
      <c r="AS216" s="151">
        <v>74.3080514236228</v>
      </c>
      <c r="AT216" s="152">
        <v>92.998040438459171</v>
      </c>
      <c r="AU216" s="150">
        <v>36.155689824141191</v>
      </c>
      <c r="AV216" s="151">
        <v>45.852308019724831</v>
      </c>
      <c r="AW216" s="152">
        <v>55.698099441425271</v>
      </c>
      <c r="AX216" s="150">
        <v>49.019578947368416</v>
      </c>
      <c r="AY216" s="151">
        <v>49.019578947368416</v>
      </c>
      <c r="AZ216" s="152">
        <v>49.019578947368416</v>
      </c>
      <c r="BA216" s="150">
        <v>9.606148799477328</v>
      </c>
      <c r="BB216" s="151">
        <v>11.092532419743327</v>
      </c>
      <c r="BC216" s="152">
        <v>12.397916029227758</v>
      </c>
    </row>
    <row r="217" spans="1:55" hidden="1">
      <c r="A217" s="147" t="str">
        <f t="shared" si="3"/>
        <v>INDIANA UNIVERSITY HEALTHBELTWAY SURG CTRS LLC</v>
      </c>
      <c r="B217" s="148" t="s">
        <v>606</v>
      </c>
      <c r="C217" s="148" t="s">
        <v>8361</v>
      </c>
      <c r="D217" s="149">
        <v>91</v>
      </c>
      <c r="E217" s="150">
        <v>379.06622248610302</v>
      </c>
      <c r="F217" s="151">
        <v>431.24875692342675</v>
      </c>
      <c r="G217" s="152">
        <v>534.48582729188786</v>
      </c>
      <c r="H217" s="150">
        <v>1975.5733935670435</v>
      </c>
      <c r="I217" s="151">
        <v>2194.2439310474842</v>
      </c>
      <c r="J217" s="153">
        <v>2648.354891550714</v>
      </c>
      <c r="K217" s="150">
        <v>1802.829657442308</v>
      </c>
      <c r="L217" s="151">
        <v>2005.8444777140478</v>
      </c>
      <c r="M217" s="152">
        <v>2422.2955878816183</v>
      </c>
      <c r="N217" s="150">
        <v>84.259245271654066</v>
      </c>
      <c r="O217" s="151">
        <v>91.025471587425002</v>
      </c>
      <c r="P217" s="152">
        <v>105.9279424249622</v>
      </c>
      <c r="Q217" s="150">
        <v>88.484490853081581</v>
      </c>
      <c r="R217" s="151">
        <v>97.373981746011381</v>
      </c>
      <c r="S217" s="152">
        <v>120.13136124413352</v>
      </c>
      <c r="T217" s="150">
        <v>371.18615967095161</v>
      </c>
      <c r="U217" s="151">
        <v>401.34005859816926</v>
      </c>
      <c r="V217" s="152">
        <v>439.62317712594205</v>
      </c>
      <c r="W217" s="150">
        <v>203.94181294852581</v>
      </c>
      <c r="X217" s="151">
        <v>220.50935097347505</v>
      </c>
      <c r="Y217" s="152">
        <v>241.54334805137927</v>
      </c>
      <c r="Z217" s="150">
        <v>1032.5923936875072</v>
      </c>
      <c r="AA217" s="151">
        <v>1266.7554157057007</v>
      </c>
      <c r="AB217" s="152">
        <v>1628.3011788757403</v>
      </c>
      <c r="AC217" s="150">
        <v>19.336703296703298</v>
      </c>
      <c r="AD217" s="151">
        <v>21.777166972433669</v>
      </c>
      <c r="AE217" s="152">
        <v>23.353885072792878</v>
      </c>
      <c r="AF217" s="150">
        <v>208.622996626912</v>
      </c>
      <c r="AG217" s="151">
        <v>255.72635106945447</v>
      </c>
      <c r="AH217" s="152">
        <v>340.66563727493298</v>
      </c>
      <c r="AI217" s="150">
        <v>83.041758241758245</v>
      </c>
      <c r="AJ217" s="151">
        <v>90.886825000437568</v>
      </c>
      <c r="AK217" s="152">
        <v>97.967892294020359</v>
      </c>
      <c r="AL217" s="150">
        <v>77.904170065568721</v>
      </c>
      <c r="AM217" s="151">
        <v>90.553171166454433</v>
      </c>
      <c r="AN217" s="152">
        <v>100.24622547461853</v>
      </c>
      <c r="AO217" s="150">
        <v>82.680464660023887</v>
      </c>
      <c r="AP217" s="151">
        <v>89.415625350233213</v>
      </c>
      <c r="AQ217" s="152">
        <v>99.592716463704562</v>
      </c>
      <c r="AR217" s="150">
        <v>51.20799843392367</v>
      </c>
      <c r="AS217" s="151">
        <v>57.030814460017261</v>
      </c>
      <c r="AT217" s="152">
        <v>69.296504816756368</v>
      </c>
      <c r="AU217" s="150">
        <v>41.366485019016629</v>
      </c>
      <c r="AV217" s="151">
        <v>47.193193249216023</v>
      </c>
      <c r="AW217" s="152">
        <v>55.674316554303637</v>
      </c>
      <c r="AX217" s="150">
        <v>66.396630956683396</v>
      </c>
      <c r="AY217" s="151">
        <v>66.396630956683396</v>
      </c>
      <c r="AZ217" s="152">
        <v>66.396630956683396</v>
      </c>
      <c r="BA217" s="150">
        <v>10.552474658819062</v>
      </c>
      <c r="BB217" s="151">
        <v>11.412080525800503</v>
      </c>
      <c r="BC217" s="152">
        <v>12.710978597031637</v>
      </c>
    </row>
    <row r="218" spans="1:55" hidden="1">
      <c r="A218" s="147" t="str">
        <f t="shared" si="3"/>
        <v>CHEYENNE REGIONAL MEDICAL CENTERVIZIENT</v>
      </c>
      <c r="B218" s="148" t="s">
        <v>386</v>
      </c>
      <c r="C218" s="148" t="s">
        <v>8335</v>
      </c>
      <c r="D218" s="149">
        <v>91</v>
      </c>
      <c r="E218" s="150">
        <v>396.91318681318677</v>
      </c>
      <c r="F218" s="151">
        <v>444.37457716950331</v>
      </c>
      <c r="G218" s="152">
        <v>586.93092739956876</v>
      </c>
      <c r="H218" s="150">
        <v>3870.1184788871474</v>
      </c>
      <c r="I218" s="151">
        <v>4406.8774142619732</v>
      </c>
      <c r="J218" s="153">
        <v>5693.1822001457895</v>
      </c>
      <c r="K218" s="150">
        <v>3722.9063736263734</v>
      </c>
      <c r="L218" s="151">
        <v>4244.6431113741428</v>
      </c>
      <c r="M218" s="152">
        <v>5480.7714739168823</v>
      </c>
      <c r="N218" s="150">
        <v>80.098149216817802</v>
      </c>
      <c r="O218" s="151">
        <v>87.187477234349146</v>
      </c>
      <c r="P218" s="152">
        <v>110.07288127064815</v>
      </c>
      <c r="Q218" s="150">
        <v>67.113956043956037</v>
      </c>
      <c r="R218" s="151">
        <v>75.046825653481207</v>
      </c>
      <c r="S218" s="152">
        <v>102.33784495825913</v>
      </c>
      <c r="T218" s="150">
        <v>427.60650499221407</v>
      </c>
      <c r="U218" s="151">
        <v>455.93863646216607</v>
      </c>
      <c r="V218" s="152">
        <v>540.30814569524568</v>
      </c>
      <c r="W218" s="150">
        <v>119.81010989010989</v>
      </c>
      <c r="X218" s="151">
        <v>127.74842641524739</v>
      </c>
      <c r="Y218" s="152">
        <v>151.38773043559658</v>
      </c>
      <c r="Z218" s="150">
        <v>1482.0607692307692</v>
      </c>
      <c r="AA218" s="151">
        <v>1836.0013144996094</v>
      </c>
      <c r="AB218" s="152">
        <v>2595.8218049394372</v>
      </c>
      <c r="AC218" s="150">
        <v>324.5701098901099</v>
      </c>
      <c r="AD218" s="151">
        <v>366.09245065436204</v>
      </c>
      <c r="AE218" s="152">
        <v>425.11123985335576</v>
      </c>
      <c r="AF218" s="150">
        <v>164.01945054945057</v>
      </c>
      <c r="AG218" s="151">
        <v>204.76383771274396</v>
      </c>
      <c r="AH218" s="152">
        <v>304.78470531768141</v>
      </c>
      <c r="AI218" s="150">
        <v>686.41758241758237</v>
      </c>
      <c r="AJ218" s="151">
        <v>767.85184902386095</v>
      </c>
      <c r="AK218" s="152">
        <v>867.61285919600425</v>
      </c>
      <c r="AL218" s="150">
        <v>68.533516483516479</v>
      </c>
      <c r="AM218" s="151">
        <v>80.384974835726382</v>
      </c>
      <c r="AN218" s="152">
        <v>94.172801604235559</v>
      </c>
      <c r="AO218" s="150">
        <v>159.61164835164834</v>
      </c>
      <c r="AP218" s="151">
        <v>171.04650898889705</v>
      </c>
      <c r="AQ218" s="152">
        <v>204.89694107845207</v>
      </c>
      <c r="AR218" s="150">
        <v>59.420233122652725</v>
      </c>
      <c r="AS218" s="151">
        <v>67.048068792367474</v>
      </c>
      <c r="AT218" s="152">
        <v>91.728269591810829</v>
      </c>
      <c r="AU218" s="150">
        <v>50.746392781899807</v>
      </c>
      <c r="AV218" s="151">
        <v>55.874788392220132</v>
      </c>
      <c r="AW218" s="152">
        <v>74.805529878442911</v>
      </c>
      <c r="AX218" s="150">
        <v>51.229230769230767</v>
      </c>
      <c r="AY218" s="151">
        <v>51.229230769230767</v>
      </c>
      <c r="AZ218" s="152">
        <v>51.229230769230767</v>
      </c>
      <c r="BA218" s="150">
        <v>12.542561601172487</v>
      </c>
      <c r="BB218" s="151">
        <v>13.441132886067265</v>
      </c>
      <c r="BC218" s="152">
        <v>16.101158855939815</v>
      </c>
    </row>
    <row r="219" spans="1:55" hidden="1">
      <c r="A219" s="147" t="str">
        <f t="shared" si="3"/>
        <v>PIEDMONT HEALTHCARE, INCVIZIENT</v>
      </c>
      <c r="B219" s="148" t="s">
        <v>827</v>
      </c>
      <c r="C219" s="148" t="s">
        <v>8335</v>
      </c>
      <c r="D219" s="149">
        <v>90</v>
      </c>
      <c r="E219" s="150">
        <v>854.15711111111113</v>
      </c>
      <c r="F219" s="151">
        <v>956.29401515695383</v>
      </c>
      <c r="G219" s="152">
        <v>1263.0752568201776</v>
      </c>
      <c r="H219" s="150">
        <v>3089.1229999999996</v>
      </c>
      <c r="I219" s="151">
        <v>3511.9134522325389</v>
      </c>
      <c r="J219" s="153">
        <v>4541.0093328599305</v>
      </c>
      <c r="K219" s="150">
        <v>2816.8415555555553</v>
      </c>
      <c r="L219" s="151">
        <v>3211.6002672865634</v>
      </c>
      <c r="M219" s="152">
        <v>4146.8850663559369</v>
      </c>
      <c r="N219" s="150">
        <v>139.83322222222222</v>
      </c>
      <c r="O219" s="151">
        <v>152.20958284696366</v>
      </c>
      <c r="P219" s="152">
        <v>192.16231358473235</v>
      </c>
      <c r="Q219" s="150">
        <v>132.44822222222223</v>
      </c>
      <c r="R219" s="151">
        <v>148.10360209901202</v>
      </c>
      <c r="S219" s="152">
        <v>201.96195291926142</v>
      </c>
      <c r="T219" s="150">
        <v>251.08500000000001</v>
      </c>
      <c r="U219" s="151">
        <v>267.7212605504854</v>
      </c>
      <c r="V219" s="152">
        <v>317.26194334756656</v>
      </c>
      <c r="W219" s="150">
        <v>507.38533333333334</v>
      </c>
      <c r="X219" s="151">
        <v>541.00340930293805</v>
      </c>
      <c r="Y219" s="152">
        <v>641.11379365309028</v>
      </c>
      <c r="Z219" s="150">
        <v>1658.6184444444445</v>
      </c>
      <c r="AA219" s="151">
        <v>2054.7238733225863</v>
      </c>
      <c r="AB219" s="152">
        <v>2905.061663833314</v>
      </c>
      <c r="AC219" s="150">
        <v>181.35055555555556</v>
      </c>
      <c r="AD219" s="151">
        <v>204.55078051808735</v>
      </c>
      <c r="AE219" s="152">
        <v>237.52698468265905</v>
      </c>
      <c r="AF219" s="150">
        <v>366.91</v>
      </c>
      <c r="AG219" s="151">
        <v>458.05481876389911</v>
      </c>
      <c r="AH219" s="152">
        <v>681.80057824541404</v>
      </c>
      <c r="AI219" s="150">
        <v>632.24222222222227</v>
      </c>
      <c r="AJ219" s="151">
        <v>707.2493068351406</v>
      </c>
      <c r="AK219" s="152">
        <v>799.13670071602621</v>
      </c>
      <c r="AL219" s="150">
        <v>207.93244444444443</v>
      </c>
      <c r="AM219" s="151">
        <v>243.89007265106417</v>
      </c>
      <c r="AN219" s="152">
        <v>285.72269223132764</v>
      </c>
      <c r="AO219" s="150">
        <v>99.39613263717132</v>
      </c>
      <c r="AP219" s="151">
        <v>106.51704728422442</v>
      </c>
      <c r="AQ219" s="152">
        <v>127.59697517511525</v>
      </c>
      <c r="AR219" s="150">
        <v>59.420233122652725</v>
      </c>
      <c r="AS219" s="151">
        <v>67.048068792367474</v>
      </c>
      <c r="AT219" s="152">
        <v>91.728269591810829</v>
      </c>
      <c r="AU219" s="150">
        <v>52.284777777777776</v>
      </c>
      <c r="AV219" s="151">
        <v>57.568641519473488</v>
      </c>
      <c r="AW219" s="152">
        <v>77.073271455037172</v>
      </c>
      <c r="AX219" s="150">
        <v>61.32277777777778</v>
      </c>
      <c r="AY219" s="151">
        <v>61.32277777777778</v>
      </c>
      <c r="AZ219" s="152">
        <v>61.32277777777778</v>
      </c>
      <c r="BA219" s="150">
        <v>12.542561601172487</v>
      </c>
      <c r="BB219" s="151">
        <v>13.441132886067265</v>
      </c>
      <c r="BC219" s="152">
        <v>16.101158855939815</v>
      </c>
    </row>
    <row r="220" spans="1:55" hidden="1">
      <c r="A220" s="147" t="str">
        <f t="shared" si="3"/>
        <v>SARAH BUSH LINCOLN HEALTH SYSTEMVIZIENT</v>
      </c>
      <c r="B220" s="148" t="s">
        <v>907</v>
      </c>
      <c r="C220" s="148" t="s">
        <v>8335</v>
      </c>
      <c r="D220" s="149">
        <v>90</v>
      </c>
      <c r="E220" s="150">
        <v>975.58211111111109</v>
      </c>
      <c r="F220" s="151">
        <v>1092.2385612831151</v>
      </c>
      <c r="G220" s="152">
        <v>1442.6311149454859</v>
      </c>
      <c r="H220" s="150">
        <v>2719.225149216818</v>
      </c>
      <c r="I220" s="151">
        <v>3095.2059659758252</v>
      </c>
      <c r="J220" s="153">
        <v>3997.6394783460923</v>
      </c>
      <c r="K220" s="150">
        <v>2595.2896666666666</v>
      </c>
      <c r="L220" s="151">
        <v>2958.9995826047925</v>
      </c>
      <c r="M220" s="152">
        <v>3820.7218082045283</v>
      </c>
      <c r="N220" s="150">
        <v>80.098149216817802</v>
      </c>
      <c r="O220" s="151">
        <v>87.187477234349146</v>
      </c>
      <c r="P220" s="152">
        <v>110.07288127064815</v>
      </c>
      <c r="Q220" s="150">
        <v>43.837333333333333</v>
      </c>
      <c r="R220" s="151">
        <v>49.018906136683853</v>
      </c>
      <c r="S220" s="152">
        <v>66.84478887091619</v>
      </c>
      <c r="T220" s="150">
        <v>752.50155555555557</v>
      </c>
      <c r="U220" s="151">
        <v>802.3604158732478</v>
      </c>
      <c r="V220" s="152">
        <v>950.83380483749477</v>
      </c>
      <c r="W220" s="150">
        <v>443.92288888888885</v>
      </c>
      <c r="X220" s="151">
        <v>473.33610291553208</v>
      </c>
      <c r="Y220" s="152">
        <v>560.92493946414459</v>
      </c>
      <c r="Z220" s="150">
        <v>1252.855</v>
      </c>
      <c r="AA220" s="151">
        <v>1552.0574288403159</v>
      </c>
      <c r="AB220" s="152">
        <v>2194.3690805036122</v>
      </c>
      <c r="AC220" s="150">
        <v>252.25433333333334</v>
      </c>
      <c r="AD220" s="151">
        <v>284.52529750644271</v>
      </c>
      <c r="AE220" s="152">
        <v>330.39441752052306</v>
      </c>
      <c r="AF220" s="150">
        <v>211.53077777777779</v>
      </c>
      <c r="AG220" s="151">
        <v>264.07754511456926</v>
      </c>
      <c r="AH220" s="152">
        <v>393.07134339644887</v>
      </c>
      <c r="AI220" s="150">
        <v>138.80888888888887</v>
      </c>
      <c r="AJ220" s="151">
        <v>155.27670724704743</v>
      </c>
      <c r="AK220" s="152">
        <v>175.45060041519199</v>
      </c>
      <c r="AL220" s="150">
        <v>57.884777777777778</v>
      </c>
      <c r="AM220" s="151">
        <v>67.894756373072212</v>
      </c>
      <c r="AN220" s="152">
        <v>79.540230434301932</v>
      </c>
      <c r="AO220" s="150">
        <v>99.39613263717132</v>
      </c>
      <c r="AP220" s="151">
        <v>106.51704728422442</v>
      </c>
      <c r="AQ220" s="152">
        <v>127.59697517511525</v>
      </c>
      <c r="AR220" s="150">
        <v>59.420233122652725</v>
      </c>
      <c r="AS220" s="151">
        <v>67.048068792367474</v>
      </c>
      <c r="AT220" s="152">
        <v>91.728269591810829</v>
      </c>
      <c r="AU220" s="150">
        <v>50.746392781899807</v>
      </c>
      <c r="AV220" s="151">
        <v>55.874788392220132</v>
      </c>
      <c r="AW220" s="152">
        <v>74.805529878442911</v>
      </c>
      <c r="AX220" s="150">
        <v>29.463888888888889</v>
      </c>
      <c r="AY220" s="151">
        <v>29.463888888888889</v>
      </c>
      <c r="AZ220" s="152">
        <v>29.463888888888889</v>
      </c>
      <c r="BA220" s="150">
        <v>12.542561601172487</v>
      </c>
      <c r="BB220" s="151">
        <v>13.441132886067265</v>
      </c>
      <c r="BC220" s="152">
        <v>16.101158855939815</v>
      </c>
    </row>
    <row r="221" spans="1:55" hidden="1">
      <c r="A221" s="147" t="str">
        <f t="shared" si="3"/>
        <v>MCALESTER REGIONAL HEALTH CENTERVIZIENT</v>
      </c>
      <c r="B221" s="148" t="s">
        <v>695</v>
      </c>
      <c r="C221" s="148" t="s">
        <v>8335</v>
      </c>
      <c r="D221" s="149">
        <v>86</v>
      </c>
      <c r="E221" s="150">
        <v>556.66662790697671</v>
      </c>
      <c r="F221" s="151">
        <v>623.23073563429818</v>
      </c>
      <c r="G221" s="152">
        <v>823.16453830396563</v>
      </c>
      <c r="H221" s="150">
        <v>1319.8402386186681</v>
      </c>
      <c r="I221" s="151">
        <v>1498.4710139508031</v>
      </c>
      <c r="J221" s="153">
        <v>1940.4681089768617</v>
      </c>
      <c r="K221" s="150">
        <v>1139.53</v>
      </c>
      <c r="L221" s="151">
        <v>1299.2263783396456</v>
      </c>
      <c r="M221" s="152">
        <v>1677.5881236005791</v>
      </c>
      <c r="N221" s="150">
        <v>80.098149216817802</v>
      </c>
      <c r="O221" s="151">
        <v>87.187477234349146</v>
      </c>
      <c r="P221" s="152">
        <v>110.07288127064815</v>
      </c>
      <c r="Q221" s="150">
        <v>100.21208940185029</v>
      </c>
      <c r="R221" s="151">
        <v>112.05715837680827</v>
      </c>
      <c r="S221" s="152">
        <v>152.80710410563435</v>
      </c>
      <c r="T221" s="150">
        <v>427.60650499221407</v>
      </c>
      <c r="U221" s="151">
        <v>455.93863646216607</v>
      </c>
      <c r="V221" s="152">
        <v>540.30814569524568</v>
      </c>
      <c r="W221" s="150">
        <v>209.86895348837209</v>
      </c>
      <c r="X221" s="151">
        <v>223.774342466966</v>
      </c>
      <c r="Y221" s="152">
        <v>265.18283462588761</v>
      </c>
      <c r="Z221" s="150">
        <v>563.04488372093022</v>
      </c>
      <c r="AA221" s="151">
        <v>697.50928443403393</v>
      </c>
      <c r="AB221" s="152">
        <v>986.17021424902384</v>
      </c>
      <c r="AC221" s="150">
        <v>86.161744186046505</v>
      </c>
      <c r="AD221" s="151">
        <v>97.184439110562593</v>
      </c>
      <c r="AE221" s="152">
        <v>112.85181470117256</v>
      </c>
      <c r="AF221" s="150">
        <v>229.36481817349096</v>
      </c>
      <c r="AG221" s="151">
        <v>286.3417737845059</v>
      </c>
      <c r="AH221" s="152">
        <v>426.21096634008444</v>
      </c>
      <c r="AI221" s="150">
        <v>456.19290697674415</v>
      </c>
      <c r="AJ221" s="151">
        <v>510.31409466514077</v>
      </c>
      <c r="AK221" s="152">
        <v>576.61523029904765</v>
      </c>
      <c r="AL221" s="150">
        <v>60.226395348837215</v>
      </c>
      <c r="AM221" s="151">
        <v>70.641308413339701</v>
      </c>
      <c r="AN221" s="152">
        <v>82.757877773402214</v>
      </c>
      <c r="AO221" s="150">
        <v>99.39613263717132</v>
      </c>
      <c r="AP221" s="151">
        <v>106.51704728422442</v>
      </c>
      <c r="AQ221" s="152">
        <v>127.59697517511525</v>
      </c>
      <c r="AR221" s="150">
        <v>59.420233122652725</v>
      </c>
      <c r="AS221" s="151">
        <v>67.048068792367474</v>
      </c>
      <c r="AT221" s="152">
        <v>91.728269591810829</v>
      </c>
      <c r="AU221" s="150">
        <v>50.746392781899807</v>
      </c>
      <c r="AV221" s="151">
        <v>55.874788392220132</v>
      </c>
      <c r="AW221" s="152">
        <v>74.805529878442911</v>
      </c>
      <c r="AX221" s="150">
        <v>27.703372093023255</v>
      </c>
      <c r="AY221" s="151">
        <v>27.703372093023255</v>
      </c>
      <c r="AZ221" s="152">
        <v>27.703372093023255</v>
      </c>
      <c r="BA221" s="150">
        <v>12.542561601172487</v>
      </c>
      <c r="BB221" s="151">
        <v>13.441132886067265</v>
      </c>
      <c r="BC221" s="152">
        <v>16.101158855939815</v>
      </c>
    </row>
    <row r="222" spans="1:55" hidden="1">
      <c r="A222" s="147" t="str">
        <f t="shared" si="3"/>
        <v>MARSHALL MEDICAL CENTERVIZIENT</v>
      </c>
      <c r="B222" s="148" t="s">
        <v>685</v>
      </c>
      <c r="C222" s="148" t="s">
        <v>8335</v>
      </c>
      <c r="D222" s="149">
        <v>83</v>
      </c>
      <c r="E222" s="150">
        <v>767.32168674698789</v>
      </c>
      <c r="F222" s="151">
        <v>859.0751364017276</v>
      </c>
      <c r="G222" s="152">
        <v>1134.6683460738282</v>
      </c>
      <c r="H222" s="150">
        <v>2087.7167469879519</v>
      </c>
      <c r="I222" s="151">
        <v>2374.3942881851976</v>
      </c>
      <c r="J222" s="153">
        <v>3071.0007312856246</v>
      </c>
      <c r="K222" s="150">
        <v>1920.346626506024</v>
      </c>
      <c r="L222" s="151">
        <v>2189.4684586734688</v>
      </c>
      <c r="M222" s="152">
        <v>2827.0872147490136</v>
      </c>
      <c r="N222" s="150">
        <v>75.018192771084344</v>
      </c>
      <c r="O222" s="151">
        <v>81.657903938404928</v>
      </c>
      <c r="P222" s="152">
        <v>103.0918779868185</v>
      </c>
      <c r="Q222" s="150">
        <v>92.35192771084337</v>
      </c>
      <c r="R222" s="151">
        <v>103.26792557332358</v>
      </c>
      <c r="S222" s="152">
        <v>140.82163854979257</v>
      </c>
      <c r="T222" s="150">
        <v>84.802409638554224</v>
      </c>
      <c r="U222" s="151">
        <v>90.421203999252711</v>
      </c>
      <c r="V222" s="152">
        <v>107.15326396433129</v>
      </c>
      <c r="W222" s="150">
        <v>218.54277108433735</v>
      </c>
      <c r="X222" s="151">
        <v>233.02286539974494</v>
      </c>
      <c r="Y222" s="152">
        <v>276.1427574677071</v>
      </c>
      <c r="Z222" s="150">
        <v>1130.072530120482</v>
      </c>
      <c r="AA222" s="151">
        <v>1399.9524809350369</v>
      </c>
      <c r="AB222" s="152">
        <v>1979.3162168190831</v>
      </c>
      <c r="AC222" s="150">
        <v>261.36518072289158</v>
      </c>
      <c r="AD222" s="151">
        <v>294.80169803362173</v>
      </c>
      <c r="AE222" s="152">
        <v>342.32750535538605</v>
      </c>
      <c r="AF222" s="150">
        <v>220.58951807228917</v>
      </c>
      <c r="AG222" s="151">
        <v>275.3865845079672</v>
      </c>
      <c r="AH222" s="152">
        <v>409.9045024026708</v>
      </c>
      <c r="AI222" s="150">
        <v>543.90265060240961</v>
      </c>
      <c r="AJ222" s="151">
        <v>608.42942641869831</v>
      </c>
      <c r="AK222" s="152">
        <v>687.47792291597113</v>
      </c>
      <c r="AL222" s="150">
        <v>336.91602409638551</v>
      </c>
      <c r="AM222" s="151">
        <v>395.1787024565545</v>
      </c>
      <c r="AN222" s="152">
        <v>462.96071648604203</v>
      </c>
      <c r="AO222" s="150">
        <v>99.39613263717132</v>
      </c>
      <c r="AP222" s="151">
        <v>106.51704728422442</v>
      </c>
      <c r="AQ222" s="152">
        <v>127.59697517511525</v>
      </c>
      <c r="AR222" s="150">
        <v>152.10746987951808</v>
      </c>
      <c r="AS222" s="151">
        <v>171.63366025952064</v>
      </c>
      <c r="AT222" s="152">
        <v>234.81151572119225</v>
      </c>
      <c r="AU222" s="150">
        <v>99.910602409638557</v>
      </c>
      <c r="AV222" s="151">
        <v>110.00749928710106</v>
      </c>
      <c r="AW222" s="152">
        <v>147.27875508016839</v>
      </c>
      <c r="AX222" s="150">
        <v>84.056867469879521</v>
      </c>
      <c r="AY222" s="151">
        <v>84.056867469879521</v>
      </c>
      <c r="AZ222" s="152">
        <v>84.056867469879521</v>
      </c>
      <c r="BA222" s="150">
        <v>34.05120481927711</v>
      </c>
      <c r="BB222" s="151">
        <v>36.490693325661077</v>
      </c>
      <c r="BC222" s="152">
        <v>43.71227150122764</v>
      </c>
    </row>
    <row r="223" spans="1:55" hidden="1">
      <c r="A223" s="147" t="str">
        <f t="shared" si="3"/>
        <v>WAKE FOREST UNIVERSITY BAPTIST MEDICAL CENTERVIZIENT</v>
      </c>
      <c r="B223" s="148" t="s">
        <v>1095</v>
      </c>
      <c r="C223" s="148" t="s">
        <v>8335</v>
      </c>
      <c r="D223" s="149">
        <v>15</v>
      </c>
      <c r="E223" s="150">
        <v>462.96296296296299</v>
      </c>
      <c r="F223" s="151">
        <v>518.32233784824223</v>
      </c>
      <c r="G223" s="152">
        <v>684.60129376199507</v>
      </c>
      <c r="H223" s="150">
        <v>1834.1286419753087</v>
      </c>
      <c r="I223" s="151">
        <v>2071.7334639013493</v>
      </c>
      <c r="J223" s="153">
        <v>2675.3859959199358</v>
      </c>
      <c r="K223" s="150">
        <v>1383.9890123456789</v>
      </c>
      <c r="L223" s="151">
        <v>1577.9444439126128</v>
      </c>
      <c r="M223" s="152">
        <v>2037.4746871998161</v>
      </c>
      <c r="N223" s="150">
        <v>321.87518518518516</v>
      </c>
      <c r="O223" s="151">
        <v>350.36371820115539</v>
      </c>
      <c r="P223" s="152">
        <v>442.32893505381736</v>
      </c>
      <c r="Q223" s="150">
        <v>128.26444444444445</v>
      </c>
      <c r="R223" s="151">
        <v>143.42530178758113</v>
      </c>
      <c r="S223" s="152">
        <v>195.58237366630229</v>
      </c>
      <c r="T223" s="150">
        <v>427.60650499221407</v>
      </c>
      <c r="U223" s="151">
        <v>455.93863646216607</v>
      </c>
      <c r="V223" s="152">
        <v>540.30814569524568</v>
      </c>
      <c r="W223" s="150">
        <v>78.167037037037034</v>
      </c>
      <c r="X223" s="151">
        <v>83.346188298990512</v>
      </c>
      <c r="Y223" s="152">
        <v>98.769046641940292</v>
      </c>
      <c r="Z223" s="150">
        <v>918.19839506172832</v>
      </c>
      <c r="AA223" s="151">
        <v>1137.4793094211307</v>
      </c>
      <c r="AB223" s="152">
        <v>1608.2197603804887</v>
      </c>
      <c r="AC223" s="150">
        <v>128.98358024691356</v>
      </c>
      <c r="AD223" s="151">
        <v>145.48448408497458</v>
      </c>
      <c r="AE223" s="152">
        <v>168.93844518848297</v>
      </c>
      <c r="AF223" s="150">
        <v>229.36481817349096</v>
      </c>
      <c r="AG223" s="151">
        <v>286.3417737845059</v>
      </c>
      <c r="AH223" s="152">
        <v>426.21096634008444</v>
      </c>
      <c r="AI223" s="150">
        <v>303.81234567901237</v>
      </c>
      <c r="AJ223" s="151">
        <v>339.85561757360165</v>
      </c>
      <c r="AK223" s="152">
        <v>384.01041092979574</v>
      </c>
      <c r="AL223" s="150">
        <v>54.255925925925929</v>
      </c>
      <c r="AM223" s="151">
        <v>63.638369428972389</v>
      </c>
      <c r="AN223" s="152">
        <v>74.553777629449854</v>
      </c>
      <c r="AO223" s="150">
        <v>99.39613263717132</v>
      </c>
      <c r="AP223" s="151">
        <v>106.51704728422442</v>
      </c>
      <c r="AQ223" s="152">
        <v>127.59697517511525</v>
      </c>
      <c r="AR223" s="150">
        <v>59.420233122652725</v>
      </c>
      <c r="AS223" s="151">
        <v>67.048068792367474</v>
      </c>
      <c r="AT223" s="152">
        <v>91.728269591810829</v>
      </c>
      <c r="AU223" s="150">
        <v>50.746392781899807</v>
      </c>
      <c r="AV223" s="151">
        <v>55.874788392220132</v>
      </c>
      <c r="AW223" s="152">
        <v>74.805529878442911</v>
      </c>
      <c r="AX223" s="150">
        <v>14.11962962962963</v>
      </c>
      <c r="AY223" s="151">
        <v>14.11962962962963</v>
      </c>
      <c r="AZ223" s="152">
        <v>14.11962962962963</v>
      </c>
      <c r="BA223" s="150">
        <v>12.542561601172487</v>
      </c>
      <c r="BB223" s="151">
        <v>13.441132886067265</v>
      </c>
      <c r="BC223" s="152">
        <v>16.101158855939815</v>
      </c>
    </row>
    <row r="224" spans="1:55" hidden="1">
      <c r="A224" s="147" t="str">
        <f t="shared" si="3"/>
        <v>WAKE FOREST UNIVERSITY BAPTIST MEDICAL CENTERPREMIER</v>
      </c>
      <c r="B224" s="148" t="s">
        <v>1095</v>
      </c>
      <c r="C224" s="148" t="s">
        <v>8334</v>
      </c>
      <c r="D224" s="149">
        <v>66</v>
      </c>
      <c r="E224" s="150">
        <v>462.96296296296299</v>
      </c>
      <c r="F224" s="151">
        <v>566.80915611900411</v>
      </c>
      <c r="G224" s="152">
        <v>869.75367631347217</v>
      </c>
      <c r="H224" s="150">
        <v>1834.1286419753087</v>
      </c>
      <c r="I224" s="151">
        <v>2345.8854229786602</v>
      </c>
      <c r="J224" s="153">
        <v>2815.8137475986878</v>
      </c>
      <c r="K224" s="150">
        <v>1383.9890123456789</v>
      </c>
      <c r="L224" s="151">
        <v>1740.0536537165999</v>
      </c>
      <c r="M224" s="152">
        <v>2107.913328455149</v>
      </c>
      <c r="N224" s="150">
        <v>321.87518518518516</v>
      </c>
      <c r="O224" s="151">
        <v>434.87915424751213</v>
      </c>
      <c r="P224" s="152">
        <v>505.871314685718</v>
      </c>
      <c r="Q224" s="150">
        <v>128.26444444444445</v>
      </c>
      <c r="R224" s="151">
        <v>170.95261501454826</v>
      </c>
      <c r="S224" s="152">
        <v>202.02910445782072</v>
      </c>
      <c r="T224" s="150">
        <v>384.24960581477654</v>
      </c>
      <c r="U224" s="151">
        <v>459.23413651163639</v>
      </c>
      <c r="V224" s="152">
        <v>497.11821815172704</v>
      </c>
      <c r="W224" s="150">
        <v>78.167037037037034</v>
      </c>
      <c r="X224" s="151">
        <v>93.420972238239742</v>
      </c>
      <c r="Y224" s="152">
        <v>101.12764614983917</v>
      </c>
      <c r="Z224" s="150">
        <v>918.19839506172832</v>
      </c>
      <c r="AA224" s="151">
        <v>1143.8313336460897</v>
      </c>
      <c r="AB224" s="152">
        <v>1476.2122899757635</v>
      </c>
      <c r="AC224" s="150">
        <v>128.98358024691356</v>
      </c>
      <c r="AD224" s="151">
        <v>163.85627162475353</v>
      </c>
      <c r="AE224" s="152">
        <v>172.95338048231034</v>
      </c>
      <c r="AF224" s="150">
        <v>191.44924184679036</v>
      </c>
      <c r="AG224" s="151">
        <v>196.93499474842895</v>
      </c>
      <c r="AH224" s="152">
        <v>213.69802795927447</v>
      </c>
      <c r="AI224" s="150">
        <v>303.81234567901237</v>
      </c>
      <c r="AJ224" s="151">
        <v>384.80446241028403</v>
      </c>
      <c r="AK224" s="152">
        <v>448.98020842370528</v>
      </c>
      <c r="AL224" s="150">
        <v>54.255925925925929</v>
      </c>
      <c r="AM224" s="151">
        <v>69.00911361262925</v>
      </c>
      <c r="AN224" s="152">
        <v>84.937803210143286</v>
      </c>
      <c r="AO224" s="150">
        <v>89.444861980726344</v>
      </c>
      <c r="AP224" s="151">
        <v>103.28489096011697</v>
      </c>
      <c r="AQ224" s="152">
        <v>115.43959095691385</v>
      </c>
      <c r="AR224" s="150">
        <v>57.759898731420471</v>
      </c>
      <c r="AS224" s="151">
        <v>74.3080514236228</v>
      </c>
      <c r="AT224" s="152">
        <v>92.998040438459171</v>
      </c>
      <c r="AU224" s="150">
        <v>36.155689824141191</v>
      </c>
      <c r="AV224" s="151">
        <v>45.852308019724831</v>
      </c>
      <c r="AW224" s="152">
        <v>55.698099441425271</v>
      </c>
      <c r="AX224" s="150">
        <v>14.11962962962963</v>
      </c>
      <c r="AY224" s="151">
        <v>14.11962962962963</v>
      </c>
      <c r="AZ224" s="152">
        <v>14.11962962962963</v>
      </c>
      <c r="BA224" s="150">
        <v>9.606148799477328</v>
      </c>
      <c r="BB224" s="151">
        <v>11.092532419743327</v>
      </c>
      <c r="BC224" s="152">
        <v>12.397916029227758</v>
      </c>
    </row>
    <row r="225" spans="1:55" hidden="1">
      <c r="A225" s="147" t="str">
        <f t="shared" si="3"/>
        <v>CONWAY MEDICAL CENTERPREMIER</v>
      </c>
      <c r="B225" s="148" t="s">
        <v>431</v>
      </c>
      <c r="C225" s="148" t="s">
        <v>8334</v>
      </c>
      <c r="D225" s="149">
        <v>81</v>
      </c>
      <c r="E225" s="150">
        <v>1008.2864197530864</v>
      </c>
      <c r="F225" s="151">
        <v>1234.4529053660374</v>
      </c>
      <c r="G225" s="152">
        <v>1894.2353719715427</v>
      </c>
      <c r="H225" s="150">
        <v>3570.39005006967</v>
      </c>
      <c r="I225" s="151">
        <v>4512.8938164836636</v>
      </c>
      <c r="J225" s="153">
        <v>5453.0064557918749</v>
      </c>
      <c r="K225" s="150">
        <v>3275.1793827160495</v>
      </c>
      <c r="L225" s="151">
        <v>4117.7984800712447</v>
      </c>
      <c r="M225" s="152">
        <v>4988.3302629748823</v>
      </c>
      <c r="N225" s="150">
        <v>89.481531551151548</v>
      </c>
      <c r="O225" s="151">
        <v>120.89671572335898</v>
      </c>
      <c r="P225" s="152">
        <v>140.63258706889604</v>
      </c>
      <c r="Q225" s="150">
        <v>205.72913580246916</v>
      </c>
      <c r="R225" s="151">
        <v>274.19862068905991</v>
      </c>
      <c r="S225" s="152">
        <v>324.04360574809681</v>
      </c>
      <c r="T225" s="150">
        <v>635.43938271604929</v>
      </c>
      <c r="U225" s="151">
        <v>759.4424348421029</v>
      </c>
      <c r="V225" s="152">
        <v>822.09191343063208</v>
      </c>
      <c r="W225" s="150">
        <v>256.85604938271604</v>
      </c>
      <c r="X225" s="151">
        <v>306.98031763999205</v>
      </c>
      <c r="Y225" s="152">
        <v>332.30436585581919</v>
      </c>
      <c r="Z225" s="150">
        <v>1702.4582716049383</v>
      </c>
      <c r="AA225" s="151">
        <v>2120.8108462831492</v>
      </c>
      <c r="AB225" s="152">
        <v>2737.0880163051802</v>
      </c>
      <c r="AC225" s="150">
        <v>283.66543209876545</v>
      </c>
      <c r="AD225" s="151">
        <v>360.35873716290808</v>
      </c>
      <c r="AE225" s="152">
        <v>380.36543344152307</v>
      </c>
      <c r="AF225" s="150">
        <v>191.44924184679036</v>
      </c>
      <c r="AG225" s="151">
        <v>196.93499474842895</v>
      </c>
      <c r="AH225" s="152">
        <v>213.69802795927447</v>
      </c>
      <c r="AI225" s="150">
        <v>568</v>
      </c>
      <c r="AJ225" s="151">
        <v>719.42084565571452</v>
      </c>
      <c r="AK225" s="152">
        <v>839.40222315423068</v>
      </c>
      <c r="AL225" s="150">
        <v>130.37419753086419</v>
      </c>
      <c r="AM225" s="151">
        <v>165.82534821811231</v>
      </c>
      <c r="AN225" s="152">
        <v>204.10116949576158</v>
      </c>
      <c r="AO225" s="150">
        <v>89.444861980726344</v>
      </c>
      <c r="AP225" s="151">
        <v>103.28489096011697</v>
      </c>
      <c r="AQ225" s="152">
        <v>115.43959095691385</v>
      </c>
      <c r="AR225" s="150">
        <v>57.759898731420471</v>
      </c>
      <c r="AS225" s="151">
        <v>74.3080514236228</v>
      </c>
      <c r="AT225" s="152">
        <v>92.998040438459171</v>
      </c>
      <c r="AU225" s="150">
        <v>23.609876543209879</v>
      </c>
      <c r="AV225" s="151">
        <v>29.941824836767577</v>
      </c>
      <c r="AW225" s="152">
        <v>36.371184117898757</v>
      </c>
      <c r="AX225" s="150">
        <v>39.620987654320992</v>
      </c>
      <c r="AY225" s="151">
        <v>39.620987654320992</v>
      </c>
      <c r="AZ225" s="152">
        <v>39.620987654320992</v>
      </c>
      <c r="BA225" s="150">
        <v>9.606148799477328</v>
      </c>
      <c r="BB225" s="151">
        <v>11.092532419743327</v>
      </c>
      <c r="BC225" s="152">
        <v>12.397916029227758</v>
      </c>
    </row>
    <row r="226" spans="1:55" hidden="1">
      <c r="A226" s="147" t="str">
        <f t="shared" si="3"/>
        <v>SACRED HEART HEALTHCARE SYSTEMPREMIER</v>
      </c>
      <c r="B226" s="148" t="s">
        <v>876</v>
      </c>
      <c r="C226" s="148" t="s">
        <v>8334</v>
      </c>
      <c r="D226" s="149">
        <v>80</v>
      </c>
      <c r="E226" s="150">
        <v>338.53649999999999</v>
      </c>
      <c r="F226" s="151">
        <v>414.47286982183942</v>
      </c>
      <c r="G226" s="152">
        <v>635.99766935319883</v>
      </c>
      <c r="H226" s="150">
        <v>1254.8140000000003</v>
      </c>
      <c r="I226" s="151">
        <v>1587.0513422335582</v>
      </c>
      <c r="J226" s="153">
        <v>1916.6525604204933</v>
      </c>
      <c r="K226" s="150">
        <v>1145.3165000000001</v>
      </c>
      <c r="L226" s="151">
        <v>1439.9768659356514</v>
      </c>
      <c r="M226" s="152">
        <v>1744.3981809926395</v>
      </c>
      <c r="N226" s="150">
        <v>62.119875</v>
      </c>
      <c r="O226" s="151">
        <v>83.928926320986136</v>
      </c>
      <c r="P226" s="152">
        <v>97.629964286569177</v>
      </c>
      <c r="Q226" s="150">
        <v>47.377625000000002</v>
      </c>
      <c r="R226" s="151">
        <v>63.145549976920712</v>
      </c>
      <c r="S226" s="152">
        <v>74.624415141284601</v>
      </c>
      <c r="T226" s="150">
        <v>183.35287499999998</v>
      </c>
      <c r="U226" s="151">
        <v>219.13333924964294</v>
      </c>
      <c r="V226" s="152">
        <v>237.21053485461033</v>
      </c>
      <c r="W226" s="150">
        <v>69.866500000000002</v>
      </c>
      <c r="X226" s="151">
        <v>83.500623847240902</v>
      </c>
      <c r="Y226" s="152">
        <v>90.388928089726619</v>
      </c>
      <c r="Z226" s="150">
        <v>694.01224999999999</v>
      </c>
      <c r="AA226" s="151">
        <v>864.55493905634182</v>
      </c>
      <c r="AB226" s="152">
        <v>1115.7821864574885</v>
      </c>
      <c r="AC226" s="150">
        <v>108.43325</v>
      </c>
      <c r="AD226" s="151">
        <v>137.74984405877478</v>
      </c>
      <c r="AE226" s="152">
        <v>145.39755454363143</v>
      </c>
      <c r="AF226" s="150">
        <v>191.44924184679036</v>
      </c>
      <c r="AG226" s="151">
        <v>196.93499474842895</v>
      </c>
      <c r="AH226" s="152">
        <v>213.69802795927447</v>
      </c>
      <c r="AI226" s="150">
        <v>220.84174999999999</v>
      </c>
      <c r="AJ226" s="151">
        <v>279.71506785402795</v>
      </c>
      <c r="AK226" s="152">
        <v>326.36453506209654</v>
      </c>
      <c r="AL226" s="150">
        <v>51.879125000000002</v>
      </c>
      <c r="AM226" s="151">
        <v>65.986016645198305</v>
      </c>
      <c r="AN226" s="152">
        <v>81.216914738133724</v>
      </c>
      <c r="AO226" s="150">
        <v>89.444861980726344</v>
      </c>
      <c r="AP226" s="151">
        <v>103.28489096011697</v>
      </c>
      <c r="AQ226" s="152">
        <v>115.43959095691385</v>
      </c>
      <c r="AR226" s="150">
        <v>57.759898731420471</v>
      </c>
      <c r="AS226" s="151">
        <v>74.3080514236228</v>
      </c>
      <c r="AT226" s="152">
        <v>92.998040438459171</v>
      </c>
      <c r="AU226" s="150">
        <v>36.155689824141191</v>
      </c>
      <c r="AV226" s="151">
        <v>45.852308019724831</v>
      </c>
      <c r="AW226" s="152">
        <v>55.698099441425271</v>
      </c>
      <c r="AX226" s="150">
        <v>29.3995</v>
      </c>
      <c r="AY226" s="151">
        <v>29.3995</v>
      </c>
      <c r="AZ226" s="152">
        <v>29.3995</v>
      </c>
      <c r="BA226" s="150">
        <v>9.606148799477328</v>
      </c>
      <c r="BB226" s="151">
        <v>11.092532419743327</v>
      </c>
      <c r="BC226" s="152">
        <v>12.397916029227758</v>
      </c>
    </row>
    <row r="227" spans="1:55" hidden="1">
      <c r="A227" s="147" t="str">
        <f t="shared" si="3"/>
        <v>PETERSON REGIONAL MEDICAL CENTERINTALARE</v>
      </c>
      <c r="B227" s="148" t="s">
        <v>823</v>
      </c>
      <c r="C227" s="148" t="s">
        <v>8332</v>
      </c>
      <c r="D227" s="149">
        <v>80</v>
      </c>
      <c r="E227" s="150">
        <v>522.16250000000002</v>
      </c>
      <c r="F227" s="151">
        <v>586.83048756169694</v>
      </c>
      <c r="G227" s="152">
        <v>968.22155022815537</v>
      </c>
      <c r="H227" s="150">
        <v>1965.8387500000001</v>
      </c>
      <c r="I227" s="151">
        <v>2240.2735122926842</v>
      </c>
      <c r="J227" s="153">
        <v>2688.2242346833173</v>
      </c>
      <c r="K227" s="150">
        <v>1866.8333750000002</v>
      </c>
      <c r="L227" s="151">
        <v>2127.8254013079741</v>
      </c>
      <c r="M227" s="152">
        <v>2555.3367729783686</v>
      </c>
      <c r="N227" s="150">
        <v>49.08</v>
      </c>
      <c r="O227" s="151">
        <v>55.327470681601255</v>
      </c>
      <c r="P227" s="152">
        <v>59.77055950659318</v>
      </c>
      <c r="Q227" s="150">
        <v>49.925375000000003</v>
      </c>
      <c r="R227" s="151">
        <v>57.120640303108885</v>
      </c>
      <c r="S227" s="152">
        <v>73.116902198355419</v>
      </c>
      <c r="T227" s="150">
        <v>1118.02</v>
      </c>
      <c r="U227" s="151">
        <v>1303.2346262206042</v>
      </c>
      <c r="V227" s="152">
        <v>1458.7979043434552</v>
      </c>
      <c r="W227" s="150">
        <v>149.05775</v>
      </c>
      <c r="X227" s="151">
        <v>173.75111456551249</v>
      </c>
      <c r="Y227" s="152">
        <v>194.49127325642712</v>
      </c>
      <c r="Z227" s="150">
        <v>777.57637499999998</v>
      </c>
      <c r="AA227" s="151">
        <v>953.26139359416516</v>
      </c>
      <c r="AB227" s="152">
        <v>1377.8167718604145</v>
      </c>
      <c r="AC227" s="150">
        <v>160.726</v>
      </c>
      <c r="AD227" s="151">
        <v>193.4762487801797</v>
      </c>
      <c r="AE227" s="152">
        <v>207.90483999707283</v>
      </c>
      <c r="AF227" s="150">
        <v>256.94148809523807</v>
      </c>
      <c r="AG227" s="151">
        <v>348.87231707237396</v>
      </c>
      <c r="AH227" s="152">
        <v>443.37564122325972</v>
      </c>
      <c r="AI227" s="150">
        <v>74.099999999999994</v>
      </c>
      <c r="AJ227" s="151">
        <v>82.199999999999974</v>
      </c>
      <c r="AK227" s="152">
        <v>98.127272791003193</v>
      </c>
      <c r="AL227" s="150">
        <v>286.98349999999999</v>
      </c>
      <c r="AM227" s="151">
        <v>362.50890576995647</v>
      </c>
      <c r="AN227" s="152">
        <v>398.86778324243653</v>
      </c>
      <c r="AO227" s="150">
        <v>82.680464660023887</v>
      </c>
      <c r="AP227" s="151">
        <v>91.35389541697873</v>
      </c>
      <c r="AQ227" s="152">
        <v>102.25299189574946</v>
      </c>
      <c r="AR227" s="150">
        <v>51.20799843392367</v>
      </c>
      <c r="AS227" s="151">
        <v>61.303689407913318</v>
      </c>
      <c r="AT227" s="152">
        <v>74.858401567637571</v>
      </c>
      <c r="AU227" s="150">
        <v>31.185250000000003</v>
      </c>
      <c r="AV227" s="151">
        <v>37.698033244771075</v>
      </c>
      <c r="AW227" s="152">
        <v>48.96974273178558</v>
      </c>
      <c r="AX227" s="150">
        <v>34.310124999999999</v>
      </c>
      <c r="AY227" s="151">
        <v>34.310124999999999</v>
      </c>
      <c r="AZ227" s="152">
        <v>34.310124999999999</v>
      </c>
      <c r="BA227" s="150">
        <v>10.552474658819062</v>
      </c>
      <c r="BB227" s="151">
        <v>11.65946115973118</v>
      </c>
      <c r="BC227" s="152">
        <v>13.050508487164269</v>
      </c>
    </row>
    <row r="228" spans="1:55" hidden="1">
      <c r="A228" s="147" t="str">
        <f t="shared" si="3"/>
        <v>VISN 19, Rocky Mountain NetworkDEPARTMENT OF VETERANS AFFAIRS</v>
      </c>
      <c r="B228" s="148" t="s">
        <v>1082</v>
      </c>
      <c r="C228" s="148" t="s">
        <v>8360</v>
      </c>
      <c r="D228" s="149">
        <v>80</v>
      </c>
      <c r="E228" s="150">
        <v>89.789090909090916</v>
      </c>
      <c r="F228" s="151">
        <v>102.14952307244833</v>
      </c>
      <c r="G228" s="152">
        <v>126.60319936074333</v>
      </c>
      <c r="H228" s="150">
        <v>1452.9249650349648</v>
      </c>
      <c r="I228" s="151">
        <v>1591.615269527877</v>
      </c>
      <c r="J228" s="153">
        <v>1890.4166220506509</v>
      </c>
      <c r="K228" s="150">
        <v>615.28496503496501</v>
      </c>
      <c r="L228" s="151">
        <v>684.57158125897979</v>
      </c>
      <c r="M228" s="152">
        <v>826.70154106990867</v>
      </c>
      <c r="N228" s="150">
        <v>731.54</v>
      </c>
      <c r="O228" s="151">
        <v>790.28447585046479</v>
      </c>
      <c r="P228" s="152">
        <v>919.66794565658995</v>
      </c>
      <c r="Q228" s="150">
        <v>106.1</v>
      </c>
      <c r="R228" s="151">
        <v>116.75921241843258</v>
      </c>
      <c r="S228" s="152">
        <v>144.04713532415235</v>
      </c>
      <c r="T228" s="150">
        <v>146.68350000000001</v>
      </c>
      <c r="U228" s="151">
        <v>158.59956776829043</v>
      </c>
      <c r="V228" s="152">
        <v>173.72810009704585</v>
      </c>
      <c r="W228" s="150">
        <v>34.386013986013985</v>
      </c>
      <c r="X228" s="151">
        <v>37.179416604159343</v>
      </c>
      <c r="Y228" s="152">
        <v>40.725895412235566</v>
      </c>
      <c r="Z228" s="150">
        <v>675.44049999999993</v>
      </c>
      <c r="AA228" s="151">
        <v>828.61147979838927</v>
      </c>
      <c r="AB228" s="152">
        <v>1065.1062017635368</v>
      </c>
      <c r="AC228" s="150">
        <v>53.622875000000001</v>
      </c>
      <c r="AD228" s="151">
        <v>60.39055802319875</v>
      </c>
      <c r="AE228" s="152">
        <v>64.762976439538306</v>
      </c>
      <c r="AF228" s="150">
        <v>221.42637500000001</v>
      </c>
      <c r="AG228" s="151">
        <v>271.42050409021022</v>
      </c>
      <c r="AH228" s="152">
        <v>361.5725896400179</v>
      </c>
      <c r="AI228" s="150">
        <v>51.403636363636366</v>
      </c>
      <c r="AJ228" s="151">
        <v>56.259807131812828</v>
      </c>
      <c r="AK228" s="152">
        <v>60.643054981239167</v>
      </c>
      <c r="AL228" s="150">
        <v>77.904170065568721</v>
      </c>
      <c r="AM228" s="151">
        <v>90.553171166454433</v>
      </c>
      <c r="AN228" s="152">
        <v>100.24622547461853</v>
      </c>
      <c r="AO228" s="150">
        <v>111.61612500000001</v>
      </c>
      <c r="AP228" s="151">
        <v>120.70838809485129</v>
      </c>
      <c r="AQ228" s="152">
        <v>134.44715309246541</v>
      </c>
      <c r="AR228" s="150">
        <v>64.114999999999995</v>
      </c>
      <c r="AS228" s="151">
        <v>71.405459711967012</v>
      </c>
      <c r="AT228" s="152">
        <v>86.762723445621418</v>
      </c>
      <c r="AU228" s="150">
        <v>41.366485019016629</v>
      </c>
      <c r="AV228" s="151">
        <v>47.193193249216023</v>
      </c>
      <c r="AW228" s="152">
        <v>55.674316554303637</v>
      </c>
      <c r="AX228" s="150">
        <v>88.973566433566432</v>
      </c>
      <c r="AY228" s="151">
        <v>88.973566433566432</v>
      </c>
      <c r="AZ228" s="152">
        <v>88.973566433566432</v>
      </c>
      <c r="BA228" s="150">
        <v>10.678875</v>
      </c>
      <c r="BB228" s="151">
        <v>11.548777454121479</v>
      </c>
      <c r="BC228" s="152">
        <v>12.86323407106546</v>
      </c>
    </row>
    <row r="229" spans="1:55" hidden="1">
      <c r="A229" s="147" t="str">
        <f t="shared" si="3"/>
        <v>ACUITYHEALTHCARE, LPHEALTHTRUST</v>
      </c>
      <c r="B229" s="148" t="s">
        <v>251</v>
      </c>
      <c r="C229" s="148" t="s">
        <v>8331</v>
      </c>
      <c r="D229" s="149">
        <v>80</v>
      </c>
      <c r="E229" s="150">
        <v>345.75598471432551</v>
      </c>
      <c r="F229" s="151">
        <v>0</v>
      </c>
      <c r="G229" s="152">
        <v>569.07887259296376</v>
      </c>
      <c r="H229" s="150">
        <v>539.08139992077543</v>
      </c>
      <c r="I229" s="151">
        <v>0</v>
      </c>
      <c r="J229" s="153">
        <v>579.60716030401682</v>
      </c>
      <c r="K229" s="150">
        <v>376.26774999999998</v>
      </c>
      <c r="L229" s="151">
        <v>0</v>
      </c>
      <c r="M229" s="152">
        <v>405.72882482775725</v>
      </c>
      <c r="N229" s="150">
        <v>88.460822071022477</v>
      </c>
      <c r="O229" s="151">
        <v>0</v>
      </c>
      <c r="P229" s="152">
        <v>93.950024317087781</v>
      </c>
      <c r="Q229" s="150">
        <v>74.352827849752998</v>
      </c>
      <c r="R229" s="151">
        <v>0</v>
      </c>
      <c r="S229" s="152">
        <v>79.928311159171813</v>
      </c>
      <c r="T229" s="150">
        <v>88.582250000000002</v>
      </c>
      <c r="U229" s="151">
        <v>0</v>
      </c>
      <c r="V229" s="152">
        <v>107.40598126340245</v>
      </c>
      <c r="W229" s="150">
        <v>38.401250000000005</v>
      </c>
      <c r="X229" s="151">
        <v>0</v>
      </c>
      <c r="Y229" s="152">
        <v>42.080643769110189</v>
      </c>
      <c r="Z229" s="150">
        <v>1037.9913062727194</v>
      </c>
      <c r="AA229" s="151">
        <v>0</v>
      </c>
      <c r="AB229" s="152">
        <v>1346.5800562262973</v>
      </c>
      <c r="AC229" s="150">
        <v>49.824374999999996</v>
      </c>
      <c r="AD229" s="151">
        <v>0</v>
      </c>
      <c r="AE229" s="152">
        <v>57.089669369622889</v>
      </c>
      <c r="AF229" s="150">
        <v>195.14386149687755</v>
      </c>
      <c r="AG229" s="151">
        <v>0</v>
      </c>
      <c r="AH229" s="152">
        <v>229.506605621478</v>
      </c>
      <c r="AI229" s="150">
        <v>311.92500000000001</v>
      </c>
      <c r="AJ229" s="151">
        <v>0</v>
      </c>
      <c r="AK229" s="152">
        <v>325.27238403451997</v>
      </c>
      <c r="AL229" s="150">
        <v>271.02699999999999</v>
      </c>
      <c r="AM229" s="151">
        <v>0</v>
      </c>
      <c r="AN229" s="152">
        <v>318.19728529408331</v>
      </c>
      <c r="AO229" s="150">
        <v>82.680464660023887</v>
      </c>
      <c r="AP229" s="151">
        <v>0</v>
      </c>
      <c r="AQ229" s="152">
        <v>87.846298286804327</v>
      </c>
      <c r="AR229" s="150">
        <v>24.282779849007358</v>
      </c>
      <c r="AS229" s="151">
        <v>0</v>
      </c>
      <c r="AT229" s="152">
        <v>28.058067549823374</v>
      </c>
      <c r="AU229" s="150">
        <v>23.536250000000003</v>
      </c>
      <c r="AV229" s="151">
        <v>0</v>
      </c>
      <c r="AW229" s="152">
        <v>28.929247217920718</v>
      </c>
      <c r="AX229" s="150">
        <v>19.77975</v>
      </c>
      <c r="AY229" s="151">
        <v>0</v>
      </c>
      <c r="AZ229" s="152">
        <v>19.77975</v>
      </c>
      <c r="BA229" s="150">
        <v>6.0449035324820635</v>
      </c>
      <c r="BB229" s="151">
        <v>0</v>
      </c>
      <c r="BC229" s="152">
        <v>6.4225860487468518</v>
      </c>
    </row>
    <row r="230" spans="1:55" hidden="1">
      <c r="A230" s="147" t="str">
        <f t="shared" si="3"/>
        <v>UNION HOSPITALPREMIER</v>
      </c>
      <c r="B230" s="148" t="s">
        <v>1020</v>
      </c>
      <c r="C230" s="148" t="s">
        <v>8334</v>
      </c>
      <c r="D230" s="149">
        <v>76</v>
      </c>
      <c r="E230" s="150">
        <v>994.8631578947369</v>
      </c>
      <c r="F230" s="151">
        <v>1218.0187014772391</v>
      </c>
      <c r="G230" s="152">
        <v>1869.0175202568</v>
      </c>
      <c r="H230" s="150">
        <v>2449.4359210526318</v>
      </c>
      <c r="I230" s="151">
        <v>3093.6608634768813</v>
      </c>
      <c r="J230" s="153">
        <v>3738.3076390767587</v>
      </c>
      <c r="K230" s="150">
        <v>2294.1023684210527</v>
      </c>
      <c r="L230" s="151">
        <v>2884.315679215747</v>
      </c>
      <c r="M230" s="152">
        <v>3494.0804559129201</v>
      </c>
      <c r="N230" s="150">
        <v>126.70789473684209</v>
      </c>
      <c r="O230" s="151">
        <v>171.19251385576172</v>
      </c>
      <c r="P230" s="152">
        <v>199.13895895611927</v>
      </c>
      <c r="Q230" s="150">
        <v>28.625657894736843</v>
      </c>
      <c r="R230" s="151">
        <v>38.152670405372582</v>
      </c>
      <c r="S230" s="152">
        <v>45.088224207719009</v>
      </c>
      <c r="T230" s="150">
        <v>1118.02</v>
      </c>
      <c r="U230" s="151">
        <v>1336.1964242332485</v>
      </c>
      <c r="V230" s="152">
        <v>1446.4246725236867</v>
      </c>
      <c r="W230" s="150">
        <v>91.607631578947377</v>
      </c>
      <c r="X230" s="151">
        <v>109.48443654699049</v>
      </c>
      <c r="Y230" s="152">
        <v>118.51625061023013</v>
      </c>
      <c r="Z230" s="150">
        <v>1192.143157894737</v>
      </c>
      <c r="AA230" s="151">
        <v>1485.0937504635101</v>
      </c>
      <c r="AB230" s="152">
        <v>1916.6406634553275</v>
      </c>
      <c r="AC230" s="150">
        <v>407.52973684210525</v>
      </c>
      <c r="AD230" s="151">
        <v>517.71165854858657</v>
      </c>
      <c r="AE230" s="152">
        <v>546.45440527376763</v>
      </c>
      <c r="AF230" s="150">
        <v>191.44924184679036</v>
      </c>
      <c r="AG230" s="151">
        <v>196.93499474842895</v>
      </c>
      <c r="AH230" s="152">
        <v>213.69802795927447</v>
      </c>
      <c r="AI230" s="150">
        <v>294.8679095660695</v>
      </c>
      <c r="AJ230" s="151">
        <v>373.47556488865223</v>
      </c>
      <c r="AK230" s="152">
        <v>435.76193455387215</v>
      </c>
      <c r="AL230" s="150">
        <v>26.765657894736844</v>
      </c>
      <c r="AM230" s="151">
        <v>34.043734302800765</v>
      </c>
      <c r="AN230" s="152">
        <v>41.901712011274249</v>
      </c>
      <c r="AO230" s="150">
        <v>89.444861980726344</v>
      </c>
      <c r="AP230" s="151">
        <v>103.28489096011697</v>
      </c>
      <c r="AQ230" s="152">
        <v>115.43959095691385</v>
      </c>
      <c r="AR230" s="150">
        <v>57.759898731420471</v>
      </c>
      <c r="AS230" s="151">
        <v>74.3080514236228</v>
      </c>
      <c r="AT230" s="152">
        <v>92.998040438459171</v>
      </c>
      <c r="AU230" s="150">
        <v>36.155689824141191</v>
      </c>
      <c r="AV230" s="151">
        <v>45.852308019724831</v>
      </c>
      <c r="AW230" s="152">
        <v>55.698099441425271</v>
      </c>
      <c r="AX230" s="150">
        <v>20.906184210526316</v>
      </c>
      <c r="AY230" s="151">
        <v>20.906184210526316</v>
      </c>
      <c r="AZ230" s="152">
        <v>20.906184210526316</v>
      </c>
      <c r="BA230" s="150">
        <v>9.606148799477328</v>
      </c>
      <c r="BB230" s="151">
        <v>11.092532419743327</v>
      </c>
      <c r="BC230" s="152">
        <v>12.397916029227758</v>
      </c>
    </row>
    <row r="231" spans="1:55" hidden="1">
      <c r="A231" s="147" t="str">
        <f t="shared" si="3"/>
        <v>UNIVERSITY OF COLORADO HEALTHINTALARE</v>
      </c>
      <c r="B231" s="148" t="s">
        <v>1035</v>
      </c>
      <c r="C231" s="148" t="s">
        <v>8332</v>
      </c>
      <c r="D231" s="149">
        <v>76</v>
      </c>
      <c r="E231" s="150">
        <v>1314.83</v>
      </c>
      <c r="F231" s="151">
        <v>1477.6670671692164</v>
      </c>
      <c r="G231" s="152">
        <v>2438.0278953132124</v>
      </c>
      <c r="H231" s="150">
        <v>4241.776973684211</v>
      </c>
      <c r="I231" s="151">
        <v>4832.7864595503152</v>
      </c>
      <c r="J231" s="153">
        <v>5785.0665544592812</v>
      </c>
      <c r="K231" s="150">
        <v>3984</v>
      </c>
      <c r="L231" s="151">
        <v>4540.9818103401803</v>
      </c>
      <c r="M231" s="152">
        <v>5453.3317434105866</v>
      </c>
      <c r="N231" s="150">
        <v>185.58907894736842</v>
      </c>
      <c r="O231" s="151">
        <v>209.2130057922964</v>
      </c>
      <c r="P231" s="152">
        <v>226.01391782798501</v>
      </c>
      <c r="Q231" s="150">
        <v>72.187894736842097</v>
      </c>
      <c r="R231" s="151">
        <v>82.591643417838014</v>
      </c>
      <c r="S231" s="152">
        <v>105.72089322070909</v>
      </c>
      <c r="T231" s="150">
        <v>1118.02</v>
      </c>
      <c r="U231" s="151">
        <v>1303.2346262206042</v>
      </c>
      <c r="V231" s="152">
        <v>1458.7979043434552</v>
      </c>
      <c r="W231" s="150">
        <v>440.13776315789477</v>
      </c>
      <c r="X231" s="151">
        <v>513.05233650082459</v>
      </c>
      <c r="Y231" s="152">
        <v>574.29388250402758</v>
      </c>
      <c r="Z231" s="150">
        <v>2967.0293421052634</v>
      </c>
      <c r="AA231" s="151">
        <v>3637.3977096334006</v>
      </c>
      <c r="AB231" s="152">
        <v>5257.3906841686176</v>
      </c>
      <c r="AC231" s="150">
        <v>504.53855263157897</v>
      </c>
      <c r="AD231" s="151">
        <v>607.34558520798851</v>
      </c>
      <c r="AE231" s="152">
        <v>652.63869602443378</v>
      </c>
      <c r="AF231" s="150">
        <v>466.43526315789478</v>
      </c>
      <c r="AG231" s="151">
        <v>633.32065299567739</v>
      </c>
      <c r="AH231" s="152">
        <v>804.87598723300255</v>
      </c>
      <c r="AI231" s="150">
        <v>561.6</v>
      </c>
      <c r="AJ231" s="151">
        <v>622.98947368421045</v>
      </c>
      <c r="AK231" s="152">
        <v>743.70143588970848</v>
      </c>
      <c r="AL231" s="150">
        <v>343.40276315789475</v>
      </c>
      <c r="AM231" s="151">
        <v>433.77601817089811</v>
      </c>
      <c r="AN231" s="152">
        <v>477.28283647009999</v>
      </c>
      <c r="AO231" s="150">
        <v>82.680464660023887</v>
      </c>
      <c r="AP231" s="151">
        <v>91.35389541697873</v>
      </c>
      <c r="AQ231" s="152">
        <v>102.25299189574946</v>
      </c>
      <c r="AR231" s="150">
        <v>51.20799843392367</v>
      </c>
      <c r="AS231" s="151">
        <v>61.303689407913318</v>
      </c>
      <c r="AT231" s="152">
        <v>74.858401567637571</v>
      </c>
      <c r="AU231" s="150">
        <v>34.965000000000003</v>
      </c>
      <c r="AV231" s="151">
        <v>42.267152977879626</v>
      </c>
      <c r="AW231" s="152">
        <v>54.905028967761446</v>
      </c>
      <c r="AX231" s="150">
        <v>74.405657894736848</v>
      </c>
      <c r="AY231" s="151">
        <v>74.405657894736848</v>
      </c>
      <c r="AZ231" s="152">
        <v>74.405657894736848</v>
      </c>
      <c r="BA231" s="150">
        <v>10.552474658819062</v>
      </c>
      <c r="BB231" s="151">
        <v>11.65946115973118</v>
      </c>
      <c r="BC231" s="152">
        <v>13.050508487164269</v>
      </c>
    </row>
    <row r="232" spans="1:55" hidden="1">
      <c r="A232" s="147" t="str">
        <f t="shared" si="3"/>
        <v>HEALTHCARE AUTHORITY OF NORTHERN ALABAMA, LLCCOOP SRV FL</v>
      </c>
      <c r="B232" s="148" t="s">
        <v>571</v>
      </c>
      <c r="C232" s="148" t="s">
        <v>8347</v>
      </c>
      <c r="D232" s="149">
        <v>75</v>
      </c>
      <c r="E232" s="150">
        <v>379.06622248610302</v>
      </c>
      <c r="F232" s="151">
        <v>431.24875692342675</v>
      </c>
      <c r="G232" s="152">
        <v>534.48582729188786</v>
      </c>
      <c r="H232" s="150">
        <v>1910.4083711938131</v>
      </c>
      <c r="I232" s="151">
        <v>2124.3212041217153</v>
      </c>
      <c r="J232" s="153">
        <v>2564.9912731976524</v>
      </c>
      <c r="K232" s="150">
        <v>1853.8997003383274</v>
      </c>
      <c r="L232" s="151">
        <v>2062.6654663730269</v>
      </c>
      <c r="M232" s="152">
        <v>2490.9136844773093</v>
      </c>
      <c r="N232" s="150">
        <v>26.288448525857905</v>
      </c>
      <c r="O232" s="151">
        <v>28.399476124585856</v>
      </c>
      <c r="P232" s="152">
        <v>33.048969913162303</v>
      </c>
      <c r="Q232" s="150">
        <v>30.220222329627838</v>
      </c>
      <c r="R232" s="151">
        <v>33.256261624102514</v>
      </c>
      <c r="S232" s="152">
        <v>41.028618807180699</v>
      </c>
      <c r="T232" s="150">
        <v>507.58843402609955</v>
      </c>
      <c r="U232" s="151">
        <v>548.8231889798293</v>
      </c>
      <c r="V232" s="152">
        <v>601.17446253047524</v>
      </c>
      <c r="W232" s="150">
        <v>172.07461092315128</v>
      </c>
      <c r="X232" s="151">
        <v>186.05336603168413</v>
      </c>
      <c r="Y232" s="152">
        <v>203.80066763212932</v>
      </c>
      <c r="Z232" s="150">
        <v>468.94653333333332</v>
      </c>
      <c r="AA232" s="151">
        <v>575.29046737892986</v>
      </c>
      <c r="AB232" s="152">
        <v>739.48461922085585</v>
      </c>
      <c r="AC232" s="150">
        <v>130.35466666666667</v>
      </c>
      <c r="AD232" s="151">
        <v>146.80658321524285</v>
      </c>
      <c r="AE232" s="152">
        <v>157.43572507287615</v>
      </c>
      <c r="AF232" s="150">
        <v>189.36489125181248</v>
      </c>
      <c r="AG232" s="151">
        <v>232.12010872939041</v>
      </c>
      <c r="AH232" s="152">
        <v>309.21860197015013</v>
      </c>
      <c r="AI232" s="150">
        <v>232.10746666666668</v>
      </c>
      <c r="AJ232" s="151">
        <v>254.03497169235246</v>
      </c>
      <c r="AK232" s="152">
        <v>273.82704529012955</v>
      </c>
      <c r="AL232" s="150">
        <v>58.782266666666665</v>
      </c>
      <c r="AM232" s="151">
        <v>68.326517701667996</v>
      </c>
      <c r="AN232" s="152">
        <v>75.640371410364523</v>
      </c>
      <c r="AO232" s="150">
        <v>116.1182600289995</v>
      </c>
      <c r="AP232" s="151">
        <v>125.57726758995913</v>
      </c>
      <c r="AQ232" s="152">
        <v>139.87019781370836</v>
      </c>
      <c r="AR232" s="150">
        <v>44.872339294345089</v>
      </c>
      <c r="AS232" s="151">
        <v>49.974733146129182</v>
      </c>
      <c r="AT232" s="152">
        <v>60.722863051600314</v>
      </c>
      <c r="AU232" s="150">
        <v>50.101000483325272</v>
      </c>
      <c r="AV232" s="151">
        <v>57.158015642413957</v>
      </c>
      <c r="AW232" s="152">
        <v>67.429924474213394</v>
      </c>
      <c r="AX232" s="150">
        <v>19.450399999999998</v>
      </c>
      <c r="AY232" s="151">
        <v>19.450399999999998</v>
      </c>
      <c r="AZ232" s="152">
        <v>19.450399999999998</v>
      </c>
      <c r="BA232" s="150">
        <v>15.417568873852105</v>
      </c>
      <c r="BB232" s="151">
        <v>16.67348590630645</v>
      </c>
      <c r="BC232" s="152">
        <v>18.571225642320258</v>
      </c>
    </row>
    <row r="233" spans="1:55" hidden="1">
      <c r="A233" s="147" t="str">
        <f t="shared" si="3"/>
        <v>MONTEFIORE MEDICAL CENTERPREMIER</v>
      </c>
      <c r="B233" s="148" t="s">
        <v>736</v>
      </c>
      <c r="C233" s="148" t="s">
        <v>8334</v>
      </c>
      <c r="D233" s="149">
        <v>75</v>
      </c>
      <c r="E233" s="150">
        <v>362.23099444656128</v>
      </c>
      <c r="F233" s="151">
        <v>443.4822236499906</v>
      </c>
      <c r="G233" s="152">
        <v>680.51175644429622</v>
      </c>
      <c r="H233" s="150">
        <v>3965.8806666666665</v>
      </c>
      <c r="I233" s="151">
        <v>5017.9917342641529</v>
      </c>
      <c r="J233" s="153">
        <v>6061.0813639738544</v>
      </c>
      <c r="K233" s="150">
        <v>3562.0852</v>
      </c>
      <c r="L233" s="151">
        <v>4478.5177568748613</v>
      </c>
      <c r="M233" s="152">
        <v>5425.308151433077</v>
      </c>
      <c r="N233" s="150">
        <v>70.61226666666667</v>
      </c>
      <c r="O233" s="151">
        <v>95.402827620379014</v>
      </c>
      <c r="P233" s="152">
        <v>110.97693085925182</v>
      </c>
      <c r="Q233" s="150">
        <v>333.1832</v>
      </c>
      <c r="R233" s="151">
        <v>444.07114976891239</v>
      </c>
      <c r="S233" s="152">
        <v>524.79628168152487</v>
      </c>
      <c r="T233" s="150">
        <v>1118.02</v>
      </c>
      <c r="U233" s="151">
        <v>1336.1964242332485</v>
      </c>
      <c r="V233" s="152">
        <v>1446.4246725236867</v>
      </c>
      <c r="W233" s="150">
        <v>248.8888</v>
      </c>
      <c r="X233" s="151">
        <v>297.45829644523729</v>
      </c>
      <c r="Y233" s="152">
        <v>321.99683461370398</v>
      </c>
      <c r="Z233" s="150">
        <v>1047.8730666666665</v>
      </c>
      <c r="AA233" s="151">
        <v>1305.3715338465306</v>
      </c>
      <c r="AB233" s="152">
        <v>1684.6937520991119</v>
      </c>
      <c r="AC233" s="150">
        <v>354.63440000000003</v>
      </c>
      <c r="AD233" s="151">
        <v>450.51525521809185</v>
      </c>
      <c r="AE233" s="152">
        <v>475.52733609891811</v>
      </c>
      <c r="AF233" s="150">
        <v>258.68053333333336</v>
      </c>
      <c r="AG233" s="151">
        <v>266.09271983583398</v>
      </c>
      <c r="AH233" s="152">
        <v>288.74243278030229</v>
      </c>
      <c r="AI233" s="150">
        <v>237.34399999999999</v>
      </c>
      <c r="AJ233" s="151">
        <v>300.61658660441884</v>
      </c>
      <c r="AK233" s="152">
        <v>350.75190361323541</v>
      </c>
      <c r="AL233" s="150">
        <v>319.04306666666668</v>
      </c>
      <c r="AM233" s="151">
        <v>405.79676522304067</v>
      </c>
      <c r="AN233" s="152">
        <v>499.46280981530396</v>
      </c>
      <c r="AO233" s="150">
        <v>89.444861980726344</v>
      </c>
      <c r="AP233" s="151">
        <v>103.28489096011697</v>
      </c>
      <c r="AQ233" s="152">
        <v>115.43959095691385</v>
      </c>
      <c r="AR233" s="150">
        <v>57.759898731420471</v>
      </c>
      <c r="AS233" s="151">
        <v>74.3080514236228</v>
      </c>
      <c r="AT233" s="152">
        <v>92.998040438459171</v>
      </c>
      <c r="AU233" s="150">
        <v>59.813066666666664</v>
      </c>
      <c r="AV233" s="151">
        <v>75.854372292272544</v>
      </c>
      <c r="AW233" s="152">
        <v>92.142458111037627</v>
      </c>
      <c r="AX233" s="150">
        <v>67.270933333333332</v>
      </c>
      <c r="AY233" s="151">
        <v>67.270933333333332</v>
      </c>
      <c r="AZ233" s="152">
        <v>67.270933333333332</v>
      </c>
      <c r="BA233" s="150">
        <v>9.606148799477328</v>
      </c>
      <c r="BB233" s="151">
        <v>11.092532419743327</v>
      </c>
      <c r="BC233" s="152">
        <v>12.397916029227758</v>
      </c>
    </row>
    <row r="234" spans="1:55" hidden="1">
      <c r="A234" s="147" t="str">
        <f t="shared" si="3"/>
        <v>NANTICOKE HEALTH SERVICESHEALTHTRUST</v>
      </c>
      <c r="B234" s="148" t="s">
        <v>748</v>
      </c>
      <c r="C234" s="148" t="s">
        <v>8331</v>
      </c>
      <c r="D234" s="149">
        <v>75</v>
      </c>
      <c r="E234" s="150">
        <v>345.75598471432551</v>
      </c>
      <c r="F234" s="151">
        <v>0</v>
      </c>
      <c r="G234" s="152">
        <v>569.07887259296376</v>
      </c>
      <c r="H234" s="150">
        <v>3725.9919999999997</v>
      </c>
      <c r="I234" s="151">
        <v>0</v>
      </c>
      <c r="J234" s="153">
        <v>4015.9532079232749</v>
      </c>
      <c r="K234" s="150">
        <v>3540.1626666666666</v>
      </c>
      <c r="L234" s="151">
        <v>0</v>
      </c>
      <c r="M234" s="152">
        <v>3817.3509115404286</v>
      </c>
      <c r="N234" s="150">
        <v>89.821200000000005</v>
      </c>
      <c r="O234" s="151">
        <v>0</v>
      </c>
      <c r="P234" s="152">
        <v>95.39481689888467</v>
      </c>
      <c r="Q234" s="150">
        <v>96.008133333333333</v>
      </c>
      <c r="R234" s="151">
        <v>0</v>
      </c>
      <c r="S234" s="152">
        <v>103.20747948396175</v>
      </c>
      <c r="T234" s="150">
        <v>944.4265333333334</v>
      </c>
      <c r="U234" s="151">
        <v>0</v>
      </c>
      <c r="V234" s="152">
        <v>1145.117205126988</v>
      </c>
      <c r="W234" s="150">
        <v>413.06479999999999</v>
      </c>
      <c r="X234" s="151">
        <v>0</v>
      </c>
      <c r="Y234" s="152">
        <v>452.6423671718693</v>
      </c>
      <c r="Z234" s="150">
        <v>1451.7017333333333</v>
      </c>
      <c r="AA234" s="151">
        <v>0</v>
      </c>
      <c r="AB234" s="152">
        <v>1883.2841757753656</v>
      </c>
      <c r="AC234" s="150">
        <v>288.16720000000004</v>
      </c>
      <c r="AD234" s="151">
        <v>0</v>
      </c>
      <c r="AE234" s="152">
        <v>330.18718591392258</v>
      </c>
      <c r="AF234" s="150">
        <v>289.99213333333336</v>
      </c>
      <c r="AG234" s="151">
        <v>0</v>
      </c>
      <c r="AH234" s="152">
        <v>341.05664235474472</v>
      </c>
      <c r="AI234" s="150">
        <v>49.908000000000001</v>
      </c>
      <c r="AJ234" s="151">
        <v>0</v>
      </c>
      <c r="AK234" s="152">
        <v>52.043581445523195</v>
      </c>
      <c r="AL234" s="150">
        <v>64.876533333333327</v>
      </c>
      <c r="AM234" s="151">
        <v>0</v>
      </c>
      <c r="AN234" s="152">
        <v>76.167823818135361</v>
      </c>
      <c r="AO234" s="150">
        <v>82.680464660023887</v>
      </c>
      <c r="AP234" s="151">
        <v>0</v>
      </c>
      <c r="AQ234" s="152">
        <v>87.846298286804327</v>
      </c>
      <c r="AR234" s="150">
        <v>32.73146666666667</v>
      </c>
      <c r="AS234" s="151">
        <v>0</v>
      </c>
      <c r="AT234" s="152">
        <v>37.82028698726878</v>
      </c>
      <c r="AU234" s="150">
        <v>26.739870444589435</v>
      </c>
      <c r="AV234" s="151">
        <v>0</v>
      </c>
      <c r="AW234" s="152">
        <v>32.866931761291596</v>
      </c>
      <c r="AX234" s="150">
        <v>23.297466666666665</v>
      </c>
      <c r="AY234" s="151">
        <v>0</v>
      </c>
      <c r="AZ234" s="152">
        <v>23.297466666666665</v>
      </c>
      <c r="BA234" s="150">
        <v>6.0449035324820635</v>
      </c>
      <c r="BB234" s="151">
        <v>0</v>
      </c>
      <c r="BC234" s="152">
        <v>6.4225860487468518</v>
      </c>
    </row>
    <row r="235" spans="1:55" hidden="1">
      <c r="A235" s="147" t="str">
        <f t="shared" si="3"/>
        <v>CURAE HEALTHHEALTHTRUST</v>
      </c>
      <c r="B235" s="148" t="s">
        <v>451</v>
      </c>
      <c r="C235" s="148" t="s">
        <v>8331</v>
      </c>
      <c r="D235" s="149">
        <v>74</v>
      </c>
      <c r="E235" s="150">
        <v>345.75598471432551</v>
      </c>
      <c r="F235" s="151">
        <v>0</v>
      </c>
      <c r="G235" s="152">
        <v>569.07887259296376</v>
      </c>
      <c r="H235" s="150">
        <v>1740.777416348215</v>
      </c>
      <c r="I235" s="151">
        <v>0</v>
      </c>
      <c r="J235" s="153">
        <v>1875.3937711557373</v>
      </c>
      <c r="K235" s="150">
        <v>1577.9637664274396</v>
      </c>
      <c r="L235" s="151">
        <v>0</v>
      </c>
      <c r="M235" s="152">
        <v>1701.5154356794776</v>
      </c>
      <c r="N235" s="150">
        <v>88.460822071022477</v>
      </c>
      <c r="O235" s="151">
        <v>0</v>
      </c>
      <c r="P235" s="152">
        <v>93.950024317087781</v>
      </c>
      <c r="Q235" s="150">
        <v>74.352827849752998</v>
      </c>
      <c r="R235" s="151">
        <v>0</v>
      </c>
      <c r="S235" s="152">
        <v>79.928311159171813</v>
      </c>
      <c r="T235" s="150">
        <v>219.65656584956659</v>
      </c>
      <c r="U235" s="151">
        <v>0</v>
      </c>
      <c r="V235" s="152">
        <v>266.33359387486632</v>
      </c>
      <c r="W235" s="150">
        <v>186.93236881349625</v>
      </c>
      <c r="X235" s="151">
        <v>0</v>
      </c>
      <c r="Y235" s="152">
        <v>204.84318663993122</v>
      </c>
      <c r="Z235" s="150">
        <v>1037.9913062727194</v>
      </c>
      <c r="AA235" s="151">
        <v>0</v>
      </c>
      <c r="AB235" s="152">
        <v>1346.5800562262973</v>
      </c>
      <c r="AC235" s="150">
        <v>193.80161944263207</v>
      </c>
      <c r="AD235" s="151">
        <v>0</v>
      </c>
      <c r="AE235" s="152">
        <v>222.06139820674809</v>
      </c>
      <c r="AF235" s="150">
        <v>195.14386149687755</v>
      </c>
      <c r="AG235" s="151">
        <v>0</v>
      </c>
      <c r="AH235" s="152">
        <v>229.506605621478</v>
      </c>
      <c r="AI235" s="150">
        <v>340.16194752539843</v>
      </c>
      <c r="AJ235" s="151">
        <v>0</v>
      </c>
      <c r="AK235" s="152">
        <v>354.71760079958847</v>
      </c>
      <c r="AL235" s="150">
        <v>115.75727840432474</v>
      </c>
      <c r="AM235" s="151">
        <v>0</v>
      </c>
      <c r="AN235" s="152">
        <v>135.90399385038225</v>
      </c>
      <c r="AO235" s="150">
        <v>82.680464660023887</v>
      </c>
      <c r="AP235" s="151">
        <v>0</v>
      </c>
      <c r="AQ235" s="152">
        <v>87.846298286804327</v>
      </c>
      <c r="AR235" s="150">
        <v>24.282779849007358</v>
      </c>
      <c r="AS235" s="151">
        <v>0</v>
      </c>
      <c r="AT235" s="152">
        <v>28.058067549823374</v>
      </c>
      <c r="AU235" s="150">
        <v>26.739870444589435</v>
      </c>
      <c r="AV235" s="151">
        <v>0</v>
      </c>
      <c r="AW235" s="152">
        <v>32.866931761291596</v>
      </c>
      <c r="AX235" s="150">
        <v>46.286146891602193</v>
      </c>
      <c r="AY235" s="151">
        <v>0</v>
      </c>
      <c r="AZ235" s="152">
        <v>46.286146891602193</v>
      </c>
      <c r="BA235" s="150">
        <v>6.0449035324820635</v>
      </c>
      <c r="BB235" s="151">
        <v>0</v>
      </c>
      <c r="BC235" s="152">
        <v>6.4225860487468518</v>
      </c>
    </row>
    <row r="236" spans="1:55" hidden="1">
      <c r="A236" s="147" t="str">
        <f t="shared" si="3"/>
        <v>COVENANT HEALTH SYSTEMS, INCPREMIER</v>
      </c>
      <c r="B236" s="148" t="s">
        <v>444</v>
      </c>
      <c r="C236" s="148" t="s">
        <v>8334</v>
      </c>
      <c r="D236" s="149">
        <v>74</v>
      </c>
      <c r="E236" s="150">
        <v>666.54054054054052</v>
      </c>
      <c r="F236" s="151">
        <v>816.05076761423936</v>
      </c>
      <c r="G236" s="152">
        <v>1252.2083447817447</v>
      </c>
      <c r="H236" s="150">
        <v>2649.5661261457462</v>
      </c>
      <c r="I236" s="151">
        <v>3346.2733201581259</v>
      </c>
      <c r="J236" s="153">
        <v>4044.4018226693629</v>
      </c>
      <c r="K236" s="150">
        <v>2472.0732432432433</v>
      </c>
      <c r="L236" s="151">
        <v>3108.0738653191379</v>
      </c>
      <c r="M236" s="152">
        <v>3765.1427084077527</v>
      </c>
      <c r="N236" s="150">
        <v>89.481531551151548</v>
      </c>
      <c r="O236" s="151">
        <v>120.89671572335898</v>
      </c>
      <c r="P236" s="152">
        <v>140.63258706889604</v>
      </c>
      <c r="Q236" s="150">
        <v>88.011351351351351</v>
      </c>
      <c r="R236" s="151">
        <v>117.30273911562863</v>
      </c>
      <c r="S236" s="152">
        <v>138.62652719271392</v>
      </c>
      <c r="T236" s="150">
        <v>434.02635135135137</v>
      </c>
      <c r="U236" s="151">
        <v>518.72458336942032</v>
      </c>
      <c r="V236" s="152">
        <v>561.51627262484476</v>
      </c>
      <c r="W236" s="150">
        <v>94.637837837837836</v>
      </c>
      <c r="X236" s="151">
        <v>113.10597352112212</v>
      </c>
      <c r="Y236" s="152">
        <v>122.43654281939889</v>
      </c>
      <c r="Z236" s="150">
        <v>995.18216216216206</v>
      </c>
      <c r="AA236" s="151">
        <v>1239.7326611426045</v>
      </c>
      <c r="AB236" s="152">
        <v>1599.9811657802697</v>
      </c>
      <c r="AC236" s="150">
        <v>282.89256756756754</v>
      </c>
      <c r="AD236" s="151">
        <v>359.37691683887402</v>
      </c>
      <c r="AE236" s="152">
        <v>379.32910359961858</v>
      </c>
      <c r="AF236" s="150">
        <v>181.46743243243245</v>
      </c>
      <c r="AG236" s="151">
        <v>186.66716832282461</v>
      </c>
      <c r="AH236" s="152">
        <v>202.5562079826739</v>
      </c>
      <c r="AI236" s="150">
        <v>431.74297297297295</v>
      </c>
      <c r="AJ236" s="151">
        <v>546.83960338402903</v>
      </c>
      <c r="AK236" s="152">
        <v>638.0387523674832</v>
      </c>
      <c r="AL236" s="150">
        <v>154.41013513513514</v>
      </c>
      <c r="AM236" s="151">
        <v>196.39710089972309</v>
      </c>
      <c r="AN236" s="152">
        <v>241.72949678650087</v>
      </c>
      <c r="AO236" s="150">
        <v>89.444861980726344</v>
      </c>
      <c r="AP236" s="151">
        <v>103.28489096011697</v>
      </c>
      <c r="AQ236" s="152">
        <v>115.43959095691385</v>
      </c>
      <c r="AR236" s="150">
        <v>57.759898731420471</v>
      </c>
      <c r="AS236" s="151">
        <v>74.3080514236228</v>
      </c>
      <c r="AT236" s="152">
        <v>92.998040438459171</v>
      </c>
      <c r="AU236" s="150">
        <v>36.155689824141191</v>
      </c>
      <c r="AV236" s="151">
        <v>45.852308019724831</v>
      </c>
      <c r="AW236" s="152">
        <v>55.698099441425271</v>
      </c>
      <c r="AX236" s="150">
        <v>18.498783783783786</v>
      </c>
      <c r="AY236" s="151">
        <v>18.498783783783786</v>
      </c>
      <c r="AZ236" s="152">
        <v>18.498783783783786</v>
      </c>
      <c r="BA236" s="150">
        <v>9.606148799477328</v>
      </c>
      <c r="BB236" s="151">
        <v>11.092532419743327</v>
      </c>
      <c r="BC236" s="152">
        <v>12.397916029227758</v>
      </c>
    </row>
    <row r="237" spans="1:55" hidden="1">
      <c r="A237" s="147" t="str">
        <f t="shared" si="3"/>
        <v>SAINT CLAIRE REGIONAL MEDICAL CENTERVIZIENT</v>
      </c>
      <c r="B237" s="148" t="s">
        <v>880</v>
      </c>
      <c r="C237" s="148" t="s">
        <v>8335</v>
      </c>
      <c r="D237" s="149">
        <v>73</v>
      </c>
      <c r="E237" s="150">
        <v>798.39246575342463</v>
      </c>
      <c r="F237" s="151">
        <v>893.86124263863348</v>
      </c>
      <c r="G237" s="152">
        <v>1180.6139123667874</v>
      </c>
      <c r="H237" s="150">
        <v>2259.145307111819</v>
      </c>
      <c r="I237" s="151">
        <v>2569.4124742848257</v>
      </c>
      <c r="J237" s="153">
        <v>3323.2899981258424</v>
      </c>
      <c r="K237" s="150">
        <v>2078.8350684931506</v>
      </c>
      <c r="L237" s="151">
        <v>2370.1678386736685</v>
      </c>
      <c r="M237" s="152">
        <v>3060.4100127495603</v>
      </c>
      <c r="N237" s="150">
        <v>80.098149216817802</v>
      </c>
      <c r="O237" s="151">
        <v>87.187477234349146</v>
      </c>
      <c r="P237" s="152">
        <v>110.07288127064815</v>
      </c>
      <c r="Q237" s="150">
        <v>100.21208940185029</v>
      </c>
      <c r="R237" s="151">
        <v>112.05715837680827</v>
      </c>
      <c r="S237" s="152">
        <v>152.80710410563435</v>
      </c>
      <c r="T237" s="150">
        <v>241.96904109589045</v>
      </c>
      <c r="U237" s="151">
        <v>258.00130113859444</v>
      </c>
      <c r="V237" s="152">
        <v>305.74334670740745</v>
      </c>
      <c r="W237" s="150">
        <v>189.503698630137</v>
      </c>
      <c r="X237" s="151">
        <v>202.05973704617784</v>
      </c>
      <c r="Y237" s="152">
        <v>239.45003364975545</v>
      </c>
      <c r="Z237" s="150">
        <v>933.37726027397252</v>
      </c>
      <c r="AA237" s="151">
        <v>1156.2831378881356</v>
      </c>
      <c r="AB237" s="152">
        <v>1634.8054646310845</v>
      </c>
      <c r="AC237" s="150">
        <v>140.13808219178082</v>
      </c>
      <c r="AD237" s="151">
        <v>158.06598444003774</v>
      </c>
      <c r="AE237" s="152">
        <v>183.54824444983413</v>
      </c>
      <c r="AF237" s="150">
        <v>229.36481817349096</v>
      </c>
      <c r="AG237" s="151">
        <v>286.3417737845059</v>
      </c>
      <c r="AH237" s="152">
        <v>426.21096634008444</v>
      </c>
      <c r="AI237" s="150">
        <v>516.41972602739725</v>
      </c>
      <c r="AJ237" s="151">
        <v>577.68602037542382</v>
      </c>
      <c r="AK237" s="152">
        <v>652.74026557681395</v>
      </c>
      <c r="AL237" s="150">
        <v>100.38972602739726</v>
      </c>
      <c r="AM237" s="151">
        <v>117.75005886964416</v>
      </c>
      <c r="AN237" s="152">
        <v>137.94683590408636</v>
      </c>
      <c r="AO237" s="150">
        <v>99.39613263717132</v>
      </c>
      <c r="AP237" s="151">
        <v>106.51704728422442</v>
      </c>
      <c r="AQ237" s="152">
        <v>127.59697517511525</v>
      </c>
      <c r="AR237" s="150">
        <v>59.420233122652725</v>
      </c>
      <c r="AS237" s="151">
        <v>67.048068792367474</v>
      </c>
      <c r="AT237" s="152">
        <v>91.728269591810829</v>
      </c>
      <c r="AU237" s="150">
        <v>50.746392781899807</v>
      </c>
      <c r="AV237" s="151">
        <v>55.874788392220132</v>
      </c>
      <c r="AW237" s="152">
        <v>74.805529878442911</v>
      </c>
      <c r="AX237" s="150">
        <v>21.459452054794522</v>
      </c>
      <c r="AY237" s="151">
        <v>21.459452054794522</v>
      </c>
      <c r="AZ237" s="152">
        <v>21.459452054794522</v>
      </c>
      <c r="BA237" s="150">
        <v>12.542561601172487</v>
      </c>
      <c r="BB237" s="151">
        <v>13.441132886067265</v>
      </c>
      <c r="BC237" s="152">
        <v>16.101158855939815</v>
      </c>
    </row>
    <row r="238" spans="1:55" hidden="1">
      <c r="A238" s="147" t="str">
        <f t="shared" si="3"/>
        <v>SOMERSET COMMUNITY HOSPITALINTALARE</v>
      </c>
      <c r="B238" s="148" t="s">
        <v>933</v>
      </c>
      <c r="C238" s="148" t="s">
        <v>8332</v>
      </c>
      <c r="D238" s="149">
        <v>72</v>
      </c>
      <c r="E238" s="150">
        <v>367.26666666666665</v>
      </c>
      <c r="F238" s="151">
        <v>412.75135051858229</v>
      </c>
      <c r="G238" s="152">
        <v>681.00543671199512</v>
      </c>
      <c r="H238" s="150">
        <v>1348.4890724206348</v>
      </c>
      <c r="I238" s="151">
        <v>1536.3957365461722</v>
      </c>
      <c r="J238" s="153">
        <v>1839.3864194584582</v>
      </c>
      <c r="K238" s="150">
        <v>1267.4622222222222</v>
      </c>
      <c r="L238" s="151">
        <v>1444.6593615473028</v>
      </c>
      <c r="M238" s="152">
        <v>1734.9126430768492</v>
      </c>
      <c r="N238" s="150">
        <v>57.526155753968261</v>
      </c>
      <c r="O238" s="151">
        <v>64.848750935267034</v>
      </c>
      <c r="P238" s="152">
        <v>70.056448974696565</v>
      </c>
      <c r="Q238" s="150">
        <v>23.500694444444445</v>
      </c>
      <c r="R238" s="151">
        <v>26.887624063602534</v>
      </c>
      <c r="S238" s="152">
        <v>34.417327406912392</v>
      </c>
      <c r="T238" s="150">
        <v>172.74083333333334</v>
      </c>
      <c r="U238" s="151">
        <v>201.35761020572298</v>
      </c>
      <c r="V238" s="152">
        <v>225.39307495501757</v>
      </c>
      <c r="W238" s="150">
        <v>225.35138888888889</v>
      </c>
      <c r="X238" s="151">
        <v>262.68379194191976</v>
      </c>
      <c r="Y238" s="152">
        <v>294.03958234378462</v>
      </c>
      <c r="Z238" s="150">
        <v>733.42875000000004</v>
      </c>
      <c r="AA238" s="151">
        <v>899.13908756169008</v>
      </c>
      <c r="AB238" s="152">
        <v>1299.5899376631899</v>
      </c>
      <c r="AC238" s="150">
        <v>58.804027777777783</v>
      </c>
      <c r="AD238" s="151">
        <v>70.786199542139627</v>
      </c>
      <c r="AE238" s="152">
        <v>76.065116946370324</v>
      </c>
      <c r="AF238" s="150">
        <v>256.94148809523807</v>
      </c>
      <c r="AG238" s="151">
        <v>348.87231707237396</v>
      </c>
      <c r="AH238" s="152">
        <v>443.37564122325972</v>
      </c>
      <c r="AI238" s="150">
        <v>159.17777777777778</v>
      </c>
      <c r="AJ238" s="151">
        <v>176.57777777777775</v>
      </c>
      <c r="AK238" s="152">
        <v>210.79191932882171</v>
      </c>
      <c r="AL238" s="150">
        <v>66.017083333333332</v>
      </c>
      <c r="AM238" s="151">
        <v>83.390789509817452</v>
      </c>
      <c r="AN238" s="152">
        <v>91.754709540088086</v>
      </c>
      <c r="AO238" s="150">
        <v>82.680464660023887</v>
      </c>
      <c r="AP238" s="151">
        <v>91.35389541697873</v>
      </c>
      <c r="AQ238" s="152">
        <v>102.25299189574946</v>
      </c>
      <c r="AR238" s="150">
        <v>51.20799843392367</v>
      </c>
      <c r="AS238" s="151">
        <v>61.303689407913318</v>
      </c>
      <c r="AT238" s="152">
        <v>74.858401567637571</v>
      </c>
      <c r="AU238" s="150">
        <v>27.524915674603168</v>
      </c>
      <c r="AV238" s="151">
        <v>33.273268168788469</v>
      </c>
      <c r="AW238" s="152">
        <v>43.221973186022538</v>
      </c>
      <c r="AX238" s="150">
        <v>43.70181547619049</v>
      </c>
      <c r="AY238" s="151">
        <v>43.70181547619049</v>
      </c>
      <c r="AZ238" s="152">
        <v>43.70181547619049</v>
      </c>
      <c r="BA238" s="150">
        <v>10.552474658819062</v>
      </c>
      <c r="BB238" s="151">
        <v>11.65946115973118</v>
      </c>
      <c r="BC238" s="152">
        <v>13.050508487164269</v>
      </c>
    </row>
    <row r="239" spans="1:55" hidden="1">
      <c r="A239" s="147" t="str">
        <f t="shared" si="3"/>
        <v>LANDMARK HOLDINGSHEALTHTRUST</v>
      </c>
      <c r="B239" s="148" t="s">
        <v>652</v>
      </c>
      <c r="C239" s="148" t="s">
        <v>8331</v>
      </c>
      <c r="D239" s="149">
        <v>72</v>
      </c>
      <c r="E239" s="150">
        <v>67.291944444444454</v>
      </c>
      <c r="F239" s="151">
        <v>0</v>
      </c>
      <c r="G239" s="152">
        <v>110.75563568530234</v>
      </c>
      <c r="H239" s="150">
        <v>705.77250000000004</v>
      </c>
      <c r="I239" s="151">
        <v>0</v>
      </c>
      <c r="J239" s="153">
        <v>760.80483949978941</v>
      </c>
      <c r="K239" s="150">
        <v>678.7523611111111</v>
      </c>
      <c r="L239" s="151">
        <v>0</v>
      </c>
      <c r="M239" s="152">
        <v>731.89742629464433</v>
      </c>
      <c r="N239" s="150">
        <v>10.737222222222222</v>
      </c>
      <c r="O239" s="151">
        <v>0</v>
      </c>
      <c r="P239" s="152">
        <v>11.403492136505909</v>
      </c>
      <c r="Q239" s="150">
        <v>16.282916666666665</v>
      </c>
      <c r="R239" s="151">
        <v>0</v>
      </c>
      <c r="S239" s="152">
        <v>17.50392106863924</v>
      </c>
      <c r="T239" s="150">
        <v>219.65656584956659</v>
      </c>
      <c r="U239" s="151">
        <v>0</v>
      </c>
      <c r="V239" s="152">
        <v>266.33359387486632</v>
      </c>
      <c r="W239" s="150">
        <v>53.829027777777782</v>
      </c>
      <c r="X239" s="151">
        <v>0</v>
      </c>
      <c r="Y239" s="152">
        <v>58.986625236267145</v>
      </c>
      <c r="Z239" s="150">
        <v>298.48347222222219</v>
      </c>
      <c r="AA239" s="151">
        <v>0</v>
      </c>
      <c r="AB239" s="152">
        <v>387.22086435473267</v>
      </c>
      <c r="AC239" s="150">
        <v>64.189583333333331</v>
      </c>
      <c r="AD239" s="151">
        <v>0</v>
      </c>
      <c r="AE239" s="152">
        <v>73.549584705756089</v>
      </c>
      <c r="AF239" s="150">
        <v>195.14386149687755</v>
      </c>
      <c r="AG239" s="151">
        <v>0</v>
      </c>
      <c r="AH239" s="152">
        <v>229.506605621478</v>
      </c>
      <c r="AI239" s="150">
        <v>540.52777777777783</v>
      </c>
      <c r="AJ239" s="151">
        <v>0</v>
      </c>
      <c r="AK239" s="152">
        <v>563.65715769707151</v>
      </c>
      <c r="AL239" s="150">
        <v>422.5</v>
      </c>
      <c r="AM239" s="151">
        <v>0</v>
      </c>
      <c r="AN239" s="152">
        <v>496.03306326214806</v>
      </c>
      <c r="AO239" s="150">
        <v>82.680464660023887</v>
      </c>
      <c r="AP239" s="151">
        <v>0</v>
      </c>
      <c r="AQ239" s="152">
        <v>87.846298286804327</v>
      </c>
      <c r="AR239" s="150">
        <v>28.960694444444446</v>
      </c>
      <c r="AS239" s="151">
        <v>0</v>
      </c>
      <c r="AT239" s="152">
        <v>33.463265987861512</v>
      </c>
      <c r="AU239" s="150">
        <v>70.882499999999993</v>
      </c>
      <c r="AV239" s="151">
        <v>0</v>
      </c>
      <c r="AW239" s="152">
        <v>87.124217576048224</v>
      </c>
      <c r="AX239" s="150">
        <v>86.284444444444446</v>
      </c>
      <c r="AY239" s="151">
        <v>0</v>
      </c>
      <c r="AZ239" s="152">
        <v>86.284444444444446</v>
      </c>
      <c r="BA239" s="150">
        <v>6.0449035324820635</v>
      </c>
      <c r="BB239" s="151">
        <v>0</v>
      </c>
      <c r="BC239" s="152">
        <v>6.4225860487468518</v>
      </c>
    </row>
    <row r="240" spans="1:55" hidden="1">
      <c r="A240" s="147" t="str">
        <f t="shared" si="3"/>
        <v>ROCHESTER REGIONAL HEALTH SYSTEMPREMIER</v>
      </c>
      <c r="B240" s="148" t="s">
        <v>866</v>
      </c>
      <c r="C240" s="148" t="s">
        <v>8334</v>
      </c>
      <c r="D240" s="149">
        <v>70</v>
      </c>
      <c r="E240" s="150">
        <v>516.12</v>
      </c>
      <c r="F240" s="151">
        <v>631.88972997726319</v>
      </c>
      <c r="G240" s="152">
        <v>969.61809762484404</v>
      </c>
      <c r="H240" s="150">
        <v>1750.6920038656287</v>
      </c>
      <c r="I240" s="151">
        <v>2215.4259116464332</v>
      </c>
      <c r="J240" s="153">
        <v>2674.8595790177151</v>
      </c>
      <c r="K240" s="150">
        <v>1582.68</v>
      </c>
      <c r="L240" s="151">
        <v>1989.8627027367863</v>
      </c>
      <c r="M240" s="152">
        <v>2410.5337809185762</v>
      </c>
      <c r="N240" s="150">
        <v>89.481531551151548</v>
      </c>
      <c r="O240" s="151">
        <v>120.89671572335898</v>
      </c>
      <c r="P240" s="152">
        <v>140.63258706889604</v>
      </c>
      <c r="Q240" s="150">
        <v>78.53047231447708</v>
      </c>
      <c r="R240" s="151">
        <v>104.66649318628784</v>
      </c>
      <c r="S240" s="152">
        <v>123.69321103024254</v>
      </c>
      <c r="T240" s="150">
        <v>207.97014285714286</v>
      </c>
      <c r="U240" s="151">
        <v>248.55455289976226</v>
      </c>
      <c r="V240" s="152">
        <v>269.05882343504339</v>
      </c>
      <c r="W240" s="150">
        <v>94.112571428571428</v>
      </c>
      <c r="X240" s="151">
        <v>112.47820380516748</v>
      </c>
      <c r="Y240" s="152">
        <v>121.75698584008649</v>
      </c>
      <c r="Z240" s="150">
        <v>989.11371428571442</v>
      </c>
      <c r="AA240" s="151">
        <v>1232.172986822751</v>
      </c>
      <c r="AB240" s="152">
        <v>1590.2247586851702</v>
      </c>
      <c r="AC240" s="150">
        <v>120.72528571428572</v>
      </c>
      <c r="AD240" s="151">
        <v>153.36522036454582</v>
      </c>
      <c r="AE240" s="152">
        <v>161.87987830705384</v>
      </c>
      <c r="AF240" s="150">
        <v>191.44924184679036</v>
      </c>
      <c r="AG240" s="151">
        <v>196.93499474842895</v>
      </c>
      <c r="AH240" s="152">
        <v>213.69802795927447</v>
      </c>
      <c r="AI240" s="150">
        <v>149</v>
      </c>
      <c r="AJ240" s="151">
        <v>188.72131338503777</v>
      </c>
      <c r="AK240" s="152">
        <v>220.19530149644433</v>
      </c>
      <c r="AL240" s="150">
        <v>40.195142857142855</v>
      </c>
      <c r="AM240" s="151">
        <v>51.124944100879731</v>
      </c>
      <c r="AN240" s="152">
        <v>62.925608138450215</v>
      </c>
      <c r="AO240" s="150">
        <v>89.444861980726344</v>
      </c>
      <c r="AP240" s="151">
        <v>103.28489096011697</v>
      </c>
      <c r="AQ240" s="152">
        <v>115.43959095691385</v>
      </c>
      <c r="AR240" s="150">
        <v>57.759898731420471</v>
      </c>
      <c r="AS240" s="151">
        <v>74.3080514236228</v>
      </c>
      <c r="AT240" s="152">
        <v>92.998040438459171</v>
      </c>
      <c r="AU240" s="150">
        <v>36.155689824141191</v>
      </c>
      <c r="AV240" s="151">
        <v>45.852308019724831</v>
      </c>
      <c r="AW240" s="152">
        <v>55.698099441425271</v>
      </c>
      <c r="AX240" s="150">
        <v>10.357142857142858</v>
      </c>
      <c r="AY240" s="151">
        <v>10.357142857142858</v>
      </c>
      <c r="AZ240" s="152">
        <v>10.357142857142858</v>
      </c>
      <c r="BA240" s="150">
        <v>9.606148799477328</v>
      </c>
      <c r="BB240" s="151">
        <v>11.092532419743327</v>
      </c>
      <c r="BC240" s="152">
        <v>12.397916029227758</v>
      </c>
    </row>
    <row r="241" spans="1:55" hidden="1">
      <c r="A241" s="147" t="str">
        <f t="shared" si="3"/>
        <v>COMMUNITY MEDICAL CENTER, INCHEALTHTRUST</v>
      </c>
      <c r="B241" s="148" t="s">
        <v>1136</v>
      </c>
      <c r="C241" s="148" t="s">
        <v>8331</v>
      </c>
      <c r="D241" s="149">
        <v>70</v>
      </c>
      <c r="E241" s="150">
        <v>539.40599999999995</v>
      </c>
      <c r="F241" s="151">
        <v>0</v>
      </c>
      <c r="G241" s="152">
        <v>887.80692719897229</v>
      </c>
      <c r="H241" s="150">
        <v>2527.5284285714283</v>
      </c>
      <c r="I241" s="151">
        <v>0</v>
      </c>
      <c r="J241" s="153">
        <v>2722.3100464345462</v>
      </c>
      <c r="K241" s="150">
        <v>2323.8721428571425</v>
      </c>
      <c r="L241" s="151">
        <v>0</v>
      </c>
      <c r="M241" s="152">
        <v>2505.8270701419151</v>
      </c>
      <c r="N241" s="150">
        <v>189.018</v>
      </c>
      <c r="O241" s="151">
        <v>0</v>
      </c>
      <c r="P241" s="152">
        <v>200.74701184790877</v>
      </c>
      <c r="Q241" s="150">
        <v>14.638285714285715</v>
      </c>
      <c r="R241" s="151">
        <v>0</v>
      </c>
      <c r="S241" s="152">
        <v>15.735964444722528</v>
      </c>
      <c r="T241" s="150">
        <v>219.65656584956659</v>
      </c>
      <c r="U241" s="151">
        <v>0</v>
      </c>
      <c r="V241" s="152">
        <v>266.33359387486632</v>
      </c>
      <c r="W241" s="150">
        <v>53.121571428571428</v>
      </c>
      <c r="X241" s="151">
        <v>0</v>
      </c>
      <c r="Y241" s="152">
        <v>58.211384362255288</v>
      </c>
      <c r="Z241" s="150">
        <v>1293.644</v>
      </c>
      <c r="AA241" s="151">
        <v>0</v>
      </c>
      <c r="AB241" s="152">
        <v>1678.2368019170331</v>
      </c>
      <c r="AC241" s="150">
        <v>411.73685714285716</v>
      </c>
      <c r="AD241" s="151">
        <v>0</v>
      </c>
      <c r="AE241" s="152">
        <v>471.77553238898366</v>
      </c>
      <c r="AF241" s="150">
        <v>369.76614285714288</v>
      </c>
      <c r="AG241" s="151">
        <v>0</v>
      </c>
      <c r="AH241" s="152">
        <v>434.87800061928812</v>
      </c>
      <c r="AI241" s="150">
        <v>204.97928571428571</v>
      </c>
      <c r="AJ241" s="151">
        <v>0</v>
      </c>
      <c r="AK241" s="152">
        <v>213.75042379411312</v>
      </c>
      <c r="AL241" s="150">
        <v>119.93542857142856</v>
      </c>
      <c r="AM241" s="151">
        <v>0</v>
      </c>
      <c r="AN241" s="152">
        <v>140.80932077619946</v>
      </c>
      <c r="AO241" s="150">
        <v>289.23</v>
      </c>
      <c r="AP241" s="151">
        <v>0</v>
      </c>
      <c r="AQ241" s="152">
        <v>307.30094415854336</v>
      </c>
      <c r="AR241" s="150">
        <v>152.11000000000001</v>
      </c>
      <c r="AS241" s="151">
        <v>0</v>
      </c>
      <c r="AT241" s="152">
        <v>175.75881680523901</v>
      </c>
      <c r="AU241" s="150">
        <v>104.81685714285715</v>
      </c>
      <c r="AV241" s="151">
        <v>0</v>
      </c>
      <c r="AW241" s="152">
        <v>128.83415042290906</v>
      </c>
      <c r="AX241" s="150">
        <v>277.64999999999998</v>
      </c>
      <c r="AY241" s="151">
        <v>0</v>
      </c>
      <c r="AZ241" s="152">
        <v>277.64999999999998</v>
      </c>
      <c r="BA241" s="150">
        <v>25.688428571428574</v>
      </c>
      <c r="BB241" s="151">
        <v>0</v>
      </c>
      <c r="BC241" s="152">
        <v>27.293428599900775</v>
      </c>
    </row>
    <row r="242" spans="1:55" hidden="1">
      <c r="A242" s="147" t="str">
        <f t="shared" si="3"/>
        <v>GEISINGERPREMIER</v>
      </c>
      <c r="B242" s="148" t="s">
        <v>517</v>
      </c>
      <c r="C242" s="148" t="s">
        <v>8334</v>
      </c>
      <c r="D242" s="149">
        <v>70</v>
      </c>
      <c r="E242" s="150">
        <v>990.73857142857139</v>
      </c>
      <c r="F242" s="151">
        <v>1212.9689381889086</v>
      </c>
      <c r="G242" s="152">
        <v>1861.2687918936042</v>
      </c>
      <c r="H242" s="150">
        <v>3126.244285714286</v>
      </c>
      <c r="I242" s="151">
        <v>3939.6947238911807</v>
      </c>
      <c r="J242" s="153">
        <v>4767.3382295958627</v>
      </c>
      <c r="K242" s="150">
        <v>3011.9839999999999</v>
      </c>
      <c r="L242" s="151">
        <v>3786.8897204993787</v>
      </c>
      <c r="M242" s="152">
        <v>4587.4650463683474</v>
      </c>
      <c r="N242" s="150">
        <v>28.321142857142856</v>
      </c>
      <c r="O242" s="151">
        <v>38.264132247260086</v>
      </c>
      <c r="P242" s="152">
        <v>44.510588047668811</v>
      </c>
      <c r="Q242" s="150">
        <v>85.939142857142855</v>
      </c>
      <c r="R242" s="151">
        <v>114.54087114454222</v>
      </c>
      <c r="S242" s="152">
        <v>135.36259517984686</v>
      </c>
      <c r="T242" s="150">
        <v>1118.02</v>
      </c>
      <c r="U242" s="151">
        <v>1336.1964242332485</v>
      </c>
      <c r="V242" s="152">
        <v>1446.4246725236867</v>
      </c>
      <c r="W242" s="150">
        <v>177.20857142857145</v>
      </c>
      <c r="X242" s="151">
        <v>211.79000329720344</v>
      </c>
      <c r="Y242" s="152">
        <v>229.26141741378669</v>
      </c>
      <c r="Z242" s="150">
        <v>1826.4024285714286</v>
      </c>
      <c r="AA242" s="151">
        <v>2275.2123472257531</v>
      </c>
      <c r="AB242" s="152">
        <v>2936.3563757018633</v>
      </c>
      <c r="AC242" s="150">
        <v>446.14442857142859</v>
      </c>
      <c r="AD242" s="151">
        <v>566.76642509014039</v>
      </c>
      <c r="AE242" s="152">
        <v>598.23263517003841</v>
      </c>
      <c r="AF242" s="150">
        <v>192.98999999999998</v>
      </c>
      <c r="AG242" s="151">
        <v>198.51990151475482</v>
      </c>
      <c r="AH242" s="152">
        <v>215.4178413976926</v>
      </c>
      <c r="AI242" s="150">
        <v>135.21157142857143</v>
      </c>
      <c r="AJ242" s="151">
        <v>171.25708285137483</v>
      </c>
      <c r="AK242" s="152">
        <v>199.81847474176041</v>
      </c>
      <c r="AL242" s="150">
        <v>54.469913703925542</v>
      </c>
      <c r="AM242" s="151">
        <v>69.281288617141215</v>
      </c>
      <c r="AN242" s="152">
        <v>85.272801672835115</v>
      </c>
      <c r="AO242" s="150">
        <v>89.444861980726344</v>
      </c>
      <c r="AP242" s="151">
        <v>103.28489096011697</v>
      </c>
      <c r="AQ242" s="152">
        <v>115.43959095691385</v>
      </c>
      <c r="AR242" s="150">
        <v>57.759898731420471</v>
      </c>
      <c r="AS242" s="151">
        <v>74.3080514236228</v>
      </c>
      <c r="AT242" s="152">
        <v>92.998040438459171</v>
      </c>
      <c r="AU242" s="150">
        <v>36.155689824141191</v>
      </c>
      <c r="AV242" s="151">
        <v>45.852308019724831</v>
      </c>
      <c r="AW242" s="152">
        <v>55.698099441425271</v>
      </c>
      <c r="AX242" s="150">
        <v>65.097571428571428</v>
      </c>
      <c r="AY242" s="151">
        <v>65.097571428571428</v>
      </c>
      <c r="AZ242" s="152">
        <v>65.097571428571428</v>
      </c>
      <c r="BA242" s="150">
        <v>9.606148799477328</v>
      </c>
      <c r="BB242" s="151">
        <v>11.092532419743327</v>
      </c>
      <c r="BC242" s="152">
        <v>12.397916029227758</v>
      </c>
    </row>
    <row r="243" spans="1:55" hidden="1">
      <c r="A243" s="147" t="str">
        <f t="shared" si="3"/>
        <v>HANNIBAL REGIONAL HEALTHCARE SYSTEMS, INCPREMIER</v>
      </c>
      <c r="B243" s="148" t="s">
        <v>558</v>
      </c>
      <c r="C243" s="148" t="s">
        <v>8334</v>
      </c>
      <c r="D243" s="149">
        <v>70</v>
      </c>
      <c r="E243" s="150">
        <v>524.36099999999999</v>
      </c>
      <c r="F243" s="151">
        <v>641.97925036930894</v>
      </c>
      <c r="G243" s="152">
        <v>985.10020012528253</v>
      </c>
      <c r="H243" s="150">
        <v>2312.3391428571431</v>
      </c>
      <c r="I243" s="151">
        <v>2918.4500703903468</v>
      </c>
      <c r="J243" s="153">
        <v>3528.9922206074316</v>
      </c>
      <c r="K243" s="150">
        <v>2172.7701428571431</v>
      </c>
      <c r="L243" s="151">
        <v>2731.7678045413527</v>
      </c>
      <c r="M243" s="152">
        <v>3309.2828793744939</v>
      </c>
      <c r="N243" s="150">
        <v>36.28442857142857</v>
      </c>
      <c r="O243" s="151">
        <v>49.023169028761124</v>
      </c>
      <c r="P243" s="152">
        <v>57.025991529878986</v>
      </c>
      <c r="Q243" s="150">
        <v>103.28457142857143</v>
      </c>
      <c r="R243" s="151">
        <v>137.65909682023303</v>
      </c>
      <c r="S243" s="152">
        <v>162.6833497030587</v>
      </c>
      <c r="T243" s="150">
        <v>384.24960581477654</v>
      </c>
      <c r="U243" s="151">
        <v>459.23413651163639</v>
      </c>
      <c r="V243" s="152">
        <v>497.11821815172704</v>
      </c>
      <c r="W243" s="150">
        <v>516.92314285714292</v>
      </c>
      <c r="X243" s="151">
        <v>617.7982997523543</v>
      </c>
      <c r="Y243" s="152">
        <v>668.76298065066624</v>
      </c>
      <c r="Z243" s="150">
        <v>954.61799999999994</v>
      </c>
      <c r="AA243" s="151">
        <v>1189.2004886255061</v>
      </c>
      <c r="AB243" s="152">
        <v>1534.765069740015</v>
      </c>
      <c r="AC243" s="150">
        <v>128.94485714285713</v>
      </c>
      <c r="AD243" s="151">
        <v>163.80707913494763</v>
      </c>
      <c r="AE243" s="152">
        <v>172.90145688291491</v>
      </c>
      <c r="AF243" s="150">
        <v>191.44924184679036</v>
      </c>
      <c r="AG243" s="151">
        <v>196.93499474842895</v>
      </c>
      <c r="AH243" s="152">
        <v>213.69802795927447</v>
      </c>
      <c r="AI243" s="150">
        <v>393.80571428571432</v>
      </c>
      <c r="AJ243" s="151">
        <v>498.78880280894595</v>
      </c>
      <c r="AK243" s="152">
        <v>581.97428179976828</v>
      </c>
      <c r="AL243" s="150">
        <v>39.550285714285714</v>
      </c>
      <c r="AM243" s="151">
        <v>50.30473839844457</v>
      </c>
      <c r="AN243" s="152">
        <v>61.916082484544042</v>
      </c>
      <c r="AO243" s="150">
        <v>89.444861980726344</v>
      </c>
      <c r="AP243" s="151">
        <v>103.28489096011697</v>
      </c>
      <c r="AQ243" s="152">
        <v>115.43959095691385</v>
      </c>
      <c r="AR243" s="150">
        <v>57.759898731420471</v>
      </c>
      <c r="AS243" s="151">
        <v>74.3080514236228</v>
      </c>
      <c r="AT243" s="152">
        <v>92.998040438459171</v>
      </c>
      <c r="AU243" s="150">
        <v>36.155689824141191</v>
      </c>
      <c r="AV243" s="151">
        <v>45.852308019724831</v>
      </c>
      <c r="AW243" s="152">
        <v>55.698099441425271</v>
      </c>
      <c r="AX243" s="150">
        <v>14.256857142857143</v>
      </c>
      <c r="AY243" s="151">
        <v>14.256857142857143</v>
      </c>
      <c r="AZ243" s="152">
        <v>14.256857142857143</v>
      </c>
      <c r="BA243" s="150">
        <v>9.606148799477328</v>
      </c>
      <c r="BB243" s="151">
        <v>11.092532419743327</v>
      </c>
      <c r="BC243" s="152">
        <v>12.397916029227758</v>
      </c>
    </row>
    <row r="244" spans="1:55" hidden="1">
      <c r="A244" s="147" t="str">
        <f t="shared" si="3"/>
        <v>LAKE REGIONAL HEALTH SYSTEMVIZIENT</v>
      </c>
      <c r="B244" s="148" t="s">
        <v>649</v>
      </c>
      <c r="C244" s="148" t="s">
        <v>8335</v>
      </c>
      <c r="D244" s="149">
        <v>69</v>
      </c>
      <c r="E244" s="150">
        <v>1155.1718840579711</v>
      </c>
      <c r="F244" s="151">
        <v>1293.3030057728101</v>
      </c>
      <c r="G244" s="152">
        <v>1708.1974793021075</v>
      </c>
      <c r="H244" s="150">
        <v>3092.5333333333328</v>
      </c>
      <c r="I244" s="151">
        <v>3519.8180406824363</v>
      </c>
      <c r="J244" s="153">
        <v>4556.1600248738632</v>
      </c>
      <c r="K244" s="150">
        <v>2882.7208695652171</v>
      </c>
      <c r="L244" s="151">
        <v>3286.7120612264098</v>
      </c>
      <c r="M244" s="152">
        <v>4243.8709770152109</v>
      </c>
      <c r="N244" s="150">
        <v>50.731449275362316</v>
      </c>
      <c r="O244" s="151">
        <v>55.221589038070867</v>
      </c>
      <c r="P244" s="152">
        <v>69.71642725051116</v>
      </c>
      <c r="Q244" s="150">
        <v>159.08101449275364</v>
      </c>
      <c r="R244" s="151">
        <v>177.88439041795579</v>
      </c>
      <c r="S244" s="152">
        <v>242.57262060814094</v>
      </c>
      <c r="T244" s="150">
        <v>1118.02</v>
      </c>
      <c r="U244" s="151">
        <v>1192.0971930647138</v>
      </c>
      <c r="V244" s="152">
        <v>1412.689718228673</v>
      </c>
      <c r="W244" s="150">
        <v>562.79999999999995</v>
      </c>
      <c r="X244" s="151">
        <v>600.08971239943901</v>
      </c>
      <c r="Y244" s="152">
        <v>711.13376631822064</v>
      </c>
      <c r="Z244" s="150">
        <v>1375.8142028985505</v>
      </c>
      <c r="AA244" s="151">
        <v>1704.3813165232314</v>
      </c>
      <c r="AB244" s="152">
        <v>2409.7314911608305</v>
      </c>
      <c r="AC244" s="150">
        <v>287.00884057971018</v>
      </c>
      <c r="AD244" s="151">
        <v>323.72595813849739</v>
      </c>
      <c r="AE244" s="152">
        <v>375.91472643313961</v>
      </c>
      <c r="AF244" s="150">
        <v>241.82130434782607</v>
      </c>
      <c r="AG244" s="151">
        <v>301.89259964648863</v>
      </c>
      <c r="AH244" s="152">
        <v>449.35789467828096</v>
      </c>
      <c r="AI244" s="150">
        <v>110.91637681159419</v>
      </c>
      <c r="AJ244" s="151">
        <v>124.07512162180937</v>
      </c>
      <c r="AK244" s="152">
        <v>140.19523578961235</v>
      </c>
      <c r="AL244" s="150">
        <v>221.42826086956521</v>
      </c>
      <c r="AM244" s="151">
        <v>259.71971221117411</v>
      </c>
      <c r="AN244" s="152">
        <v>304.26747014296109</v>
      </c>
      <c r="AO244" s="150">
        <v>99.39613263717132</v>
      </c>
      <c r="AP244" s="151">
        <v>106.51704728422442</v>
      </c>
      <c r="AQ244" s="152">
        <v>127.59697517511525</v>
      </c>
      <c r="AR244" s="150">
        <v>59.420233122652725</v>
      </c>
      <c r="AS244" s="151">
        <v>67.048068792367474</v>
      </c>
      <c r="AT244" s="152">
        <v>91.728269591810829</v>
      </c>
      <c r="AU244" s="150">
        <v>29.1</v>
      </c>
      <c r="AV244" s="151">
        <v>32.040826018939242</v>
      </c>
      <c r="AW244" s="152">
        <v>42.896466135404268</v>
      </c>
      <c r="AX244" s="150">
        <v>51.732173913043475</v>
      </c>
      <c r="AY244" s="151">
        <v>51.732173913043475</v>
      </c>
      <c r="AZ244" s="152">
        <v>51.732173913043475</v>
      </c>
      <c r="BA244" s="150">
        <v>6.2160869565217398</v>
      </c>
      <c r="BB244" s="151">
        <v>6.661418414412867</v>
      </c>
      <c r="BC244" s="152">
        <v>7.9797258910760194</v>
      </c>
    </row>
    <row r="245" spans="1:55" hidden="1">
      <c r="A245" s="147" t="str">
        <f t="shared" si="3"/>
        <v>RUTHERFORD REGIONAL HEALTH SYSTEMHEALTHTRUST</v>
      </c>
      <c r="B245" s="148" t="s">
        <v>873</v>
      </c>
      <c r="C245" s="148" t="s">
        <v>8331</v>
      </c>
      <c r="D245" s="149">
        <v>69</v>
      </c>
      <c r="E245" s="150">
        <v>345.75598471432551</v>
      </c>
      <c r="F245" s="151">
        <v>0</v>
      </c>
      <c r="G245" s="152">
        <v>569.07887259296376</v>
      </c>
      <c r="H245" s="150">
        <v>1952.9983350961297</v>
      </c>
      <c r="I245" s="151">
        <v>0</v>
      </c>
      <c r="J245" s="153">
        <v>2104.0148531259024</v>
      </c>
      <c r="K245" s="150">
        <v>1776.8676811594203</v>
      </c>
      <c r="L245" s="151">
        <v>0</v>
      </c>
      <c r="M245" s="152">
        <v>1915.9931621863252</v>
      </c>
      <c r="N245" s="150">
        <v>101.77782608695652</v>
      </c>
      <c r="O245" s="151">
        <v>0</v>
      </c>
      <c r="P245" s="152">
        <v>108.09337978040536</v>
      </c>
      <c r="Q245" s="150">
        <v>74.352827849752998</v>
      </c>
      <c r="R245" s="151">
        <v>0</v>
      </c>
      <c r="S245" s="152">
        <v>79.928311159171813</v>
      </c>
      <c r="T245" s="150">
        <v>941.94173913043483</v>
      </c>
      <c r="U245" s="151">
        <v>0</v>
      </c>
      <c r="V245" s="152">
        <v>1142.1043920679392</v>
      </c>
      <c r="W245" s="150">
        <v>106.50652173913043</v>
      </c>
      <c r="X245" s="151">
        <v>0</v>
      </c>
      <c r="Y245" s="152">
        <v>116.71138310318904</v>
      </c>
      <c r="Z245" s="150">
        <v>1039.4744927536233</v>
      </c>
      <c r="AA245" s="151">
        <v>0</v>
      </c>
      <c r="AB245" s="152">
        <v>1348.5041853811181</v>
      </c>
      <c r="AC245" s="150">
        <v>181.74275362318841</v>
      </c>
      <c r="AD245" s="151">
        <v>0</v>
      </c>
      <c r="AE245" s="152">
        <v>208.24413180642324</v>
      </c>
      <c r="AF245" s="150">
        <v>195.14386149687755</v>
      </c>
      <c r="AG245" s="151">
        <v>0</v>
      </c>
      <c r="AH245" s="152">
        <v>229.506605621478</v>
      </c>
      <c r="AI245" s="150">
        <v>340.16194752539843</v>
      </c>
      <c r="AJ245" s="151">
        <v>0</v>
      </c>
      <c r="AK245" s="152">
        <v>354.71760079958847</v>
      </c>
      <c r="AL245" s="150">
        <v>163.34623188405797</v>
      </c>
      <c r="AM245" s="151">
        <v>0</v>
      </c>
      <c r="AN245" s="152">
        <v>191.77545981959395</v>
      </c>
      <c r="AO245" s="150">
        <v>82.680464660023887</v>
      </c>
      <c r="AP245" s="151">
        <v>0</v>
      </c>
      <c r="AQ245" s="152">
        <v>87.846298286804327</v>
      </c>
      <c r="AR245" s="150">
        <v>24.282779849007358</v>
      </c>
      <c r="AS245" s="151">
        <v>0</v>
      </c>
      <c r="AT245" s="152">
        <v>28.058067549823374</v>
      </c>
      <c r="AU245" s="150">
        <v>26.739870444589435</v>
      </c>
      <c r="AV245" s="151">
        <v>0</v>
      </c>
      <c r="AW245" s="152">
        <v>32.866931761291596</v>
      </c>
      <c r="AX245" s="150">
        <v>15.12855072463768</v>
      </c>
      <c r="AY245" s="151">
        <v>0</v>
      </c>
      <c r="AZ245" s="152">
        <v>15.12855072463768</v>
      </c>
      <c r="BA245" s="150">
        <v>6.0449035324820635</v>
      </c>
      <c r="BB245" s="151">
        <v>0</v>
      </c>
      <c r="BC245" s="152">
        <v>6.4225860487468518</v>
      </c>
    </row>
    <row r="246" spans="1:55" hidden="1">
      <c r="A246" s="147" t="str">
        <f t="shared" si="3"/>
        <v>PROMEDICA HEALTH SYSTEMVIZIENT</v>
      </c>
      <c r="B246" s="148" t="s">
        <v>841</v>
      </c>
      <c r="C246" s="148" t="s">
        <v>8335</v>
      </c>
      <c r="D246" s="149">
        <v>66</v>
      </c>
      <c r="E246" s="150">
        <v>433.80696969696965</v>
      </c>
      <c r="F246" s="151">
        <v>485.67998024970098</v>
      </c>
      <c r="G246" s="152">
        <v>641.48719542663446</v>
      </c>
      <c r="H246" s="150">
        <v>1613.6545454545453</v>
      </c>
      <c r="I246" s="151">
        <v>1821.4050038971384</v>
      </c>
      <c r="J246" s="153">
        <v>2342.261703191486</v>
      </c>
      <c r="K246" s="150">
        <v>1247.9257575757576</v>
      </c>
      <c r="L246" s="151">
        <v>1422.8129689011348</v>
      </c>
      <c r="M246" s="152">
        <v>1837.1656999327324</v>
      </c>
      <c r="N246" s="150">
        <v>349.11424242424243</v>
      </c>
      <c r="O246" s="151">
        <v>380.01365026746078</v>
      </c>
      <c r="P246" s="152">
        <v>479.76152922379111</v>
      </c>
      <c r="Q246" s="150">
        <v>16.614545454545453</v>
      </c>
      <c r="R246" s="151">
        <v>18.578384728542588</v>
      </c>
      <c r="S246" s="152">
        <v>25.33447403496254</v>
      </c>
      <c r="T246" s="150">
        <v>427.60650499221407</v>
      </c>
      <c r="U246" s="151">
        <v>455.93863646216607</v>
      </c>
      <c r="V246" s="152">
        <v>540.30814569524568</v>
      </c>
      <c r="W246" s="150">
        <v>108.00090909090909</v>
      </c>
      <c r="X246" s="151">
        <v>115.15677767455864</v>
      </c>
      <c r="Y246" s="152">
        <v>136.46605054657061</v>
      </c>
      <c r="Z246" s="150">
        <v>688.09757575757578</v>
      </c>
      <c r="AA246" s="151">
        <v>852.42662097493917</v>
      </c>
      <c r="AB246" s="152">
        <v>1205.1993603504923</v>
      </c>
      <c r="AC246" s="150">
        <v>59.130303030303025</v>
      </c>
      <c r="AD246" s="151">
        <v>66.694858474884796</v>
      </c>
      <c r="AE246" s="152">
        <v>77.446923386221272</v>
      </c>
      <c r="AF246" s="150">
        <v>229.36481817349096</v>
      </c>
      <c r="AG246" s="151">
        <v>286.3417737845059</v>
      </c>
      <c r="AH246" s="152">
        <v>426.21096634008444</v>
      </c>
      <c r="AI246" s="150">
        <v>387.44242424242424</v>
      </c>
      <c r="AJ246" s="151">
        <v>433.40728656313672</v>
      </c>
      <c r="AK246" s="152">
        <v>489.71651962479012</v>
      </c>
      <c r="AL246" s="150">
        <v>42.045606060606062</v>
      </c>
      <c r="AM246" s="151">
        <v>49.316526548693773</v>
      </c>
      <c r="AN246" s="152">
        <v>57.775417358419681</v>
      </c>
      <c r="AO246" s="150">
        <v>99.39613263717132</v>
      </c>
      <c r="AP246" s="151">
        <v>106.51704728422442</v>
      </c>
      <c r="AQ246" s="152">
        <v>127.59697517511525</v>
      </c>
      <c r="AR246" s="150">
        <v>59.420233122652725</v>
      </c>
      <c r="AS246" s="151">
        <v>67.048068792367474</v>
      </c>
      <c r="AT246" s="152">
        <v>91.728269591810829</v>
      </c>
      <c r="AU246" s="150">
        <v>50.746392781899807</v>
      </c>
      <c r="AV246" s="151">
        <v>55.874788392220132</v>
      </c>
      <c r="AW246" s="152">
        <v>74.805529878442911</v>
      </c>
      <c r="AX246" s="150">
        <v>33.956212121212126</v>
      </c>
      <c r="AY246" s="151">
        <v>33.956212121212126</v>
      </c>
      <c r="AZ246" s="152">
        <v>33.956212121212126</v>
      </c>
      <c r="BA246" s="150">
        <v>10.644090909090909</v>
      </c>
      <c r="BB246" s="151">
        <v>11.406652397632817</v>
      </c>
      <c r="BC246" s="152">
        <v>13.664050777977975</v>
      </c>
    </row>
    <row r="247" spans="1:55" hidden="1">
      <c r="A247" s="147" t="str">
        <f t="shared" si="3"/>
        <v>APPALACHIAN REGIONAL HEALTHCARE SYSTEMPREMIER</v>
      </c>
      <c r="B247" s="148" t="s">
        <v>278</v>
      </c>
      <c r="C247" s="148" t="s">
        <v>8334</v>
      </c>
      <c r="D247" s="149">
        <v>65</v>
      </c>
      <c r="E247" s="150">
        <v>362.23099444656128</v>
      </c>
      <c r="F247" s="151">
        <v>443.4822236499906</v>
      </c>
      <c r="G247" s="152">
        <v>680.51175644429622</v>
      </c>
      <c r="H247" s="150">
        <v>2506.8330769230765</v>
      </c>
      <c r="I247" s="151">
        <v>3167.2640741067507</v>
      </c>
      <c r="J247" s="153">
        <v>3826.7414738408916</v>
      </c>
      <c r="K247" s="150">
        <v>2332.1055384615383</v>
      </c>
      <c r="L247" s="151">
        <v>2932.0960837506668</v>
      </c>
      <c r="M247" s="152">
        <v>3551.9619766022465</v>
      </c>
      <c r="N247" s="150">
        <v>125.29738461538462</v>
      </c>
      <c r="O247" s="151">
        <v>169.28680171357198</v>
      </c>
      <c r="P247" s="152">
        <v>196.9221474640849</v>
      </c>
      <c r="Q247" s="150">
        <v>49.43015384615385</v>
      </c>
      <c r="R247" s="151">
        <v>65.881188642511887</v>
      </c>
      <c r="S247" s="152">
        <v>77.857349774560262</v>
      </c>
      <c r="T247" s="150">
        <v>384.24960581477654</v>
      </c>
      <c r="U247" s="151">
        <v>459.23413651163639</v>
      </c>
      <c r="V247" s="152">
        <v>497.11821815172704</v>
      </c>
      <c r="W247" s="150">
        <v>101.756</v>
      </c>
      <c r="X247" s="151">
        <v>121.61321205727845</v>
      </c>
      <c r="Y247" s="152">
        <v>131.64557787635306</v>
      </c>
      <c r="Z247" s="150">
        <v>1351.8615384615384</v>
      </c>
      <c r="AA247" s="151">
        <v>1684.0604326468701</v>
      </c>
      <c r="AB247" s="152">
        <v>2173.4242056568878</v>
      </c>
      <c r="AC247" s="150">
        <v>216.87907692307692</v>
      </c>
      <c r="AD247" s="151">
        <v>275.51566540489068</v>
      </c>
      <c r="AE247" s="152">
        <v>290.81197341493976</v>
      </c>
      <c r="AF247" s="150">
        <v>210.71584615384617</v>
      </c>
      <c r="AG247" s="151">
        <v>216.75366094647276</v>
      </c>
      <c r="AH247" s="152">
        <v>235.20365162314022</v>
      </c>
      <c r="AI247" s="150">
        <v>205.70092307692306</v>
      </c>
      <c r="AJ247" s="151">
        <v>260.53790850732582</v>
      </c>
      <c r="AK247" s="152">
        <v>303.9891058726173</v>
      </c>
      <c r="AL247" s="150">
        <v>126.48707692307693</v>
      </c>
      <c r="AM247" s="151">
        <v>160.88124777063283</v>
      </c>
      <c r="AN247" s="152">
        <v>198.01587135359935</v>
      </c>
      <c r="AO247" s="150">
        <v>89.444861980726344</v>
      </c>
      <c r="AP247" s="151">
        <v>103.28489096011697</v>
      </c>
      <c r="AQ247" s="152">
        <v>115.43959095691385</v>
      </c>
      <c r="AR247" s="150">
        <v>57.759898731420471</v>
      </c>
      <c r="AS247" s="151">
        <v>74.3080514236228</v>
      </c>
      <c r="AT247" s="152">
        <v>92.998040438459171</v>
      </c>
      <c r="AU247" s="150">
        <v>29.421538461538464</v>
      </c>
      <c r="AV247" s="151">
        <v>37.312120181202673</v>
      </c>
      <c r="AW247" s="152">
        <v>45.324090977689217</v>
      </c>
      <c r="AX247" s="150">
        <v>33.050461538461541</v>
      </c>
      <c r="AY247" s="151">
        <v>33.050461538461541</v>
      </c>
      <c r="AZ247" s="152">
        <v>33.050461538461541</v>
      </c>
      <c r="BA247" s="150">
        <v>9.606148799477328</v>
      </c>
      <c r="BB247" s="151">
        <v>11.092532419743327</v>
      </c>
      <c r="BC247" s="152">
        <v>12.397916029227758</v>
      </c>
    </row>
    <row r="248" spans="1:55" hidden="1">
      <c r="A248" s="147" t="str">
        <f t="shared" si="3"/>
        <v>OCHSNER HEALTH SYSTEMVIZIENT</v>
      </c>
      <c r="B248" s="148" t="s">
        <v>795</v>
      </c>
      <c r="C248" s="148" t="s">
        <v>8335</v>
      </c>
      <c r="D248" s="149">
        <v>25</v>
      </c>
      <c r="E248" s="150">
        <v>302.25312500000001</v>
      </c>
      <c r="F248" s="151">
        <v>338.3954201633839</v>
      </c>
      <c r="G248" s="152">
        <v>446.95342170418894</v>
      </c>
      <c r="H248" s="150">
        <v>1486.7974999999999</v>
      </c>
      <c r="I248" s="151">
        <v>1690.8788918435919</v>
      </c>
      <c r="J248" s="153">
        <v>2183.3176594510583</v>
      </c>
      <c r="K248" s="150">
        <v>1387.9310937499999</v>
      </c>
      <c r="L248" s="151">
        <v>1582.4389777520519</v>
      </c>
      <c r="M248" s="152">
        <v>2043.2781227795338</v>
      </c>
      <c r="N248" s="150">
        <v>71.147187500000001</v>
      </c>
      <c r="O248" s="151">
        <v>77.444283683171278</v>
      </c>
      <c r="P248" s="152">
        <v>97.77224566362051</v>
      </c>
      <c r="Q248" s="150">
        <v>27.71921875</v>
      </c>
      <c r="R248" s="151">
        <v>30.995630408368598</v>
      </c>
      <c r="S248" s="152">
        <v>42.267291007904028</v>
      </c>
      <c r="T248" s="150">
        <v>427.60650499221407</v>
      </c>
      <c r="U248" s="151">
        <v>455.93863646216607</v>
      </c>
      <c r="V248" s="152">
        <v>540.30814569524568</v>
      </c>
      <c r="W248" s="150">
        <v>221.01468750000001</v>
      </c>
      <c r="X248" s="151">
        <v>235.65856477954318</v>
      </c>
      <c r="Y248" s="152">
        <v>279.26618182928144</v>
      </c>
      <c r="Z248" s="150">
        <v>639.17250000000001</v>
      </c>
      <c r="AA248" s="151">
        <v>791.81743053700291</v>
      </c>
      <c r="AB248" s="152">
        <v>1119.5073421171603</v>
      </c>
      <c r="AC248" s="150">
        <v>230.40187500000002</v>
      </c>
      <c r="AD248" s="151">
        <v>259.87724834756943</v>
      </c>
      <c r="AE248" s="152">
        <v>301.77278733075497</v>
      </c>
      <c r="AF248" s="150">
        <v>229.36481817349096</v>
      </c>
      <c r="AG248" s="151">
        <v>286.3417737845059</v>
      </c>
      <c r="AH248" s="152">
        <v>426.21096634008444</v>
      </c>
      <c r="AI248" s="150">
        <v>199.69312500000001</v>
      </c>
      <c r="AJ248" s="151">
        <v>223.38404376029192</v>
      </c>
      <c r="AK248" s="152">
        <v>252.40659269365065</v>
      </c>
      <c r="AL248" s="150">
        <v>107.87515625</v>
      </c>
      <c r="AM248" s="151">
        <v>126.52993988192567</v>
      </c>
      <c r="AN248" s="152">
        <v>148.23266350269009</v>
      </c>
      <c r="AO248" s="150">
        <v>99.39613263717132</v>
      </c>
      <c r="AP248" s="151">
        <v>106.51704728422442</v>
      </c>
      <c r="AQ248" s="152">
        <v>127.59697517511525</v>
      </c>
      <c r="AR248" s="150">
        <v>59.420233122652725</v>
      </c>
      <c r="AS248" s="151">
        <v>67.048068792367474</v>
      </c>
      <c r="AT248" s="152">
        <v>91.728269591810829</v>
      </c>
      <c r="AU248" s="150">
        <v>50.746392781899807</v>
      </c>
      <c r="AV248" s="151">
        <v>55.874788392220132</v>
      </c>
      <c r="AW248" s="152">
        <v>74.805529878442911</v>
      </c>
      <c r="AX248" s="150">
        <v>13.6615625</v>
      </c>
      <c r="AY248" s="151">
        <v>13.6615625</v>
      </c>
      <c r="AZ248" s="152">
        <v>13.6615625</v>
      </c>
      <c r="BA248" s="150">
        <v>12.542561601172487</v>
      </c>
      <c r="BB248" s="151">
        <v>13.441132886067265</v>
      </c>
      <c r="BC248" s="152">
        <v>16.101158855939815</v>
      </c>
    </row>
    <row r="249" spans="1:55" hidden="1">
      <c r="A249" s="147" t="str">
        <f t="shared" si="3"/>
        <v>OCHSNER HEALTH SYSTEMPREMIER</v>
      </c>
      <c r="B249" s="148" t="s">
        <v>795</v>
      </c>
      <c r="C249" s="148" t="s">
        <v>8334</v>
      </c>
      <c r="D249" s="149">
        <v>39</v>
      </c>
      <c r="E249" s="150">
        <v>302.25312500000001</v>
      </c>
      <c r="F249" s="151">
        <v>370.05085162565678</v>
      </c>
      <c r="G249" s="152">
        <v>567.83325595532858</v>
      </c>
      <c r="H249" s="150">
        <v>1486.7974999999999</v>
      </c>
      <c r="I249" s="151">
        <v>1878.0800352496478</v>
      </c>
      <c r="J249" s="153">
        <v>2269.3955240683986</v>
      </c>
      <c r="K249" s="150">
        <v>1387.9310937499999</v>
      </c>
      <c r="L249" s="151">
        <v>1745.0099308905142</v>
      </c>
      <c r="M249" s="152">
        <v>2113.9173977504247</v>
      </c>
      <c r="N249" s="150">
        <v>71.147187500000001</v>
      </c>
      <c r="O249" s="151">
        <v>96.125548508152761</v>
      </c>
      <c r="P249" s="152">
        <v>111.81763283836037</v>
      </c>
      <c r="Q249" s="150">
        <v>27.71921875</v>
      </c>
      <c r="R249" s="151">
        <v>36.944555850980763</v>
      </c>
      <c r="S249" s="152">
        <v>43.660493479613635</v>
      </c>
      <c r="T249" s="150">
        <v>384.24960581477654</v>
      </c>
      <c r="U249" s="151">
        <v>459.23413651163639</v>
      </c>
      <c r="V249" s="152">
        <v>497.11821815172704</v>
      </c>
      <c r="W249" s="150">
        <v>221.01468750000001</v>
      </c>
      <c r="X249" s="151">
        <v>264.14468000619746</v>
      </c>
      <c r="Y249" s="152">
        <v>285.93504319253009</v>
      </c>
      <c r="Z249" s="150">
        <v>639.17250000000001</v>
      </c>
      <c r="AA249" s="151">
        <v>796.23917558226049</v>
      </c>
      <c r="AB249" s="152">
        <v>1027.6148433597521</v>
      </c>
      <c r="AC249" s="150">
        <v>230.40187500000002</v>
      </c>
      <c r="AD249" s="151">
        <v>292.69455957558517</v>
      </c>
      <c r="AE249" s="152">
        <v>308.9446197293492</v>
      </c>
      <c r="AF249" s="150">
        <v>191.44924184679036</v>
      </c>
      <c r="AG249" s="151">
        <v>196.93499474842895</v>
      </c>
      <c r="AH249" s="152">
        <v>213.69802795927447</v>
      </c>
      <c r="AI249" s="150">
        <v>199.69312500000001</v>
      </c>
      <c r="AJ249" s="151">
        <v>252.92851559706392</v>
      </c>
      <c r="AK249" s="152">
        <v>295.11065681974594</v>
      </c>
      <c r="AL249" s="150">
        <v>107.87515625</v>
      </c>
      <c r="AM249" s="151">
        <v>137.20840233746941</v>
      </c>
      <c r="AN249" s="152">
        <v>168.87885768156465</v>
      </c>
      <c r="AO249" s="150">
        <v>89.444861980726344</v>
      </c>
      <c r="AP249" s="151">
        <v>103.28489096011697</v>
      </c>
      <c r="AQ249" s="152">
        <v>115.43959095691385</v>
      </c>
      <c r="AR249" s="150">
        <v>57.759898731420471</v>
      </c>
      <c r="AS249" s="151">
        <v>74.3080514236228</v>
      </c>
      <c r="AT249" s="152">
        <v>92.998040438459171</v>
      </c>
      <c r="AU249" s="150">
        <v>36.155689824141191</v>
      </c>
      <c r="AV249" s="151">
        <v>45.852308019724831</v>
      </c>
      <c r="AW249" s="152">
        <v>55.698099441425271</v>
      </c>
      <c r="AX249" s="150">
        <v>13.6615625</v>
      </c>
      <c r="AY249" s="151">
        <v>13.6615625</v>
      </c>
      <c r="AZ249" s="152">
        <v>13.6615625</v>
      </c>
      <c r="BA249" s="150">
        <v>9.606148799477328</v>
      </c>
      <c r="BB249" s="151">
        <v>11.092532419743327</v>
      </c>
      <c r="BC249" s="152">
        <v>12.397916029227758</v>
      </c>
    </row>
    <row r="250" spans="1:55" hidden="1">
      <c r="A250" s="147" t="str">
        <f t="shared" si="3"/>
        <v>COMMUNITY MEMORIAL HEALTHCENTERPREMIER</v>
      </c>
      <c r="B250" s="148" t="s">
        <v>424</v>
      </c>
      <c r="C250" s="148" t="s">
        <v>8334</v>
      </c>
      <c r="D250" s="149">
        <v>64</v>
      </c>
      <c r="E250" s="150">
        <v>362.23099444656128</v>
      </c>
      <c r="F250" s="151">
        <v>443.4822236499906</v>
      </c>
      <c r="G250" s="152">
        <v>680.51175644429622</v>
      </c>
      <c r="H250" s="150">
        <v>2840.6573128011514</v>
      </c>
      <c r="I250" s="151">
        <v>3586.9635099168213</v>
      </c>
      <c r="J250" s="153">
        <v>4335.7476521246126</v>
      </c>
      <c r="K250" s="150">
        <v>2657.3903125000002</v>
      </c>
      <c r="L250" s="151">
        <v>3341.0682320227738</v>
      </c>
      <c r="M250" s="152">
        <v>4047.3937355416269</v>
      </c>
      <c r="N250" s="150">
        <v>89.481531551151548</v>
      </c>
      <c r="O250" s="151">
        <v>120.89671572335898</v>
      </c>
      <c r="P250" s="152">
        <v>140.63258706889604</v>
      </c>
      <c r="Q250" s="150">
        <v>93.785468750000007</v>
      </c>
      <c r="R250" s="151">
        <v>124.99856217068839</v>
      </c>
      <c r="S250" s="152">
        <v>147.72132951408972</v>
      </c>
      <c r="T250" s="150">
        <v>384.24960581477654</v>
      </c>
      <c r="U250" s="151">
        <v>459.23413651163639</v>
      </c>
      <c r="V250" s="152">
        <v>497.11821815172704</v>
      </c>
      <c r="W250" s="150">
        <v>229.27203125</v>
      </c>
      <c r="X250" s="151">
        <v>274.01340614026907</v>
      </c>
      <c r="Y250" s="152">
        <v>296.61788046691623</v>
      </c>
      <c r="Z250" s="150">
        <v>897.74406250000004</v>
      </c>
      <c r="AA250" s="151">
        <v>1118.3506677913542</v>
      </c>
      <c r="AB250" s="152">
        <v>1443.3273086108757</v>
      </c>
      <c r="AC250" s="150">
        <v>220.294375</v>
      </c>
      <c r="AD250" s="151">
        <v>279.85434175656684</v>
      </c>
      <c r="AE250" s="152">
        <v>295.39152801117461</v>
      </c>
      <c r="AF250" s="150">
        <v>191.44924184679036</v>
      </c>
      <c r="AG250" s="151">
        <v>196.93499474842895</v>
      </c>
      <c r="AH250" s="152">
        <v>213.69802795927447</v>
      </c>
      <c r="AI250" s="150">
        <v>375.14499999999998</v>
      </c>
      <c r="AJ250" s="151">
        <v>475.15340342167781</v>
      </c>
      <c r="AK250" s="152">
        <v>554.39708979787656</v>
      </c>
      <c r="AL250" s="150">
        <v>127.96640625000001</v>
      </c>
      <c r="AM250" s="151">
        <v>162.76283404623166</v>
      </c>
      <c r="AN250" s="152">
        <v>200.33176553674784</v>
      </c>
      <c r="AO250" s="150">
        <v>89.444861980726344</v>
      </c>
      <c r="AP250" s="151">
        <v>103.28489096011697</v>
      </c>
      <c r="AQ250" s="152">
        <v>115.43959095691385</v>
      </c>
      <c r="AR250" s="150">
        <v>57.759898731420471</v>
      </c>
      <c r="AS250" s="151">
        <v>74.3080514236228</v>
      </c>
      <c r="AT250" s="152">
        <v>92.998040438459171</v>
      </c>
      <c r="AU250" s="150">
        <v>30.844531249999999</v>
      </c>
      <c r="AV250" s="151">
        <v>39.116746340010451</v>
      </c>
      <c r="AW250" s="152">
        <v>47.516221572394151</v>
      </c>
      <c r="AX250" s="150">
        <v>58.661250000000003</v>
      </c>
      <c r="AY250" s="151">
        <v>58.661250000000003</v>
      </c>
      <c r="AZ250" s="152">
        <v>58.661250000000003</v>
      </c>
      <c r="BA250" s="150">
        <v>9.606148799477328</v>
      </c>
      <c r="BB250" s="151">
        <v>11.092532419743327</v>
      </c>
      <c r="BC250" s="152">
        <v>12.397916029227758</v>
      </c>
    </row>
    <row r="251" spans="1:55" hidden="1">
      <c r="A251" s="147" t="str">
        <f t="shared" si="3"/>
        <v>INDIAN HEALTH SERVICEDEPARTMENT OF VETERANS AFFAIRS</v>
      </c>
      <c r="B251" s="148" t="s">
        <v>604</v>
      </c>
      <c r="C251" s="148" t="s">
        <v>8360</v>
      </c>
      <c r="D251" s="149">
        <v>63</v>
      </c>
      <c r="E251" s="150">
        <v>203.80698412698413</v>
      </c>
      <c r="F251" s="151">
        <v>231.86320316444622</v>
      </c>
      <c r="G251" s="152">
        <v>287.36916680295707</v>
      </c>
      <c r="H251" s="150">
        <v>2146.8120634920633</v>
      </c>
      <c r="I251" s="151">
        <v>2364.7021070508204</v>
      </c>
      <c r="J251" s="153">
        <v>2821.5005086922038</v>
      </c>
      <c r="K251" s="150">
        <v>1396.5992063492063</v>
      </c>
      <c r="L251" s="151">
        <v>1553.8688273021287</v>
      </c>
      <c r="M251" s="152">
        <v>1876.4812757618561</v>
      </c>
      <c r="N251" s="150">
        <v>731.54</v>
      </c>
      <c r="O251" s="151">
        <v>790.28447585046479</v>
      </c>
      <c r="P251" s="152">
        <v>919.66794565658995</v>
      </c>
      <c r="Q251" s="150">
        <v>18.672857142857143</v>
      </c>
      <c r="R251" s="151">
        <v>20.548803898227177</v>
      </c>
      <c r="S251" s="152">
        <v>25.351287273757851</v>
      </c>
      <c r="T251" s="150">
        <v>82.060699300699298</v>
      </c>
      <c r="U251" s="151">
        <v>88.727030919323312</v>
      </c>
      <c r="V251" s="152">
        <v>97.190545508836834</v>
      </c>
      <c r="W251" s="150">
        <v>47.68730158730159</v>
      </c>
      <c r="X251" s="151">
        <v>51.561255490782138</v>
      </c>
      <c r="Y251" s="152">
        <v>56.479592479840903</v>
      </c>
      <c r="Z251" s="150">
        <v>1011.7701587301588</v>
      </c>
      <c r="AA251" s="151">
        <v>1241.2112812916137</v>
      </c>
      <c r="AB251" s="152">
        <v>1595.4664708775535</v>
      </c>
      <c r="AC251" s="150">
        <v>205.41380952380953</v>
      </c>
      <c r="AD251" s="151">
        <v>231.33885646403544</v>
      </c>
      <c r="AE251" s="152">
        <v>248.08833369240807</v>
      </c>
      <c r="AF251" s="150">
        <v>491.94984126984133</v>
      </c>
      <c r="AG251" s="151">
        <v>603.02334762315115</v>
      </c>
      <c r="AH251" s="152">
        <v>803.31703068765978</v>
      </c>
      <c r="AI251" s="150">
        <v>116.67809523809524</v>
      </c>
      <c r="AJ251" s="151">
        <v>127.70083206109896</v>
      </c>
      <c r="AK251" s="152">
        <v>137.65010892566985</v>
      </c>
      <c r="AL251" s="150">
        <v>77.904170065568721</v>
      </c>
      <c r="AM251" s="151">
        <v>90.553171166454433</v>
      </c>
      <c r="AN251" s="152">
        <v>100.24622547461853</v>
      </c>
      <c r="AO251" s="150">
        <v>62.442587412587422</v>
      </c>
      <c r="AP251" s="151">
        <v>67.52916816495177</v>
      </c>
      <c r="AQ251" s="152">
        <v>75.215190541239394</v>
      </c>
      <c r="AR251" s="150">
        <v>35.868531468531465</v>
      </c>
      <c r="AS251" s="151">
        <v>39.947110328373149</v>
      </c>
      <c r="AT251" s="152">
        <v>48.538586543004989</v>
      </c>
      <c r="AU251" s="150">
        <v>41.366485019016629</v>
      </c>
      <c r="AV251" s="151">
        <v>47.193193249216023</v>
      </c>
      <c r="AW251" s="152">
        <v>55.674316554303637</v>
      </c>
      <c r="AX251" s="150">
        <v>201.95587301587301</v>
      </c>
      <c r="AY251" s="151">
        <v>201.95587301587301</v>
      </c>
      <c r="AZ251" s="152">
        <v>201.95587301587301</v>
      </c>
      <c r="BA251" s="150">
        <v>5.9741958041958041</v>
      </c>
      <c r="BB251" s="151">
        <v>6.4608545197882403</v>
      </c>
      <c r="BC251" s="152">
        <v>7.1962148649317257</v>
      </c>
    </row>
    <row r="252" spans="1:55" hidden="1">
      <c r="A252" s="147" t="str">
        <f t="shared" si="3"/>
        <v>COASTAL CAROLINAS HEALTH ALLIANCEHEALTHTRUST</v>
      </c>
      <c r="B252" s="148" t="s">
        <v>405</v>
      </c>
      <c r="C252" s="148" t="s">
        <v>8331</v>
      </c>
      <c r="D252" s="149">
        <v>61</v>
      </c>
      <c r="E252" s="150">
        <v>573.67704918032791</v>
      </c>
      <c r="F252" s="151">
        <v>0</v>
      </c>
      <c r="G252" s="152">
        <v>944.21355757511162</v>
      </c>
      <c r="H252" s="150">
        <v>1324.7415163743431</v>
      </c>
      <c r="I252" s="151">
        <v>0</v>
      </c>
      <c r="J252" s="153">
        <v>1427.9273515562295</v>
      </c>
      <c r="K252" s="150">
        <v>1232.3662295081967</v>
      </c>
      <c r="L252" s="151">
        <v>0</v>
      </c>
      <c r="M252" s="152">
        <v>1328.8582453738725</v>
      </c>
      <c r="N252" s="150">
        <v>18.022459016393441</v>
      </c>
      <c r="O252" s="151">
        <v>0</v>
      </c>
      <c r="P252" s="152">
        <v>19.14079502318501</v>
      </c>
      <c r="Q252" s="150">
        <v>74.352827849752998</v>
      </c>
      <c r="R252" s="151">
        <v>0</v>
      </c>
      <c r="S252" s="152">
        <v>79.928311159171813</v>
      </c>
      <c r="T252" s="150">
        <v>219.65656584956659</v>
      </c>
      <c r="U252" s="151">
        <v>0</v>
      </c>
      <c r="V252" s="152">
        <v>266.33359387486632</v>
      </c>
      <c r="W252" s="150">
        <v>133.2511475409836</v>
      </c>
      <c r="X252" s="151">
        <v>0</v>
      </c>
      <c r="Y252" s="152">
        <v>146.0185299045545</v>
      </c>
      <c r="Z252" s="150">
        <v>716.36950819672131</v>
      </c>
      <c r="AA252" s="151">
        <v>0</v>
      </c>
      <c r="AB252" s="152">
        <v>929.34197694801924</v>
      </c>
      <c r="AC252" s="150">
        <v>163.73475409836064</v>
      </c>
      <c r="AD252" s="151">
        <v>0</v>
      </c>
      <c r="AE252" s="152">
        <v>187.61024048554378</v>
      </c>
      <c r="AF252" s="150">
        <v>195.14386149687755</v>
      </c>
      <c r="AG252" s="151">
        <v>0</v>
      </c>
      <c r="AH252" s="152">
        <v>229.506605621478</v>
      </c>
      <c r="AI252" s="150">
        <v>318.6811475409836</v>
      </c>
      <c r="AJ252" s="151">
        <v>0</v>
      </c>
      <c r="AK252" s="152">
        <v>332.31762958247123</v>
      </c>
      <c r="AL252" s="150">
        <v>28.318032786885247</v>
      </c>
      <c r="AM252" s="151">
        <v>0</v>
      </c>
      <c r="AN252" s="152">
        <v>33.246581180678426</v>
      </c>
      <c r="AO252" s="150">
        <v>82.680464660023887</v>
      </c>
      <c r="AP252" s="151">
        <v>0</v>
      </c>
      <c r="AQ252" s="152">
        <v>87.846298286804327</v>
      </c>
      <c r="AR252" s="150">
        <v>24.282779849007358</v>
      </c>
      <c r="AS252" s="151">
        <v>0</v>
      </c>
      <c r="AT252" s="152">
        <v>28.058067549823374</v>
      </c>
      <c r="AU252" s="150">
        <v>26.739870444589435</v>
      </c>
      <c r="AV252" s="151">
        <v>0</v>
      </c>
      <c r="AW252" s="152">
        <v>32.866931761291596</v>
      </c>
      <c r="AX252" s="150">
        <v>16.86934426229508</v>
      </c>
      <c r="AY252" s="151">
        <v>0</v>
      </c>
      <c r="AZ252" s="152">
        <v>16.86934426229508</v>
      </c>
      <c r="BA252" s="150">
        <v>6.0449035324820635</v>
      </c>
      <c r="BB252" s="151">
        <v>0</v>
      </c>
      <c r="BC252" s="152">
        <v>6.4225860487468518</v>
      </c>
    </row>
    <row r="253" spans="1:55" hidden="1">
      <c r="A253" s="147" t="str">
        <f t="shared" si="3"/>
        <v>COMMUNITY HOSPITAL CORPVIZIENT</v>
      </c>
      <c r="B253" s="148" t="s">
        <v>420</v>
      </c>
      <c r="C253" s="148" t="s">
        <v>8335</v>
      </c>
      <c r="D253" s="149">
        <v>15</v>
      </c>
      <c r="E253" s="150">
        <v>52.392622950819671</v>
      </c>
      <c r="F253" s="151">
        <v>58.657536317959902</v>
      </c>
      <c r="G253" s="152">
        <v>77.475004104345558</v>
      </c>
      <c r="H253" s="150">
        <v>1040.3341730448976</v>
      </c>
      <c r="I253" s="151">
        <v>1179.7943197879699</v>
      </c>
      <c r="J253" s="153">
        <v>1528.9861330035378</v>
      </c>
      <c r="K253" s="150">
        <v>860.02393442622963</v>
      </c>
      <c r="L253" s="151">
        <v>980.54968417681255</v>
      </c>
      <c r="M253" s="152">
        <v>1266.1061476272553</v>
      </c>
      <c r="N253" s="150">
        <v>80.098149216817802</v>
      </c>
      <c r="O253" s="151">
        <v>87.187477234349146</v>
      </c>
      <c r="P253" s="152">
        <v>110.07288127064815</v>
      </c>
      <c r="Q253" s="150">
        <v>100.21208940185029</v>
      </c>
      <c r="R253" s="151">
        <v>112.05715837680827</v>
      </c>
      <c r="S253" s="152">
        <v>152.80710410563435</v>
      </c>
      <c r="T253" s="150">
        <v>427.60650499221407</v>
      </c>
      <c r="U253" s="151">
        <v>455.93863646216607</v>
      </c>
      <c r="V253" s="152">
        <v>540.30814569524568</v>
      </c>
      <c r="W253" s="150">
        <v>49.431803278688527</v>
      </c>
      <c r="X253" s="151">
        <v>52.707030229022472</v>
      </c>
      <c r="Y253" s="152">
        <v>62.460242433324709</v>
      </c>
      <c r="Z253" s="150">
        <v>1082.7604634972979</v>
      </c>
      <c r="AA253" s="151">
        <v>1341.3415128052047</v>
      </c>
      <c r="AB253" s="152">
        <v>1896.4493757779076</v>
      </c>
      <c r="AC253" s="150">
        <v>86.418032786885249</v>
      </c>
      <c r="AD253" s="151">
        <v>97.473514780492891</v>
      </c>
      <c r="AE253" s="152">
        <v>113.18749306939854</v>
      </c>
      <c r="AF253" s="150">
        <v>229.36481817349096</v>
      </c>
      <c r="AG253" s="151">
        <v>286.3417737845059</v>
      </c>
      <c r="AH253" s="152">
        <v>426.21096634008444</v>
      </c>
      <c r="AI253" s="150">
        <v>401.05836065573766</v>
      </c>
      <c r="AJ253" s="151">
        <v>448.63857174428131</v>
      </c>
      <c r="AK253" s="152">
        <v>506.92668705753397</v>
      </c>
      <c r="AL253" s="150">
        <v>422.5</v>
      </c>
      <c r="AM253" s="151">
        <v>495.56266204818212</v>
      </c>
      <c r="AN253" s="152">
        <v>580.56277744567865</v>
      </c>
      <c r="AO253" s="150">
        <v>99.39613263717132</v>
      </c>
      <c r="AP253" s="151">
        <v>106.51704728422442</v>
      </c>
      <c r="AQ253" s="152">
        <v>127.59697517511525</v>
      </c>
      <c r="AR253" s="150">
        <v>59.420233122652725</v>
      </c>
      <c r="AS253" s="151">
        <v>67.048068792367474</v>
      </c>
      <c r="AT253" s="152">
        <v>91.728269591810829</v>
      </c>
      <c r="AU253" s="150">
        <v>45.488524590163941</v>
      </c>
      <c r="AV253" s="151">
        <v>50.085563651260564</v>
      </c>
      <c r="AW253" s="152">
        <v>67.054878166029951</v>
      </c>
      <c r="AX253" s="150">
        <v>27.797049180327868</v>
      </c>
      <c r="AY253" s="151">
        <v>27.797049180327868</v>
      </c>
      <c r="AZ253" s="152">
        <v>27.797049180327868</v>
      </c>
      <c r="BA253" s="150">
        <v>12.542561601172487</v>
      </c>
      <c r="BB253" s="151">
        <v>13.441132886067265</v>
      </c>
      <c r="BC253" s="152">
        <v>16.101158855939815</v>
      </c>
    </row>
    <row r="254" spans="1:55" hidden="1">
      <c r="A254" s="147" t="str">
        <f t="shared" si="3"/>
        <v>COMMUNITY HOSPITAL CORPHEALTHTRUST</v>
      </c>
      <c r="B254" s="148" t="s">
        <v>420</v>
      </c>
      <c r="C254" s="148" t="s">
        <v>8331</v>
      </c>
      <c r="D254" s="149">
        <v>46</v>
      </c>
      <c r="E254" s="150">
        <v>52.392622950819671</v>
      </c>
      <c r="F254" s="151">
        <v>0</v>
      </c>
      <c r="G254" s="152">
        <v>86.232881335879782</v>
      </c>
      <c r="H254" s="150">
        <v>1022.8375843470051</v>
      </c>
      <c r="I254" s="151">
        <v>0</v>
      </c>
      <c r="J254" s="153">
        <v>1101.2405668620172</v>
      </c>
      <c r="K254" s="150">
        <v>860.02393442622963</v>
      </c>
      <c r="L254" s="151">
        <v>0</v>
      </c>
      <c r="M254" s="152">
        <v>927.36223138575747</v>
      </c>
      <c r="N254" s="150">
        <v>88.460822071022477</v>
      </c>
      <c r="O254" s="151">
        <v>0</v>
      </c>
      <c r="P254" s="152">
        <v>93.950024317087781</v>
      </c>
      <c r="Q254" s="150">
        <v>74.352827849752998</v>
      </c>
      <c r="R254" s="151">
        <v>0</v>
      </c>
      <c r="S254" s="152">
        <v>79.928311159171813</v>
      </c>
      <c r="T254" s="150">
        <v>219.65656584956659</v>
      </c>
      <c r="U254" s="151">
        <v>0</v>
      </c>
      <c r="V254" s="152">
        <v>266.33359387486632</v>
      </c>
      <c r="W254" s="150">
        <v>49.431803278688527</v>
      </c>
      <c r="X254" s="151">
        <v>0</v>
      </c>
      <c r="Y254" s="152">
        <v>54.168083190917606</v>
      </c>
      <c r="Z254" s="150">
        <v>1037.9913062727194</v>
      </c>
      <c r="AA254" s="151">
        <v>0</v>
      </c>
      <c r="AB254" s="152">
        <v>1346.5800562262973</v>
      </c>
      <c r="AC254" s="150">
        <v>86.418032786885249</v>
      </c>
      <c r="AD254" s="151">
        <v>0</v>
      </c>
      <c r="AE254" s="152">
        <v>99.019343832742692</v>
      </c>
      <c r="AF254" s="150">
        <v>195.14386149687755</v>
      </c>
      <c r="AG254" s="151">
        <v>0</v>
      </c>
      <c r="AH254" s="152">
        <v>229.506605621478</v>
      </c>
      <c r="AI254" s="150">
        <v>401.05836065573766</v>
      </c>
      <c r="AJ254" s="151">
        <v>0</v>
      </c>
      <c r="AK254" s="152">
        <v>418.21979356405586</v>
      </c>
      <c r="AL254" s="150">
        <v>422.5</v>
      </c>
      <c r="AM254" s="151">
        <v>0</v>
      </c>
      <c r="AN254" s="152">
        <v>496.03306326214806</v>
      </c>
      <c r="AO254" s="150">
        <v>82.680464660023887</v>
      </c>
      <c r="AP254" s="151">
        <v>0</v>
      </c>
      <c r="AQ254" s="152">
        <v>87.846298286804327</v>
      </c>
      <c r="AR254" s="150">
        <v>24.282779849007358</v>
      </c>
      <c r="AS254" s="151">
        <v>0</v>
      </c>
      <c r="AT254" s="152">
        <v>28.058067549823374</v>
      </c>
      <c r="AU254" s="150">
        <v>45.488524590163941</v>
      </c>
      <c r="AV254" s="151">
        <v>0</v>
      </c>
      <c r="AW254" s="152">
        <v>55.911573570442116</v>
      </c>
      <c r="AX254" s="150">
        <v>27.797049180327868</v>
      </c>
      <c r="AY254" s="151">
        <v>0</v>
      </c>
      <c r="AZ254" s="152">
        <v>27.797049180327868</v>
      </c>
      <c r="BA254" s="150">
        <v>6.0449035324820635</v>
      </c>
      <c r="BB254" s="151">
        <v>0</v>
      </c>
      <c r="BC254" s="152">
        <v>6.4225860487468518</v>
      </c>
    </row>
    <row r="255" spans="1:55" hidden="1">
      <c r="A255" s="147" t="str">
        <f t="shared" si="3"/>
        <v>AMERICORE HEALTH, LLCINTALARE</v>
      </c>
      <c r="B255" s="148" t="s">
        <v>270</v>
      </c>
      <c r="C255" s="148" t="s">
        <v>8332</v>
      </c>
      <c r="D255" s="149">
        <v>61</v>
      </c>
      <c r="E255" s="150">
        <v>387.82874503968253</v>
      </c>
      <c r="F255" s="151">
        <v>435.85996991756008</v>
      </c>
      <c r="G255" s="152">
        <v>719.13273884157024</v>
      </c>
      <c r="H255" s="150">
        <v>2178.2921626984134</v>
      </c>
      <c r="I255" s="151">
        <v>2482.5902314437517</v>
      </c>
      <c r="J255" s="153">
        <v>2983.6788520893924</v>
      </c>
      <c r="K255" s="150">
        <v>2008.9706398809531</v>
      </c>
      <c r="L255" s="151">
        <v>2289.8341197808436</v>
      </c>
      <c r="M255" s="152">
        <v>2749.8954221994677</v>
      </c>
      <c r="N255" s="150">
        <v>57.526155753968261</v>
      </c>
      <c r="O255" s="151">
        <v>64.848750935267034</v>
      </c>
      <c r="P255" s="152">
        <v>70.056448974696565</v>
      </c>
      <c r="Q255" s="150">
        <v>111.79536706349208</v>
      </c>
      <c r="R255" s="151">
        <v>127.90736072764115</v>
      </c>
      <c r="S255" s="152">
        <v>163.72698091522787</v>
      </c>
      <c r="T255" s="150">
        <v>431.77205357142856</v>
      </c>
      <c r="U255" s="151">
        <v>503.30073777630406</v>
      </c>
      <c r="V255" s="152">
        <v>563.37826416707219</v>
      </c>
      <c r="W255" s="150">
        <v>149.22763888888889</v>
      </c>
      <c r="X255" s="151">
        <v>173.94914776939987</v>
      </c>
      <c r="Y255" s="152">
        <v>194.71294510047494</v>
      </c>
      <c r="Z255" s="150">
        <v>1039.8604166666671</v>
      </c>
      <c r="AA255" s="151">
        <v>1274.8056934408228</v>
      </c>
      <c r="AB255" s="152">
        <v>1842.5677123704959</v>
      </c>
      <c r="AC255" s="150">
        <v>225.34060019841272</v>
      </c>
      <c r="AD255" s="151">
        <v>271.2570089734275</v>
      </c>
      <c r="AE255" s="152">
        <v>291.48614056901408</v>
      </c>
      <c r="AF255" s="150">
        <v>256.94148809523807</v>
      </c>
      <c r="AG255" s="151">
        <v>348.87231707237396</v>
      </c>
      <c r="AH255" s="152">
        <v>443.37564122325972</v>
      </c>
      <c r="AI255" s="150">
        <v>205.91727182539685</v>
      </c>
      <c r="AJ255" s="151">
        <v>228.42644728809202</v>
      </c>
      <c r="AK255" s="152">
        <v>272.6869136948701</v>
      </c>
      <c r="AL255" s="150">
        <v>111.8749107142857</v>
      </c>
      <c r="AM255" s="151">
        <v>141.31701462330514</v>
      </c>
      <c r="AN255" s="152">
        <v>155.4908126671138</v>
      </c>
      <c r="AO255" s="150">
        <v>82.680464660023887</v>
      </c>
      <c r="AP255" s="151">
        <v>91.35389541697873</v>
      </c>
      <c r="AQ255" s="152">
        <v>102.25299189574946</v>
      </c>
      <c r="AR255" s="150">
        <v>51.20799843392367</v>
      </c>
      <c r="AS255" s="151">
        <v>61.303689407913318</v>
      </c>
      <c r="AT255" s="152">
        <v>74.858401567637571</v>
      </c>
      <c r="AU255" s="150">
        <v>27.524915674603168</v>
      </c>
      <c r="AV255" s="151">
        <v>33.273268168788469</v>
      </c>
      <c r="AW255" s="152">
        <v>43.221973186022538</v>
      </c>
      <c r="AX255" s="150">
        <v>43.70181547619049</v>
      </c>
      <c r="AY255" s="151">
        <v>43.70181547619049</v>
      </c>
      <c r="AZ255" s="152">
        <v>43.70181547619049</v>
      </c>
      <c r="BA255" s="150">
        <v>10.552474658819062</v>
      </c>
      <c r="BB255" s="151">
        <v>11.65946115973118</v>
      </c>
      <c r="BC255" s="152">
        <v>13.050508487164269</v>
      </c>
    </row>
    <row r="256" spans="1:55" hidden="1">
      <c r="A256" s="147" t="str">
        <f t="shared" si="3"/>
        <v>WAYNE MEMORIAL HEALTH SYSTEM, INCPREMIER</v>
      </c>
      <c r="B256" s="148" t="s">
        <v>1101</v>
      </c>
      <c r="C256" s="148" t="s">
        <v>8334</v>
      </c>
      <c r="D256" s="149">
        <v>60</v>
      </c>
      <c r="E256" s="150">
        <v>621.43333333333328</v>
      </c>
      <c r="F256" s="151">
        <v>760.82566302191458</v>
      </c>
      <c r="G256" s="152">
        <v>1167.4668807008684</v>
      </c>
      <c r="H256" s="150">
        <v>2043.5233371989618</v>
      </c>
      <c r="I256" s="151">
        <v>2583.5951867953472</v>
      </c>
      <c r="J256" s="153">
        <v>3120.8624482720352</v>
      </c>
      <c r="K256" s="150">
        <v>1875.5113333333331</v>
      </c>
      <c r="L256" s="151">
        <v>2358.0319778857001</v>
      </c>
      <c r="M256" s="152">
        <v>2856.5366501728963</v>
      </c>
      <c r="N256" s="150">
        <v>89.481531551151548</v>
      </c>
      <c r="O256" s="151">
        <v>120.89671572335898</v>
      </c>
      <c r="P256" s="152">
        <v>140.63258706889604</v>
      </c>
      <c r="Q256" s="150">
        <v>78.53047231447708</v>
      </c>
      <c r="R256" s="151">
        <v>104.66649318628784</v>
      </c>
      <c r="S256" s="152">
        <v>123.69321103024254</v>
      </c>
      <c r="T256" s="150">
        <v>569.03516666666667</v>
      </c>
      <c r="U256" s="151">
        <v>680.07974362083928</v>
      </c>
      <c r="V256" s="152">
        <v>736.18227276819266</v>
      </c>
      <c r="W256" s="150">
        <v>155.77216666666666</v>
      </c>
      <c r="X256" s="151">
        <v>186.17038344132095</v>
      </c>
      <c r="Y256" s="152">
        <v>201.52833147809383</v>
      </c>
      <c r="Z256" s="150">
        <v>980.74083333333328</v>
      </c>
      <c r="AA256" s="151">
        <v>1221.7426009304099</v>
      </c>
      <c r="AB256" s="152">
        <v>1576.7634524675982</v>
      </c>
      <c r="AC256" s="150">
        <v>174.97666666666666</v>
      </c>
      <c r="AD256" s="151">
        <v>222.28429515169515</v>
      </c>
      <c r="AE256" s="152">
        <v>234.62525964618308</v>
      </c>
      <c r="AF256" s="150">
        <v>191.44924184679036</v>
      </c>
      <c r="AG256" s="151">
        <v>196.93499474842895</v>
      </c>
      <c r="AH256" s="152">
        <v>213.69802795927447</v>
      </c>
      <c r="AI256" s="150">
        <v>150.17166666666665</v>
      </c>
      <c r="AJ256" s="151">
        <v>190.20532997686865</v>
      </c>
      <c r="AK256" s="152">
        <v>221.92681488516914</v>
      </c>
      <c r="AL256" s="150">
        <v>41.229333333333336</v>
      </c>
      <c r="AM256" s="151">
        <v>52.440350056092171</v>
      </c>
      <c r="AN256" s="152">
        <v>64.544636210487909</v>
      </c>
      <c r="AO256" s="150">
        <v>89.444861980726344</v>
      </c>
      <c r="AP256" s="151">
        <v>103.28489096011697</v>
      </c>
      <c r="AQ256" s="152">
        <v>115.43959095691385</v>
      </c>
      <c r="AR256" s="150">
        <v>57.759898731420471</v>
      </c>
      <c r="AS256" s="151">
        <v>74.3080514236228</v>
      </c>
      <c r="AT256" s="152">
        <v>92.998040438459171</v>
      </c>
      <c r="AU256" s="150">
        <v>36.155689824141191</v>
      </c>
      <c r="AV256" s="151">
        <v>45.852308019724831</v>
      </c>
      <c r="AW256" s="152">
        <v>55.698099441425271</v>
      </c>
      <c r="AX256" s="150">
        <v>27.073833333333333</v>
      </c>
      <c r="AY256" s="151">
        <v>27.073833333333333</v>
      </c>
      <c r="AZ256" s="152">
        <v>27.073833333333333</v>
      </c>
      <c r="BA256" s="150">
        <v>9.606148799477328</v>
      </c>
      <c r="BB256" s="151">
        <v>11.092532419743327</v>
      </c>
      <c r="BC256" s="152">
        <v>12.397916029227758</v>
      </c>
    </row>
    <row r="257" spans="1:55" hidden="1">
      <c r="A257" s="147" t="str">
        <f t="shared" si="3"/>
        <v>KALISPELL REGIONAL HEALTHCAREVIZIENT</v>
      </c>
      <c r="B257" s="148" t="s">
        <v>630</v>
      </c>
      <c r="C257" s="148" t="s">
        <v>8335</v>
      </c>
      <c r="D257" s="149">
        <v>59</v>
      </c>
      <c r="E257" s="150">
        <v>1314.83</v>
      </c>
      <c r="F257" s="151">
        <v>1472.0524404616892</v>
      </c>
      <c r="G257" s="152">
        <v>1944.290129206501</v>
      </c>
      <c r="H257" s="150">
        <v>4551.6115254237284</v>
      </c>
      <c r="I257" s="151">
        <v>5167.8778785148834</v>
      </c>
      <c r="J257" s="153">
        <v>6684.2371525683466</v>
      </c>
      <c r="K257" s="150">
        <v>3984</v>
      </c>
      <c r="L257" s="151">
        <v>4542.3270043835164</v>
      </c>
      <c r="M257" s="152">
        <v>5865.1471083909228</v>
      </c>
      <c r="N257" s="150">
        <v>308.24254237288136</v>
      </c>
      <c r="O257" s="151">
        <v>335.52447726408531</v>
      </c>
      <c r="P257" s="152">
        <v>423.59461611690989</v>
      </c>
      <c r="Q257" s="150">
        <v>259.36898305084748</v>
      </c>
      <c r="R257" s="151">
        <v>290.02639686728139</v>
      </c>
      <c r="S257" s="152">
        <v>395.49542806051477</v>
      </c>
      <c r="T257" s="150">
        <v>729.29220338983043</v>
      </c>
      <c r="U257" s="151">
        <v>777.61327041108132</v>
      </c>
      <c r="V257" s="152">
        <v>921.50730515835824</v>
      </c>
      <c r="W257" s="150">
        <v>414.01</v>
      </c>
      <c r="X257" s="151">
        <v>441.44126124820855</v>
      </c>
      <c r="Y257" s="152">
        <v>523.1280927388176</v>
      </c>
      <c r="Z257" s="150">
        <v>3148.1289830508476</v>
      </c>
      <c r="AA257" s="151">
        <v>3899.954084943251</v>
      </c>
      <c r="AB257" s="152">
        <v>5513.9317014690923</v>
      </c>
      <c r="AC257" s="150">
        <v>822.23711864406778</v>
      </c>
      <c r="AD257" s="151">
        <v>927.42613263218584</v>
      </c>
      <c r="AE257" s="152">
        <v>1076.939096698015</v>
      </c>
      <c r="AF257" s="150">
        <v>604.33999999999992</v>
      </c>
      <c r="AG257" s="151">
        <v>754.4652617038912</v>
      </c>
      <c r="AH257" s="152">
        <v>1122.9984504560612</v>
      </c>
      <c r="AI257" s="150">
        <v>672.3016949152543</v>
      </c>
      <c r="AJ257" s="151">
        <v>752.06130024289814</v>
      </c>
      <c r="AK257" s="152">
        <v>849.77076739985705</v>
      </c>
      <c r="AL257" s="150">
        <v>47.078813559322036</v>
      </c>
      <c r="AM257" s="151">
        <v>55.220123487639476</v>
      </c>
      <c r="AN257" s="152">
        <v>64.691613630407758</v>
      </c>
      <c r="AO257" s="150">
        <v>289.23</v>
      </c>
      <c r="AP257" s="151">
        <v>309.95094847880375</v>
      </c>
      <c r="AQ257" s="152">
        <v>371.29083547559691</v>
      </c>
      <c r="AR257" s="150">
        <v>152.11000000000001</v>
      </c>
      <c r="AS257" s="151">
        <v>171.63651517413828</v>
      </c>
      <c r="AT257" s="152">
        <v>234.81542152164894</v>
      </c>
      <c r="AU257" s="150">
        <v>121.97</v>
      </c>
      <c r="AV257" s="151">
        <v>134.29620445120341</v>
      </c>
      <c r="AW257" s="152">
        <v>179.79663142732846</v>
      </c>
      <c r="AX257" s="150">
        <v>219.05796610169492</v>
      </c>
      <c r="AY257" s="151">
        <v>219.05796610169492</v>
      </c>
      <c r="AZ257" s="152">
        <v>219.05796610169492</v>
      </c>
      <c r="BA257" s="150">
        <v>37.54</v>
      </c>
      <c r="BB257" s="151">
        <v>40.229431960357815</v>
      </c>
      <c r="BC257" s="152">
        <v>48.19091368030255</v>
      </c>
    </row>
    <row r="258" spans="1:55" hidden="1">
      <c r="A258" s="147" t="str">
        <f t="shared" si="3"/>
        <v>Cooperative Services of Florida, IncCOOP SRV FL</v>
      </c>
      <c r="B258" s="148" t="s">
        <v>436</v>
      </c>
      <c r="C258" s="148" t="s">
        <v>8347</v>
      </c>
      <c r="D258" s="149">
        <v>59</v>
      </c>
      <c r="E258" s="150">
        <v>379.06622248610302</v>
      </c>
      <c r="F258" s="151">
        <v>431.24875692342675</v>
      </c>
      <c r="G258" s="152">
        <v>534.48582729188786</v>
      </c>
      <c r="H258" s="150">
        <v>1896.8975497865993</v>
      </c>
      <c r="I258" s="151">
        <v>2109.7254302554752</v>
      </c>
      <c r="J258" s="153">
        <v>2548.0059144097454</v>
      </c>
      <c r="K258" s="150">
        <v>1853.8997003383274</v>
      </c>
      <c r="L258" s="151">
        <v>2062.6654663730269</v>
      </c>
      <c r="M258" s="152">
        <v>2490.9136844773093</v>
      </c>
      <c r="N258" s="150">
        <v>12.777627118644068</v>
      </c>
      <c r="O258" s="151">
        <v>13.803702258345835</v>
      </c>
      <c r="P258" s="152">
        <v>16.063611125255385</v>
      </c>
      <c r="Q258" s="150">
        <v>30.220222329627838</v>
      </c>
      <c r="R258" s="151">
        <v>33.256261624102514</v>
      </c>
      <c r="S258" s="152">
        <v>41.028618807180699</v>
      </c>
      <c r="T258" s="150">
        <v>507.58843402609955</v>
      </c>
      <c r="U258" s="151">
        <v>548.8231889798293</v>
      </c>
      <c r="V258" s="152">
        <v>601.17446253047524</v>
      </c>
      <c r="W258" s="150">
        <v>172.07461092315128</v>
      </c>
      <c r="X258" s="151">
        <v>186.05336603168413</v>
      </c>
      <c r="Y258" s="152">
        <v>203.80066763212932</v>
      </c>
      <c r="Z258" s="150">
        <v>1160.1131271145484</v>
      </c>
      <c r="AA258" s="151">
        <v>1423.194278388582</v>
      </c>
      <c r="AB258" s="152">
        <v>1829.3893931989508</v>
      </c>
      <c r="AC258" s="150">
        <v>207.17254237288137</v>
      </c>
      <c r="AD258" s="151">
        <v>233.31955701709566</v>
      </c>
      <c r="AE258" s="152">
        <v>250.21244162335884</v>
      </c>
      <c r="AF258" s="150">
        <v>189.36489125181248</v>
      </c>
      <c r="AG258" s="151">
        <v>232.12010872939041</v>
      </c>
      <c r="AH258" s="152">
        <v>309.21860197015013</v>
      </c>
      <c r="AI258" s="150">
        <v>28.120508474576269</v>
      </c>
      <c r="AJ258" s="151">
        <v>30.777090788606852</v>
      </c>
      <c r="AK258" s="152">
        <v>33.174959247250698</v>
      </c>
      <c r="AL258" s="150">
        <v>105.85984533591106</v>
      </c>
      <c r="AM258" s="151">
        <v>123.04790213783234</v>
      </c>
      <c r="AN258" s="152">
        <v>136.21927960108246</v>
      </c>
      <c r="AO258" s="150">
        <v>289.23</v>
      </c>
      <c r="AP258" s="151">
        <v>312.79071091810289</v>
      </c>
      <c r="AQ258" s="152">
        <v>348.39186621945322</v>
      </c>
      <c r="AR258" s="150">
        <v>47.992881355932205</v>
      </c>
      <c r="AS258" s="151">
        <v>53.450109274307572</v>
      </c>
      <c r="AT258" s="152">
        <v>64.945692777716076</v>
      </c>
      <c r="AU258" s="150">
        <v>50.101000483325272</v>
      </c>
      <c r="AV258" s="151">
        <v>57.158015642413957</v>
      </c>
      <c r="AW258" s="152">
        <v>67.429924474213394</v>
      </c>
      <c r="AX258" s="150">
        <v>277.64999999999998</v>
      </c>
      <c r="AY258" s="151">
        <v>277.64999999999998</v>
      </c>
      <c r="AZ258" s="152">
        <v>277.64999999999998</v>
      </c>
      <c r="BA258" s="150">
        <v>15.417568873852105</v>
      </c>
      <c r="BB258" s="151">
        <v>16.67348590630645</v>
      </c>
      <c r="BC258" s="152">
        <v>18.571225642320258</v>
      </c>
    </row>
    <row r="259" spans="1:55" hidden="1">
      <c r="A259" s="147" t="str">
        <f t="shared" ref="A259:A322" si="4">CONCATENATE(B259,C259)</f>
        <v>BARTON HEALTHCARE SYSTEMPREMIER</v>
      </c>
      <c r="B259" s="148" t="s">
        <v>306</v>
      </c>
      <c r="C259" s="148" t="s">
        <v>8334</v>
      </c>
      <c r="D259" s="149">
        <v>58</v>
      </c>
      <c r="E259" s="150">
        <v>683.61706896551721</v>
      </c>
      <c r="F259" s="151">
        <v>836.95769417280633</v>
      </c>
      <c r="G259" s="152">
        <v>1284.2894712745419</v>
      </c>
      <c r="H259" s="150">
        <v>2032.0462068965517</v>
      </c>
      <c r="I259" s="151">
        <v>2560.2972082719543</v>
      </c>
      <c r="J259" s="153">
        <v>3098.5010375043157</v>
      </c>
      <c r="K259" s="150">
        <v>1962.9355172413793</v>
      </c>
      <c r="L259" s="151">
        <v>2467.948147216091</v>
      </c>
      <c r="M259" s="152">
        <v>2989.6898767124262</v>
      </c>
      <c r="N259" s="150">
        <v>12.995689655172415</v>
      </c>
      <c r="O259" s="151">
        <v>17.558217552101759</v>
      </c>
      <c r="P259" s="152">
        <v>20.42452140983573</v>
      </c>
      <c r="Q259" s="150">
        <v>56.115000000000002</v>
      </c>
      <c r="R259" s="151">
        <v>74.79084350376165</v>
      </c>
      <c r="S259" s="152">
        <v>88.386639382053986</v>
      </c>
      <c r="T259" s="150">
        <v>154.6787931034483</v>
      </c>
      <c r="U259" s="151">
        <v>184.86364309184282</v>
      </c>
      <c r="V259" s="152">
        <v>200.11379283108914</v>
      </c>
      <c r="W259" s="150">
        <v>147.74758620689656</v>
      </c>
      <c r="X259" s="151">
        <v>176.57984327538759</v>
      </c>
      <c r="Y259" s="152">
        <v>191.14662885769084</v>
      </c>
      <c r="Z259" s="150">
        <v>1263.270172413793</v>
      </c>
      <c r="AA259" s="151">
        <v>1573.6991197531474</v>
      </c>
      <c r="AB259" s="152">
        <v>2030.9934803922993</v>
      </c>
      <c r="AC259" s="150">
        <v>386.58620689655174</v>
      </c>
      <c r="AD259" s="151">
        <v>491.10572370811764</v>
      </c>
      <c r="AE259" s="152">
        <v>518.37134000001822</v>
      </c>
      <c r="AF259" s="150">
        <v>272.14379310344827</v>
      </c>
      <c r="AG259" s="151">
        <v>279.94175348333266</v>
      </c>
      <c r="AH259" s="152">
        <v>303.77029100018183</v>
      </c>
      <c r="AI259" s="150">
        <v>267.84827586206899</v>
      </c>
      <c r="AJ259" s="151">
        <v>339.25287522555419</v>
      </c>
      <c r="AK259" s="152">
        <v>395.83175744128232</v>
      </c>
      <c r="AL259" s="150">
        <v>54.469913703925542</v>
      </c>
      <c r="AM259" s="151">
        <v>69.281288617141215</v>
      </c>
      <c r="AN259" s="152">
        <v>85.272801672835115</v>
      </c>
      <c r="AO259" s="150">
        <v>89.444861980726344</v>
      </c>
      <c r="AP259" s="151">
        <v>103.28489096011697</v>
      </c>
      <c r="AQ259" s="152">
        <v>115.43959095691385</v>
      </c>
      <c r="AR259" s="150">
        <v>62.710689655172409</v>
      </c>
      <c r="AS259" s="151">
        <v>80.677238950429199</v>
      </c>
      <c r="AT259" s="152">
        <v>100.96920840518868</v>
      </c>
      <c r="AU259" s="150">
        <v>36.155689824141191</v>
      </c>
      <c r="AV259" s="151">
        <v>45.852308019724831</v>
      </c>
      <c r="AW259" s="152">
        <v>55.698099441425271</v>
      </c>
      <c r="AX259" s="150">
        <v>47.907241379310342</v>
      </c>
      <c r="AY259" s="151">
        <v>47.907241379310342</v>
      </c>
      <c r="AZ259" s="152">
        <v>47.907241379310342</v>
      </c>
      <c r="BA259" s="150">
        <v>9.606148799477328</v>
      </c>
      <c r="BB259" s="151">
        <v>11.092532419743327</v>
      </c>
      <c r="BC259" s="152">
        <v>12.397916029227758</v>
      </c>
    </row>
    <row r="260" spans="1:55" hidden="1">
      <c r="A260" s="147" t="str">
        <f t="shared" si="4"/>
        <v>SAINT MARYS SACRED HEART HOSPITALHEALTHTRUST</v>
      </c>
      <c r="B260" s="148" t="s">
        <v>893</v>
      </c>
      <c r="C260" s="148" t="s">
        <v>8331</v>
      </c>
      <c r="D260" s="149">
        <v>56</v>
      </c>
      <c r="E260" s="150">
        <v>282.03142857142859</v>
      </c>
      <c r="F260" s="151">
        <v>0</v>
      </c>
      <c r="G260" s="152">
        <v>464.19479199997124</v>
      </c>
      <c r="H260" s="150">
        <v>936.67510778530823</v>
      </c>
      <c r="I260" s="151">
        <v>0</v>
      </c>
      <c r="J260" s="153">
        <v>1008.4528121767773</v>
      </c>
      <c r="K260" s="150">
        <v>810.42857142857144</v>
      </c>
      <c r="L260" s="151">
        <v>0</v>
      </c>
      <c r="M260" s="152">
        <v>873.88364241302224</v>
      </c>
      <c r="N260" s="150">
        <v>88.460822071022477</v>
      </c>
      <c r="O260" s="151">
        <v>0</v>
      </c>
      <c r="P260" s="152">
        <v>93.950024317087781</v>
      </c>
      <c r="Q260" s="150">
        <v>37.785714285714285</v>
      </c>
      <c r="R260" s="151">
        <v>0</v>
      </c>
      <c r="S260" s="152">
        <v>40.619145446667339</v>
      </c>
      <c r="T260" s="150">
        <v>219.65656584956659</v>
      </c>
      <c r="U260" s="151">
        <v>0</v>
      </c>
      <c r="V260" s="152">
        <v>266.33359387486632</v>
      </c>
      <c r="W260" s="150">
        <v>114.81821428571428</v>
      </c>
      <c r="X260" s="151">
        <v>0</v>
      </c>
      <c r="Y260" s="152">
        <v>125.81945570944958</v>
      </c>
      <c r="Z260" s="150">
        <v>539.78553571428574</v>
      </c>
      <c r="AA260" s="151">
        <v>0</v>
      </c>
      <c r="AB260" s="152">
        <v>700.26062129783418</v>
      </c>
      <c r="AC260" s="150">
        <v>81.795892857142846</v>
      </c>
      <c r="AD260" s="151">
        <v>0</v>
      </c>
      <c r="AE260" s="152">
        <v>93.723212363574731</v>
      </c>
      <c r="AF260" s="150">
        <v>195.14386149687755</v>
      </c>
      <c r="AG260" s="151">
        <v>0</v>
      </c>
      <c r="AH260" s="152">
        <v>229.506605621478</v>
      </c>
      <c r="AI260" s="150">
        <v>248.79732142857142</v>
      </c>
      <c r="AJ260" s="151">
        <v>0</v>
      </c>
      <c r="AK260" s="152">
        <v>259.44344917039092</v>
      </c>
      <c r="AL260" s="150">
        <v>64.056071428571428</v>
      </c>
      <c r="AM260" s="151">
        <v>0</v>
      </c>
      <c r="AN260" s="152">
        <v>75.204566464504722</v>
      </c>
      <c r="AO260" s="150">
        <v>82.680464660023887</v>
      </c>
      <c r="AP260" s="151">
        <v>0</v>
      </c>
      <c r="AQ260" s="152">
        <v>87.846298286804327</v>
      </c>
      <c r="AR260" s="150">
        <v>24.282779849007358</v>
      </c>
      <c r="AS260" s="151">
        <v>0</v>
      </c>
      <c r="AT260" s="152">
        <v>28.058067549823374</v>
      </c>
      <c r="AU260" s="150">
        <v>26.739870444589435</v>
      </c>
      <c r="AV260" s="151">
        <v>0</v>
      </c>
      <c r="AW260" s="152">
        <v>32.866931761291596</v>
      </c>
      <c r="AX260" s="150">
        <v>40.154107142857143</v>
      </c>
      <c r="AY260" s="151">
        <v>0</v>
      </c>
      <c r="AZ260" s="152">
        <v>40.154107142857143</v>
      </c>
      <c r="BA260" s="150">
        <v>6.0449035324820635</v>
      </c>
      <c r="BB260" s="151">
        <v>0</v>
      </c>
      <c r="BC260" s="152">
        <v>6.4225860487468518</v>
      </c>
    </row>
    <row r="261" spans="1:55" hidden="1">
      <c r="A261" s="147" t="str">
        <f t="shared" si="4"/>
        <v>UNIVERSITY OF VERMONT HEALTH NETWORKVIZIENT</v>
      </c>
      <c r="B261" s="148" t="s">
        <v>1048</v>
      </c>
      <c r="C261" s="148" t="s">
        <v>8335</v>
      </c>
      <c r="D261" s="149">
        <v>55</v>
      </c>
      <c r="E261" s="150">
        <v>1314.8259999999998</v>
      </c>
      <c r="F261" s="151">
        <v>1472.0479621566901</v>
      </c>
      <c r="G261" s="152">
        <v>1944.2842142513227</v>
      </c>
      <c r="H261" s="150">
        <v>3318.1272401259089</v>
      </c>
      <c r="I261" s="151">
        <v>3774.8160167011333</v>
      </c>
      <c r="J261" s="153">
        <v>4887.0650126460259</v>
      </c>
      <c r="K261" s="150">
        <v>3047.2807272727273</v>
      </c>
      <c r="L261" s="151">
        <v>3474.3337192340236</v>
      </c>
      <c r="M261" s="152">
        <v>4486.1319643622046</v>
      </c>
      <c r="N261" s="150">
        <v>80.098149216817802</v>
      </c>
      <c r="O261" s="151">
        <v>87.187477234349146</v>
      </c>
      <c r="P261" s="152">
        <v>110.07288127064815</v>
      </c>
      <c r="Q261" s="150">
        <v>190.74836363636362</v>
      </c>
      <c r="R261" s="151">
        <v>213.29482023276083</v>
      </c>
      <c r="S261" s="152">
        <v>290.86016701317311</v>
      </c>
      <c r="T261" s="150">
        <v>427.60650499221407</v>
      </c>
      <c r="U261" s="151">
        <v>455.93863646216607</v>
      </c>
      <c r="V261" s="152">
        <v>540.30814569524568</v>
      </c>
      <c r="W261" s="150">
        <v>110.62836363636364</v>
      </c>
      <c r="X261" s="151">
        <v>117.95832074940658</v>
      </c>
      <c r="Y261" s="152">
        <v>139.78600727496263</v>
      </c>
      <c r="Z261" s="150">
        <v>1232.3963636363637</v>
      </c>
      <c r="AA261" s="151">
        <v>1526.7129328275096</v>
      </c>
      <c r="AB261" s="152">
        <v>2158.5358842713022</v>
      </c>
      <c r="AC261" s="150">
        <v>314.50490909090911</v>
      </c>
      <c r="AD261" s="151">
        <v>354.73960603119195</v>
      </c>
      <c r="AE261" s="152">
        <v>411.92817135524319</v>
      </c>
      <c r="AF261" s="150">
        <v>306.40290909090908</v>
      </c>
      <c r="AG261" s="151">
        <v>382.51704503111881</v>
      </c>
      <c r="AH261" s="152">
        <v>569.36491399596309</v>
      </c>
      <c r="AI261" s="150">
        <v>440.0872727272727</v>
      </c>
      <c r="AJ261" s="151">
        <v>492.29774229461634</v>
      </c>
      <c r="AK261" s="152">
        <v>556.2581535890746</v>
      </c>
      <c r="AL261" s="150">
        <v>253.48218181818183</v>
      </c>
      <c r="AM261" s="151">
        <v>297.31669775999882</v>
      </c>
      <c r="AN261" s="152">
        <v>348.31318227066072</v>
      </c>
      <c r="AO261" s="150">
        <v>99.39613263717132</v>
      </c>
      <c r="AP261" s="151">
        <v>106.51704728422442</v>
      </c>
      <c r="AQ261" s="152">
        <v>127.59697517511525</v>
      </c>
      <c r="AR261" s="150">
        <v>59.420233122652725</v>
      </c>
      <c r="AS261" s="151">
        <v>67.048068792367474</v>
      </c>
      <c r="AT261" s="152">
        <v>91.728269591810829</v>
      </c>
      <c r="AU261" s="150">
        <v>44.24527272727272</v>
      </c>
      <c r="AV261" s="151">
        <v>48.716669608765038</v>
      </c>
      <c r="AW261" s="152">
        <v>65.22219392430172</v>
      </c>
      <c r="AX261" s="150">
        <v>44.488181818181815</v>
      </c>
      <c r="AY261" s="151">
        <v>44.488181818181815</v>
      </c>
      <c r="AZ261" s="152">
        <v>44.488181818181815</v>
      </c>
      <c r="BA261" s="150">
        <v>12.542561601172487</v>
      </c>
      <c r="BB261" s="151">
        <v>13.441132886067265</v>
      </c>
      <c r="BC261" s="152">
        <v>16.101158855939815</v>
      </c>
    </row>
    <row r="262" spans="1:55" hidden="1">
      <c r="A262" s="147" t="str">
        <f t="shared" si="4"/>
        <v>SAINT LAWRENCE HEALTH SYSTEMPREMIER</v>
      </c>
      <c r="B262" s="148" t="s">
        <v>886</v>
      </c>
      <c r="C262" s="148" t="s">
        <v>8334</v>
      </c>
      <c r="D262" s="149">
        <v>55</v>
      </c>
      <c r="E262" s="150">
        <v>1051.0836363636363</v>
      </c>
      <c r="F262" s="151">
        <v>1286.8498705055763</v>
      </c>
      <c r="G262" s="152">
        <v>1974.6371307748436</v>
      </c>
      <c r="H262" s="150">
        <v>3340.1286224602422</v>
      </c>
      <c r="I262" s="151">
        <v>4230.1385998101487</v>
      </c>
      <c r="J262" s="153">
        <v>5106.9486185961923</v>
      </c>
      <c r="K262" s="150">
        <v>2955.6067272727273</v>
      </c>
      <c r="L262" s="151">
        <v>3716.0080310346607</v>
      </c>
      <c r="M262" s="152">
        <v>4501.5984653885216</v>
      </c>
      <c r="N262" s="150">
        <v>89.481531551151548</v>
      </c>
      <c r="O262" s="151">
        <v>120.89671572335898</v>
      </c>
      <c r="P262" s="152">
        <v>140.63258706889604</v>
      </c>
      <c r="Q262" s="150">
        <v>295.04036363636362</v>
      </c>
      <c r="R262" s="151">
        <v>393.23385305212867</v>
      </c>
      <c r="S262" s="152">
        <v>464.71756613877477</v>
      </c>
      <c r="T262" s="150">
        <v>112.64636363636365</v>
      </c>
      <c r="U262" s="151">
        <v>134.6287797121584</v>
      </c>
      <c r="V262" s="152">
        <v>145.73485235837589</v>
      </c>
      <c r="W262" s="150">
        <v>171.83872727272725</v>
      </c>
      <c r="X262" s="151">
        <v>205.37225892793563</v>
      </c>
      <c r="Y262" s="152">
        <v>222.31424735008463</v>
      </c>
      <c r="Z262" s="150">
        <v>1143.8096363636364</v>
      </c>
      <c r="AA262" s="151">
        <v>1424.8830196562383</v>
      </c>
      <c r="AB262" s="152">
        <v>1838.9335591021095</v>
      </c>
      <c r="AC262" s="150">
        <v>265.1229090909091</v>
      </c>
      <c r="AD262" s="151">
        <v>336.80295835162599</v>
      </c>
      <c r="AE262" s="152">
        <v>355.50186529788323</v>
      </c>
      <c r="AF262" s="150">
        <v>191.44924184679036</v>
      </c>
      <c r="AG262" s="151">
        <v>196.93499474842895</v>
      </c>
      <c r="AH262" s="152">
        <v>213.69802795927447</v>
      </c>
      <c r="AI262" s="150">
        <v>504.77090909090913</v>
      </c>
      <c r="AJ262" s="151">
        <v>639.33576457849585</v>
      </c>
      <c r="AK262" s="152">
        <v>745.96095646917468</v>
      </c>
      <c r="AL262" s="150">
        <v>323.78636363636366</v>
      </c>
      <c r="AM262" s="151">
        <v>411.82985218808767</v>
      </c>
      <c r="AN262" s="152">
        <v>506.88845443759715</v>
      </c>
      <c r="AO262" s="150">
        <v>89.444861980726344</v>
      </c>
      <c r="AP262" s="151">
        <v>103.28489096011697</v>
      </c>
      <c r="AQ262" s="152">
        <v>115.43959095691385</v>
      </c>
      <c r="AR262" s="150">
        <v>57.759898731420471</v>
      </c>
      <c r="AS262" s="151">
        <v>74.3080514236228</v>
      </c>
      <c r="AT262" s="152">
        <v>92.998040438459171</v>
      </c>
      <c r="AU262" s="150">
        <v>35.793272727272729</v>
      </c>
      <c r="AV262" s="151">
        <v>45.392694043665891</v>
      </c>
      <c r="AW262" s="152">
        <v>55.139793304857683</v>
      </c>
      <c r="AX262" s="150">
        <v>48.523454545454548</v>
      </c>
      <c r="AY262" s="151">
        <v>48.523454545454548</v>
      </c>
      <c r="AZ262" s="152">
        <v>48.523454545454548</v>
      </c>
      <c r="BA262" s="150">
        <v>9.606148799477328</v>
      </c>
      <c r="BB262" s="151">
        <v>11.092532419743327</v>
      </c>
      <c r="BC262" s="152">
        <v>12.397916029227758</v>
      </c>
    </row>
    <row r="263" spans="1:55" hidden="1">
      <c r="A263" s="147" t="str">
        <f t="shared" si="4"/>
        <v>GREATER HUDSON VALLEY HEALTH SYSTEMPREMIER</v>
      </c>
      <c r="B263" s="148" t="s">
        <v>544</v>
      </c>
      <c r="C263" s="148" t="s">
        <v>8334</v>
      </c>
      <c r="D263" s="149">
        <v>54</v>
      </c>
      <c r="E263" s="150">
        <v>362.23099444656128</v>
      </c>
      <c r="F263" s="151">
        <v>443.4822236499906</v>
      </c>
      <c r="G263" s="152">
        <v>680.51175644429622</v>
      </c>
      <c r="H263" s="150">
        <v>2260.3946796992996</v>
      </c>
      <c r="I263" s="151">
        <v>2851.1102463582101</v>
      </c>
      <c r="J263" s="153">
        <v>3447.6246810947923</v>
      </c>
      <c r="K263" s="150">
        <v>2160.5811111111111</v>
      </c>
      <c r="L263" s="151">
        <v>2716.442849620646</v>
      </c>
      <c r="M263" s="152">
        <v>3290.7181203704631</v>
      </c>
      <c r="N263" s="150">
        <v>89.481531551151548</v>
      </c>
      <c r="O263" s="151">
        <v>120.89671572335898</v>
      </c>
      <c r="P263" s="152">
        <v>140.63258706889604</v>
      </c>
      <c r="Q263" s="150">
        <v>10.332037037037036</v>
      </c>
      <c r="R263" s="151">
        <v>13.770681014204868</v>
      </c>
      <c r="S263" s="152">
        <v>16.273973655432915</v>
      </c>
      <c r="T263" s="150">
        <v>553.03092592592589</v>
      </c>
      <c r="U263" s="151">
        <v>660.95234943259049</v>
      </c>
      <c r="V263" s="152">
        <v>715.47698245816582</v>
      </c>
      <c r="W263" s="150">
        <v>204.07925925925926</v>
      </c>
      <c r="X263" s="151">
        <v>243.90438139066595</v>
      </c>
      <c r="Y263" s="152">
        <v>264.02504046703154</v>
      </c>
      <c r="Z263" s="150">
        <v>1096.9388888888889</v>
      </c>
      <c r="AA263" s="151">
        <v>1366.494516821374</v>
      </c>
      <c r="AB263" s="152">
        <v>1763.5781959968176</v>
      </c>
      <c r="AC263" s="150">
        <v>142.92444444444445</v>
      </c>
      <c r="AD263" s="151">
        <v>181.56626251089256</v>
      </c>
      <c r="AE263" s="152">
        <v>191.64660938161802</v>
      </c>
      <c r="AF263" s="150">
        <v>252.83981481481482</v>
      </c>
      <c r="AG263" s="151">
        <v>260.08464239621685</v>
      </c>
      <c r="AH263" s="152">
        <v>282.22295003264287</v>
      </c>
      <c r="AI263" s="150">
        <v>577.94074074074069</v>
      </c>
      <c r="AJ263" s="151">
        <v>732.01164866653824</v>
      </c>
      <c r="AK263" s="152">
        <v>854.09285674151511</v>
      </c>
      <c r="AL263" s="150">
        <v>167.3362962962963</v>
      </c>
      <c r="AM263" s="151">
        <v>212.83812386491181</v>
      </c>
      <c r="AN263" s="152">
        <v>261.96543810041857</v>
      </c>
      <c r="AO263" s="150">
        <v>89.444861980726344</v>
      </c>
      <c r="AP263" s="151">
        <v>103.28489096011697</v>
      </c>
      <c r="AQ263" s="152">
        <v>115.43959095691385</v>
      </c>
      <c r="AR263" s="150">
        <v>57.759898731420471</v>
      </c>
      <c r="AS263" s="151">
        <v>74.3080514236228</v>
      </c>
      <c r="AT263" s="152">
        <v>92.998040438459171</v>
      </c>
      <c r="AU263" s="150">
        <v>36.155689824141191</v>
      </c>
      <c r="AV263" s="151">
        <v>45.852308019724831</v>
      </c>
      <c r="AW263" s="152">
        <v>55.698099441425271</v>
      </c>
      <c r="AX263" s="150">
        <v>24.254814814814814</v>
      </c>
      <c r="AY263" s="151">
        <v>24.254814814814814</v>
      </c>
      <c r="AZ263" s="152">
        <v>24.254814814814814</v>
      </c>
      <c r="BA263" s="150">
        <v>9.606148799477328</v>
      </c>
      <c r="BB263" s="151">
        <v>11.092532419743327</v>
      </c>
      <c r="BC263" s="152">
        <v>12.397916029227758</v>
      </c>
    </row>
    <row r="264" spans="1:55" hidden="1">
      <c r="A264" s="147" t="str">
        <f t="shared" si="4"/>
        <v>HEALTHTECH MANAGEMENT SERVICES, INCINTALARE</v>
      </c>
      <c r="B264" s="148" t="s">
        <v>575</v>
      </c>
      <c r="C264" s="148" t="s">
        <v>8332</v>
      </c>
      <c r="D264" s="149">
        <v>50</v>
      </c>
      <c r="E264" s="150">
        <v>387.82874503968253</v>
      </c>
      <c r="F264" s="151">
        <v>435.85996991756008</v>
      </c>
      <c r="G264" s="152">
        <v>719.13273884157024</v>
      </c>
      <c r="H264" s="150">
        <v>3389.2704000000003</v>
      </c>
      <c r="I264" s="151">
        <v>3861.2700045998895</v>
      </c>
      <c r="J264" s="153">
        <v>4622.9547044583469</v>
      </c>
      <c r="K264" s="150">
        <v>3062.2234000000003</v>
      </c>
      <c r="L264" s="151">
        <v>3490.3365357926864</v>
      </c>
      <c r="M264" s="152">
        <v>4191.5964037737695</v>
      </c>
      <c r="N264" s="150">
        <v>192.983</v>
      </c>
      <c r="O264" s="151">
        <v>217.54811072835076</v>
      </c>
      <c r="P264" s="152">
        <v>235.01837582031118</v>
      </c>
      <c r="Q264" s="150">
        <v>134.06399999999999</v>
      </c>
      <c r="R264" s="151">
        <v>153.38535807885248</v>
      </c>
      <c r="S264" s="152">
        <v>196.33992486426629</v>
      </c>
      <c r="T264" s="150">
        <v>1118.02</v>
      </c>
      <c r="U264" s="151">
        <v>1303.2346262206042</v>
      </c>
      <c r="V264" s="152">
        <v>1458.7979043434552</v>
      </c>
      <c r="W264" s="150">
        <v>123.58620000000001</v>
      </c>
      <c r="X264" s="151">
        <v>144.05986937892422</v>
      </c>
      <c r="Y264" s="152">
        <v>161.25587159958778</v>
      </c>
      <c r="Z264" s="150">
        <v>1922.0864000000001</v>
      </c>
      <c r="AA264" s="151">
        <v>2356.3611487969811</v>
      </c>
      <c r="AB264" s="152">
        <v>3405.8170541572918</v>
      </c>
      <c r="AC264" s="150">
        <v>341.63699999999994</v>
      </c>
      <c r="AD264" s="151">
        <v>411.25048345951649</v>
      </c>
      <c r="AE264" s="152">
        <v>441.91970074586538</v>
      </c>
      <c r="AF264" s="150">
        <v>440.84539999999998</v>
      </c>
      <c r="AG264" s="151">
        <v>598.57501919538345</v>
      </c>
      <c r="AH264" s="152">
        <v>760.71837737965882</v>
      </c>
      <c r="AI264" s="150">
        <v>306.88</v>
      </c>
      <c r="AJ264" s="151">
        <v>340.42558704453432</v>
      </c>
      <c r="AK264" s="152">
        <v>406.38728035226808</v>
      </c>
      <c r="AL264" s="150">
        <v>25.107800000000001</v>
      </c>
      <c r="AM264" s="151">
        <v>31.715416058034393</v>
      </c>
      <c r="AN264" s="152">
        <v>34.896405291922527</v>
      </c>
      <c r="AO264" s="150">
        <v>82.680464660023887</v>
      </c>
      <c r="AP264" s="151">
        <v>91.35389541697873</v>
      </c>
      <c r="AQ264" s="152">
        <v>102.25299189574946</v>
      </c>
      <c r="AR264" s="150">
        <v>51.20799843392367</v>
      </c>
      <c r="AS264" s="151">
        <v>61.303689407913318</v>
      </c>
      <c r="AT264" s="152">
        <v>74.858401567637571</v>
      </c>
      <c r="AU264" s="150">
        <v>23.257800000000003</v>
      </c>
      <c r="AV264" s="151">
        <v>28.115000444127809</v>
      </c>
      <c r="AW264" s="152">
        <v>36.521383747358854</v>
      </c>
      <c r="AX264" s="150">
        <v>62.951400000000007</v>
      </c>
      <c r="AY264" s="151">
        <v>62.951400000000007</v>
      </c>
      <c r="AZ264" s="152">
        <v>62.951400000000007</v>
      </c>
      <c r="BA264" s="150">
        <v>10.552474658819062</v>
      </c>
      <c r="BB264" s="151">
        <v>11.65946115973118</v>
      </c>
      <c r="BC264" s="152">
        <v>13.050508487164269</v>
      </c>
    </row>
    <row r="265" spans="1:55" hidden="1">
      <c r="A265" s="147" t="str">
        <f t="shared" si="4"/>
        <v>AMERICAN HOSPITAL MANAGEMENT CORPINTALARE</v>
      </c>
      <c r="B265" s="148" t="s">
        <v>269</v>
      </c>
      <c r="C265" s="148" t="s">
        <v>8332</v>
      </c>
      <c r="D265" s="149">
        <v>50</v>
      </c>
      <c r="E265" s="150">
        <v>387.82874503968253</v>
      </c>
      <c r="F265" s="151">
        <v>435.85996991756008</v>
      </c>
      <c r="G265" s="152">
        <v>719.13273884157024</v>
      </c>
      <c r="H265" s="150">
        <v>1074.9649557539683</v>
      </c>
      <c r="I265" s="151">
        <v>1224.6924021358718</v>
      </c>
      <c r="J265" s="153">
        <v>1466.331295390069</v>
      </c>
      <c r="K265" s="150">
        <v>979.8660000000001</v>
      </c>
      <c r="L265" s="151">
        <v>1116.855844018773</v>
      </c>
      <c r="M265" s="152">
        <v>1341.2485848616361</v>
      </c>
      <c r="N265" s="150">
        <v>57.526155753968261</v>
      </c>
      <c r="O265" s="151">
        <v>64.848750935267034</v>
      </c>
      <c r="P265" s="152">
        <v>70.056448974696565</v>
      </c>
      <c r="Q265" s="150">
        <v>37.572800000000001</v>
      </c>
      <c r="R265" s="151">
        <v>42.987807181831876</v>
      </c>
      <c r="S265" s="152">
        <v>55.026261553736319</v>
      </c>
      <c r="T265" s="150">
        <v>456.55699999999996</v>
      </c>
      <c r="U265" s="151">
        <v>532.19163453551846</v>
      </c>
      <c r="V265" s="152">
        <v>595.71778216251482</v>
      </c>
      <c r="W265" s="150">
        <v>43.784399999999998</v>
      </c>
      <c r="X265" s="151">
        <v>51.037858149490553</v>
      </c>
      <c r="Y265" s="152">
        <v>57.130096923968779</v>
      </c>
      <c r="Z265" s="150">
        <v>221.31720000000001</v>
      </c>
      <c r="AA265" s="151">
        <v>271.32144093029905</v>
      </c>
      <c r="AB265" s="152">
        <v>392.16025571917066</v>
      </c>
      <c r="AC265" s="150">
        <v>225.34060019841272</v>
      </c>
      <c r="AD265" s="151">
        <v>271.2570089734275</v>
      </c>
      <c r="AE265" s="152">
        <v>291.48614056901408</v>
      </c>
      <c r="AF265" s="150">
        <v>256.94148809523807</v>
      </c>
      <c r="AG265" s="151">
        <v>348.87231707237396</v>
      </c>
      <c r="AH265" s="152">
        <v>443.37564122325972</v>
      </c>
      <c r="AI265" s="150">
        <v>205.91727182539685</v>
      </c>
      <c r="AJ265" s="151">
        <v>228.42644728809202</v>
      </c>
      <c r="AK265" s="152">
        <v>272.6869136948701</v>
      </c>
      <c r="AL265" s="150">
        <v>128.0744</v>
      </c>
      <c r="AM265" s="151">
        <v>161.77972113777869</v>
      </c>
      <c r="AN265" s="152">
        <v>178.00588541886594</v>
      </c>
      <c r="AO265" s="150">
        <v>82.680464660023887</v>
      </c>
      <c r="AP265" s="151">
        <v>91.35389541697873</v>
      </c>
      <c r="AQ265" s="152">
        <v>102.25299189574946</v>
      </c>
      <c r="AR265" s="150">
        <v>51.20799843392367</v>
      </c>
      <c r="AS265" s="151">
        <v>61.303689407913318</v>
      </c>
      <c r="AT265" s="152">
        <v>74.858401567637571</v>
      </c>
      <c r="AU265" s="150">
        <v>39.0212</v>
      </c>
      <c r="AV265" s="151">
        <v>47.170457022177501</v>
      </c>
      <c r="AW265" s="152">
        <v>61.274420602225447</v>
      </c>
      <c r="AX265" s="150">
        <v>70.046000000000006</v>
      </c>
      <c r="AY265" s="151">
        <v>70.046000000000006</v>
      </c>
      <c r="AZ265" s="152">
        <v>70.046000000000006</v>
      </c>
      <c r="BA265" s="150">
        <v>10.552474658819062</v>
      </c>
      <c r="BB265" s="151">
        <v>11.65946115973118</v>
      </c>
      <c r="BC265" s="152">
        <v>13.050508487164269</v>
      </c>
    </row>
    <row r="266" spans="1:55" hidden="1">
      <c r="A266" s="147" t="str">
        <f t="shared" si="4"/>
        <v>UPPER PENINSULA HEALTH CARE SOLUTIONSVIZIENT</v>
      </c>
      <c r="B266" s="148" t="s">
        <v>1055</v>
      </c>
      <c r="C266" s="148" t="s">
        <v>8335</v>
      </c>
      <c r="D266" s="149">
        <v>49</v>
      </c>
      <c r="E266" s="150">
        <v>720.33693877551025</v>
      </c>
      <c r="F266" s="151">
        <v>806.4721284722682</v>
      </c>
      <c r="G266" s="152">
        <v>1065.1901764973816</v>
      </c>
      <c r="H266" s="150">
        <v>3263.3412244897959</v>
      </c>
      <c r="I266" s="151">
        <v>3716.3879950328865</v>
      </c>
      <c r="J266" s="153">
        <v>4805.6477895782054</v>
      </c>
      <c r="K266" s="150">
        <v>3122.0008163265306</v>
      </c>
      <c r="L266" s="151">
        <v>3559.5252549466322</v>
      </c>
      <c r="M266" s="152">
        <v>4596.1330472569407</v>
      </c>
      <c r="N266" s="150">
        <v>39.879591836734697</v>
      </c>
      <c r="O266" s="151">
        <v>43.409255262172707</v>
      </c>
      <c r="P266" s="152">
        <v>54.803533168842968</v>
      </c>
      <c r="Q266" s="150">
        <v>101.4608163265306</v>
      </c>
      <c r="R266" s="151">
        <v>113.45348482408124</v>
      </c>
      <c r="S266" s="152">
        <v>154.71120915242133</v>
      </c>
      <c r="T266" s="150">
        <v>1118.02</v>
      </c>
      <c r="U266" s="151">
        <v>1192.0971930647138</v>
      </c>
      <c r="V266" s="152">
        <v>1412.689718228673</v>
      </c>
      <c r="W266" s="150">
        <v>258.9265306122449</v>
      </c>
      <c r="X266" s="151">
        <v>276.08235125743892</v>
      </c>
      <c r="Y266" s="152">
        <v>327.17021839729176</v>
      </c>
      <c r="Z266" s="150">
        <v>1628.4926530612245</v>
      </c>
      <c r="AA266" s="151">
        <v>2017.4035462966972</v>
      </c>
      <c r="AB266" s="152">
        <v>2852.2964953684559</v>
      </c>
      <c r="AC266" s="150">
        <v>328.93122448979591</v>
      </c>
      <c r="AD266" s="151">
        <v>371.01148380847508</v>
      </c>
      <c r="AE266" s="152">
        <v>430.82328411782237</v>
      </c>
      <c r="AF266" s="150">
        <v>267.12591836734691</v>
      </c>
      <c r="AG266" s="151">
        <v>333.48318150199009</v>
      </c>
      <c r="AH266" s="152">
        <v>496.37950889099335</v>
      </c>
      <c r="AI266" s="150">
        <v>302.36795918367346</v>
      </c>
      <c r="AJ266" s="151">
        <v>338.23987393655074</v>
      </c>
      <c r="AK266" s="152">
        <v>382.18474630653333</v>
      </c>
      <c r="AL266" s="150">
        <v>40.880612244897961</v>
      </c>
      <c r="AM266" s="151">
        <v>47.950071077493831</v>
      </c>
      <c r="AN266" s="152">
        <v>56.174584114976994</v>
      </c>
      <c r="AO266" s="150">
        <v>99.39613263717132</v>
      </c>
      <c r="AP266" s="151">
        <v>106.51704728422442</v>
      </c>
      <c r="AQ266" s="152">
        <v>127.59697517511525</v>
      </c>
      <c r="AR266" s="150">
        <v>59.420233122652725</v>
      </c>
      <c r="AS266" s="151">
        <v>67.048068792367474</v>
      </c>
      <c r="AT266" s="152">
        <v>91.728269591810829</v>
      </c>
      <c r="AU266" s="150">
        <v>50.746392781899807</v>
      </c>
      <c r="AV266" s="151">
        <v>55.874788392220132</v>
      </c>
      <c r="AW266" s="152">
        <v>74.805529878442911</v>
      </c>
      <c r="AX266" s="150">
        <v>42.535510204081639</v>
      </c>
      <c r="AY266" s="151">
        <v>42.535510204081639</v>
      </c>
      <c r="AZ266" s="152">
        <v>42.535510204081639</v>
      </c>
      <c r="BA266" s="150">
        <v>12.542561601172487</v>
      </c>
      <c r="BB266" s="151">
        <v>13.441132886067265</v>
      </c>
      <c r="BC266" s="152">
        <v>16.101158855939815</v>
      </c>
    </row>
    <row r="267" spans="1:55" hidden="1">
      <c r="A267" s="147" t="str">
        <f t="shared" si="4"/>
        <v>UNIVERSITY OF IOWA HOSPITALS AND CLINICSVIZIENT</v>
      </c>
      <c r="B267" s="148" t="s">
        <v>1036</v>
      </c>
      <c r="C267" s="148" t="s">
        <v>8335</v>
      </c>
      <c r="D267" s="149">
        <v>40</v>
      </c>
      <c r="E267" s="150">
        <v>432.81412865255982</v>
      </c>
      <c r="F267" s="151">
        <v>484.56841899660054</v>
      </c>
      <c r="G267" s="152">
        <v>640.01904285746809</v>
      </c>
      <c r="H267" s="150">
        <v>1773.5548979591836</v>
      </c>
      <c r="I267" s="151">
        <v>2012.0938456661825</v>
      </c>
      <c r="J267" s="153">
        <v>2617.9549729838791</v>
      </c>
      <c r="K267" s="150">
        <v>1421.3283673469386</v>
      </c>
      <c r="L267" s="151">
        <v>1620.5166227651441</v>
      </c>
      <c r="M267" s="152">
        <v>2092.4447700348614</v>
      </c>
      <c r="N267" s="150">
        <v>76.872040816326518</v>
      </c>
      <c r="O267" s="151">
        <v>83.675832390196888</v>
      </c>
      <c r="P267" s="152">
        <v>105.63948236685728</v>
      </c>
      <c r="Q267" s="150">
        <v>275.35448979591837</v>
      </c>
      <c r="R267" s="151">
        <v>307.90139051084145</v>
      </c>
      <c r="S267" s="152">
        <v>419.87072058216006</v>
      </c>
      <c r="T267" s="150">
        <v>427.60650499221407</v>
      </c>
      <c r="U267" s="151">
        <v>455.93863646216607</v>
      </c>
      <c r="V267" s="152">
        <v>540.30814569524568</v>
      </c>
      <c r="W267" s="150">
        <v>230.88416277365587</v>
      </c>
      <c r="X267" s="151">
        <v>246.1819666603206</v>
      </c>
      <c r="Y267" s="152">
        <v>291.73689455660809</v>
      </c>
      <c r="Z267" s="150">
        <v>560.55755102040814</v>
      </c>
      <c r="AA267" s="151">
        <v>694.42793567791864</v>
      </c>
      <c r="AB267" s="152">
        <v>981.81366383341208</v>
      </c>
      <c r="AC267" s="150">
        <v>154.37346938775508</v>
      </c>
      <c r="AD267" s="151">
        <v>174.1225085184638</v>
      </c>
      <c r="AE267" s="152">
        <v>202.19328574067299</v>
      </c>
      <c r="AF267" s="150">
        <v>201.36428571428567</v>
      </c>
      <c r="AG267" s="151">
        <v>251.38557520476169</v>
      </c>
      <c r="AH267" s="152">
        <v>374.17973464330413</v>
      </c>
      <c r="AI267" s="150">
        <v>148</v>
      </c>
      <c r="AJ267" s="151">
        <v>165.55822077762167</v>
      </c>
      <c r="AK267" s="152">
        <v>187.06791091911799</v>
      </c>
      <c r="AL267" s="150">
        <v>81.419337272144318</v>
      </c>
      <c r="AM267" s="151">
        <v>95.499132593568319</v>
      </c>
      <c r="AN267" s="152">
        <v>111.87937653136703</v>
      </c>
      <c r="AO267" s="150">
        <v>99.39613263717132</v>
      </c>
      <c r="AP267" s="151">
        <v>106.51704728422442</v>
      </c>
      <c r="AQ267" s="152">
        <v>127.59697517511525</v>
      </c>
      <c r="AR267" s="150">
        <v>59.420233122652725</v>
      </c>
      <c r="AS267" s="151">
        <v>67.048068792367474</v>
      </c>
      <c r="AT267" s="152">
        <v>91.728269591810829</v>
      </c>
      <c r="AU267" s="150">
        <v>50.746392781899807</v>
      </c>
      <c r="AV267" s="151">
        <v>55.874788392220132</v>
      </c>
      <c r="AW267" s="152">
        <v>74.805529878442911</v>
      </c>
      <c r="AX267" s="150">
        <v>71.185558074562636</v>
      </c>
      <c r="AY267" s="151">
        <v>71.185558074562636</v>
      </c>
      <c r="AZ267" s="152">
        <v>71.185558074562636</v>
      </c>
      <c r="BA267" s="150">
        <v>12.542561601172487</v>
      </c>
      <c r="BB267" s="151">
        <v>13.441132886067265</v>
      </c>
      <c r="BC267" s="152">
        <v>16.101158855939815</v>
      </c>
    </row>
    <row r="268" spans="1:55" hidden="1">
      <c r="A268" s="147" t="str">
        <f t="shared" si="4"/>
        <v>UNIVERSITY OF IOWA HOSPITALS AND CLINICSINTALARE</v>
      </c>
      <c r="B268" s="148" t="s">
        <v>1036</v>
      </c>
      <c r="C268" s="148" t="s">
        <v>8332</v>
      </c>
      <c r="D268" s="149">
        <v>9</v>
      </c>
      <c r="E268" s="150">
        <v>387.82874503968253</v>
      </c>
      <c r="F268" s="151">
        <v>435.85996991756008</v>
      </c>
      <c r="G268" s="152">
        <v>719.13273884157024</v>
      </c>
      <c r="H268" s="150">
        <v>1773.5548979591836</v>
      </c>
      <c r="I268" s="151">
        <v>2021.732607354239</v>
      </c>
      <c r="J268" s="153">
        <v>2442.405332292099</v>
      </c>
      <c r="K268" s="150">
        <v>1421.3283673469386</v>
      </c>
      <c r="L268" s="151">
        <v>1620.0367125107816</v>
      </c>
      <c r="M268" s="152">
        <v>1945.5258793832841</v>
      </c>
      <c r="N268" s="150">
        <v>76.872040816326518</v>
      </c>
      <c r="O268" s="151">
        <v>86.657204248169535</v>
      </c>
      <c r="P268" s="152">
        <v>93.616236552679382</v>
      </c>
      <c r="Q268" s="150">
        <v>275.35448979591837</v>
      </c>
      <c r="R268" s="151">
        <v>315.03869059528785</v>
      </c>
      <c r="S268" s="152">
        <v>403.26321635613584</v>
      </c>
      <c r="T268" s="150">
        <v>431.77205357142856</v>
      </c>
      <c r="U268" s="151">
        <v>503.30073777630406</v>
      </c>
      <c r="V268" s="152">
        <v>563.37826416707219</v>
      </c>
      <c r="W268" s="150">
        <v>149.22763888888889</v>
      </c>
      <c r="X268" s="151">
        <v>173.94914776939987</v>
      </c>
      <c r="Y268" s="152">
        <v>194.71294510047494</v>
      </c>
      <c r="Z268" s="150">
        <v>560.55755102040814</v>
      </c>
      <c r="AA268" s="151">
        <v>687.20950051426985</v>
      </c>
      <c r="AB268" s="152">
        <v>993.27296998821294</v>
      </c>
      <c r="AC268" s="150">
        <v>154.37346938775508</v>
      </c>
      <c r="AD268" s="151">
        <v>185.82929811184724</v>
      </c>
      <c r="AE268" s="152">
        <v>199.68761403167031</v>
      </c>
      <c r="AF268" s="150">
        <v>201.36428571428567</v>
      </c>
      <c r="AG268" s="151">
        <v>273.41020499860775</v>
      </c>
      <c r="AH268" s="152">
        <v>347.47218115644489</v>
      </c>
      <c r="AI268" s="150">
        <v>148</v>
      </c>
      <c r="AJ268" s="151">
        <v>164.17813765182183</v>
      </c>
      <c r="AK268" s="152">
        <v>195.98969464329926</v>
      </c>
      <c r="AL268" s="150">
        <v>111.8749107142857</v>
      </c>
      <c r="AM268" s="151">
        <v>141.31701462330514</v>
      </c>
      <c r="AN268" s="152">
        <v>155.4908126671138</v>
      </c>
      <c r="AO268" s="150">
        <v>82.680464660023887</v>
      </c>
      <c r="AP268" s="151">
        <v>91.35389541697873</v>
      </c>
      <c r="AQ268" s="152">
        <v>102.25299189574946</v>
      </c>
      <c r="AR268" s="150">
        <v>51.20799843392367</v>
      </c>
      <c r="AS268" s="151">
        <v>61.303689407913318</v>
      </c>
      <c r="AT268" s="152">
        <v>74.858401567637571</v>
      </c>
      <c r="AU268" s="150">
        <v>27.524915674603168</v>
      </c>
      <c r="AV268" s="151">
        <v>33.273268168788469</v>
      </c>
      <c r="AW268" s="152">
        <v>43.221973186022538</v>
      </c>
      <c r="AX268" s="150">
        <v>43.70181547619049</v>
      </c>
      <c r="AY268" s="151">
        <v>43.70181547619049</v>
      </c>
      <c r="AZ268" s="152">
        <v>43.70181547619049</v>
      </c>
      <c r="BA268" s="150">
        <v>10.552474658819062</v>
      </c>
      <c r="BB268" s="151">
        <v>11.65946115973118</v>
      </c>
      <c r="BC268" s="152">
        <v>13.050508487164269</v>
      </c>
    </row>
    <row r="269" spans="1:55" hidden="1">
      <c r="A269" s="147" t="str">
        <f t="shared" si="4"/>
        <v>KATHERINE SHAW BETHEA HOSPITALPREMIER</v>
      </c>
      <c r="B269" s="148" t="s">
        <v>632</v>
      </c>
      <c r="C269" s="148" t="s">
        <v>8334</v>
      </c>
      <c r="D269" s="149">
        <v>48</v>
      </c>
      <c r="E269" s="150">
        <v>627.08333333333337</v>
      </c>
      <c r="F269" s="151">
        <v>767.74300196319109</v>
      </c>
      <c r="G269" s="152">
        <v>1178.0813545665981</v>
      </c>
      <c r="H269" s="150">
        <v>1849.3790315511515</v>
      </c>
      <c r="I269" s="151">
        <v>2338.1139533940695</v>
      </c>
      <c r="J269" s="153">
        <v>2824.2105178228448</v>
      </c>
      <c r="K269" s="150">
        <v>1699.7495833333332</v>
      </c>
      <c r="L269" s="151">
        <v>2137.0512673865801</v>
      </c>
      <c r="M269" s="152">
        <v>2588.8390513099766</v>
      </c>
      <c r="N269" s="150">
        <v>89.481531551151548</v>
      </c>
      <c r="O269" s="151">
        <v>120.89671572335898</v>
      </c>
      <c r="P269" s="152">
        <v>140.63258706889604</v>
      </c>
      <c r="Q269" s="150">
        <v>60.147916666666667</v>
      </c>
      <c r="R269" s="151">
        <v>80.165970284130154</v>
      </c>
      <c r="S269" s="152">
        <v>94.738879443972223</v>
      </c>
      <c r="T269" s="150">
        <v>350.93979166666668</v>
      </c>
      <c r="U269" s="151">
        <v>419.42406642650514</v>
      </c>
      <c r="V269" s="152">
        <v>454.02405434338311</v>
      </c>
      <c r="W269" s="150">
        <v>296.54312499999997</v>
      </c>
      <c r="X269" s="151">
        <v>354.41214222997195</v>
      </c>
      <c r="Y269" s="152">
        <v>383.6490335300582</v>
      </c>
      <c r="Z269" s="150">
        <v>962.43083333333334</v>
      </c>
      <c r="AA269" s="151">
        <v>1198.933203928957</v>
      </c>
      <c r="AB269" s="152">
        <v>1547.3259723164388</v>
      </c>
      <c r="AC269" s="150">
        <v>180.00791666666666</v>
      </c>
      <c r="AD269" s="151">
        <v>228.67582084073157</v>
      </c>
      <c r="AE269" s="152">
        <v>241.37163537777508</v>
      </c>
      <c r="AF269" s="150">
        <v>191.44924184679036</v>
      </c>
      <c r="AG269" s="151">
        <v>196.93499474842895</v>
      </c>
      <c r="AH269" s="152">
        <v>213.69802795927447</v>
      </c>
      <c r="AI269" s="150">
        <v>227.85</v>
      </c>
      <c r="AJ269" s="151">
        <v>288.59161915960306</v>
      </c>
      <c r="AK269" s="152">
        <v>336.72147279171031</v>
      </c>
      <c r="AL269" s="150">
        <v>69.396458333333342</v>
      </c>
      <c r="AM269" s="151">
        <v>88.266636237622436</v>
      </c>
      <c r="AN269" s="152">
        <v>108.64034887995477</v>
      </c>
      <c r="AO269" s="150">
        <v>89.444861980726344</v>
      </c>
      <c r="AP269" s="151">
        <v>103.28489096011697</v>
      </c>
      <c r="AQ269" s="152">
        <v>115.43959095691385</v>
      </c>
      <c r="AR269" s="150">
        <v>57.759898731420471</v>
      </c>
      <c r="AS269" s="151">
        <v>74.3080514236228</v>
      </c>
      <c r="AT269" s="152">
        <v>92.998040438459171</v>
      </c>
      <c r="AU269" s="150">
        <v>36.155689824141191</v>
      </c>
      <c r="AV269" s="151">
        <v>45.852308019724831</v>
      </c>
      <c r="AW269" s="152">
        <v>55.698099441425271</v>
      </c>
      <c r="AX269" s="150">
        <v>67.616417215658572</v>
      </c>
      <c r="AY269" s="151">
        <v>67.616417215658572</v>
      </c>
      <c r="AZ269" s="152">
        <v>67.616417215658572</v>
      </c>
      <c r="BA269" s="150">
        <v>9.606148799477328</v>
      </c>
      <c r="BB269" s="151">
        <v>11.092532419743327</v>
      </c>
      <c r="BC269" s="152">
        <v>12.397916029227758</v>
      </c>
    </row>
    <row r="270" spans="1:55" hidden="1">
      <c r="A270" s="147" t="str">
        <f t="shared" si="4"/>
        <v>ORLEANS COMMUNITY HEALTHPREMIER</v>
      </c>
      <c r="B270" s="148" t="s">
        <v>805</v>
      </c>
      <c r="C270" s="148" t="s">
        <v>8334</v>
      </c>
      <c r="D270" s="149">
        <v>48</v>
      </c>
      <c r="E270" s="150">
        <v>362.23099444656128</v>
      </c>
      <c r="F270" s="151">
        <v>443.4822236499906</v>
      </c>
      <c r="G270" s="152">
        <v>680.51175644429622</v>
      </c>
      <c r="H270" s="150">
        <v>665.71325386562864</v>
      </c>
      <c r="I270" s="151">
        <v>851.3101409998211</v>
      </c>
      <c r="J270" s="153">
        <v>1022.3600665112001</v>
      </c>
      <c r="K270" s="150">
        <v>497.70125000000002</v>
      </c>
      <c r="L270" s="151">
        <v>625.74693209017425</v>
      </c>
      <c r="M270" s="152">
        <v>758.03426841206146</v>
      </c>
      <c r="N270" s="150">
        <v>89.481531551151548</v>
      </c>
      <c r="O270" s="151">
        <v>120.89671572335898</v>
      </c>
      <c r="P270" s="152">
        <v>140.63258706889604</v>
      </c>
      <c r="Q270" s="150">
        <v>78.53047231447708</v>
      </c>
      <c r="R270" s="151">
        <v>104.66649318628784</v>
      </c>
      <c r="S270" s="152">
        <v>123.69321103024254</v>
      </c>
      <c r="T270" s="150">
        <v>384.24960581477654</v>
      </c>
      <c r="U270" s="151">
        <v>459.23413651163639</v>
      </c>
      <c r="V270" s="152">
        <v>497.11821815172704</v>
      </c>
      <c r="W270" s="150">
        <v>189.76163281973086</v>
      </c>
      <c r="X270" s="151">
        <v>226.79273647196567</v>
      </c>
      <c r="Y270" s="152">
        <v>245.50178673801835</v>
      </c>
      <c r="Z270" s="150">
        <v>805.8664583333333</v>
      </c>
      <c r="AA270" s="151">
        <v>1003.89557500163</v>
      </c>
      <c r="AB270" s="152">
        <v>1295.6132098128228</v>
      </c>
      <c r="AC270" s="150">
        <v>27.016458333333333</v>
      </c>
      <c r="AD270" s="151">
        <v>34.320772663708347</v>
      </c>
      <c r="AE270" s="152">
        <v>36.22622188393855</v>
      </c>
      <c r="AF270" s="150">
        <v>191.44924184679036</v>
      </c>
      <c r="AG270" s="151">
        <v>196.93499474842895</v>
      </c>
      <c r="AH270" s="152">
        <v>213.69802795927447</v>
      </c>
      <c r="AI270" s="150">
        <v>103.76666666666667</v>
      </c>
      <c r="AJ270" s="151">
        <v>131.42940683839433</v>
      </c>
      <c r="AK270" s="152">
        <v>153.34853994595775</v>
      </c>
      <c r="AL270" s="150">
        <v>15.443541666666667</v>
      </c>
      <c r="AM270" s="151">
        <v>19.642925694631128</v>
      </c>
      <c r="AN270" s="152">
        <v>24.176907509455532</v>
      </c>
      <c r="AO270" s="150">
        <v>89.444861980726344</v>
      </c>
      <c r="AP270" s="151">
        <v>103.28489096011697</v>
      </c>
      <c r="AQ270" s="152">
        <v>115.43959095691385</v>
      </c>
      <c r="AR270" s="150">
        <v>57.759898731420471</v>
      </c>
      <c r="AS270" s="151">
        <v>74.3080514236228</v>
      </c>
      <c r="AT270" s="152">
        <v>92.998040438459171</v>
      </c>
      <c r="AU270" s="150">
        <v>36.155689824141191</v>
      </c>
      <c r="AV270" s="151">
        <v>45.852308019724831</v>
      </c>
      <c r="AW270" s="152">
        <v>55.698099441425271</v>
      </c>
      <c r="AX270" s="150">
        <v>67.616417215658572</v>
      </c>
      <c r="AY270" s="151">
        <v>67.616417215658572</v>
      </c>
      <c r="AZ270" s="152">
        <v>67.616417215658572</v>
      </c>
      <c r="BA270" s="150">
        <v>9.606148799477328</v>
      </c>
      <c r="BB270" s="151">
        <v>11.092532419743327</v>
      </c>
      <c r="BC270" s="152">
        <v>12.397916029227758</v>
      </c>
    </row>
    <row r="271" spans="1:55" hidden="1">
      <c r="A271" s="147" t="str">
        <f t="shared" si="4"/>
        <v>UNIVERSITY OF ROCHESTER MEDICAL CENTERPREMIER</v>
      </c>
      <c r="B271" s="148" t="s">
        <v>1042</v>
      </c>
      <c r="C271" s="148" t="s">
        <v>8334</v>
      </c>
      <c r="D271" s="149">
        <v>46</v>
      </c>
      <c r="E271" s="150">
        <v>613.7913043478261</v>
      </c>
      <c r="F271" s="151">
        <v>751.46946750124005</v>
      </c>
      <c r="G271" s="152">
        <v>1153.1100458428482</v>
      </c>
      <c r="H271" s="150">
        <v>1506.1293951699765</v>
      </c>
      <c r="I271" s="151">
        <v>1907.9436577937975</v>
      </c>
      <c r="J271" s="153">
        <v>2302.3733974709457</v>
      </c>
      <c r="K271" s="150">
        <v>1338.1173913043478</v>
      </c>
      <c r="L271" s="151">
        <v>1682.3804488841506</v>
      </c>
      <c r="M271" s="152">
        <v>2038.0475993718069</v>
      </c>
      <c r="N271" s="150">
        <v>89.481531551151548</v>
      </c>
      <c r="O271" s="151">
        <v>120.89671572335898</v>
      </c>
      <c r="P271" s="152">
        <v>140.63258706889604</v>
      </c>
      <c r="Q271" s="150">
        <v>78.53047231447708</v>
      </c>
      <c r="R271" s="151">
        <v>104.66649318628784</v>
      </c>
      <c r="S271" s="152">
        <v>123.69321103024254</v>
      </c>
      <c r="T271" s="150">
        <v>384.24960581477654</v>
      </c>
      <c r="U271" s="151">
        <v>459.23413651163639</v>
      </c>
      <c r="V271" s="152">
        <v>497.11821815172704</v>
      </c>
      <c r="W271" s="150">
        <v>33.608695652173914</v>
      </c>
      <c r="X271" s="151">
        <v>40.167276930268073</v>
      </c>
      <c r="Y271" s="152">
        <v>43.480838091128874</v>
      </c>
      <c r="Z271" s="150">
        <v>1149.7049999999999</v>
      </c>
      <c r="AA271" s="151">
        <v>1432.2270769828219</v>
      </c>
      <c r="AB271" s="152">
        <v>1848.4116940026731</v>
      </c>
      <c r="AC271" s="150">
        <v>144.74108695652174</v>
      </c>
      <c r="AD271" s="151">
        <v>183.87406221946156</v>
      </c>
      <c r="AE271" s="152">
        <v>194.08253543507524</v>
      </c>
      <c r="AF271" s="150">
        <v>241.02652173913043</v>
      </c>
      <c r="AG271" s="151">
        <v>247.93285329859626</v>
      </c>
      <c r="AH271" s="152">
        <v>269.03680518491899</v>
      </c>
      <c r="AI271" s="150">
        <v>225.07826086956521</v>
      </c>
      <c r="AJ271" s="151">
        <v>285.08097319278193</v>
      </c>
      <c r="AK271" s="152">
        <v>332.6253390098608</v>
      </c>
      <c r="AL271" s="150">
        <v>25.839130434782607</v>
      </c>
      <c r="AM271" s="151">
        <v>32.865266925126726</v>
      </c>
      <c r="AN271" s="152">
        <v>40.4512306911355</v>
      </c>
      <c r="AO271" s="150">
        <v>89.444861980726344</v>
      </c>
      <c r="AP271" s="151">
        <v>103.28489096011697</v>
      </c>
      <c r="AQ271" s="152">
        <v>115.43959095691385</v>
      </c>
      <c r="AR271" s="150">
        <v>57.759898731420471</v>
      </c>
      <c r="AS271" s="151">
        <v>74.3080514236228</v>
      </c>
      <c r="AT271" s="152">
        <v>92.998040438459171</v>
      </c>
      <c r="AU271" s="150">
        <v>36.155689824141191</v>
      </c>
      <c r="AV271" s="151">
        <v>45.852308019724831</v>
      </c>
      <c r="AW271" s="152">
        <v>55.698099441425271</v>
      </c>
      <c r="AX271" s="150">
        <v>67.616417215658572</v>
      </c>
      <c r="AY271" s="151">
        <v>67.616417215658572</v>
      </c>
      <c r="AZ271" s="152">
        <v>67.616417215658572</v>
      </c>
      <c r="BA271" s="150">
        <v>9.606148799477328</v>
      </c>
      <c r="BB271" s="151">
        <v>11.092532419743327</v>
      </c>
      <c r="BC271" s="152">
        <v>12.397916029227758</v>
      </c>
    </row>
    <row r="272" spans="1:55" hidden="1">
      <c r="A272" s="147" t="str">
        <f t="shared" si="4"/>
        <v>FAYETTE REGIONAL HEALTH SYSTEMPREMIER</v>
      </c>
      <c r="B272" s="148" t="s">
        <v>499</v>
      </c>
      <c r="C272" s="148" t="s">
        <v>8334</v>
      </c>
      <c r="D272" s="149">
        <v>45</v>
      </c>
      <c r="E272" s="150">
        <v>362.23099444656128</v>
      </c>
      <c r="F272" s="151">
        <v>443.4822236499906</v>
      </c>
      <c r="G272" s="152">
        <v>680.51175644429622</v>
      </c>
      <c r="H272" s="150">
        <v>1894.4947035444011</v>
      </c>
      <c r="I272" s="151">
        <v>2396.2253332879836</v>
      </c>
      <c r="J272" s="153">
        <v>2893.8812797803257</v>
      </c>
      <c r="K272" s="150">
        <v>1726.4826996787724</v>
      </c>
      <c r="L272" s="151">
        <v>2170.6621243783366</v>
      </c>
      <c r="M272" s="152">
        <v>2629.5554816811873</v>
      </c>
      <c r="N272" s="150">
        <v>89.481531551151548</v>
      </c>
      <c r="O272" s="151">
        <v>120.89671572335898</v>
      </c>
      <c r="P272" s="152">
        <v>140.63258706889604</v>
      </c>
      <c r="Q272" s="150">
        <v>78.53047231447708</v>
      </c>
      <c r="R272" s="151">
        <v>104.66649318628784</v>
      </c>
      <c r="S272" s="152">
        <v>123.69321103024254</v>
      </c>
      <c r="T272" s="150">
        <v>384.24960581477654</v>
      </c>
      <c r="U272" s="151">
        <v>459.23413651163639</v>
      </c>
      <c r="V272" s="152">
        <v>497.11821815172704</v>
      </c>
      <c r="W272" s="150">
        <v>189.76163281973086</v>
      </c>
      <c r="X272" s="151">
        <v>226.79273647196567</v>
      </c>
      <c r="Y272" s="152">
        <v>245.50178673801835</v>
      </c>
      <c r="Z272" s="150">
        <v>986.62409566069584</v>
      </c>
      <c r="AA272" s="151">
        <v>1229.0715832399951</v>
      </c>
      <c r="AB272" s="152">
        <v>1586.2221317677511</v>
      </c>
      <c r="AC272" s="150">
        <v>230.25125306255788</v>
      </c>
      <c r="AD272" s="151">
        <v>292.50321468465472</v>
      </c>
      <c r="AE272" s="152">
        <v>308.74265159351717</v>
      </c>
      <c r="AF272" s="150">
        <v>191.44924184679036</v>
      </c>
      <c r="AG272" s="151">
        <v>196.93499474842895</v>
      </c>
      <c r="AH272" s="152">
        <v>213.69802795927447</v>
      </c>
      <c r="AI272" s="150">
        <v>294.8679095660695</v>
      </c>
      <c r="AJ272" s="151">
        <v>373.47556488865223</v>
      </c>
      <c r="AK272" s="152">
        <v>435.76193455387215</v>
      </c>
      <c r="AL272" s="150">
        <v>54.469913703925542</v>
      </c>
      <c r="AM272" s="151">
        <v>69.281288617141215</v>
      </c>
      <c r="AN272" s="152">
        <v>85.272801672835115</v>
      </c>
      <c r="AO272" s="150">
        <v>89.444861980726344</v>
      </c>
      <c r="AP272" s="151">
        <v>103.28489096011697</v>
      </c>
      <c r="AQ272" s="152">
        <v>115.43959095691385</v>
      </c>
      <c r="AR272" s="150">
        <v>57.759898731420471</v>
      </c>
      <c r="AS272" s="151">
        <v>74.3080514236228</v>
      </c>
      <c r="AT272" s="152">
        <v>92.998040438459171</v>
      </c>
      <c r="AU272" s="150">
        <v>36.155689824141191</v>
      </c>
      <c r="AV272" s="151">
        <v>45.852308019724831</v>
      </c>
      <c r="AW272" s="152">
        <v>55.698099441425271</v>
      </c>
      <c r="AX272" s="150">
        <v>67.616417215658572</v>
      </c>
      <c r="AY272" s="151">
        <v>67.616417215658572</v>
      </c>
      <c r="AZ272" s="152">
        <v>67.616417215658572</v>
      </c>
      <c r="BA272" s="150">
        <v>9.606148799477328</v>
      </c>
      <c r="BB272" s="151">
        <v>11.092532419743327</v>
      </c>
      <c r="BC272" s="152">
        <v>12.397916029227758</v>
      </c>
    </row>
    <row r="273" spans="1:55" hidden="1">
      <c r="A273" s="147" t="str">
        <f t="shared" si="4"/>
        <v>COMMUNITY HOSPITALS AND WELLNESS CENTERSVIZIENT</v>
      </c>
      <c r="B273" s="148" t="s">
        <v>421</v>
      </c>
      <c r="C273" s="148" t="s">
        <v>8335</v>
      </c>
      <c r="D273" s="149">
        <v>45</v>
      </c>
      <c r="E273" s="150">
        <v>500.8295555555556</v>
      </c>
      <c r="F273" s="151">
        <v>560.71687557395171</v>
      </c>
      <c r="G273" s="152">
        <v>740.59609324516919</v>
      </c>
      <c r="H273" s="150">
        <v>2109.5860000000002</v>
      </c>
      <c r="I273" s="151">
        <v>2401.0462373321411</v>
      </c>
      <c r="J273" s="153">
        <v>3101.0542005084258</v>
      </c>
      <c r="K273" s="150">
        <v>2008.4248888888887</v>
      </c>
      <c r="L273" s="151">
        <v>2289.8902131214763</v>
      </c>
      <c r="M273" s="152">
        <v>2956.7538728632094</v>
      </c>
      <c r="N273" s="150">
        <v>66.089555555555563</v>
      </c>
      <c r="O273" s="151">
        <v>71.939010785762306</v>
      </c>
      <c r="P273" s="152">
        <v>90.821921268177661</v>
      </c>
      <c r="Q273" s="150">
        <v>35.071555555555555</v>
      </c>
      <c r="R273" s="151">
        <v>39.217013424902767</v>
      </c>
      <c r="S273" s="152">
        <v>53.478406377039029</v>
      </c>
      <c r="T273" s="150">
        <v>540.0671111111111</v>
      </c>
      <c r="U273" s="151">
        <v>575.85059947239267</v>
      </c>
      <c r="V273" s="152">
        <v>682.40930843824708</v>
      </c>
      <c r="W273" s="150">
        <v>264.1151111111111</v>
      </c>
      <c r="X273" s="151">
        <v>281.61471404941818</v>
      </c>
      <c r="Y273" s="152">
        <v>333.72632143923204</v>
      </c>
      <c r="Z273" s="150">
        <v>1144.6722222222222</v>
      </c>
      <c r="AA273" s="151">
        <v>1418.0388202043755</v>
      </c>
      <c r="AB273" s="152">
        <v>2004.8875023492774</v>
      </c>
      <c r="AC273" s="150">
        <v>167.5408888888889</v>
      </c>
      <c r="AD273" s="151">
        <v>188.97443950987949</v>
      </c>
      <c r="AE273" s="152">
        <v>219.43953811952403</v>
      </c>
      <c r="AF273" s="150">
        <v>229.36481817349096</v>
      </c>
      <c r="AG273" s="151">
        <v>286.3417737845059</v>
      </c>
      <c r="AH273" s="152">
        <v>426.21096634008444</v>
      </c>
      <c r="AI273" s="150">
        <v>156.16</v>
      </c>
      <c r="AJ273" s="151">
        <v>174.68629565292838</v>
      </c>
      <c r="AK273" s="152">
        <v>197.38192546709098</v>
      </c>
      <c r="AL273" s="150">
        <v>70.858666666666664</v>
      </c>
      <c r="AM273" s="151">
        <v>83.11221179294229</v>
      </c>
      <c r="AN273" s="152">
        <v>97.367820890171657</v>
      </c>
      <c r="AO273" s="150">
        <v>99.39613263717132</v>
      </c>
      <c r="AP273" s="151">
        <v>106.51704728422442</v>
      </c>
      <c r="AQ273" s="152">
        <v>127.59697517511525</v>
      </c>
      <c r="AR273" s="150">
        <v>59.420233122652725</v>
      </c>
      <c r="AS273" s="151">
        <v>67.048068792367474</v>
      </c>
      <c r="AT273" s="152">
        <v>91.728269591810829</v>
      </c>
      <c r="AU273" s="150">
        <v>50.746392781899807</v>
      </c>
      <c r="AV273" s="151">
        <v>55.874788392220132</v>
      </c>
      <c r="AW273" s="152">
        <v>74.805529878442911</v>
      </c>
      <c r="AX273" s="150">
        <v>22.116444444444443</v>
      </c>
      <c r="AY273" s="151">
        <v>22.116444444444443</v>
      </c>
      <c r="AZ273" s="152">
        <v>22.116444444444443</v>
      </c>
      <c r="BA273" s="150">
        <v>12.542561601172487</v>
      </c>
      <c r="BB273" s="151">
        <v>13.441132886067265</v>
      </c>
      <c r="BC273" s="152">
        <v>16.101158855939815</v>
      </c>
    </row>
    <row r="274" spans="1:55" hidden="1">
      <c r="A274" s="147" t="str">
        <f t="shared" si="4"/>
        <v>HUGH CHATHAM MEMORIAL HOSPITALHEALTHTRUST</v>
      </c>
      <c r="B274" s="148" t="s">
        <v>598</v>
      </c>
      <c r="C274" s="148" t="s">
        <v>8331</v>
      </c>
      <c r="D274" s="149">
        <v>45</v>
      </c>
      <c r="E274" s="150">
        <v>904.4</v>
      </c>
      <c r="F274" s="151">
        <v>0</v>
      </c>
      <c r="G274" s="152">
        <v>1488.5495989268761</v>
      </c>
      <c r="H274" s="150">
        <v>2856.5551111111108</v>
      </c>
      <c r="I274" s="151">
        <v>0</v>
      </c>
      <c r="J274" s="153">
        <v>3079.7438873005126</v>
      </c>
      <c r="K274" s="150">
        <v>2759.9424444444444</v>
      </c>
      <c r="L274" s="151">
        <v>0</v>
      </c>
      <c r="M274" s="152">
        <v>2976.0408766807473</v>
      </c>
      <c r="N274" s="150">
        <v>11.932</v>
      </c>
      <c r="O274" s="151">
        <v>0</v>
      </c>
      <c r="P274" s="152">
        <v>12.672408687898759</v>
      </c>
      <c r="Q274" s="150">
        <v>84.680666666666667</v>
      </c>
      <c r="R274" s="151">
        <v>0</v>
      </c>
      <c r="S274" s="152">
        <v>91.030601931866215</v>
      </c>
      <c r="T274" s="150">
        <v>319.26888888888891</v>
      </c>
      <c r="U274" s="151">
        <v>0</v>
      </c>
      <c r="V274" s="152">
        <v>387.11353908923428</v>
      </c>
      <c r="W274" s="150">
        <v>235.77844444444446</v>
      </c>
      <c r="X274" s="151">
        <v>0</v>
      </c>
      <c r="Y274" s="152">
        <v>258.36942102409699</v>
      </c>
      <c r="Z274" s="150">
        <v>1471.5697777777777</v>
      </c>
      <c r="AA274" s="151">
        <v>0</v>
      </c>
      <c r="AB274" s="152">
        <v>1909.0588737361568</v>
      </c>
      <c r="AC274" s="150">
        <v>239.73666666666665</v>
      </c>
      <c r="AD274" s="151">
        <v>0</v>
      </c>
      <c r="AE274" s="152">
        <v>274.69460551738968</v>
      </c>
      <c r="AF274" s="150">
        <v>390.92799999999994</v>
      </c>
      <c r="AG274" s="151">
        <v>0</v>
      </c>
      <c r="AH274" s="152">
        <v>459.76623417298083</v>
      </c>
      <c r="AI274" s="150">
        <v>688.54555555555555</v>
      </c>
      <c r="AJ274" s="151">
        <v>0</v>
      </c>
      <c r="AK274" s="152">
        <v>718.00866994286628</v>
      </c>
      <c r="AL274" s="150">
        <v>66.154444444444437</v>
      </c>
      <c r="AM274" s="151">
        <v>0</v>
      </c>
      <c r="AN274" s="152">
        <v>77.668146097475429</v>
      </c>
      <c r="AO274" s="150">
        <v>82.680464660023887</v>
      </c>
      <c r="AP274" s="151">
        <v>0</v>
      </c>
      <c r="AQ274" s="152">
        <v>87.846298286804327</v>
      </c>
      <c r="AR274" s="150">
        <v>24.282779849007358</v>
      </c>
      <c r="AS274" s="151">
        <v>0</v>
      </c>
      <c r="AT274" s="152">
        <v>28.058067549823374</v>
      </c>
      <c r="AU274" s="150">
        <v>26.739870444589435</v>
      </c>
      <c r="AV274" s="151">
        <v>0</v>
      </c>
      <c r="AW274" s="152">
        <v>32.866931761291596</v>
      </c>
      <c r="AX274" s="150">
        <v>25.904222222222224</v>
      </c>
      <c r="AY274" s="151">
        <v>0</v>
      </c>
      <c r="AZ274" s="152">
        <v>25.904222222222224</v>
      </c>
      <c r="BA274" s="150">
        <v>6.0449035324820635</v>
      </c>
      <c r="BB274" s="151">
        <v>0</v>
      </c>
      <c r="BC274" s="152">
        <v>6.4225860487468518</v>
      </c>
    </row>
    <row r="275" spans="1:55" hidden="1">
      <c r="A275" s="147" t="str">
        <f t="shared" si="4"/>
        <v>NORTON HEALTHCARE, INCPREMIER</v>
      </c>
      <c r="B275" s="148" t="s">
        <v>789</v>
      </c>
      <c r="C275" s="148" t="s">
        <v>8334</v>
      </c>
      <c r="D275" s="149">
        <v>44</v>
      </c>
      <c r="E275" s="150">
        <v>504.86363636363637</v>
      </c>
      <c r="F275" s="151">
        <v>618.10847643407999</v>
      </c>
      <c r="G275" s="152">
        <v>948.47112813080309</v>
      </c>
      <c r="H275" s="150">
        <v>1157.55334973297</v>
      </c>
      <c r="I275" s="151">
        <v>1465.6331673997183</v>
      </c>
      <c r="J275" s="153">
        <v>1768.6746439619149</v>
      </c>
      <c r="K275" s="150">
        <v>1043.2195454545456</v>
      </c>
      <c r="L275" s="151">
        <v>1311.6130009010185</v>
      </c>
      <c r="M275" s="152">
        <v>1588.8972851319938</v>
      </c>
      <c r="N275" s="150">
        <v>89.481531551151548</v>
      </c>
      <c r="O275" s="151">
        <v>120.89671572335898</v>
      </c>
      <c r="P275" s="152">
        <v>140.63258706889604</v>
      </c>
      <c r="Q275" s="150">
        <v>24.852272727272727</v>
      </c>
      <c r="R275" s="151">
        <v>33.123450775340963</v>
      </c>
      <c r="S275" s="152">
        <v>39.144771761024856</v>
      </c>
      <c r="T275" s="150">
        <v>384.24960581477654</v>
      </c>
      <c r="U275" s="151">
        <v>459.23413651163639</v>
      </c>
      <c r="V275" s="152">
        <v>497.11821815172704</v>
      </c>
      <c r="W275" s="150">
        <v>119.5534090909091</v>
      </c>
      <c r="X275" s="151">
        <v>142.88370309311776</v>
      </c>
      <c r="Y275" s="152">
        <v>154.67075776230169</v>
      </c>
      <c r="Z275" s="150">
        <v>820.5736363636363</v>
      </c>
      <c r="AA275" s="151">
        <v>1022.2168127113093</v>
      </c>
      <c r="AB275" s="152">
        <v>1319.2583360469359</v>
      </c>
      <c r="AC275" s="150">
        <v>124.36772727272728</v>
      </c>
      <c r="AD275" s="151">
        <v>157.99245192560781</v>
      </c>
      <c r="AE275" s="152">
        <v>166.7640083609395</v>
      </c>
      <c r="AF275" s="150">
        <v>191.44924184679036</v>
      </c>
      <c r="AG275" s="151">
        <v>196.93499474842895</v>
      </c>
      <c r="AH275" s="152">
        <v>213.69802795927447</v>
      </c>
      <c r="AI275" s="150">
        <v>274.63636363636363</v>
      </c>
      <c r="AJ275" s="151">
        <v>347.85057213923068</v>
      </c>
      <c r="AK275" s="152">
        <v>405.86333485098123</v>
      </c>
      <c r="AL275" s="150">
        <v>19.79931818181818</v>
      </c>
      <c r="AM275" s="151">
        <v>25.183118240892302</v>
      </c>
      <c r="AN275" s="152">
        <v>30.995887780410868</v>
      </c>
      <c r="AO275" s="150">
        <v>89.444861980726344</v>
      </c>
      <c r="AP275" s="151">
        <v>103.28489096011697</v>
      </c>
      <c r="AQ275" s="152">
        <v>115.43959095691385</v>
      </c>
      <c r="AR275" s="150">
        <v>57.759898731420471</v>
      </c>
      <c r="AS275" s="151">
        <v>74.3080514236228</v>
      </c>
      <c r="AT275" s="152">
        <v>92.998040438459171</v>
      </c>
      <c r="AU275" s="150">
        <v>36.155689824141191</v>
      </c>
      <c r="AV275" s="151">
        <v>45.852308019724831</v>
      </c>
      <c r="AW275" s="152">
        <v>55.698099441425271</v>
      </c>
      <c r="AX275" s="150">
        <v>17.204772727272726</v>
      </c>
      <c r="AY275" s="151">
        <v>17.204772727272726</v>
      </c>
      <c r="AZ275" s="152">
        <v>17.204772727272726</v>
      </c>
      <c r="BA275" s="150">
        <v>9.606148799477328</v>
      </c>
      <c r="BB275" s="151">
        <v>11.092532419743327</v>
      </c>
      <c r="BC275" s="152">
        <v>12.397916029227758</v>
      </c>
    </row>
    <row r="276" spans="1:55" hidden="1">
      <c r="A276" s="147" t="str">
        <f t="shared" si="4"/>
        <v>LAFAYETTE GENERAL HEALTHPREMIER</v>
      </c>
      <c r="B276" s="148" t="s">
        <v>644</v>
      </c>
      <c r="C276" s="148" t="s">
        <v>8334</v>
      </c>
      <c r="D276" s="149">
        <v>44</v>
      </c>
      <c r="E276" s="150">
        <v>29.363636363636363</v>
      </c>
      <c r="F276" s="151">
        <v>35.950128367373338</v>
      </c>
      <c r="G276" s="152">
        <v>55.164522262762112</v>
      </c>
      <c r="H276" s="150">
        <v>1387.1100000000001</v>
      </c>
      <c r="I276" s="151">
        <v>1748.2463505922613</v>
      </c>
      <c r="J276" s="153">
        <v>2115.2271624257619</v>
      </c>
      <c r="K276" s="150">
        <v>1336.324090909091</v>
      </c>
      <c r="L276" s="151">
        <v>1680.1257785962055</v>
      </c>
      <c r="M276" s="152">
        <v>2035.316275805387</v>
      </c>
      <c r="N276" s="150">
        <v>23.672727272727272</v>
      </c>
      <c r="O276" s="151">
        <v>31.983750499973254</v>
      </c>
      <c r="P276" s="152">
        <v>37.204960863202892</v>
      </c>
      <c r="Q276" s="150">
        <v>27.113181818181818</v>
      </c>
      <c r="R276" s="151">
        <v>36.136821496082547</v>
      </c>
      <c r="S276" s="152">
        <v>42.705925757171862</v>
      </c>
      <c r="T276" s="150">
        <v>144.64886363636364</v>
      </c>
      <c r="U276" s="151">
        <v>172.87641934877004</v>
      </c>
      <c r="V276" s="152">
        <v>187.13769451007201</v>
      </c>
      <c r="W276" s="150">
        <v>92.424772727272725</v>
      </c>
      <c r="X276" s="151">
        <v>110.46103900534203</v>
      </c>
      <c r="Y276" s="152">
        <v>119.57341695597719</v>
      </c>
      <c r="Z276" s="150">
        <v>583.45181818181823</v>
      </c>
      <c r="AA276" s="151">
        <v>726.82600503160234</v>
      </c>
      <c r="AB276" s="152">
        <v>938.03120245140656</v>
      </c>
      <c r="AC276" s="150">
        <v>191.02204545454543</v>
      </c>
      <c r="AD276" s="151">
        <v>242.66778846112075</v>
      </c>
      <c r="AE276" s="152">
        <v>256.14042070133758</v>
      </c>
      <c r="AF276" s="150">
        <v>191.44924184679036</v>
      </c>
      <c r="AG276" s="151">
        <v>196.93499474842895</v>
      </c>
      <c r="AH276" s="152">
        <v>213.69802795927447</v>
      </c>
      <c r="AI276" s="150">
        <v>195.65090909090907</v>
      </c>
      <c r="AJ276" s="151">
        <v>247.80870153431536</v>
      </c>
      <c r="AK276" s="152">
        <v>289.13698600890029</v>
      </c>
      <c r="AL276" s="150">
        <v>51.693863636363638</v>
      </c>
      <c r="AM276" s="151">
        <v>65.75037929733206</v>
      </c>
      <c r="AN276" s="152">
        <v>80.926887557167873</v>
      </c>
      <c r="AO276" s="150">
        <v>89.444861980726344</v>
      </c>
      <c r="AP276" s="151">
        <v>103.28489096011697</v>
      </c>
      <c r="AQ276" s="152">
        <v>115.43959095691385</v>
      </c>
      <c r="AR276" s="150">
        <v>57.759898731420471</v>
      </c>
      <c r="AS276" s="151">
        <v>74.3080514236228</v>
      </c>
      <c r="AT276" s="152">
        <v>92.998040438459171</v>
      </c>
      <c r="AU276" s="150">
        <v>36.155689824141191</v>
      </c>
      <c r="AV276" s="151">
        <v>45.852308019724831</v>
      </c>
      <c r="AW276" s="152">
        <v>55.698099441425271</v>
      </c>
      <c r="AX276" s="150">
        <v>12.761818181818182</v>
      </c>
      <c r="AY276" s="151">
        <v>12.761818181818182</v>
      </c>
      <c r="AZ276" s="152">
        <v>12.761818181818182</v>
      </c>
      <c r="BA276" s="150">
        <v>9.606148799477328</v>
      </c>
      <c r="BB276" s="151">
        <v>11.092532419743327</v>
      </c>
      <c r="BC276" s="152">
        <v>12.397916029227758</v>
      </c>
    </row>
    <row r="277" spans="1:55" hidden="1">
      <c r="A277" s="147" t="str">
        <f t="shared" si="4"/>
        <v>THE BETHANY CIRCLE OF KINGS DAUGHTERS OF MADISON INDIANAVIZIENT</v>
      </c>
      <c r="B277" s="148" t="s">
        <v>980</v>
      </c>
      <c r="C277" s="148" t="s">
        <v>8335</v>
      </c>
      <c r="D277" s="149">
        <v>43</v>
      </c>
      <c r="E277" s="150">
        <v>53.069767441860463</v>
      </c>
      <c r="F277" s="151">
        <v>59.415651207779717</v>
      </c>
      <c r="G277" s="152">
        <v>78.476323932747079</v>
      </c>
      <c r="H277" s="150">
        <v>3673.1188468912364</v>
      </c>
      <c r="I277" s="151">
        <v>4181.8719365878951</v>
      </c>
      <c r="J277" s="153">
        <v>5404.1190364324584</v>
      </c>
      <c r="K277" s="150">
        <v>3507.7746511627906</v>
      </c>
      <c r="L277" s="151">
        <v>3999.3623301377288</v>
      </c>
      <c r="M277" s="152">
        <v>5164.0598273479964</v>
      </c>
      <c r="N277" s="150">
        <v>80.098149216817802</v>
      </c>
      <c r="O277" s="151">
        <v>87.187477234349146</v>
      </c>
      <c r="P277" s="152">
        <v>110.07288127064815</v>
      </c>
      <c r="Q277" s="150">
        <v>85.24604651162791</v>
      </c>
      <c r="R277" s="151">
        <v>95.322129215817739</v>
      </c>
      <c r="S277" s="152">
        <v>129.98632781381326</v>
      </c>
      <c r="T277" s="150">
        <v>427.60650499221407</v>
      </c>
      <c r="U277" s="151">
        <v>455.93863646216607</v>
      </c>
      <c r="V277" s="152">
        <v>540.30814569524568</v>
      </c>
      <c r="W277" s="150">
        <v>242.06674418604652</v>
      </c>
      <c r="X277" s="151">
        <v>258.10547778975348</v>
      </c>
      <c r="Y277" s="152">
        <v>305.86680080563701</v>
      </c>
      <c r="Z277" s="150">
        <v>1118.8646511627908</v>
      </c>
      <c r="AA277" s="151">
        <v>1386.0679757067162</v>
      </c>
      <c r="AB277" s="152">
        <v>1959.6856745434129</v>
      </c>
      <c r="AC277" s="150">
        <v>145.6274418604651</v>
      </c>
      <c r="AD277" s="151">
        <v>164.25759935587899</v>
      </c>
      <c r="AE277" s="152">
        <v>190.73802694565751</v>
      </c>
      <c r="AF277" s="150">
        <v>241.82093023255811</v>
      </c>
      <c r="AG277" s="151">
        <v>301.89213259652746</v>
      </c>
      <c r="AH277" s="152">
        <v>449.35719948870849</v>
      </c>
      <c r="AI277" s="150">
        <v>394.93953488372097</v>
      </c>
      <c r="AJ277" s="151">
        <v>441.79382912223167</v>
      </c>
      <c r="AK277" s="152">
        <v>499.19266033828251</v>
      </c>
      <c r="AL277" s="150">
        <v>415.23860465116275</v>
      </c>
      <c r="AM277" s="151">
        <v>487.04555812095356</v>
      </c>
      <c r="AN277" s="152">
        <v>570.58479909809978</v>
      </c>
      <c r="AO277" s="150">
        <v>99.39613263717132</v>
      </c>
      <c r="AP277" s="151">
        <v>106.51704728422442</v>
      </c>
      <c r="AQ277" s="152">
        <v>127.59697517511525</v>
      </c>
      <c r="AR277" s="150">
        <v>59.420233122652725</v>
      </c>
      <c r="AS277" s="151">
        <v>67.048068792367474</v>
      </c>
      <c r="AT277" s="152">
        <v>91.728269591810829</v>
      </c>
      <c r="AU277" s="150">
        <v>50.746392781899807</v>
      </c>
      <c r="AV277" s="151">
        <v>55.874788392220132</v>
      </c>
      <c r="AW277" s="152">
        <v>74.805529878442911</v>
      </c>
      <c r="AX277" s="150">
        <v>41.880232558139532</v>
      </c>
      <c r="AY277" s="151">
        <v>41.880232558139532</v>
      </c>
      <c r="AZ277" s="152">
        <v>41.880232558139532</v>
      </c>
      <c r="BA277" s="150">
        <v>12.542561601172487</v>
      </c>
      <c r="BB277" s="151">
        <v>13.441132886067265</v>
      </c>
      <c r="BC277" s="152">
        <v>16.101158855939815</v>
      </c>
    </row>
    <row r="278" spans="1:55" hidden="1">
      <c r="A278" s="147" t="str">
        <f t="shared" si="4"/>
        <v>TRICARE Regional Office SouthDAPA MEDICAL SURGICAL</v>
      </c>
      <c r="B278" s="148" t="s">
        <v>1003</v>
      </c>
      <c r="C278" s="148" t="s">
        <v>8389</v>
      </c>
      <c r="D278" s="149">
        <v>43</v>
      </c>
      <c r="E278" s="150">
        <v>379.06622248610302</v>
      </c>
      <c r="F278" s="151">
        <v>431.24875692342675</v>
      </c>
      <c r="G278" s="152">
        <v>534.48582729188786</v>
      </c>
      <c r="H278" s="150">
        <v>2666.2706310176272</v>
      </c>
      <c r="I278" s="151">
        <v>2955.9400923748922</v>
      </c>
      <c r="J278" s="153">
        <v>3560.7596327736137</v>
      </c>
      <c r="K278" s="150">
        <v>2249.8930573248408</v>
      </c>
      <c r="L278" s="151">
        <v>2503.2512338879278</v>
      </c>
      <c r="M278" s="152">
        <v>3022.9733593884193</v>
      </c>
      <c r="N278" s="150">
        <v>273.77139534883725</v>
      </c>
      <c r="O278" s="151">
        <v>295.75591721041394</v>
      </c>
      <c r="P278" s="152">
        <v>344.17636320639099</v>
      </c>
      <c r="Q278" s="150">
        <v>142.60617834394907</v>
      </c>
      <c r="R278" s="151">
        <v>156.93294127655071</v>
      </c>
      <c r="S278" s="152">
        <v>193.60991017880337</v>
      </c>
      <c r="T278" s="150">
        <v>371.18615967095161</v>
      </c>
      <c r="U278" s="151">
        <v>401.34005859816926</v>
      </c>
      <c r="V278" s="152">
        <v>439.62317712594205</v>
      </c>
      <c r="W278" s="150">
        <v>45.698726114649681</v>
      </c>
      <c r="X278" s="151">
        <v>49.411134922093659</v>
      </c>
      <c r="Y278" s="152">
        <v>54.124375712014931</v>
      </c>
      <c r="Z278" s="150">
        <v>997.25465116279076</v>
      </c>
      <c r="AA278" s="151">
        <v>1223.404063327305</v>
      </c>
      <c r="AB278" s="152">
        <v>1572.5768793713451</v>
      </c>
      <c r="AC278" s="150">
        <v>187.75093023255815</v>
      </c>
      <c r="AD278" s="151">
        <v>211.44676495094384</v>
      </c>
      <c r="AE278" s="152">
        <v>226.75600797518902</v>
      </c>
      <c r="AF278" s="150">
        <v>500.74720930232553</v>
      </c>
      <c r="AG278" s="151">
        <v>613.80700456575323</v>
      </c>
      <c r="AH278" s="152">
        <v>817.68246995171148</v>
      </c>
      <c r="AI278" s="150">
        <v>63.91255813953488</v>
      </c>
      <c r="AJ278" s="151">
        <v>69.950463597448135</v>
      </c>
      <c r="AK278" s="152">
        <v>75.400361753186971</v>
      </c>
      <c r="AL278" s="150">
        <v>77.904170065568721</v>
      </c>
      <c r="AM278" s="151">
        <v>90.553171166454433</v>
      </c>
      <c r="AN278" s="152">
        <v>100.24622547461853</v>
      </c>
      <c r="AO278" s="150">
        <v>82.680464660023887</v>
      </c>
      <c r="AP278" s="151">
        <v>89.415625350233213</v>
      </c>
      <c r="AQ278" s="152">
        <v>99.592716463704562</v>
      </c>
      <c r="AR278" s="150">
        <v>51.20799843392367</v>
      </c>
      <c r="AS278" s="151">
        <v>57.030814460017261</v>
      </c>
      <c r="AT278" s="152">
        <v>69.296504816756368</v>
      </c>
      <c r="AU278" s="150">
        <v>41.366485019016629</v>
      </c>
      <c r="AV278" s="151">
        <v>47.193193249216023</v>
      </c>
      <c r="AW278" s="152">
        <v>55.674316554303637</v>
      </c>
      <c r="AX278" s="150">
        <v>66.396630956683396</v>
      </c>
      <c r="AY278" s="151">
        <v>66.396630956683396</v>
      </c>
      <c r="AZ278" s="152">
        <v>66.396630956683396</v>
      </c>
      <c r="BA278" s="150">
        <v>10.552474658819062</v>
      </c>
      <c r="BB278" s="151">
        <v>11.412080525800503</v>
      </c>
      <c r="BC278" s="152">
        <v>12.710978597031637</v>
      </c>
    </row>
    <row r="279" spans="1:55" hidden="1">
      <c r="A279" s="147" t="str">
        <f t="shared" si="4"/>
        <v>MEMORIAL HOSPITAL OF WILLIAM F AND GERTRUDE F JONES, INCPREMIER</v>
      </c>
      <c r="B279" s="148" t="s">
        <v>714</v>
      </c>
      <c r="C279" s="148" t="s">
        <v>8334</v>
      </c>
      <c r="D279" s="149">
        <v>42</v>
      </c>
      <c r="E279" s="150">
        <v>573.09523809523807</v>
      </c>
      <c r="F279" s="151">
        <v>701.64495708605625</v>
      </c>
      <c r="G279" s="152">
        <v>1076.6556508559283</v>
      </c>
      <c r="H279" s="150">
        <v>1389.7214285714285</v>
      </c>
      <c r="I279" s="151">
        <v>1753.019247694745</v>
      </c>
      <c r="J279" s="153">
        <v>2120.119064211824</v>
      </c>
      <c r="K279" s="150">
        <v>1320.8959523809524</v>
      </c>
      <c r="L279" s="151">
        <v>1660.7283783448602</v>
      </c>
      <c r="M279" s="152">
        <v>2011.8181276650369</v>
      </c>
      <c r="N279" s="150">
        <v>30.620714285714286</v>
      </c>
      <c r="O279" s="151">
        <v>41.371037420498382</v>
      </c>
      <c r="P279" s="152">
        <v>48.124682191384387</v>
      </c>
      <c r="Q279" s="150">
        <v>38.204761904761902</v>
      </c>
      <c r="R279" s="151">
        <v>50.919831929386476</v>
      </c>
      <c r="S279" s="152">
        <v>60.176254355402733</v>
      </c>
      <c r="T279" s="150">
        <v>384.24960581477654</v>
      </c>
      <c r="U279" s="151">
        <v>459.23413651163639</v>
      </c>
      <c r="V279" s="152">
        <v>497.11821815172704</v>
      </c>
      <c r="W279" s="150">
        <v>164.85071428571428</v>
      </c>
      <c r="X279" s="151">
        <v>197.02056757559646</v>
      </c>
      <c r="Y279" s="152">
        <v>213.27359119336873</v>
      </c>
      <c r="Z279" s="150">
        <v>730.56261904761902</v>
      </c>
      <c r="AA279" s="151">
        <v>910.08699138603924</v>
      </c>
      <c r="AB279" s="152">
        <v>1174.5451992022643</v>
      </c>
      <c r="AC279" s="150">
        <v>109.85857142857144</v>
      </c>
      <c r="AD279" s="151">
        <v>139.56052302043409</v>
      </c>
      <c r="AE279" s="152">
        <v>147.30876028682297</v>
      </c>
      <c r="AF279" s="150">
        <v>201.3257142857143</v>
      </c>
      <c r="AG279" s="151">
        <v>207.09446589143312</v>
      </c>
      <c r="AH279" s="152">
        <v>224.72226949208343</v>
      </c>
      <c r="AI279" s="150">
        <v>310.24761904761903</v>
      </c>
      <c r="AJ279" s="151">
        <v>392.95528953857399</v>
      </c>
      <c r="AK279" s="152">
        <v>458.49038936070116</v>
      </c>
      <c r="AL279" s="150">
        <v>58.230952380952374</v>
      </c>
      <c r="AM279" s="151">
        <v>74.065023129732296</v>
      </c>
      <c r="AN279" s="152">
        <v>91.160718201090205</v>
      </c>
      <c r="AO279" s="150">
        <v>89.444861980726344</v>
      </c>
      <c r="AP279" s="151">
        <v>103.28489096011697</v>
      </c>
      <c r="AQ279" s="152">
        <v>115.43959095691385</v>
      </c>
      <c r="AR279" s="150">
        <v>57.759898731420471</v>
      </c>
      <c r="AS279" s="151">
        <v>74.3080514236228</v>
      </c>
      <c r="AT279" s="152">
        <v>92.998040438459171</v>
      </c>
      <c r="AU279" s="150">
        <v>36.155689824141191</v>
      </c>
      <c r="AV279" s="151">
        <v>45.852308019724831</v>
      </c>
      <c r="AW279" s="152">
        <v>55.698099441425271</v>
      </c>
      <c r="AX279" s="150">
        <v>18.017380952380954</v>
      </c>
      <c r="AY279" s="151">
        <v>18.017380952380954</v>
      </c>
      <c r="AZ279" s="152">
        <v>18.017380952380954</v>
      </c>
      <c r="BA279" s="150">
        <v>9.606148799477328</v>
      </c>
      <c r="BB279" s="151">
        <v>11.092532419743327</v>
      </c>
      <c r="BC279" s="152">
        <v>12.397916029227758</v>
      </c>
    </row>
    <row r="280" spans="1:55" hidden="1">
      <c r="A280" s="147" t="str">
        <f t="shared" si="4"/>
        <v>MEADOWS REGIONAL MEDICAL CENTER, INCVIZIENT</v>
      </c>
      <c r="B280" s="148" t="s">
        <v>701</v>
      </c>
      <c r="C280" s="148" t="s">
        <v>8335</v>
      </c>
      <c r="D280" s="149">
        <v>41</v>
      </c>
      <c r="E280" s="150">
        <v>432.81412865255982</v>
      </c>
      <c r="F280" s="151">
        <v>484.56841899660054</v>
      </c>
      <c r="G280" s="152">
        <v>640.01904285746809</v>
      </c>
      <c r="H280" s="150">
        <v>507.7395121951219</v>
      </c>
      <c r="I280" s="151">
        <v>573.31132082058298</v>
      </c>
      <c r="J280" s="153">
        <v>738.8140772246403</v>
      </c>
      <c r="K280" s="150">
        <v>387.85268292682923</v>
      </c>
      <c r="L280" s="151">
        <v>442.20725787679066</v>
      </c>
      <c r="M280" s="152">
        <v>570.9872092745868</v>
      </c>
      <c r="N280" s="150">
        <v>99.467560975609757</v>
      </c>
      <c r="O280" s="151">
        <v>108.27123713735358</v>
      </c>
      <c r="P280" s="152">
        <v>136.69081166797309</v>
      </c>
      <c r="Q280" s="150">
        <v>20.419268292682929</v>
      </c>
      <c r="R280" s="151">
        <v>22.832825806438709</v>
      </c>
      <c r="S280" s="152">
        <v>31.136056282080354</v>
      </c>
      <c r="T280" s="150">
        <v>427.60650499221407</v>
      </c>
      <c r="U280" s="151">
        <v>455.93863646216607</v>
      </c>
      <c r="V280" s="152">
        <v>540.30814569524568</v>
      </c>
      <c r="W280" s="150">
        <v>511.40536585365851</v>
      </c>
      <c r="X280" s="151">
        <v>545.28979906654558</v>
      </c>
      <c r="Y280" s="152">
        <v>646.1933616468724</v>
      </c>
      <c r="Z280" s="150">
        <v>2657.2885365853658</v>
      </c>
      <c r="AA280" s="151">
        <v>3291.8928477593404</v>
      </c>
      <c r="AB280" s="152">
        <v>4654.2271872320562</v>
      </c>
      <c r="AC280" s="150">
        <v>395.62780487804878</v>
      </c>
      <c r="AD280" s="151">
        <v>446.24057552264458</v>
      </c>
      <c r="AE280" s="152">
        <v>518.18026838365279</v>
      </c>
      <c r="AF280" s="150">
        <v>374.82170731707316</v>
      </c>
      <c r="AG280" s="151">
        <v>467.93188851188893</v>
      </c>
      <c r="AH280" s="152">
        <v>696.5022942621182</v>
      </c>
      <c r="AI280" s="150">
        <v>1171.8809756097562</v>
      </c>
      <c r="AJ280" s="151">
        <v>1310.9089816560452</v>
      </c>
      <c r="AK280" s="152">
        <v>1481.2251753592902</v>
      </c>
      <c r="AL280" s="150">
        <v>113.1560975609756</v>
      </c>
      <c r="AM280" s="151">
        <v>132.72411108710267</v>
      </c>
      <c r="AN280" s="152">
        <v>155.48927404713413</v>
      </c>
      <c r="AO280" s="150">
        <v>99.39613263717132</v>
      </c>
      <c r="AP280" s="151">
        <v>106.51704728422442</v>
      </c>
      <c r="AQ280" s="152">
        <v>127.59697517511525</v>
      </c>
      <c r="AR280" s="150">
        <v>59.420233122652725</v>
      </c>
      <c r="AS280" s="151">
        <v>67.048068792367474</v>
      </c>
      <c r="AT280" s="152">
        <v>91.728269591810829</v>
      </c>
      <c r="AU280" s="150">
        <v>50.746392781899807</v>
      </c>
      <c r="AV280" s="151">
        <v>55.874788392220132</v>
      </c>
      <c r="AW280" s="152">
        <v>74.805529878442911</v>
      </c>
      <c r="AX280" s="150">
        <v>70.883658536585372</v>
      </c>
      <c r="AY280" s="151">
        <v>70.883658536585372</v>
      </c>
      <c r="AZ280" s="152">
        <v>70.883658536585372</v>
      </c>
      <c r="BA280" s="150">
        <v>8.1351219512195119</v>
      </c>
      <c r="BB280" s="151">
        <v>8.7179364684549459</v>
      </c>
      <c r="BC280" s="152">
        <v>10.443232811133564</v>
      </c>
    </row>
    <row r="281" spans="1:55" hidden="1">
      <c r="A281" s="147" t="str">
        <f t="shared" si="4"/>
        <v>SUMMERSVILLE REGIONAL MEDICAL CENTER, INCPREMIER</v>
      </c>
      <c r="B281" s="148" t="s">
        <v>962</v>
      </c>
      <c r="C281" s="148" t="s">
        <v>8334</v>
      </c>
      <c r="D281" s="149">
        <v>40</v>
      </c>
      <c r="E281" s="150">
        <v>772.75</v>
      </c>
      <c r="F281" s="151">
        <v>946.08383484447438</v>
      </c>
      <c r="G281" s="152">
        <v>1451.7406512818688</v>
      </c>
      <c r="H281" s="150">
        <v>2271.1802815511514</v>
      </c>
      <c r="I281" s="151">
        <v>2867.6835601441485</v>
      </c>
      <c r="J281" s="153">
        <v>3466.127002405553</v>
      </c>
      <c r="K281" s="150">
        <v>2131.48225</v>
      </c>
      <c r="L281" s="151">
        <v>2679.8576028132575</v>
      </c>
      <c r="M281" s="152">
        <v>3246.3984930960987</v>
      </c>
      <c r="N281" s="150">
        <v>89.481531551151548</v>
      </c>
      <c r="O281" s="151">
        <v>120.89671572335898</v>
      </c>
      <c r="P281" s="152">
        <v>140.63258706889604</v>
      </c>
      <c r="Q281" s="150">
        <v>50.216500000000003</v>
      </c>
      <c r="R281" s="151">
        <v>66.929241607531807</v>
      </c>
      <c r="S281" s="152">
        <v>79.095922240558039</v>
      </c>
      <c r="T281" s="150">
        <v>384.24960581477654</v>
      </c>
      <c r="U281" s="151">
        <v>459.23413651163639</v>
      </c>
      <c r="V281" s="152">
        <v>497.11821815172704</v>
      </c>
      <c r="W281" s="150">
        <v>176.322</v>
      </c>
      <c r="X281" s="151">
        <v>210.73042156102295</v>
      </c>
      <c r="Y281" s="152">
        <v>228.1144264939102</v>
      </c>
      <c r="Z281" s="150">
        <v>819.25375000000008</v>
      </c>
      <c r="AA281" s="151">
        <v>1020.5725848541284</v>
      </c>
      <c r="AB281" s="152">
        <v>1317.1363191910471</v>
      </c>
      <c r="AC281" s="150">
        <v>344.67375000000004</v>
      </c>
      <c r="AD281" s="151">
        <v>437.8615905513588</v>
      </c>
      <c r="AE281" s="152">
        <v>462.17115474619635</v>
      </c>
      <c r="AF281" s="150">
        <v>191.44924184679036</v>
      </c>
      <c r="AG281" s="151">
        <v>196.93499474842895</v>
      </c>
      <c r="AH281" s="152">
        <v>213.69802795927447</v>
      </c>
      <c r="AI281" s="150">
        <v>423.16</v>
      </c>
      <c r="AJ281" s="151">
        <v>535.96853001350735</v>
      </c>
      <c r="AK281" s="152">
        <v>625.35465624990195</v>
      </c>
      <c r="AL281" s="150">
        <v>54.469913703925542</v>
      </c>
      <c r="AM281" s="151">
        <v>69.281288617141215</v>
      </c>
      <c r="AN281" s="152">
        <v>85.272801672835115</v>
      </c>
      <c r="AO281" s="150">
        <v>89.444861980726344</v>
      </c>
      <c r="AP281" s="151">
        <v>103.28489096011697</v>
      </c>
      <c r="AQ281" s="152">
        <v>115.43959095691385</v>
      </c>
      <c r="AR281" s="150">
        <v>57.759898731420471</v>
      </c>
      <c r="AS281" s="151">
        <v>74.3080514236228</v>
      </c>
      <c r="AT281" s="152">
        <v>92.998040438459171</v>
      </c>
      <c r="AU281" s="150">
        <v>36.155689824141191</v>
      </c>
      <c r="AV281" s="151">
        <v>45.852308019724831</v>
      </c>
      <c r="AW281" s="152">
        <v>55.698099441425271</v>
      </c>
      <c r="AX281" s="150">
        <v>40.14</v>
      </c>
      <c r="AY281" s="151">
        <v>40.14</v>
      </c>
      <c r="AZ281" s="152">
        <v>40.14</v>
      </c>
      <c r="BA281" s="150">
        <v>9.606148799477328</v>
      </c>
      <c r="BB281" s="151">
        <v>11.092532419743327</v>
      </c>
      <c r="BC281" s="152">
        <v>12.397916029227758</v>
      </c>
    </row>
    <row r="282" spans="1:55" hidden="1">
      <c r="A282" s="147" t="str">
        <f t="shared" si="4"/>
        <v>TLC HEALTH NETWORKPREMIER</v>
      </c>
      <c r="B282" s="148" t="s">
        <v>998</v>
      </c>
      <c r="C282" s="148" t="s">
        <v>8334</v>
      </c>
      <c r="D282" s="149">
        <v>39</v>
      </c>
      <c r="E282" s="150">
        <v>362.23099444656128</v>
      </c>
      <c r="F282" s="151">
        <v>443.4822236499906</v>
      </c>
      <c r="G282" s="152">
        <v>680.51175644429622</v>
      </c>
      <c r="H282" s="150">
        <v>1894.4947035444011</v>
      </c>
      <c r="I282" s="151">
        <v>2396.2253332879836</v>
      </c>
      <c r="J282" s="153">
        <v>2893.8812797803257</v>
      </c>
      <c r="K282" s="150">
        <v>1726.4826996787724</v>
      </c>
      <c r="L282" s="151">
        <v>2170.6621243783366</v>
      </c>
      <c r="M282" s="152">
        <v>2629.5554816811873</v>
      </c>
      <c r="N282" s="150">
        <v>89.481531551151548</v>
      </c>
      <c r="O282" s="151">
        <v>120.89671572335898</v>
      </c>
      <c r="P282" s="152">
        <v>140.63258706889604</v>
      </c>
      <c r="Q282" s="150">
        <v>78.53047231447708</v>
      </c>
      <c r="R282" s="151">
        <v>104.66649318628784</v>
      </c>
      <c r="S282" s="152">
        <v>123.69321103024254</v>
      </c>
      <c r="T282" s="150">
        <v>384.24960581477654</v>
      </c>
      <c r="U282" s="151">
        <v>459.23413651163639</v>
      </c>
      <c r="V282" s="152">
        <v>497.11821815172704</v>
      </c>
      <c r="W282" s="150">
        <v>189.76163281973086</v>
      </c>
      <c r="X282" s="151">
        <v>226.79273647196567</v>
      </c>
      <c r="Y282" s="152">
        <v>245.50178673801835</v>
      </c>
      <c r="Z282" s="150">
        <v>986.62409566069584</v>
      </c>
      <c r="AA282" s="151">
        <v>1229.0715832399951</v>
      </c>
      <c r="AB282" s="152">
        <v>1586.2221317677511</v>
      </c>
      <c r="AC282" s="150">
        <v>230.25125306255788</v>
      </c>
      <c r="AD282" s="151">
        <v>292.50321468465472</v>
      </c>
      <c r="AE282" s="152">
        <v>308.74265159351717</v>
      </c>
      <c r="AF282" s="150">
        <v>191.44924184679036</v>
      </c>
      <c r="AG282" s="151">
        <v>196.93499474842895</v>
      </c>
      <c r="AH282" s="152">
        <v>213.69802795927447</v>
      </c>
      <c r="AI282" s="150">
        <v>294.8679095660695</v>
      </c>
      <c r="AJ282" s="151">
        <v>373.47556488865223</v>
      </c>
      <c r="AK282" s="152">
        <v>435.76193455387215</v>
      </c>
      <c r="AL282" s="150">
        <v>54.469913703925542</v>
      </c>
      <c r="AM282" s="151">
        <v>69.281288617141215</v>
      </c>
      <c r="AN282" s="152">
        <v>85.272801672835115</v>
      </c>
      <c r="AO282" s="150">
        <v>89.444861980726344</v>
      </c>
      <c r="AP282" s="151">
        <v>103.28489096011697</v>
      </c>
      <c r="AQ282" s="152">
        <v>115.43959095691385</v>
      </c>
      <c r="AR282" s="150">
        <v>57.759898731420471</v>
      </c>
      <c r="AS282" s="151">
        <v>74.3080514236228</v>
      </c>
      <c r="AT282" s="152">
        <v>92.998040438459171</v>
      </c>
      <c r="AU282" s="150">
        <v>36.155689824141191</v>
      </c>
      <c r="AV282" s="151">
        <v>45.852308019724831</v>
      </c>
      <c r="AW282" s="152">
        <v>55.698099441425271</v>
      </c>
      <c r="AX282" s="150">
        <v>67.616417215658572</v>
      </c>
      <c r="AY282" s="151">
        <v>67.616417215658572</v>
      </c>
      <c r="AZ282" s="152">
        <v>67.616417215658572</v>
      </c>
      <c r="BA282" s="150">
        <v>9.606148799477328</v>
      </c>
      <c r="BB282" s="151">
        <v>11.092532419743327</v>
      </c>
      <c r="BC282" s="152">
        <v>12.397916029227758</v>
      </c>
    </row>
    <row r="283" spans="1:55" hidden="1">
      <c r="A283" s="147" t="str">
        <f t="shared" si="4"/>
        <v>MAGEE BENEVOLENT ASSOCIATIONPREMIER</v>
      </c>
      <c r="B283" s="148" t="s">
        <v>673</v>
      </c>
      <c r="C283" s="148" t="s">
        <v>8334</v>
      </c>
      <c r="D283" s="149">
        <v>38</v>
      </c>
      <c r="E283" s="150">
        <v>362.23099444656128</v>
      </c>
      <c r="F283" s="151">
        <v>443.4822236499906</v>
      </c>
      <c r="G283" s="152">
        <v>680.51175644429622</v>
      </c>
      <c r="H283" s="150">
        <v>1894.4947035444011</v>
      </c>
      <c r="I283" s="151">
        <v>2396.2253332879836</v>
      </c>
      <c r="J283" s="153">
        <v>2893.8812797803257</v>
      </c>
      <c r="K283" s="150">
        <v>1726.4826996787724</v>
      </c>
      <c r="L283" s="151">
        <v>2170.6621243783366</v>
      </c>
      <c r="M283" s="152">
        <v>2629.5554816811873</v>
      </c>
      <c r="N283" s="150">
        <v>89.481531551151548</v>
      </c>
      <c r="O283" s="151">
        <v>120.89671572335898</v>
      </c>
      <c r="P283" s="152">
        <v>140.63258706889604</v>
      </c>
      <c r="Q283" s="150">
        <v>78.53047231447708</v>
      </c>
      <c r="R283" s="151">
        <v>104.66649318628784</v>
      </c>
      <c r="S283" s="152">
        <v>123.69321103024254</v>
      </c>
      <c r="T283" s="150">
        <v>384.24960581477654</v>
      </c>
      <c r="U283" s="151">
        <v>459.23413651163639</v>
      </c>
      <c r="V283" s="152">
        <v>497.11821815172704</v>
      </c>
      <c r="W283" s="150">
        <v>189.76163281973086</v>
      </c>
      <c r="X283" s="151">
        <v>226.79273647196567</v>
      </c>
      <c r="Y283" s="152">
        <v>245.50178673801835</v>
      </c>
      <c r="Z283" s="150">
        <v>986.62409566069584</v>
      </c>
      <c r="AA283" s="151">
        <v>1229.0715832399951</v>
      </c>
      <c r="AB283" s="152">
        <v>1586.2221317677511</v>
      </c>
      <c r="AC283" s="150">
        <v>230.25125306255788</v>
      </c>
      <c r="AD283" s="151">
        <v>292.50321468465472</v>
      </c>
      <c r="AE283" s="152">
        <v>308.74265159351717</v>
      </c>
      <c r="AF283" s="150">
        <v>191.44924184679036</v>
      </c>
      <c r="AG283" s="151">
        <v>196.93499474842895</v>
      </c>
      <c r="AH283" s="152">
        <v>213.69802795927447</v>
      </c>
      <c r="AI283" s="150">
        <v>294.8679095660695</v>
      </c>
      <c r="AJ283" s="151">
        <v>373.47556488865223</v>
      </c>
      <c r="AK283" s="152">
        <v>435.76193455387215</v>
      </c>
      <c r="AL283" s="150">
        <v>54.469913703925542</v>
      </c>
      <c r="AM283" s="151">
        <v>69.281288617141215</v>
      </c>
      <c r="AN283" s="152">
        <v>85.272801672835115</v>
      </c>
      <c r="AO283" s="150">
        <v>89.444861980726344</v>
      </c>
      <c r="AP283" s="151">
        <v>103.28489096011697</v>
      </c>
      <c r="AQ283" s="152">
        <v>115.43959095691385</v>
      </c>
      <c r="AR283" s="150">
        <v>57.759898731420471</v>
      </c>
      <c r="AS283" s="151">
        <v>74.3080514236228</v>
      </c>
      <c r="AT283" s="152">
        <v>92.998040438459171</v>
      </c>
      <c r="AU283" s="150">
        <v>36.155689824141191</v>
      </c>
      <c r="AV283" s="151">
        <v>45.852308019724831</v>
      </c>
      <c r="AW283" s="152">
        <v>55.698099441425271</v>
      </c>
      <c r="AX283" s="150">
        <v>67.616417215658572</v>
      </c>
      <c r="AY283" s="151">
        <v>67.616417215658572</v>
      </c>
      <c r="AZ283" s="152">
        <v>67.616417215658572</v>
      </c>
      <c r="BA283" s="150">
        <v>9.606148799477328</v>
      </c>
      <c r="BB283" s="151">
        <v>11.092532419743327</v>
      </c>
      <c r="BC283" s="152">
        <v>12.397916029227758</v>
      </c>
    </row>
    <row r="284" spans="1:55" hidden="1">
      <c r="A284" s="147" t="str">
        <f t="shared" si="4"/>
        <v>BAYLOR SCOTT AND WHITE HEALTHHEALTHTRUST</v>
      </c>
      <c r="B284" s="148" t="s">
        <v>315</v>
      </c>
      <c r="C284" s="148" t="s">
        <v>8331</v>
      </c>
      <c r="D284" s="149">
        <v>37</v>
      </c>
      <c r="E284" s="150">
        <v>345.75598471432551</v>
      </c>
      <c r="F284" s="151">
        <v>0</v>
      </c>
      <c r="G284" s="152">
        <v>569.07887259296376</v>
      </c>
      <c r="H284" s="150">
        <v>1543.4113513513512</v>
      </c>
      <c r="I284" s="151">
        <v>0</v>
      </c>
      <c r="J284" s="153">
        <v>1652.0645381084698</v>
      </c>
      <c r="K284" s="150">
        <v>718.66702702702707</v>
      </c>
      <c r="L284" s="151">
        <v>0</v>
      </c>
      <c r="M284" s="152">
        <v>774.93733735653336</v>
      </c>
      <c r="N284" s="150">
        <v>731.54</v>
      </c>
      <c r="O284" s="151">
        <v>0</v>
      </c>
      <c r="P284" s="152">
        <v>776.93377904336717</v>
      </c>
      <c r="Q284" s="150">
        <v>93.204324324324332</v>
      </c>
      <c r="R284" s="151">
        <v>0</v>
      </c>
      <c r="S284" s="152">
        <v>100.19342170856935</v>
      </c>
      <c r="T284" s="150">
        <v>219.65656584956659</v>
      </c>
      <c r="U284" s="151">
        <v>0</v>
      </c>
      <c r="V284" s="152">
        <v>266.33359387486632</v>
      </c>
      <c r="W284" s="150">
        <v>194.14945945945948</v>
      </c>
      <c r="X284" s="151">
        <v>0</v>
      </c>
      <c r="Y284" s="152">
        <v>212.75177869154817</v>
      </c>
      <c r="Z284" s="150">
        <v>1753.1745945945947</v>
      </c>
      <c r="AA284" s="151">
        <v>0</v>
      </c>
      <c r="AB284" s="152">
        <v>2274.3831570622397</v>
      </c>
      <c r="AC284" s="150">
        <v>200.57351351351349</v>
      </c>
      <c r="AD284" s="151">
        <v>0</v>
      </c>
      <c r="AE284" s="152">
        <v>229.82075682414629</v>
      </c>
      <c r="AF284" s="150">
        <v>438.99594594594589</v>
      </c>
      <c r="AG284" s="151">
        <v>0</v>
      </c>
      <c r="AH284" s="152">
        <v>516.29843061835686</v>
      </c>
      <c r="AI284" s="150">
        <v>340.16194752539843</v>
      </c>
      <c r="AJ284" s="151">
        <v>0</v>
      </c>
      <c r="AK284" s="152">
        <v>354.71760079958847</v>
      </c>
      <c r="AL284" s="150">
        <v>36.95945945945946</v>
      </c>
      <c r="AM284" s="151">
        <v>0</v>
      </c>
      <c r="AN284" s="152">
        <v>43.391985543642249</v>
      </c>
      <c r="AO284" s="150">
        <v>82.680464660023887</v>
      </c>
      <c r="AP284" s="151">
        <v>0</v>
      </c>
      <c r="AQ284" s="152">
        <v>87.846298286804327</v>
      </c>
      <c r="AR284" s="150">
        <v>24.282779849007358</v>
      </c>
      <c r="AS284" s="151">
        <v>0</v>
      </c>
      <c r="AT284" s="152">
        <v>28.058067549823374</v>
      </c>
      <c r="AU284" s="150">
        <v>26.739870444589435</v>
      </c>
      <c r="AV284" s="151">
        <v>0</v>
      </c>
      <c r="AW284" s="152">
        <v>32.866931761291596</v>
      </c>
      <c r="AX284" s="150">
        <v>67.939729729729734</v>
      </c>
      <c r="AY284" s="151">
        <v>0</v>
      </c>
      <c r="AZ284" s="152">
        <v>67.939729729729734</v>
      </c>
      <c r="BA284" s="150">
        <v>6.0449035324820635</v>
      </c>
      <c r="BB284" s="151">
        <v>0</v>
      </c>
      <c r="BC284" s="152">
        <v>6.4225860487468518</v>
      </c>
    </row>
    <row r="285" spans="1:55" hidden="1">
      <c r="A285" s="147" t="str">
        <f t="shared" si="4"/>
        <v>MADISON COUNTY MEMORIAL HOSPITALINTALARE</v>
      </c>
      <c r="B285" s="148" t="s">
        <v>1141</v>
      </c>
      <c r="C285" s="148" t="s">
        <v>8332</v>
      </c>
      <c r="D285" s="149">
        <v>36</v>
      </c>
      <c r="E285" s="150">
        <v>100.55555555555556</v>
      </c>
      <c r="F285" s="151">
        <v>113.00900714567587</v>
      </c>
      <c r="G285" s="152">
        <v>186.45547293046397</v>
      </c>
      <c r="H285" s="150">
        <v>2267.2473115079365</v>
      </c>
      <c r="I285" s="151">
        <v>2582.0640877577989</v>
      </c>
      <c r="J285" s="153">
        <v>3082.3022285189004</v>
      </c>
      <c r="K285" s="150">
        <v>1944.6752777777776</v>
      </c>
      <c r="L285" s="151">
        <v>2216.5499657146397</v>
      </c>
      <c r="M285" s="152">
        <v>2661.8874053542559</v>
      </c>
      <c r="N285" s="150">
        <v>210.77666666666667</v>
      </c>
      <c r="O285" s="151">
        <v>237.60676131551836</v>
      </c>
      <c r="P285" s="152">
        <v>256.68784224941635</v>
      </c>
      <c r="Q285" s="150">
        <v>111.79536706349208</v>
      </c>
      <c r="R285" s="151">
        <v>127.90736072764115</v>
      </c>
      <c r="S285" s="152">
        <v>163.72698091522787</v>
      </c>
      <c r="T285" s="150">
        <v>340.65722222222223</v>
      </c>
      <c r="U285" s="151">
        <v>397.09154368627316</v>
      </c>
      <c r="V285" s="152">
        <v>444.49119146101185</v>
      </c>
      <c r="W285" s="150">
        <v>26.726111111111109</v>
      </c>
      <c r="X285" s="151">
        <v>31.15364074365327</v>
      </c>
      <c r="Y285" s="152">
        <v>34.87235906346865</v>
      </c>
      <c r="Z285" s="150">
        <v>1027.0074999999999</v>
      </c>
      <c r="AA285" s="151">
        <v>1259.0487984947581</v>
      </c>
      <c r="AB285" s="152">
        <v>1819.7931467843716</v>
      </c>
      <c r="AC285" s="150">
        <v>159.12055555555557</v>
      </c>
      <c r="AD285" s="151">
        <v>191.54367179365551</v>
      </c>
      <c r="AE285" s="152">
        <v>205.82814008326667</v>
      </c>
      <c r="AF285" s="150">
        <v>244.87333333333333</v>
      </c>
      <c r="AG285" s="151">
        <v>332.48630971410284</v>
      </c>
      <c r="AH285" s="152">
        <v>422.55095504428914</v>
      </c>
      <c r="AI285" s="150">
        <v>142.71111111111111</v>
      </c>
      <c r="AJ285" s="151">
        <v>158.31111111111107</v>
      </c>
      <c r="AK285" s="152">
        <v>188.98585870859876</v>
      </c>
      <c r="AL285" s="150">
        <v>125.82222222222224</v>
      </c>
      <c r="AM285" s="151">
        <v>158.93483806324085</v>
      </c>
      <c r="AN285" s="152">
        <v>174.87566658158056</v>
      </c>
      <c r="AO285" s="150">
        <v>214.28083333333333</v>
      </c>
      <c r="AP285" s="151">
        <v>236.75954070515897</v>
      </c>
      <c r="AQ285" s="152">
        <v>265.00644867374217</v>
      </c>
      <c r="AR285" s="150">
        <v>23.694722222222222</v>
      </c>
      <c r="AS285" s="151">
        <v>28.366152478937913</v>
      </c>
      <c r="AT285" s="152">
        <v>34.63812461706538</v>
      </c>
      <c r="AU285" s="150">
        <v>36.911666666666662</v>
      </c>
      <c r="AV285" s="151">
        <v>44.620364984084077</v>
      </c>
      <c r="AW285" s="152">
        <v>57.96185121068747</v>
      </c>
      <c r="AX285" s="150">
        <v>31.020555555555557</v>
      </c>
      <c r="AY285" s="151">
        <v>31.020555555555557</v>
      </c>
      <c r="AZ285" s="152">
        <v>31.020555555555557</v>
      </c>
      <c r="BA285" s="150">
        <v>10.552474658819062</v>
      </c>
      <c r="BB285" s="151">
        <v>11.65946115973118</v>
      </c>
      <c r="BC285" s="152">
        <v>13.050508487164269</v>
      </c>
    </row>
    <row r="286" spans="1:55" hidden="1">
      <c r="A286" s="147" t="str">
        <f t="shared" si="4"/>
        <v>PIONEER HEALTH SERVICESVIZIENT</v>
      </c>
      <c r="B286" s="148" t="s">
        <v>829</v>
      </c>
      <c r="C286" s="148" t="s">
        <v>8335</v>
      </c>
      <c r="D286" s="149">
        <v>34</v>
      </c>
      <c r="E286" s="150">
        <v>432.81412865255982</v>
      </c>
      <c r="F286" s="151">
        <v>484.56841899660054</v>
      </c>
      <c r="G286" s="152">
        <v>640.01904285746809</v>
      </c>
      <c r="H286" s="150">
        <v>976.2784433344649</v>
      </c>
      <c r="I286" s="151">
        <v>1108.4044743134714</v>
      </c>
      <c r="J286" s="153">
        <v>1430.7421334659891</v>
      </c>
      <c r="K286" s="150">
        <v>870.8373529411765</v>
      </c>
      <c r="L286" s="151">
        <v>992.87852025365589</v>
      </c>
      <c r="M286" s="152">
        <v>1282.0253972092737</v>
      </c>
      <c r="N286" s="150">
        <v>80.098149216817802</v>
      </c>
      <c r="O286" s="151">
        <v>87.187477234349146</v>
      </c>
      <c r="P286" s="152">
        <v>110.07288127064815</v>
      </c>
      <c r="Q286" s="150">
        <v>25.342941176470589</v>
      </c>
      <c r="R286" s="151">
        <v>28.33847682546639</v>
      </c>
      <c r="S286" s="152">
        <v>38.64385498606724</v>
      </c>
      <c r="T286" s="150">
        <v>427.60650499221407</v>
      </c>
      <c r="U286" s="151">
        <v>455.93863646216607</v>
      </c>
      <c r="V286" s="152">
        <v>540.30814569524568</v>
      </c>
      <c r="W286" s="150">
        <v>40.197941176470586</v>
      </c>
      <c r="X286" s="151">
        <v>42.86135564967627</v>
      </c>
      <c r="Y286" s="152">
        <v>50.79266756762938</v>
      </c>
      <c r="Z286" s="150">
        <v>424.50705882352935</v>
      </c>
      <c r="AA286" s="151">
        <v>525.8863429863884</v>
      </c>
      <c r="AB286" s="152">
        <v>743.52192738815006</v>
      </c>
      <c r="AC286" s="150">
        <v>117.19852941176471</v>
      </c>
      <c r="AD286" s="151">
        <v>132.19176855184489</v>
      </c>
      <c r="AE286" s="152">
        <v>153.50277375847614</v>
      </c>
      <c r="AF286" s="150">
        <v>229.36481817349096</v>
      </c>
      <c r="AG286" s="151">
        <v>286.3417737845059</v>
      </c>
      <c r="AH286" s="152">
        <v>426.21096634008444</v>
      </c>
      <c r="AI286" s="150">
        <v>340.14088235294122</v>
      </c>
      <c r="AJ286" s="151">
        <v>380.49404929785999</v>
      </c>
      <c r="AK286" s="152">
        <v>429.92867756723109</v>
      </c>
      <c r="AL286" s="150">
        <v>26.107941176470586</v>
      </c>
      <c r="AM286" s="151">
        <v>30.622771195287836</v>
      </c>
      <c r="AN286" s="152">
        <v>35.875263533254824</v>
      </c>
      <c r="AO286" s="150">
        <v>99.39613263717132</v>
      </c>
      <c r="AP286" s="151">
        <v>106.51704728422442</v>
      </c>
      <c r="AQ286" s="152">
        <v>127.59697517511525</v>
      </c>
      <c r="AR286" s="150">
        <v>59.420233122652725</v>
      </c>
      <c r="AS286" s="151">
        <v>67.048068792367474</v>
      </c>
      <c r="AT286" s="152">
        <v>91.728269591810829</v>
      </c>
      <c r="AU286" s="150">
        <v>50.746392781899807</v>
      </c>
      <c r="AV286" s="151">
        <v>55.874788392220132</v>
      </c>
      <c r="AW286" s="152">
        <v>74.805529878442911</v>
      </c>
      <c r="AX286" s="150">
        <v>71.185558074562636</v>
      </c>
      <c r="AY286" s="151">
        <v>71.185558074562636</v>
      </c>
      <c r="AZ286" s="152">
        <v>71.185558074562636</v>
      </c>
      <c r="BA286" s="150">
        <v>12.542561601172487</v>
      </c>
      <c r="BB286" s="151">
        <v>13.441132886067265</v>
      </c>
      <c r="BC286" s="152">
        <v>16.101158855939815</v>
      </c>
    </row>
    <row r="287" spans="1:55" hidden="1">
      <c r="A287" s="147" t="str">
        <f t="shared" si="4"/>
        <v>OSF HEALTHCARE SYSTEMPREMIER</v>
      </c>
      <c r="B287" s="148" t="s">
        <v>806</v>
      </c>
      <c r="C287" s="148" t="s">
        <v>8334</v>
      </c>
      <c r="D287" s="149">
        <v>33</v>
      </c>
      <c r="E287" s="150">
        <v>262.18181818181819</v>
      </c>
      <c r="F287" s="151">
        <v>320.99123904490625</v>
      </c>
      <c r="G287" s="152">
        <v>492.55257648856326</v>
      </c>
      <c r="H287" s="150">
        <v>2146.5872891269087</v>
      </c>
      <c r="I287" s="151">
        <v>2709.0738454988618</v>
      </c>
      <c r="J287" s="153">
        <v>3275.0116198348655</v>
      </c>
      <c r="K287" s="150">
        <v>2032.8645454545454</v>
      </c>
      <c r="L287" s="151">
        <v>2555.868108977159</v>
      </c>
      <c r="M287" s="152">
        <v>3096.1967415079912</v>
      </c>
      <c r="N287" s="150">
        <v>89.481531551151548</v>
      </c>
      <c r="O287" s="151">
        <v>120.89671572335898</v>
      </c>
      <c r="P287" s="152">
        <v>140.63258706889604</v>
      </c>
      <c r="Q287" s="150">
        <v>24.241212121212122</v>
      </c>
      <c r="R287" s="151">
        <v>32.309020798343859</v>
      </c>
      <c r="S287" s="152">
        <v>38.182291257978292</v>
      </c>
      <c r="T287" s="150">
        <v>352.42393939393941</v>
      </c>
      <c r="U287" s="151">
        <v>421.19783870805259</v>
      </c>
      <c r="V287" s="152">
        <v>455.94415227579685</v>
      </c>
      <c r="W287" s="150">
        <v>47.423939393939392</v>
      </c>
      <c r="X287" s="151">
        <v>56.678501494817723</v>
      </c>
      <c r="Y287" s="152">
        <v>61.35414036212407</v>
      </c>
      <c r="Z287" s="150">
        <v>891.87060606060606</v>
      </c>
      <c r="AA287" s="151">
        <v>1111.0339010138077</v>
      </c>
      <c r="AB287" s="152">
        <v>1433.8843945009162</v>
      </c>
      <c r="AC287" s="150">
        <v>231.15818181818182</v>
      </c>
      <c r="AD287" s="151">
        <v>293.65534555465644</v>
      </c>
      <c r="AE287" s="152">
        <v>309.95874742402134</v>
      </c>
      <c r="AF287" s="150">
        <v>182.76333333333332</v>
      </c>
      <c r="AG287" s="151">
        <v>188.0002017402023</v>
      </c>
      <c r="AH287" s="152">
        <v>204.00270870673936</v>
      </c>
      <c r="AI287" s="150">
        <v>294.8679095660695</v>
      </c>
      <c r="AJ287" s="151">
        <v>373.47556488865223</v>
      </c>
      <c r="AK287" s="152">
        <v>435.76193455387215</v>
      </c>
      <c r="AL287" s="150">
        <v>44.145151515151511</v>
      </c>
      <c r="AM287" s="151">
        <v>56.149033020190465</v>
      </c>
      <c r="AN287" s="152">
        <v>69.10935769845878</v>
      </c>
      <c r="AO287" s="150">
        <v>89.444861980726344</v>
      </c>
      <c r="AP287" s="151">
        <v>103.28489096011697</v>
      </c>
      <c r="AQ287" s="152">
        <v>115.43959095691385</v>
      </c>
      <c r="AR287" s="150">
        <v>57.759898731420471</v>
      </c>
      <c r="AS287" s="151">
        <v>74.3080514236228</v>
      </c>
      <c r="AT287" s="152">
        <v>92.998040438459171</v>
      </c>
      <c r="AU287" s="150">
        <v>36.155689824141191</v>
      </c>
      <c r="AV287" s="151">
        <v>45.852308019724831</v>
      </c>
      <c r="AW287" s="152">
        <v>55.698099441425271</v>
      </c>
      <c r="AX287" s="150">
        <v>26.992121212121212</v>
      </c>
      <c r="AY287" s="151">
        <v>26.992121212121212</v>
      </c>
      <c r="AZ287" s="152">
        <v>26.992121212121212</v>
      </c>
      <c r="BA287" s="150">
        <v>9.606148799477328</v>
      </c>
      <c r="BB287" s="151">
        <v>11.092532419743327</v>
      </c>
      <c r="BC287" s="152">
        <v>12.397916029227758</v>
      </c>
    </row>
    <row r="288" spans="1:55" hidden="1">
      <c r="A288" s="147" t="str">
        <f t="shared" si="4"/>
        <v>GRAND LAKE HEALTH SYSTEMPREMIER</v>
      </c>
      <c r="B288" s="148" t="s">
        <v>535</v>
      </c>
      <c r="C288" s="148" t="s">
        <v>8334</v>
      </c>
      <c r="D288" s="149">
        <v>32</v>
      </c>
      <c r="E288" s="150">
        <v>29.875</v>
      </c>
      <c r="F288" s="151">
        <v>36.576194844359328</v>
      </c>
      <c r="G288" s="152">
        <v>56.125204732508358</v>
      </c>
      <c r="H288" s="150">
        <v>1849.6765625</v>
      </c>
      <c r="I288" s="151">
        <v>2330.0323234222878</v>
      </c>
      <c r="J288" s="153">
        <v>2820.0835422834539</v>
      </c>
      <c r="K288" s="150">
        <v>1793.2365625</v>
      </c>
      <c r="L288" s="151">
        <v>2254.5900326678002</v>
      </c>
      <c r="M288" s="152">
        <v>2731.2263446082311</v>
      </c>
      <c r="N288" s="150">
        <v>11.95</v>
      </c>
      <c r="O288" s="151">
        <v>16.145407078423521</v>
      </c>
      <c r="P288" s="152">
        <v>18.781075673840324</v>
      </c>
      <c r="Q288" s="150">
        <v>44.49</v>
      </c>
      <c r="R288" s="151">
        <v>59.296883676064439</v>
      </c>
      <c r="S288" s="152">
        <v>70.076122001382558</v>
      </c>
      <c r="T288" s="150">
        <v>509.96937500000001</v>
      </c>
      <c r="U288" s="151">
        <v>609.4875363083529</v>
      </c>
      <c r="V288" s="152">
        <v>659.76662871101075</v>
      </c>
      <c r="W288" s="150">
        <v>235.86812499999999</v>
      </c>
      <c r="X288" s="151">
        <v>281.89669703189651</v>
      </c>
      <c r="Y288" s="152">
        <v>305.15149591411688</v>
      </c>
      <c r="Z288" s="150">
        <v>1068.7718749999999</v>
      </c>
      <c r="AA288" s="151">
        <v>1331.4058984632579</v>
      </c>
      <c r="AB288" s="152">
        <v>1718.2933291332674</v>
      </c>
      <c r="AC288" s="150">
        <v>154.94968750000001</v>
      </c>
      <c r="AD288" s="151">
        <v>196.84271466621985</v>
      </c>
      <c r="AE288" s="152">
        <v>207.77119232154251</v>
      </c>
      <c r="AF288" s="150">
        <v>284.34812499999998</v>
      </c>
      <c r="AG288" s="151">
        <v>292.49578615941346</v>
      </c>
      <c r="AH288" s="152">
        <v>317.39291824955319</v>
      </c>
      <c r="AI288" s="150">
        <v>327.94</v>
      </c>
      <c r="AJ288" s="151">
        <v>415.36421148650533</v>
      </c>
      <c r="AK288" s="152">
        <v>484.63655820633522</v>
      </c>
      <c r="AL288" s="150">
        <v>226.611875</v>
      </c>
      <c r="AM288" s="151">
        <v>288.23182649571669</v>
      </c>
      <c r="AN288" s="152">
        <v>354.76152172041486</v>
      </c>
      <c r="AO288" s="150">
        <v>89.444861980726344</v>
      </c>
      <c r="AP288" s="151">
        <v>103.28489096011697</v>
      </c>
      <c r="AQ288" s="152">
        <v>115.43959095691385</v>
      </c>
      <c r="AR288" s="150">
        <v>57.759898731420471</v>
      </c>
      <c r="AS288" s="151">
        <v>74.3080514236228</v>
      </c>
      <c r="AT288" s="152">
        <v>92.998040438459171</v>
      </c>
      <c r="AU288" s="150">
        <v>28.002500000000001</v>
      </c>
      <c r="AV288" s="151">
        <v>35.512508862852073</v>
      </c>
      <c r="AW288" s="152">
        <v>43.138052051965204</v>
      </c>
      <c r="AX288" s="150">
        <v>34.938749999999999</v>
      </c>
      <c r="AY288" s="151">
        <v>34.938749999999999</v>
      </c>
      <c r="AZ288" s="152">
        <v>34.938749999999999</v>
      </c>
      <c r="BA288" s="150">
        <v>9.606148799477328</v>
      </c>
      <c r="BB288" s="151">
        <v>11.092532419743327</v>
      </c>
      <c r="BC288" s="152">
        <v>12.397916029227758</v>
      </c>
    </row>
    <row r="289" spans="1:55" hidden="1">
      <c r="A289" s="147" t="str">
        <f t="shared" si="4"/>
        <v>GILLETTE CHILDRENS SPECIALTY HEALTHCAREPREMIER</v>
      </c>
      <c r="B289" s="148" t="s">
        <v>521</v>
      </c>
      <c r="C289" s="148" t="s">
        <v>8334</v>
      </c>
      <c r="D289" s="149">
        <v>31</v>
      </c>
      <c r="E289" s="150">
        <v>362.23099444656128</v>
      </c>
      <c r="F289" s="151">
        <v>443.4822236499906</v>
      </c>
      <c r="G289" s="152">
        <v>680.51175644429622</v>
      </c>
      <c r="H289" s="150">
        <v>1911.9145161290323</v>
      </c>
      <c r="I289" s="151">
        <v>2464.6954085423317</v>
      </c>
      <c r="J289" s="153">
        <v>2946.3354399937289</v>
      </c>
      <c r="K289" s="150">
        <v>1220.1512903225807</v>
      </c>
      <c r="L289" s="151">
        <v>1534.0647157410644</v>
      </c>
      <c r="M289" s="152">
        <v>1858.3768690790114</v>
      </c>
      <c r="N289" s="150">
        <v>472.9548387096774</v>
      </c>
      <c r="O289" s="151">
        <v>638.99986616551291</v>
      </c>
      <c r="P289" s="152">
        <v>743.31385908915445</v>
      </c>
      <c r="Q289" s="150">
        <v>218.8083870967742</v>
      </c>
      <c r="R289" s="151">
        <v>291.63082663575403</v>
      </c>
      <c r="S289" s="152">
        <v>344.64471182556275</v>
      </c>
      <c r="T289" s="150">
        <v>384.24960581477654</v>
      </c>
      <c r="U289" s="151">
        <v>459.23413651163639</v>
      </c>
      <c r="V289" s="152">
        <v>497.11821815172704</v>
      </c>
      <c r="W289" s="150">
        <v>49.421290322580646</v>
      </c>
      <c r="X289" s="151">
        <v>59.065626205278541</v>
      </c>
      <c r="Y289" s="152">
        <v>63.938188646479276</v>
      </c>
      <c r="Z289" s="150">
        <v>982.39967741935482</v>
      </c>
      <c r="AA289" s="151">
        <v>1223.8090800850564</v>
      </c>
      <c r="AB289" s="152">
        <v>1579.4304207830612</v>
      </c>
      <c r="AC289" s="150">
        <v>842.85645161290324</v>
      </c>
      <c r="AD289" s="151">
        <v>1070.7356348132116</v>
      </c>
      <c r="AE289" s="152">
        <v>1130.1816269072333</v>
      </c>
      <c r="AF289" s="150">
        <v>800.38709677419354</v>
      </c>
      <c r="AG289" s="151">
        <v>823.32124786410418</v>
      </c>
      <c r="AH289" s="152">
        <v>893.40204502649294</v>
      </c>
      <c r="AI289" s="150">
        <v>294.8679095660695</v>
      </c>
      <c r="AJ289" s="151">
        <v>373.47556488865223</v>
      </c>
      <c r="AK289" s="152">
        <v>435.76193455387215</v>
      </c>
      <c r="AL289" s="150">
        <v>54.469913703925542</v>
      </c>
      <c r="AM289" s="151">
        <v>69.281288617141215</v>
      </c>
      <c r="AN289" s="152">
        <v>85.272801672835115</v>
      </c>
      <c r="AO289" s="150">
        <v>89.444861980726344</v>
      </c>
      <c r="AP289" s="151">
        <v>103.28489096011697</v>
      </c>
      <c r="AQ289" s="152">
        <v>115.43959095691385</v>
      </c>
      <c r="AR289" s="150">
        <v>57.759898731420471</v>
      </c>
      <c r="AS289" s="151">
        <v>74.3080514236228</v>
      </c>
      <c r="AT289" s="152">
        <v>92.998040438459171</v>
      </c>
      <c r="AU289" s="150">
        <v>27.848387096774193</v>
      </c>
      <c r="AV289" s="151">
        <v>35.317064318911839</v>
      </c>
      <c r="AW289" s="152">
        <v>42.900640019424017</v>
      </c>
      <c r="AX289" s="150">
        <v>67.616417215658572</v>
      </c>
      <c r="AY289" s="151">
        <v>67.616417215658572</v>
      </c>
      <c r="AZ289" s="152">
        <v>67.616417215658572</v>
      </c>
      <c r="BA289" s="150">
        <v>9.606148799477328</v>
      </c>
      <c r="BB289" s="151">
        <v>11.092532419743327</v>
      </c>
      <c r="BC289" s="152">
        <v>12.397916029227758</v>
      </c>
    </row>
    <row r="290" spans="1:55" hidden="1">
      <c r="A290" s="147" t="str">
        <f t="shared" si="4"/>
        <v>CAMERON REGIONAL MEDICAL CENTER, INCVIZIENT</v>
      </c>
      <c r="B290" s="148" t="s">
        <v>353</v>
      </c>
      <c r="C290" s="148" t="s">
        <v>8335</v>
      </c>
      <c r="D290" s="149">
        <v>30</v>
      </c>
      <c r="E290" s="150">
        <v>547.40666666666664</v>
      </c>
      <c r="F290" s="151">
        <v>612.86350295602108</v>
      </c>
      <c r="G290" s="152">
        <v>809.47147438211277</v>
      </c>
      <c r="H290" s="150">
        <v>1448.5110894018503</v>
      </c>
      <c r="I290" s="151">
        <v>1647.7453376459455</v>
      </c>
      <c r="J290" s="153">
        <v>2134.7718336381681</v>
      </c>
      <c r="K290" s="150">
        <v>1317.998</v>
      </c>
      <c r="L290" s="151">
        <v>1502.7052979727575</v>
      </c>
      <c r="M290" s="152">
        <v>1940.3243369892116</v>
      </c>
      <c r="N290" s="150">
        <v>30.300999999999998</v>
      </c>
      <c r="O290" s="151">
        <v>32.982881296379745</v>
      </c>
      <c r="P290" s="152">
        <v>41.640392543322456</v>
      </c>
      <c r="Q290" s="150">
        <v>100.21208940185029</v>
      </c>
      <c r="R290" s="151">
        <v>112.05715837680827</v>
      </c>
      <c r="S290" s="152">
        <v>152.80710410563435</v>
      </c>
      <c r="T290" s="150">
        <v>427.60650499221407</v>
      </c>
      <c r="U290" s="151">
        <v>455.93863646216607</v>
      </c>
      <c r="V290" s="152">
        <v>540.30814569524568</v>
      </c>
      <c r="W290" s="150">
        <v>97.773666666666671</v>
      </c>
      <c r="X290" s="151">
        <v>104.25190389168199</v>
      </c>
      <c r="Y290" s="152">
        <v>123.5432761609967</v>
      </c>
      <c r="Z290" s="150">
        <v>1157.0133333333333</v>
      </c>
      <c r="AA290" s="151">
        <v>1433.3271921070648</v>
      </c>
      <c r="AB290" s="152">
        <v>2026.5028949057039</v>
      </c>
      <c r="AC290" s="150">
        <v>167.52766666666668</v>
      </c>
      <c r="AD290" s="151">
        <v>188.95952576524024</v>
      </c>
      <c r="AE290" s="152">
        <v>219.42222008834608</v>
      </c>
      <c r="AF290" s="150">
        <v>180.92433333333332</v>
      </c>
      <c r="AG290" s="151">
        <v>225.86809494148227</v>
      </c>
      <c r="AH290" s="152">
        <v>336.1977462738347</v>
      </c>
      <c r="AI290" s="150">
        <v>409.92</v>
      </c>
      <c r="AJ290" s="151">
        <v>458.55152608893701</v>
      </c>
      <c r="AK290" s="152">
        <v>518.12755435111387</v>
      </c>
      <c r="AL290" s="150">
        <v>319.05633333333333</v>
      </c>
      <c r="AM290" s="151">
        <v>374.23054648520429</v>
      </c>
      <c r="AN290" s="152">
        <v>438.41948175534736</v>
      </c>
      <c r="AO290" s="150">
        <v>99.39613263717132</v>
      </c>
      <c r="AP290" s="151">
        <v>106.51704728422442</v>
      </c>
      <c r="AQ290" s="152">
        <v>127.59697517511525</v>
      </c>
      <c r="AR290" s="150">
        <v>59.420233122652725</v>
      </c>
      <c r="AS290" s="151">
        <v>67.048068792367474</v>
      </c>
      <c r="AT290" s="152">
        <v>91.728269591810829</v>
      </c>
      <c r="AU290" s="150">
        <v>22.894000000000002</v>
      </c>
      <c r="AV290" s="151">
        <v>25.207651920192269</v>
      </c>
      <c r="AW290" s="152">
        <v>33.748168237248983</v>
      </c>
      <c r="AX290" s="150">
        <v>28.411999999999999</v>
      </c>
      <c r="AY290" s="151">
        <v>28.411999999999999</v>
      </c>
      <c r="AZ290" s="152">
        <v>28.411999999999999</v>
      </c>
      <c r="BA290" s="150">
        <v>12.542561601172487</v>
      </c>
      <c r="BB290" s="151">
        <v>13.441132886067265</v>
      </c>
      <c r="BC290" s="152">
        <v>16.101158855939815</v>
      </c>
    </row>
    <row r="291" spans="1:55" hidden="1">
      <c r="A291" s="147" t="str">
        <f t="shared" si="4"/>
        <v>MARSHFIELD CLINICPREMIER</v>
      </c>
      <c r="B291" s="148" t="s">
        <v>686</v>
      </c>
      <c r="C291" s="148" t="s">
        <v>8334</v>
      </c>
      <c r="D291" s="149">
        <v>30</v>
      </c>
      <c r="E291" s="150">
        <v>1314.83</v>
      </c>
      <c r="F291" s="151">
        <v>1609.756594718292</v>
      </c>
      <c r="G291" s="152">
        <v>2470.1289686508439</v>
      </c>
      <c r="H291" s="150">
        <v>4425.9206666666669</v>
      </c>
      <c r="I291" s="151">
        <v>5623.2336315986413</v>
      </c>
      <c r="J291" s="153">
        <v>6781.0196726312424</v>
      </c>
      <c r="K291" s="150">
        <v>3655.0573333333332</v>
      </c>
      <c r="L291" s="151">
        <v>4595.4092197820009</v>
      </c>
      <c r="M291" s="152">
        <v>5566.9112980477212</v>
      </c>
      <c r="N291" s="150">
        <v>22.290333333333333</v>
      </c>
      <c r="O291" s="151">
        <v>30.11602557158324</v>
      </c>
      <c r="P291" s="152">
        <v>35.032337835017465</v>
      </c>
      <c r="Q291" s="150">
        <v>748.57299999999998</v>
      </c>
      <c r="R291" s="151">
        <v>997.70838624505689</v>
      </c>
      <c r="S291" s="152">
        <v>1179.0760367485038</v>
      </c>
      <c r="T291" s="150">
        <v>533.72733333333338</v>
      </c>
      <c r="U291" s="151">
        <v>637.88175016148841</v>
      </c>
      <c r="V291" s="152">
        <v>690.50319612673059</v>
      </c>
      <c r="W291" s="150">
        <v>219.18800000000002</v>
      </c>
      <c r="X291" s="151">
        <v>261.96152290194925</v>
      </c>
      <c r="Y291" s="152">
        <v>283.57178862732496</v>
      </c>
      <c r="Z291" s="150">
        <v>2305.5133333333333</v>
      </c>
      <c r="AA291" s="151">
        <v>2872.0572862994613</v>
      </c>
      <c r="AB291" s="152">
        <v>3706.6358813890665</v>
      </c>
      <c r="AC291" s="150">
        <v>504.76533333333333</v>
      </c>
      <c r="AD291" s="151">
        <v>641.23639153988404</v>
      </c>
      <c r="AE291" s="152">
        <v>676.83708719481933</v>
      </c>
      <c r="AF291" s="150">
        <v>463.60666666666668</v>
      </c>
      <c r="AG291" s="151">
        <v>476.89077054899451</v>
      </c>
      <c r="AH291" s="152">
        <v>517.48353485109567</v>
      </c>
      <c r="AI291" s="150">
        <v>370.93333333333334</v>
      </c>
      <c r="AJ291" s="151">
        <v>469.81896540239381</v>
      </c>
      <c r="AK291" s="152">
        <v>548.17300113029808</v>
      </c>
      <c r="AL291" s="150">
        <v>83.22</v>
      </c>
      <c r="AM291" s="151">
        <v>105.84905403114263</v>
      </c>
      <c r="AN291" s="152">
        <v>130.28114187560968</v>
      </c>
      <c r="AO291" s="150">
        <v>49.658000000000001</v>
      </c>
      <c r="AP291" s="151">
        <v>57.341707524828792</v>
      </c>
      <c r="AQ291" s="152">
        <v>64.089754076356797</v>
      </c>
      <c r="AR291" s="150">
        <v>57.759898731420471</v>
      </c>
      <c r="AS291" s="151">
        <v>74.3080514236228</v>
      </c>
      <c r="AT291" s="152">
        <v>92.998040438459171</v>
      </c>
      <c r="AU291" s="150">
        <v>36.155689824141191</v>
      </c>
      <c r="AV291" s="151">
        <v>45.852308019724831</v>
      </c>
      <c r="AW291" s="152">
        <v>55.698099441425271</v>
      </c>
      <c r="AX291" s="150">
        <v>81.926666666666677</v>
      </c>
      <c r="AY291" s="151">
        <v>81.926666666666677</v>
      </c>
      <c r="AZ291" s="152">
        <v>81.926666666666677</v>
      </c>
      <c r="BA291" s="150">
        <v>9.606148799477328</v>
      </c>
      <c r="BB291" s="151">
        <v>11.092532419743327</v>
      </c>
      <c r="BC291" s="152">
        <v>12.397916029227758</v>
      </c>
    </row>
    <row r="292" spans="1:55" hidden="1">
      <c r="A292" s="147" t="str">
        <f t="shared" si="4"/>
        <v>SUNLINK HEALTH SYSTEMS, INCHEALTHTRUST</v>
      </c>
      <c r="B292" s="148" t="s">
        <v>964</v>
      </c>
      <c r="C292" s="148" t="s">
        <v>8331</v>
      </c>
      <c r="D292" s="149">
        <v>30</v>
      </c>
      <c r="E292" s="150">
        <v>345.75598471432551</v>
      </c>
      <c r="F292" s="151">
        <v>0</v>
      </c>
      <c r="G292" s="152">
        <v>569.07887259296376</v>
      </c>
      <c r="H292" s="150">
        <v>1740.777416348215</v>
      </c>
      <c r="I292" s="151">
        <v>0</v>
      </c>
      <c r="J292" s="153">
        <v>1875.3937711557373</v>
      </c>
      <c r="K292" s="150">
        <v>1577.9637664274396</v>
      </c>
      <c r="L292" s="151">
        <v>0</v>
      </c>
      <c r="M292" s="152">
        <v>1701.5154356794776</v>
      </c>
      <c r="N292" s="150">
        <v>88.460822071022477</v>
      </c>
      <c r="O292" s="151">
        <v>0</v>
      </c>
      <c r="P292" s="152">
        <v>93.950024317087781</v>
      </c>
      <c r="Q292" s="150">
        <v>74.352827849752998</v>
      </c>
      <c r="R292" s="151">
        <v>0</v>
      </c>
      <c r="S292" s="152">
        <v>79.928311159171813</v>
      </c>
      <c r="T292" s="150">
        <v>219.65656584956659</v>
      </c>
      <c r="U292" s="151">
        <v>0</v>
      </c>
      <c r="V292" s="152">
        <v>266.33359387486632</v>
      </c>
      <c r="W292" s="150">
        <v>186.93236881349625</v>
      </c>
      <c r="X292" s="151">
        <v>0</v>
      </c>
      <c r="Y292" s="152">
        <v>204.84318663993122</v>
      </c>
      <c r="Z292" s="150">
        <v>1037.9913062727194</v>
      </c>
      <c r="AA292" s="151">
        <v>0</v>
      </c>
      <c r="AB292" s="152">
        <v>1346.5800562262973</v>
      </c>
      <c r="AC292" s="150">
        <v>193.80161944263207</v>
      </c>
      <c r="AD292" s="151">
        <v>0</v>
      </c>
      <c r="AE292" s="152">
        <v>222.06139820674809</v>
      </c>
      <c r="AF292" s="150">
        <v>195.14386149687755</v>
      </c>
      <c r="AG292" s="151">
        <v>0</v>
      </c>
      <c r="AH292" s="152">
        <v>229.506605621478</v>
      </c>
      <c r="AI292" s="150">
        <v>340.16194752539843</v>
      </c>
      <c r="AJ292" s="151">
        <v>0</v>
      </c>
      <c r="AK292" s="152">
        <v>354.71760079958847</v>
      </c>
      <c r="AL292" s="150">
        <v>115.75727840432474</v>
      </c>
      <c r="AM292" s="151">
        <v>0</v>
      </c>
      <c r="AN292" s="152">
        <v>135.90399385038225</v>
      </c>
      <c r="AO292" s="150">
        <v>82.680464660023887</v>
      </c>
      <c r="AP292" s="151">
        <v>0</v>
      </c>
      <c r="AQ292" s="152">
        <v>87.846298286804327</v>
      </c>
      <c r="AR292" s="150">
        <v>24.282779849007358</v>
      </c>
      <c r="AS292" s="151">
        <v>0</v>
      </c>
      <c r="AT292" s="152">
        <v>28.058067549823374</v>
      </c>
      <c r="AU292" s="150">
        <v>26.739870444589435</v>
      </c>
      <c r="AV292" s="151">
        <v>0</v>
      </c>
      <c r="AW292" s="152">
        <v>32.866931761291596</v>
      </c>
      <c r="AX292" s="150">
        <v>46.286146891602193</v>
      </c>
      <c r="AY292" s="151">
        <v>0</v>
      </c>
      <c r="AZ292" s="152">
        <v>46.286146891602193</v>
      </c>
      <c r="BA292" s="150">
        <v>6.0449035324820635</v>
      </c>
      <c r="BB292" s="151">
        <v>0</v>
      </c>
      <c r="BC292" s="152">
        <v>6.4225860487468518</v>
      </c>
    </row>
    <row r="293" spans="1:55" hidden="1">
      <c r="A293" s="147" t="str">
        <f t="shared" si="4"/>
        <v>MOUNTAIN VIEW HOSPITALHEALTHTRUST</v>
      </c>
      <c r="B293" s="148" t="s">
        <v>746</v>
      </c>
      <c r="C293" s="148" t="s">
        <v>8331</v>
      </c>
      <c r="D293" s="149">
        <v>30</v>
      </c>
      <c r="E293" s="150">
        <v>345.75598471432551</v>
      </c>
      <c r="F293" s="151">
        <v>0</v>
      </c>
      <c r="G293" s="152">
        <v>569.07887259296376</v>
      </c>
      <c r="H293" s="150">
        <v>4163.3159999999998</v>
      </c>
      <c r="I293" s="151">
        <v>0</v>
      </c>
      <c r="J293" s="153">
        <v>4476.3235716138133</v>
      </c>
      <c r="K293" s="150">
        <v>3103.2146666666667</v>
      </c>
      <c r="L293" s="151">
        <v>0</v>
      </c>
      <c r="M293" s="152">
        <v>3346.1906844127016</v>
      </c>
      <c r="N293" s="150">
        <v>731.54</v>
      </c>
      <c r="O293" s="151">
        <v>0</v>
      </c>
      <c r="P293" s="152">
        <v>776.93377904336717</v>
      </c>
      <c r="Q293" s="150">
        <v>328.56133333333332</v>
      </c>
      <c r="R293" s="151">
        <v>0</v>
      </c>
      <c r="S293" s="152">
        <v>353.19910815774409</v>
      </c>
      <c r="T293" s="150">
        <v>343.47833333333335</v>
      </c>
      <c r="U293" s="151">
        <v>0</v>
      </c>
      <c r="V293" s="152">
        <v>416.46749133584558</v>
      </c>
      <c r="W293" s="150">
        <v>35.12166666666667</v>
      </c>
      <c r="X293" s="151">
        <v>0</v>
      </c>
      <c r="Y293" s="152">
        <v>38.486829037529553</v>
      </c>
      <c r="Z293" s="150">
        <v>2303.3253333333332</v>
      </c>
      <c r="AA293" s="151">
        <v>0</v>
      </c>
      <c r="AB293" s="152">
        <v>2988.0904956756399</v>
      </c>
      <c r="AC293" s="150">
        <v>257.85066666666665</v>
      </c>
      <c r="AD293" s="151">
        <v>0</v>
      </c>
      <c r="AE293" s="152">
        <v>295.44995409850782</v>
      </c>
      <c r="AF293" s="150">
        <v>765.10599999999999</v>
      </c>
      <c r="AG293" s="151">
        <v>0</v>
      </c>
      <c r="AH293" s="152">
        <v>899.83297272938421</v>
      </c>
      <c r="AI293" s="150">
        <v>457.49</v>
      </c>
      <c r="AJ293" s="151">
        <v>0</v>
      </c>
      <c r="AK293" s="152">
        <v>477.0661632506293</v>
      </c>
      <c r="AL293" s="150">
        <v>44.705000000000005</v>
      </c>
      <c r="AM293" s="151">
        <v>0</v>
      </c>
      <c r="AN293" s="152">
        <v>52.485581285525051</v>
      </c>
      <c r="AO293" s="150">
        <v>82.680464660023887</v>
      </c>
      <c r="AP293" s="151">
        <v>0</v>
      </c>
      <c r="AQ293" s="152">
        <v>87.846298286804327</v>
      </c>
      <c r="AR293" s="150">
        <v>24.282779849007358</v>
      </c>
      <c r="AS293" s="151">
        <v>0</v>
      </c>
      <c r="AT293" s="152">
        <v>28.058067549823374</v>
      </c>
      <c r="AU293" s="150">
        <v>26.739870444589435</v>
      </c>
      <c r="AV293" s="151">
        <v>0</v>
      </c>
      <c r="AW293" s="152">
        <v>32.866931761291596</v>
      </c>
      <c r="AX293" s="150">
        <v>46.286146891602193</v>
      </c>
      <c r="AY293" s="151">
        <v>0</v>
      </c>
      <c r="AZ293" s="152">
        <v>46.286146891602193</v>
      </c>
      <c r="BA293" s="150">
        <v>6.0449035324820635</v>
      </c>
      <c r="BB293" s="151">
        <v>0</v>
      </c>
      <c r="BC293" s="152">
        <v>6.4225860487468518</v>
      </c>
    </row>
    <row r="294" spans="1:55" hidden="1">
      <c r="A294" s="147" t="str">
        <f t="shared" si="4"/>
        <v>FUNDAMENTAL ADMINISTRATIVE SERVICESPREMIER</v>
      </c>
      <c r="B294" s="148" t="s">
        <v>516</v>
      </c>
      <c r="C294" s="148" t="s">
        <v>8334</v>
      </c>
      <c r="D294" s="149">
        <v>29</v>
      </c>
      <c r="E294" s="150">
        <v>55.755172413793105</v>
      </c>
      <c r="F294" s="151">
        <v>68.261491206284347</v>
      </c>
      <c r="G294" s="152">
        <v>104.74545494963817</v>
      </c>
      <c r="H294" s="150">
        <v>429.91448275862064</v>
      </c>
      <c r="I294" s="151">
        <v>547.79525677761785</v>
      </c>
      <c r="J294" s="153">
        <v>658.96412643517431</v>
      </c>
      <c r="K294" s="150">
        <v>346.22068965517241</v>
      </c>
      <c r="L294" s="151">
        <v>435.29433445840948</v>
      </c>
      <c r="M294" s="152">
        <v>527.31864183961363</v>
      </c>
      <c r="N294" s="150">
        <v>52.155172413793103</v>
      </c>
      <c r="O294" s="151">
        <v>70.465815051552653</v>
      </c>
      <c r="P294" s="152">
        <v>81.969057731015695</v>
      </c>
      <c r="Q294" s="150">
        <v>31.538620689655172</v>
      </c>
      <c r="R294" s="151">
        <v>42.03510726765569</v>
      </c>
      <c r="S294" s="152">
        <v>49.676426864544922</v>
      </c>
      <c r="T294" s="150">
        <v>384.24960581477654</v>
      </c>
      <c r="U294" s="151">
        <v>459.23413651163639</v>
      </c>
      <c r="V294" s="152">
        <v>497.11821815172704</v>
      </c>
      <c r="W294" s="150">
        <v>70.780344827586205</v>
      </c>
      <c r="X294" s="151">
        <v>84.592801259921117</v>
      </c>
      <c r="Y294" s="152">
        <v>91.571203635315115</v>
      </c>
      <c r="Z294" s="150">
        <v>342.98</v>
      </c>
      <c r="AA294" s="151">
        <v>427.26198708674684</v>
      </c>
      <c r="AB294" s="152">
        <v>551.41818362887602</v>
      </c>
      <c r="AC294" s="150">
        <v>232.21413793103449</v>
      </c>
      <c r="AD294" s="151">
        <v>294.99679561613084</v>
      </c>
      <c r="AE294" s="152">
        <v>311.37467322643141</v>
      </c>
      <c r="AF294" s="150">
        <v>191.44924184679036</v>
      </c>
      <c r="AG294" s="151">
        <v>196.93499474842895</v>
      </c>
      <c r="AH294" s="152">
        <v>213.69802795927447</v>
      </c>
      <c r="AI294" s="150">
        <v>862.17172413793105</v>
      </c>
      <c r="AJ294" s="151">
        <v>1092.0146318305558</v>
      </c>
      <c r="AK294" s="152">
        <v>1274.135320391013</v>
      </c>
      <c r="AL294" s="150">
        <v>422.5</v>
      </c>
      <c r="AM294" s="151">
        <v>537.38554828355882</v>
      </c>
      <c r="AN294" s="152">
        <v>661.42492721034705</v>
      </c>
      <c r="AO294" s="150">
        <v>89.444861980726344</v>
      </c>
      <c r="AP294" s="151">
        <v>103.28489096011697</v>
      </c>
      <c r="AQ294" s="152">
        <v>115.43959095691385</v>
      </c>
      <c r="AR294" s="150">
        <v>57.759898731420471</v>
      </c>
      <c r="AS294" s="151">
        <v>74.3080514236228</v>
      </c>
      <c r="AT294" s="152">
        <v>92.998040438459171</v>
      </c>
      <c r="AU294" s="150">
        <v>81.653448275862061</v>
      </c>
      <c r="AV294" s="151">
        <v>103.55214018673279</v>
      </c>
      <c r="AW294" s="152">
        <v>125.78772259428928</v>
      </c>
      <c r="AX294" s="150">
        <v>25.71</v>
      </c>
      <c r="AY294" s="151">
        <v>25.71</v>
      </c>
      <c r="AZ294" s="152">
        <v>25.71</v>
      </c>
      <c r="BA294" s="150">
        <v>9.606148799477328</v>
      </c>
      <c r="BB294" s="151">
        <v>11.092532419743327</v>
      </c>
      <c r="BC294" s="152">
        <v>12.397916029227758</v>
      </c>
    </row>
    <row r="295" spans="1:55" hidden="1">
      <c r="A295" s="147" t="str">
        <f t="shared" si="4"/>
        <v>COMMUNITY MEMORIAL HOSPITAL ASSOCIATIONVIZIENT</v>
      </c>
      <c r="B295" s="148" t="s">
        <v>425</v>
      </c>
      <c r="C295" s="148" t="s">
        <v>8335</v>
      </c>
      <c r="D295" s="149">
        <v>25</v>
      </c>
      <c r="E295" s="150">
        <v>719.19862068965529</v>
      </c>
      <c r="F295" s="151">
        <v>805.19769457868165</v>
      </c>
      <c r="G295" s="152">
        <v>1063.5069013833174</v>
      </c>
      <c r="H295" s="150">
        <v>2921.2379310344827</v>
      </c>
      <c r="I295" s="151">
        <v>3318.9434555695561</v>
      </c>
      <c r="J295" s="153">
        <v>4322.0009187258793</v>
      </c>
      <c r="K295" s="150">
        <v>2429.1127586206899</v>
      </c>
      <c r="L295" s="151">
        <v>2769.5342570721127</v>
      </c>
      <c r="M295" s="152">
        <v>3576.0802390009126</v>
      </c>
      <c r="N295" s="150">
        <v>29.811724137931034</v>
      </c>
      <c r="O295" s="151">
        <v>32.45030060003954</v>
      </c>
      <c r="P295" s="152">
        <v>40.968017408557131</v>
      </c>
      <c r="Q295" s="150">
        <v>462.31344827586202</v>
      </c>
      <c r="R295" s="151">
        <v>516.95889789740386</v>
      </c>
      <c r="S295" s="152">
        <v>704.95266231640983</v>
      </c>
      <c r="T295" s="150">
        <v>427.60650499221407</v>
      </c>
      <c r="U295" s="151">
        <v>455.93863646216607</v>
      </c>
      <c r="V295" s="152">
        <v>540.30814569524568</v>
      </c>
      <c r="W295" s="150">
        <v>141.91344827586207</v>
      </c>
      <c r="X295" s="151">
        <v>151.31627640631618</v>
      </c>
      <c r="Y295" s="152">
        <v>179.31671102277861</v>
      </c>
      <c r="Z295" s="150">
        <v>1652.802068965517</v>
      </c>
      <c r="AA295" s="151">
        <v>2047.5184514892583</v>
      </c>
      <c r="AB295" s="152">
        <v>2894.8743121353459</v>
      </c>
      <c r="AC295" s="150">
        <v>372.09758620689655</v>
      </c>
      <c r="AD295" s="151">
        <v>419.70012969825342</v>
      </c>
      <c r="AE295" s="152">
        <v>487.36116296232848</v>
      </c>
      <c r="AF295" s="150">
        <v>397.69931034482755</v>
      </c>
      <c r="AG295" s="151">
        <v>496.49256090738231</v>
      </c>
      <c r="AH295" s="152">
        <v>739.01398097872982</v>
      </c>
      <c r="AI295" s="150">
        <v>454.4</v>
      </c>
      <c r="AJ295" s="151">
        <v>508.30848325237355</v>
      </c>
      <c r="AK295" s="152">
        <v>574.3490454165352</v>
      </c>
      <c r="AL295" s="150">
        <v>81.443793103448272</v>
      </c>
      <c r="AM295" s="151">
        <v>95.527817556559057</v>
      </c>
      <c r="AN295" s="152">
        <v>111.91298160911037</v>
      </c>
      <c r="AO295" s="150">
        <v>99.39613263717132</v>
      </c>
      <c r="AP295" s="151">
        <v>106.51704728422442</v>
      </c>
      <c r="AQ295" s="152">
        <v>127.59697517511525</v>
      </c>
      <c r="AR295" s="150">
        <v>59.420233122652725</v>
      </c>
      <c r="AS295" s="151">
        <v>67.048068792367474</v>
      </c>
      <c r="AT295" s="152">
        <v>91.728269591810829</v>
      </c>
      <c r="AU295" s="150">
        <v>29.49896551724138</v>
      </c>
      <c r="AV295" s="151">
        <v>32.480110717409595</v>
      </c>
      <c r="AW295" s="152">
        <v>43.484583345010414</v>
      </c>
      <c r="AX295" s="150">
        <v>31.699655172413792</v>
      </c>
      <c r="AY295" s="151">
        <v>31.699655172413792</v>
      </c>
      <c r="AZ295" s="152">
        <v>31.699655172413792</v>
      </c>
      <c r="BA295" s="150">
        <v>12.542561601172487</v>
      </c>
      <c r="BB295" s="151">
        <v>13.441132886067265</v>
      </c>
      <c r="BC295" s="152">
        <v>16.101158855939815</v>
      </c>
    </row>
    <row r="296" spans="1:55" hidden="1">
      <c r="A296" s="147" t="str">
        <f t="shared" si="4"/>
        <v>COMMUNITY MEMORIAL HOSPITAL ASSOCIATIONPREMIER</v>
      </c>
      <c r="B296" s="148" t="s">
        <v>425</v>
      </c>
      <c r="C296" s="148" t="s">
        <v>8334</v>
      </c>
      <c r="D296" s="149">
        <v>4</v>
      </c>
      <c r="E296" s="150">
        <v>719.19862068965529</v>
      </c>
      <c r="F296" s="151">
        <v>880.52046467411924</v>
      </c>
      <c r="G296" s="152">
        <v>1351.1353917839172</v>
      </c>
      <c r="H296" s="150">
        <v>2921.2379310344827</v>
      </c>
      <c r="I296" s="151">
        <v>3710.5165041191817</v>
      </c>
      <c r="J296" s="153">
        <v>4474.7532010417399</v>
      </c>
      <c r="K296" s="150">
        <v>2429.1127586206899</v>
      </c>
      <c r="L296" s="151">
        <v>3054.0607571469764</v>
      </c>
      <c r="M296" s="152">
        <v>3699.7108463590139</v>
      </c>
      <c r="N296" s="150">
        <v>29.811724137931034</v>
      </c>
      <c r="O296" s="151">
        <v>40.27802693862435</v>
      </c>
      <c r="P296" s="152">
        <v>46.853242426956896</v>
      </c>
      <c r="Q296" s="150">
        <v>462.31344827586202</v>
      </c>
      <c r="R296" s="151">
        <v>616.17772003358107</v>
      </c>
      <c r="S296" s="152">
        <v>728.18911225576915</v>
      </c>
      <c r="T296" s="150">
        <v>384.24960581477654</v>
      </c>
      <c r="U296" s="151">
        <v>459.23413651163639</v>
      </c>
      <c r="V296" s="152">
        <v>497.11821815172704</v>
      </c>
      <c r="W296" s="150">
        <v>141.91344827586207</v>
      </c>
      <c r="X296" s="151">
        <v>169.6072003513506</v>
      </c>
      <c r="Y296" s="152">
        <v>183.59878441273048</v>
      </c>
      <c r="Z296" s="150">
        <v>1652.802068965517</v>
      </c>
      <c r="AA296" s="151">
        <v>2058.9524061090829</v>
      </c>
      <c r="AB296" s="152">
        <v>2657.2544019097722</v>
      </c>
      <c r="AC296" s="150">
        <v>372.09758620689655</v>
      </c>
      <c r="AD296" s="151">
        <v>472.69988195176762</v>
      </c>
      <c r="AE296" s="152">
        <v>498.94362740276478</v>
      </c>
      <c r="AF296" s="150">
        <v>397.69931034482755</v>
      </c>
      <c r="AG296" s="151">
        <v>409.09491643163426</v>
      </c>
      <c r="AH296" s="152">
        <v>443.91692294851441</v>
      </c>
      <c r="AI296" s="150">
        <v>454.4</v>
      </c>
      <c r="AJ296" s="151">
        <v>575.53667652457159</v>
      </c>
      <c r="AK296" s="152">
        <v>671.52177852338457</v>
      </c>
      <c r="AL296" s="150">
        <v>81.443793103448272</v>
      </c>
      <c r="AM296" s="151">
        <v>103.58986369512255</v>
      </c>
      <c r="AN296" s="152">
        <v>127.50048503001855</v>
      </c>
      <c r="AO296" s="150">
        <v>89.444861980726344</v>
      </c>
      <c r="AP296" s="151">
        <v>103.28489096011697</v>
      </c>
      <c r="AQ296" s="152">
        <v>115.43959095691385</v>
      </c>
      <c r="AR296" s="150">
        <v>57.759898731420471</v>
      </c>
      <c r="AS296" s="151">
        <v>74.3080514236228</v>
      </c>
      <c r="AT296" s="152">
        <v>92.998040438459171</v>
      </c>
      <c r="AU296" s="150">
        <v>29.49896551724138</v>
      </c>
      <c r="AV296" s="151">
        <v>37.410312449817063</v>
      </c>
      <c r="AW296" s="152">
        <v>45.443367912218022</v>
      </c>
      <c r="AX296" s="150">
        <v>31.699655172413792</v>
      </c>
      <c r="AY296" s="151">
        <v>31.699655172413792</v>
      </c>
      <c r="AZ296" s="152">
        <v>31.699655172413792</v>
      </c>
      <c r="BA296" s="150">
        <v>9.606148799477328</v>
      </c>
      <c r="BB296" s="151">
        <v>11.092532419743327</v>
      </c>
      <c r="BC296" s="152">
        <v>12.397916029227758</v>
      </c>
    </row>
    <row r="297" spans="1:55" hidden="1">
      <c r="A297" s="147" t="str">
        <f t="shared" si="4"/>
        <v>BJC HEALTHCAREVIZIENT</v>
      </c>
      <c r="B297" s="148" t="s">
        <v>332</v>
      </c>
      <c r="C297" s="148" t="s">
        <v>8335</v>
      </c>
      <c r="D297" s="149">
        <v>28</v>
      </c>
      <c r="E297" s="150">
        <v>537.87142857142862</v>
      </c>
      <c r="F297" s="151">
        <v>602.18807684886008</v>
      </c>
      <c r="G297" s="152">
        <v>795.371347895643</v>
      </c>
      <c r="H297" s="150">
        <v>1653.8060063596747</v>
      </c>
      <c r="I297" s="151">
        <v>1879.556427934207</v>
      </c>
      <c r="J297" s="153">
        <v>2431.3637427286785</v>
      </c>
      <c r="K297" s="150">
        <v>1487.9385714285713</v>
      </c>
      <c r="L297" s="151">
        <v>1696.4617354075881</v>
      </c>
      <c r="M297" s="152">
        <v>2190.506679135945</v>
      </c>
      <c r="N297" s="150">
        <v>80.098149216817802</v>
      </c>
      <c r="O297" s="151">
        <v>87.187477234349146</v>
      </c>
      <c r="P297" s="152">
        <v>110.07288127064815</v>
      </c>
      <c r="Q297" s="150">
        <v>85.769285714285715</v>
      </c>
      <c r="R297" s="151">
        <v>95.907215292269697</v>
      </c>
      <c r="S297" s="152">
        <v>130.78418232208583</v>
      </c>
      <c r="T297" s="150">
        <v>427.60650499221407</v>
      </c>
      <c r="U297" s="151">
        <v>455.93863646216607</v>
      </c>
      <c r="V297" s="152">
        <v>540.30814569524568</v>
      </c>
      <c r="W297" s="150">
        <v>67.359285714285718</v>
      </c>
      <c r="X297" s="151">
        <v>71.822342558133201</v>
      </c>
      <c r="Y297" s="152">
        <v>85.112762165076632</v>
      </c>
      <c r="Z297" s="150">
        <v>806.23142857142852</v>
      </c>
      <c r="AA297" s="151">
        <v>998.77278542115891</v>
      </c>
      <c r="AB297" s="152">
        <v>1412.1101951841188</v>
      </c>
      <c r="AC297" s="150">
        <v>176.30892857142857</v>
      </c>
      <c r="AD297" s="151">
        <v>198.86417684860862</v>
      </c>
      <c r="AE297" s="152">
        <v>230.92362771049054</v>
      </c>
      <c r="AF297" s="150">
        <v>206.03857142857143</v>
      </c>
      <c r="AG297" s="151">
        <v>257.2210092232072</v>
      </c>
      <c r="AH297" s="152">
        <v>382.86559957716889</v>
      </c>
      <c r="AI297" s="150">
        <v>105.83714285714287</v>
      </c>
      <c r="AJ297" s="151">
        <v>118.3933044838888</v>
      </c>
      <c r="AK297" s="152">
        <v>133.77522440495923</v>
      </c>
      <c r="AL297" s="150">
        <v>36.747500000000002</v>
      </c>
      <c r="AM297" s="151">
        <v>43.102222304415562</v>
      </c>
      <c r="AN297" s="152">
        <v>50.495220506946929</v>
      </c>
      <c r="AO297" s="150">
        <v>99.39613263717132</v>
      </c>
      <c r="AP297" s="151">
        <v>106.51704728422442</v>
      </c>
      <c r="AQ297" s="152">
        <v>127.59697517511525</v>
      </c>
      <c r="AR297" s="150">
        <v>59.420233122652725</v>
      </c>
      <c r="AS297" s="151">
        <v>67.048068792367474</v>
      </c>
      <c r="AT297" s="152">
        <v>91.728269591810829</v>
      </c>
      <c r="AU297" s="150">
        <v>50.746392781899807</v>
      </c>
      <c r="AV297" s="151">
        <v>55.874788392220132</v>
      </c>
      <c r="AW297" s="152">
        <v>74.805529878442911</v>
      </c>
      <c r="AX297" s="150">
        <v>52.98535714285714</v>
      </c>
      <c r="AY297" s="151">
        <v>52.98535714285714</v>
      </c>
      <c r="AZ297" s="152">
        <v>52.98535714285714</v>
      </c>
      <c r="BA297" s="150">
        <v>12.542561601172487</v>
      </c>
      <c r="BB297" s="151">
        <v>13.441132886067265</v>
      </c>
      <c r="BC297" s="152">
        <v>16.101158855939815</v>
      </c>
    </row>
    <row r="298" spans="1:55" hidden="1">
      <c r="A298" s="147" t="str">
        <f t="shared" si="4"/>
        <v>SAMARITAN HEALTHCAREPREMIER</v>
      </c>
      <c r="B298" s="148" t="s">
        <v>901</v>
      </c>
      <c r="C298" s="148" t="s">
        <v>8334</v>
      </c>
      <c r="D298" s="149">
        <v>27</v>
      </c>
      <c r="E298" s="150">
        <v>902.96296296296293</v>
      </c>
      <c r="F298" s="151">
        <v>1105.5045780945054</v>
      </c>
      <c r="G298" s="152">
        <v>1696.3675702817961</v>
      </c>
      <c r="H298" s="150">
        <v>3253.844814814815</v>
      </c>
      <c r="I298" s="151">
        <v>4106.2334000834735</v>
      </c>
      <c r="J298" s="153">
        <v>4965.6933868506203</v>
      </c>
      <c r="K298" s="150">
        <v>3061.6807407407409</v>
      </c>
      <c r="L298" s="151">
        <v>3849.3721495738473</v>
      </c>
      <c r="M298" s="152">
        <v>4663.1567037830546</v>
      </c>
      <c r="N298" s="150">
        <v>40.639259259259262</v>
      </c>
      <c r="O298" s="151">
        <v>54.906894067475569</v>
      </c>
      <c r="P298" s="152">
        <v>63.870209495980269</v>
      </c>
      <c r="Q298" s="150">
        <v>151.52481481481482</v>
      </c>
      <c r="R298" s="151">
        <v>201.95435644215058</v>
      </c>
      <c r="S298" s="152">
        <v>238.66647357158601</v>
      </c>
      <c r="T298" s="150">
        <v>159.93518518518519</v>
      </c>
      <c r="U298" s="151">
        <v>191.14579574026126</v>
      </c>
      <c r="V298" s="152">
        <v>206.91418566438585</v>
      </c>
      <c r="W298" s="150">
        <v>346.49148148148151</v>
      </c>
      <c r="X298" s="151">
        <v>414.1076891136442</v>
      </c>
      <c r="Y298" s="152">
        <v>448.26910755988172</v>
      </c>
      <c r="Z298" s="150">
        <v>1608.2403703703703</v>
      </c>
      <c r="AA298" s="151">
        <v>2003.4403649121527</v>
      </c>
      <c r="AB298" s="152">
        <v>2585.611358878828</v>
      </c>
      <c r="AC298" s="150">
        <v>284.62555555555559</v>
      </c>
      <c r="AD298" s="151">
        <v>361.57844473830602</v>
      </c>
      <c r="AE298" s="152">
        <v>381.65285775719434</v>
      </c>
      <c r="AF298" s="150">
        <v>312.15481481481481</v>
      </c>
      <c r="AG298" s="151">
        <v>321.09924397322959</v>
      </c>
      <c r="AH298" s="152">
        <v>348.43109171098962</v>
      </c>
      <c r="AI298" s="150">
        <v>602.28148148148148</v>
      </c>
      <c r="AJ298" s="151">
        <v>762.84129001792951</v>
      </c>
      <c r="AK298" s="152">
        <v>890.06411007073802</v>
      </c>
      <c r="AL298" s="150">
        <v>127.98518518518519</v>
      </c>
      <c r="AM298" s="151">
        <v>162.78671932050545</v>
      </c>
      <c r="AN298" s="152">
        <v>200.36116401210393</v>
      </c>
      <c r="AO298" s="150">
        <v>89.444861980726344</v>
      </c>
      <c r="AP298" s="151">
        <v>103.28489096011697</v>
      </c>
      <c r="AQ298" s="152">
        <v>115.43959095691385</v>
      </c>
      <c r="AR298" s="150">
        <v>57.759898731420471</v>
      </c>
      <c r="AS298" s="151">
        <v>74.3080514236228</v>
      </c>
      <c r="AT298" s="152">
        <v>92.998040438459171</v>
      </c>
      <c r="AU298" s="150">
        <v>24.790370370370372</v>
      </c>
      <c r="AV298" s="151">
        <v>31.438916078605956</v>
      </c>
      <c r="AW298" s="152">
        <v>38.189743323793692</v>
      </c>
      <c r="AX298" s="150">
        <v>30.406296296296297</v>
      </c>
      <c r="AY298" s="151">
        <v>30.406296296296297</v>
      </c>
      <c r="AZ298" s="152">
        <v>30.406296296296297</v>
      </c>
      <c r="BA298" s="150">
        <v>9.606148799477328</v>
      </c>
      <c r="BB298" s="151">
        <v>11.092532419743327</v>
      </c>
      <c r="BC298" s="152">
        <v>12.397916029227758</v>
      </c>
    </row>
    <row r="299" spans="1:55" hidden="1">
      <c r="A299" s="147" t="str">
        <f t="shared" si="4"/>
        <v>MEE MEMORIAL HOSPITALVIZIENT</v>
      </c>
      <c r="B299" s="148" t="s">
        <v>707</v>
      </c>
      <c r="C299" s="148" t="s">
        <v>8335</v>
      </c>
      <c r="D299" s="149">
        <v>26</v>
      </c>
      <c r="E299" s="150">
        <v>439.52499999999998</v>
      </c>
      <c r="F299" s="151">
        <v>492.08175117233714</v>
      </c>
      <c r="G299" s="152">
        <v>649.94266866400017</v>
      </c>
      <c r="H299" s="150">
        <v>925.30084152451002</v>
      </c>
      <c r="I299" s="151">
        <v>1050.6008378101778</v>
      </c>
      <c r="J299" s="153">
        <v>1354.9307551483837</v>
      </c>
      <c r="K299" s="150">
        <v>834.3561538461538</v>
      </c>
      <c r="L299" s="151">
        <v>951.2847612673072</v>
      </c>
      <c r="M299" s="152">
        <v>1228.3186704565614</v>
      </c>
      <c r="N299" s="150">
        <v>80.098149216817802</v>
      </c>
      <c r="O299" s="151">
        <v>87.187477234349146</v>
      </c>
      <c r="P299" s="152">
        <v>110.07288127064815</v>
      </c>
      <c r="Q299" s="150">
        <v>10.846538461538461</v>
      </c>
      <c r="R299" s="151">
        <v>12.128599308521316</v>
      </c>
      <c r="S299" s="152">
        <v>16.539203421173976</v>
      </c>
      <c r="T299" s="150">
        <v>427.60650499221407</v>
      </c>
      <c r="U299" s="151">
        <v>455.93863646216607</v>
      </c>
      <c r="V299" s="152">
        <v>540.30814569524568</v>
      </c>
      <c r="W299" s="150">
        <v>63.575384615384614</v>
      </c>
      <c r="X299" s="151">
        <v>67.787729689996226</v>
      </c>
      <c r="Y299" s="152">
        <v>80.331561312487437</v>
      </c>
      <c r="Z299" s="150">
        <v>879.27192307692303</v>
      </c>
      <c r="AA299" s="151">
        <v>1089.2565541760612</v>
      </c>
      <c r="AB299" s="152">
        <v>1540.0402451640055</v>
      </c>
      <c r="AC299" s="150">
        <v>209.68423076923077</v>
      </c>
      <c r="AD299" s="151">
        <v>236.50919036220708</v>
      </c>
      <c r="AE299" s="152">
        <v>274.63749927614964</v>
      </c>
      <c r="AF299" s="150">
        <v>229.36481817349096</v>
      </c>
      <c r="AG299" s="151">
        <v>286.3417737845059</v>
      </c>
      <c r="AH299" s="152">
        <v>426.21096634008444</v>
      </c>
      <c r="AI299" s="150">
        <v>306.28059975267956</v>
      </c>
      <c r="AJ299" s="151">
        <v>342.61669698484121</v>
      </c>
      <c r="AK299" s="152">
        <v>387.13021588370469</v>
      </c>
      <c r="AL299" s="150">
        <v>81.419337272144318</v>
      </c>
      <c r="AM299" s="151">
        <v>95.499132593568319</v>
      </c>
      <c r="AN299" s="152">
        <v>111.87937653136703</v>
      </c>
      <c r="AO299" s="150">
        <v>99.39613263717132</v>
      </c>
      <c r="AP299" s="151">
        <v>106.51704728422442</v>
      </c>
      <c r="AQ299" s="152">
        <v>127.59697517511525</v>
      </c>
      <c r="AR299" s="150">
        <v>59.420233122652725</v>
      </c>
      <c r="AS299" s="151">
        <v>67.048068792367474</v>
      </c>
      <c r="AT299" s="152">
        <v>91.728269591810829</v>
      </c>
      <c r="AU299" s="150">
        <v>50.746392781899807</v>
      </c>
      <c r="AV299" s="151">
        <v>55.874788392220132</v>
      </c>
      <c r="AW299" s="152">
        <v>74.805529878442911</v>
      </c>
      <c r="AX299" s="150">
        <v>71.185558074562636</v>
      </c>
      <c r="AY299" s="151">
        <v>71.185558074562636</v>
      </c>
      <c r="AZ299" s="152">
        <v>71.185558074562636</v>
      </c>
      <c r="BA299" s="150">
        <v>12.542561601172487</v>
      </c>
      <c r="BB299" s="151">
        <v>13.441132886067265</v>
      </c>
      <c r="BC299" s="152">
        <v>16.101158855939815</v>
      </c>
    </row>
    <row r="300" spans="1:55" hidden="1">
      <c r="A300" s="147" t="str">
        <f t="shared" si="4"/>
        <v>CRITTENDEN HEALTH SYSTEMSHEALTHTRUST</v>
      </c>
      <c r="B300" s="148" t="s">
        <v>449</v>
      </c>
      <c r="C300" s="148" t="s">
        <v>8331</v>
      </c>
      <c r="D300" s="149">
        <v>25</v>
      </c>
      <c r="E300" s="150">
        <v>345.75598471432551</v>
      </c>
      <c r="F300" s="151">
        <v>0</v>
      </c>
      <c r="G300" s="152">
        <v>569.07887259296376</v>
      </c>
      <c r="H300" s="150">
        <v>1740.777416348215</v>
      </c>
      <c r="I300" s="151">
        <v>0</v>
      </c>
      <c r="J300" s="153">
        <v>1875.3937711557373</v>
      </c>
      <c r="K300" s="150">
        <v>1577.9637664274396</v>
      </c>
      <c r="L300" s="151">
        <v>0</v>
      </c>
      <c r="M300" s="152">
        <v>1701.5154356794776</v>
      </c>
      <c r="N300" s="150">
        <v>88.460822071022477</v>
      </c>
      <c r="O300" s="151">
        <v>0</v>
      </c>
      <c r="P300" s="152">
        <v>93.950024317087781</v>
      </c>
      <c r="Q300" s="150">
        <v>74.352827849752998</v>
      </c>
      <c r="R300" s="151">
        <v>0</v>
      </c>
      <c r="S300" s="152">
        <v>79.928311159171813</v>
      </c>
      <c r="T300" s="150">
        <v>219.65656584956659</v>
      </c>
      <c r="U300" s="151">
        <v>0</v>
      </c>
      <c r="V300" s="152">
        <v>266.33359387486632</v>
      </c>
      <c r="W300" s="150">
        <v>186.93236881349625</v>
      </c>
      <c r="X300" s="151">
        <v>0</v>
      </c>
      <c r="Y300" s="152">
        <v>204.84318663993122</v>
      </c>
      <c r="Z300" s="150">
        <v>1037.9913062727194</v>
      </c>
      <c r="AA300" s="151">
        <v>0</v>
      </c>
      <c r="AB300" s="152">
        <v>1346.5800562262973</v>
      </c>
      <c r="AC300" s="150">
        <v>193.80161944263207</v>
      </c>
      <c r="AD300" s="151">
        <v>0</v>
      </c>
      <c r="AE300" s="152">
        <v>222.06139820674809</v>
      </c>
      <c r="AF300" s="150">
        <v>195.14386149687755</v>
      </c>
      <c r="AG300" s="151">
        <v>0</v>
      </c>
      <c r="AH300" s="152">
        <v>229.506605621478</v>
      </c>
      <c r="AI300" s="150">
        <v>340.16194752539843</v>
      </c>
      <c r="AJ300" s="151">
        <v>0</v>
      </c>
      <c r="AK300" s="152">
        <v>354.71760079958847</v>
      </c>
      <c r="AL300" s="150">
        <v>115.75727840432474</v>
      </c>
      <c r="AM300" s="151">
        <v>0</v>
      </c>
      <c r="AN300" s="152">
        <v>135.90399385038225</v>
      </c>
      <c r="AO300" s="150">
        <v>82.680464660023887</v>
      </c>
      <c r="AP300" s="151">
        <v>0</v>
      </c>
      <c r="AQ300" s="152">
        <v>87.846298286804327</v>
      </c>
      <c r="AR300" s="150">
        <v>24.282779849007358</v>
      </c>
      <c r="AS300" s="151">
        <v>0</v>
      </c>
      <c r="AT300" s="152">
        <v>28.058067549823374</v>
      </c>
      <c r="AU300" s="150">
        <v>26.739870444589435</v>
      </c>
      <c r="AV300" s="151">
        <v>0</v>
      </c>
      <c r="AW300" s="152">
        <v>32.866931761291596</v>
      </c>
      <c r="AX300" s="150">
        <v>46.286146891602193</v>
      </c>
      <c r="AY300" s="151">
        <v>0</v>
      </c>
      <c r="AZ300" s="152">
        <v>46.286146891602193</v>
      </c>
      <c r="BA300" s="150">
        <v>6.0449035324820635</v>
      </c>
      <c r="BB300" s="151">
        <v>0</v>
      </c>
      <c r="BC300" s="152">
        <v>6.4225860487468518</v>
      </c>
    </row>
    <row r="301" spans="1:55" hidden="1">
      <c r="A301" s="147" t="str">
        <f t="shared" si="4"/>
        <v>TRI COUNTY HEALTH CAREPREMIER</v>
      </c>
      <c r="B301" s="148" t="s">
        <v>1001</v>
      </c>
      <c r="C301" s="148" t="s">
        <v>8334</v>
      </c>
      <c r="D301" s="149">
        <v>25</v>
      </c>
      <c r="E301" s="150">
        <v>101.12</v>
      </c>
      <c r="F301" s="151">
        <v>123.80200243218798</v>
      </c>
      <c r="G301" s="152">
        <v>189.97090217744756</v>
      </c>
      <c r="H301" s="150">
        <v>1858.7692</v>
      </c>
      <c r="I301" s="151">
        <v>2350.2855859673346</v>
      </c>
      <c r="J301" s="153">
        <v>2838.9626577440536</v>
      </c>
      <c r="K301" s="150">
        <v>1701.3083999999999</v>
      </c>
      <c r="L301" s="151">
        <v>2139.011127336415</v>
      </c>
      <c r="M301" s="152">
        <v>2591.2132395433905</v>
      </c>
      <c r="N301" s="150">
        <v>77.111199999999997</v>
      </c>
      <c r="O301" s="151">
        <v>104.18340705487294</v>
      </c>
      <c r="P301" s="152">
        <v>121.19090230130844</v>
      </c>
      <c r="Q301" s="150">
        <v>80.349599999999995</v>
      </c>
      <c r="R301" s="151">
        <v>107.09105157604645</v>
      </c>
      <c r="S301" s="152">
        <v>126.55851589935462</v>
      </c>
      <c r="T301" s="150">
        <v>384.24960581477654</v>
      </c>
      <c r="U301" s="151">
        <v>459.23413651163639</v>
      </c>
      <c r="V301" s="152">
        <v>497.11821815172704</v>
      </c>
      <c r="W301" s="150">
        <v>63.4268</v>
      </c>
      <c r="X301" s="151">
        <v>75.804246221496413</v>
      </c>
      <c r="Y301" s="152">
        <v>82.057645139823407</v>
      </c>
      <c r="Z301" s="150">
        <v>892.47119999999995</v>
      </c>
      <c r="AA301" s="151">
        <v>1111.7820815490509</v>
      </c>
      <c r="AB301" s="152">
        <v>1434.8499855533364</v>
      </c>
      <c r="AC301" s="150">
        <v>265.0908</v>
      </c>
      <c r="AD301" s="151">
        <v>336.76216807497565</v>
      </c>
      <c r="AE301" s="152">
        <v>355.45881039270603</v>
      </c>
      <c r="AF301" s="150">
        <v>193.48560000000001</v>
      </c>
      <c r="AG301" s="151">
        <v>199.02970234998318</v>
      </c>
      <c r="AH301" s="152">
        <v>215.97103628963882</v>
      </c>
      <c r="AI301" s="150">
        <v>294.8679095660695</v>
      </c>
      <c r="AJ301" s="151">
        <v>373.47556488865223</v>
      </c>
      <c r="AK301" s="152">
        <v>435.76193455387215</v>
      </c>
      <c r="AL301" s="150">
        <v>28.400400000000001</v>
      </c>
      <c r="AM301" s="151">
        <v>36.122992959697953</v>
      </c>
      <c r="AN301" s="152">
        <v>44.460905331940218</v>
      </c>
      <c r="AO301" s="150">
        <v>89.444861980726344</v>
      </c>
      <c r="AP301" s="151">
        <v>103.28489096011697</v>
      </c>
      <c r="AQ301" s="152">
        <v>115.43959095691385</v>
      </c>
      <c r="AR301" s="150">
        <v>57.759898731420471</v>
      </c>
      <c r="AS301" s="151">
        <v>74.3080514236228</v>
      </c>
      <c r="AT301" s="152">
        <v>92.998040438459171</v>
      </c>
      <c r="AU301" s="150">
        <v>36.155689824141191</v>
      </c>
      <c r="AV301" s="151">
        <v>45.852308019724831</v>
      </c>
      <c r="AW301" s="152">
        <v>55.698099441425271</v>
      </c>
      <c r="AX301" s="150">
        <v>67.616417215658572</v>
      </c>
      <c r="AY301" s="151">
        <v>67.616417215658572</v>
      </c>
      <c r="AZ301" s="152">
        <v>67.616417215658572</v>
      </c>
      <c r="BA301" s="150">
        <v>9.606148799477328</v>
      </c>
      <c r="BB301" s="151">
        <v>11.092532419743327</v>
      </c>
      <c r="BC301" s="152">
        <v>12.397916029227758</v>
      </c>
    </row>
    <row r="302" spans="1:55" hidden="1">
      <c r="A302" s="147" t="str">
        <f t="shared" si="4"/>
        <v>BON SECOURS HEALTH SYSTEM, INCPREMIER</v>
      </c>
      <c r="B302" s="148" t="s">
        <v>336</v>
      </c>
      <c r="C302" s="148" t="s">
        <v>8334</v>
      </c>
      <c r="D302" s="149">
        <v>24</v>
      </c>
      <c r="E302" s="150">
        <v>378</v>
      </c>
      <c r="F302" s="151">
        <v>462.78833978804442</v>
      </c>
      <c r="G302" s="152">
        <v>710.1364816364237</v>
      </c>
      <c r="H302" s="150">
        <v>1694.827364884485</v>
      </c>
      <c r="I302" s="151">
        <v>2147.4656905318416</v>
      </c>
      <c r="J302" s="153">
        <v>2591.3420089940055</v>
      </c>
      <c r="K302" s="150">
        <v>1496.6729166666667</v>
      </c>
      <c r="L302" s="151">
        <v>1881.7282173726098</v>
      </c>
      <c r="M302" s="152">
        <v>2279.5388989631087</v>
      </c>
      <c r="N302" s="150">
        <v>89.481531551151548</v>
      </c>
      <c r="O302" s="151">
        <v>120.89671572335898</v>
      </c>
      <c r="P302" s="152">
        <v>140.63258706889604</v>
      </c>
      <c r="Q302" s="150">
        <v>108.67291666666667</v>
      </c>
      <c r="R302" s="151">
        <v>144.84075743587272</v>
      </c>
      <c r="S302" s="152">
        <v>171.17052296200072</v>
      </c>
      <c r="T302" s="150">
        <v>384.24960581477654</v>
      </c>
      <c r="U302" s="151">
        <v>459.23413651163639</v>
      </c>
      <c r="V302" s="152">
        <v>497.11821815172704</v>
      </c>
      <c r="W302" s="150">
        <v>192.28375000000003</v>
      </c>
      <c r="X302" s="151">
        <v>229.80703313729626</v>
      </c>
      <c r="Y302" s="152">
        <v>248.7647449288711</v>
      </c>
      <c r="Z302" s="150">
        <v>876.47500000000002</v>
      </c>
      <c r="AA302" s="151">
        <v>1091.8550648196876</v>
      </c>
      <c r="AB302" s="152">
        <v>1409.1324639807542</v>
      </c>
      <c r="AC302" s="150">
        <v>87.491249999999994</v>
      </c>
      <c r="AD302" s="151">
        <v>111.14585280813107</v>
      </c>
      <c r="AE302" s="152">
        <v>117.31654076554464</v>
      </c>
      <c r="AF302" s="150">
        <v>191.44924184679036</v>
      </c>
      <c r="AG302" s="151">
        <v>196.93499474842895</v>
      </c>
      <c r="AH302" s="152">
        <v>213.69802795927447</v>
      </c>
      <c r="AI302" s="150">
        <v>255.53333333333333</v>
      </c>
      <c r="AJ302" s="151">
        <v>323.65494147868003</v>
      </c>
      <c r="AK302" s="152">
        <v>377.63247903170964</v>
      </c>
      <c r="AL302" s="150">
        <v>63.505416666666669</v>
      </c>
      <c r="AM302" s="151">
        <v>80.773711608029643</v>
      </c>
      <c r="AN302" s="152">
        <v>99.417906736598255</v>
      </c>
      <c r="AO302" s="150">
        <v>89.444861980726344</v>
      </c>
      <c r="AP302" s="151">
        <v>103.28489096011697</v>
      </c>
      <c r="AQ302" s="152">
        <v>115.43959095691385</v>
      </c>
      <c r="AR302" s="150">
        <v>57.759898731420471</v>
      </c>
      <c r="AS302" s="151">
        <v>74.3080514236228</v>
      </c>
      <c r="AT302" s="152">
        <v>92.998040438459171</v>
      </c>
      <c r="AU302" s="150">
        <v>36.155689824141191</v>
      </c>
      <c r="AV302" s="151">
        <v>45.852308019724831</v>
      </c>
      <c r="AW302" s="152">
        <v>55.698099441425271</v>
      </c>
      <c r="AX302" s="150">
        <v>18.826666666666664</v>
      </c>
      <c r="AY302" s="151">
        <v>18.826666666666664</v>
      </c>
      <c r="AZ302" s="152">
        <v>18.826666666666664</v>
      </c>
      <c r="BA302" s="150">
        <v>9.606148799477328</v>
      </c>
      <c r="BB302" s="151">
        <v>11.092532419743327</v>
      </c>
      <c r="BC302" s="152">
        <v>12.397916029227758</v>
      </c>
    </row>
    <row r="303" spans="1:55" hidden="1">
      <c r="A303" s="147" t="str">
        <f t="shared" si="4"/>
        <v>SOUTHEAST ALASKA REGIONAL HEALTH CONSORTIUMINTALARE</v>
      </c>
      <c r="B303" s="148" t="s">
        <v>938</v>
      </c>
      <c r="C303" s="148" t="s">
        <v>8332</v>
      </c>
      <c r="D303" s="149">
        <v>24</v>
      </c>
      <c r="E303" s="150">
        <v>387.82874503968253</v>
      </c>
      <c r="F303" s="151">
        <v>435.85996991756008</v>
      </c>
      <c r="G303" s="152">
        <v>719.13273884157024</v>
      </c>
      <c r="H303" s="150">
        <v>905.92573908730151</v>
      </c>
      <c r="I303" s="151">
        <v>1032.2622007786811</v>
      </c>
      <c r="J303" s="153">
        <v>1240.3048167044155</v>
      </c>
      <c r="K303" s="150">
        <v>754.87166666666656</v>
      </c>
      <c r="L303" s="151">
        <v>860.40625187613159</v>
      </c>
      <c r="M303" s="152">
        <v>1033.2745035227379</v>
      </c>
      <c r="N303" s="150">
        <v>57.526155753968261</v>
      </c>
      <c r="O303" s="151">
        <v>64.848750935267034</v>
      </c>
      <c r="P303" s="152">
        <v>70.056448974696565</v>
      </c>
      <c r="Q303" s="150">
        <v>93.52791666666667</v>
      </c>
      <c r="R303" s="151">
        <v>107.00719796728235</v>
      </c>
      <c r="S303" s="152">
        <v>136.97386420698095</v>
      </c>
      <c r="T303" s="150">
        <v>431.77205357142856</v>
      </c>
      <c r="U303" s="151">
        <v>503.30073777630406</v>
      </c>
      <c r="V303" s="152">
        <v>563.37826416707219</v>
      </c>
      <c r="W303" s="150">
        <v>41.833333333333336</v>
      </c>
      <c r="X303" s="151">
        <v>48.763571787829036</v>
      </c>
      <c r="Y303" s="152">
        <v>54.584335699153755</v>
      </c>
      <c r="Z303" s="150">
        <v>795.1008333333333</v>
      </c>
      <c r="AA303" s="151">
        <v>974.74531480102564</v>
      </c>
      <c r="AB303" s="152">
        <v>1408.8690175120853</v>
      </c>
      <c r="AC303" s="150">
        <v>194.82749999999999</v>
      </c>
      <c r="AD303" s="151">
        <v>234.52642297587485</v>
      </c>
      <c r="AE303" s="152">
        <v>252.01635214296198</v>
      </c>
      <c r="AF303" s="150">
        <v>256.94148809523807</v>
      </c>
      <c r="AG303" s="151">
        <v>348.87231707237396</v>
      </c>
      <c r="AH303" s="152">
        <v>443.37564122325972</v>
      </c>
      <c r="AI303" s="150">
        <v>284.95999999999998</v>
      </c>
      <c r="AJ303" s="151">
        <v>316.10947368421046</v>
      </c>
      <c r="AK303" s="152">
        <v>377.35961746996315</v>
      </c>
      <c r="AL303" s="150">
        <v>65.429583333333326</v>
      </c>
      <c r="AM303" s="151">
        <v>82.648677220644544</v>
      </c>
      <c r="AN303" s="152">
        <v>90.938164955974599</v>
      </c>
      <c r="AO303" s="150">
        <v>82.680464660023887</v>
      </c>
      <c r="AP303" s="151">
        <v>91.35389541697873</v>
      </c>
      <c r="AQ303" s="152">
        <v>102.25299189574946</v>
      </c>
      <c r="AR303" s="150">
        <v>51.20799843392367</v>
      </c>
      <c r="AS303" s="151">
        <v>61.303689407913318</v>
      </c>
      <c r="AT303" s="152">
        <v>74.858401567637571</v>
      </c>
      <c r="AU303" s="150">
        <v>27.524915674603168</v>
      </c>
      <c r="AV303" s="151">
        <v>33.273268168788469</v>
      </c>
      <c r="AW303" s="152">
        <v>43.221973186022538</v>
      </c>
      <c r="AX303" s="150">
        <v>27.428749999999997</v>
      </c>
      <c r="AY303" s="151">
        <v>27.428749999999997</v>
      </c>
      <c r="AZ303" s="152">
        <v>27.428749999999997</v>
      </c>
      <c r="BA303" s="150">
        <v>10.552474658819062</v>
      </c>
      <c r="BB303" s="151">
        <v>11.65946115973118</v>
      </c>
      <c r="BC303" s="152">
        <v>13.050508487164269</v>
      </c>
    </row>
    <row r="304" spans="1:55" hidden="1">
      <c r="A304" s="147" t="str">
        <f t="shared" si="4"/>
        <v>BASSETT HEALTHCARE NETWORKVIZIENT</v>
      </c>
      <c r="B304" s="148" t="s">
        <v>307</v>
      </c>
      <c r="C304" s="148" t="s">
        <v>8335</v>
      </c>
      <c r="D304" s="149">
        <v>24</v>
      </c>
      <c r="E304" s="150">
        <v>432.81412865255982</v>
      </c>
      <c r="F304" s="151">
        <v>484.56841899660054</v>
      </c>
      <c r="G304" s="152">
        <v>640.01904285746809</v>
      </c>
      <c r="H304" s="150">
        <v>1748.9814825501512</v>
      </c>
      <c r="I304" s="151">
        <v>1989.366645375605</v>
      </c>
      <c r="J304" s="153">
        <v>2568.3668364027635</v>
      </c>
      <c r="K304" s="150">
        <v>1642.2066666666667</v>
      </c>
      <c r="L304" s="151">
        <v>1872.3493194725502</v>
      </c>
      <c r="M304" s="152">
        <v>2417.6163861396326</v>
      </c>
      <c r="N304" s="150">
        <v>80.098149216817802</v>
      </c>
      <c r="O304" s="151">
        <v>87.187477234349146</v>
      </c>
      <c r="P304" s="152">
        <v>110.07288127064815</v>
      </c>
      <c r="Q304" s="150">
        <v>26.676666666666666</v>
      </c>
      <c r="R304" s="151">
        <v>29.829848668705583</v>
      </c>
      <c r="S304" s="152">
        <v>40.677568992482989</v>
      </c>
      <c r="T304" s="150">
        <v>427.60650499221407</v>
      </c>
      <c r="U304" s="151">
        <v>455.93863646216607</v>
      </c>
      <c r="V304" s="152">
        <v>540.30814569524568</v>
      </c>
      <c r="W304" s="150">
        <v>72.299583333333331</v>
      </c>
      <c r="X304" s="151">
        <v>77.089971871178534</v>
      </c>
      <c r="Y304" s="152">
        <v>91.355143921590965</v>
      </c>
      <c r="Z304" s="150">
        <v>886.3225000000001</v>
      </c>
      <c r="AA304" s="151">
        <v>1097.9909251057154</v>
      </c>
      <c r="AB304" s="152">
        <v>1552.3892943354681</v>
      </c>
      <c r="AC304" s="150">
        <v>315.13499999999999</v>
      </c>
      <c r="AD304" s="151">
        <v>355.45030463841186</v>
      </c>
      <c r="AE304" s="152">
        <v>412.75344367521944</v>
      </c>
      <c r="AF304" s="150">
        <v>367.29833333333335</v>
      </c>
      <c r="AG304" s="151">
        <v>458.53961872743236</v>
      </c>
      <c r="AH304" s="152">
        <v>682.52218815307151</v>
      </c>
      <c r="AI304" s="150">
        <v>99.584166666666661</v>
      </c>
      <c r="AJ304" s="151">
        <v>111.39849629023968</v>
      </c>
      <c r="AK304" s="152">
        <v>125.87163526320676</v>
      </c>
      <c r="AL304" s="150">
        <v>81.419337272144318</v>
      </c>
      <c r="AM304" s="151">
        <v>95.499132593568319</v>
      </c>
      <c r="AN304" s="152">
        <v>111.87937653136703</v>
      </c>
      <c r="AO304" s="150">
        <v>99.39613263717132</v>
      </c>
      <c r="AP304" s="151">
        <v>106.51704728422442</v>
      </c>
      <c r="AQ304" s="152">
        <v>127.59697517511525</v>
      </c>
      <c r="AR304" s="150">
        <v>59.420233122652725</v>
      </c>
      <c r="AS304" s="151">
        <v>67.048068792367474</v>
      </c>
      <c r="AT304" s="152">
        <v>91.728269591810829</v>
      </c>
      <c r="AU304" s="150">
        <v>50.746392781899807</v>
      </c>
      <c r="AV304" s="151">
        <v>55.874788392220132</v>
      </c>
      <c r="AW304" s="152">
        <v>74.805529878442911</v>
      </c>
      <c r="AX304" s="150">
        <v>71.185558074562636</v>
      </c>
      <c r="AY304" s="151">
        <v>71.185558074562636</v>
      </c>
      <c r="AZ304" s="152">
        <v>71.185558074562636</v>
      </c>
      <c r="BA304" s="150">
        <v>12.542561601172487</v>
      </c>
      <c r="BB304" s="151">
        <v>13.441132886067265</v>
      </c>
      <c r="BC304" s="152">
        <v>16.101158855939815</v>
      </c>
    </row>
    <row r="305" spans="1:55" hidden="1">
      <c r="A305" s="147" t="str">
        <f t="shared" si="4"/>
        <v>PALO PINTO COUNTY HOSPITAL DISTRICTPREMIER</v>
      </c>
      <c r="B305" s="148" t="s">
        <v>812</v>
      </c>
      <c r="C305" s="148" t="s">
        <v>8334</v>
      </c>
      <c r="D305" s="149">
        <v>22</v>
      </c>
      <c r="E305" s="150">
        <v>77.272727272727266</v>
      </c>
      <c r="F305" s="151">
        <v>94.605600966771945</v>
      </c>
      <c r="G305" s="152">
        <v>145.16979542832135</v>
      </c>
      <c r="H305" s="150">
        <v>2253.1400000000003</v>
      </c>
      <c r="I305" s="151">
        <v>2857.7828055175232</v>
      </c>
      <c r="J305" s="153">
        <v>3444.9532543628075</v>
      </c>
      <c r="K305" s="150">
        <v>1981.9322727272729</v>
      </c>
      <c r="L305" s="151">
        <v>2491.8322774347012</v>
      </c>
      <c r="M305" s="152">
        <v>3018.6232813340785</v>
      </c>
      <c r="N305" s="150">
        <v>245.32227272727275</v>
      </c>
      <c r="O305" s="151">
        <v>331.4500383753853</v>
      </c>
      <c r="P305" s="152">
        <v>385.55783837400867</v>
      </c>
      <c r="Q305" s="150">
        <v>25.885454545454547</v>
      </c>
      <c r="R305" s="151">
        <v>34.500489707436991</v>
      </c>
      <c r="S305" s="152">
        <v>40.772134654720503</v>
      </c>
      <c r="T305" s="150">
        <v>384.24960581477654</v>
      </c>
      <c r="U305" s="151">
        <v>459.23413651163639</v>
      </c>
      <c r="V305" s="152">
        <v>497.11821815172704</v>
      </c>
      <c r="W305" s="150">
        <v>177.56590909090909</v>
      </c>
      <c r="X305" s="151">
        <v>212.21707374912688</v>
      </c>
      <c r="Y305" s="152">
        <v>229.7237186348982</v>
      </c>
      <c r="Z305" s="150">
        <v>1263.2145454545455</v>
      </c>
      <c r="AA305" s="151">
        <v>1573.6298233360278</v>
      </c>
      <c r="AB305" s="152">
        <v>2030.9040474316919</v>
      </c>
      <c r="AC305" s="150">
        <v>123.175</v>
      </c>
      <c r="AD305" s="151">
        <v>156.47725252115549</v>
      </c>
      <c r="AE305" s="152">
        <v>165.16468685492507</v>
      </c>
      <c r="AF305" s="150">
        <v>191.44924184679036</v>
      </c>
      <c r="AG305" s="151">
        <v>196.93499474842895</v>
      </c>
      <c r="AH305" s="152">
        <v>213.69802795927447</v>
      </c>
      <c r="AI305" s="150">
        <v>565.34545454545457</v>
      </c>
      <c r="AJ305" s="151">
        <v>716.05863555757958</v>
      </c>
      <c r="AK305" s="152">
        <v>835.47928062604512</v>
      </c>
      <c r="AL305" s="150">
        <v>117.44090909090909</v>
      </c>
      <c r="AM305" s="151">
        <v>149.37525993547399</v>
      </c>
      <c r="AN305" s="152">
        <v>183.85407040703322</v>
      </c>
      <c r="AO305" s="150">
        <v>89.444861980726344</v>
      </c>
      <c r="AP305" s="151">
        <v>103.28489096011697</v>
      </c>
      <c r="AQ305" s="152">
        <v>115.43959095691385</v>
      </c>
      <c r="AR305" s="150">
        <v>57.759898731420471</v>
      </c>
      <c r="AS305" s="151">
        <v>74.3080514236228</v>
      </c>
      <c r="AT305" s="152">
        <v>92.998040438459171</v>
      </c>
      <c r="AU305" s="150">
        <v>36.155689824141191</v>
      </c>
      <c r="AV305" s="151">
        <v>45.852308019724831</v>
      </c>
      <c r="AW305" s="152">
        <v>55.698099441425271</v>
      </c>
      <c r="AX305" s="150">
        <v>60.99545454545455</v>
      </c>
      <c r="AY305" s="151">
        <v>60.99545454545455</v>
      </c>
      <c r="AZ305" s="152">
        <v>60.99545454545455</v>
      </c>
      <c r="BA305" s="150">
        <v>9.606148799477328</v>
      </c>
      <c r="BB305" s="151">
        <v>11.092532419743327</v>
      </c>
      <c r="BC305" s="152">
        <v>12.397916029227758</v>
      </c>
    </row>
    <row r="306" spans="1:55" hidden="1">
      <c r="A306" s="147" t="str">
        <f t="shared" si="4"/>
        <v>FISHER-TITUS MEDICAL CENTERPREMIER</v>
      </c>
      <c r="B306" s="148" t="s">
        <v>503</v>
      </c>
      <c r="C306" s="148" t="s">
        <v>8334</v>
      </c>
      <c r="D306" s="149">
        <v>21</v>
      </c>
      <c r="E306" s="150">
        <v>1314.83</v>
      </c>
      <c r="F306" s="151">
        <v>1609.756594718292</v>
      </c>
      <c r="G306" s="152">
        <v>2470.1289686508439</v>
      </c>
      <c r="H306" s="150">
        <v>4283.705817265437</v>
      </c>
      <c r="I306" s="151">
        <v>5410.0668760339231</v>
      </c>
      <c r="J306" s="153">
        <v>6539.6707823034958</v>
      </c>
      <c r="K306" s="150">
        <v>3984</v>
      </c>
      <c r="L306" s="151">
        <v>5008.980342016931</v>
      </c>
      <c r="M306" s="152">
        <v>6067.9142866401335</v>
      </c>
      <c r="N306" s="150">
        <v>89.481531551151548</v>
      </c>
      <c r="O306" s="151">
        <v>120.89671572335898</v>
      </c>
      <c r="P306" s="152">
        <v>140.63258706889604</v>
      </c>
      <c r="Q306" s="150">
        <v>210.22428571428571</v>
      </c>
      <c r="R306" s="151">
        <v>280.18981829363304</v>
      </c>
      <c r="S306" s="152">
        <v>331.12390859446589</v>
      </c>
      <c r="T306" s="150">
        <v>384.24960581477654</v>
      </c>
      <c r="U306" s="151">
        <v>459.23413651163639</v>
      </c>
      <c r="V306" s="152">
        <v>497.11821815172704</v>
      </c>
      <c r="W306" s="150">
        <v>434.5380952380952</v>
      </c>
      <c r="X306" s="151">
        <v>519.33619170521968</v>
      </c>
      <c r="Y306" s="152">
        <v>562.17833500637596</v>
      </c>
      <c r="Z306" s="150">
        <v>3180.6833333333334</v>
      </c>
      <c r="AA306" s="151">
        <v>3962.2866677173524</v>
      </c>
      <c r="AB306" s="152">
        <v>5113.6702617216906</v>
      </c>
      <c r="AC306" s="150">
        <v>958.92857142857144</v>
      </c>
      <c r="AD306" s="151">
        <v>1218.1896344321449</v>
      </c>
      <c r="AE306" s="152">
        <v>1285.8221003957024</v>
      </c>
      <c r="AF306" s="150">
        <v>705.99952380952379</v>
      </c>
      <c r="AG306" s="151">
        <v>726.22910998564942</v>
      </c>
      <c r="AH306" s="152">
        <v>788.0454606292891</v>
      </c>
      <c r="AI306" s="150">
        <v>1058.4380952380952</v>
      </c>
      <c r="AJ306" s="151">
        <v>1340.6028689267855</v>
      </c>
      <c r="AK306" s="152">
        <v>1564.181848968286</v>
      </c>
      <c r="AL306" s="150">
        <v>22.067142857142859</v>
      </c>
      <c r="AM306" s="151">
        <v>28.067606303757003</v>
      </c>
      <c r="AN306" s="152">
        <v>34.546173628464011</v>
      </c>
      <c r="AO306" s="150">
        <v>89.444861980726344</v>
      </c>
      <c r="AP306" s="151">
        <v>103.28489096011697</v>
      </c>
      <c r="AQ306" s="152">
        <v>115.43959095691385</v>
      </c>
      <c r="AR306" s="150">
        <v>57.759898731420471</v>
      </c>
      <c r="AS306" s="151">
        <v>74.3080514236228</v>
      </c>
      <c r="AT306" s="152">
        <v>92.998040438459171</v>
      </c>
      <c r="AU306" s="150">
        <v>36.155689824141191</v>
      </c>
      <c r="AV306" s="151">
        <v>45.852308019724831</v>
      </c>
      <c r="AW306" s="152">
        <v>55.698099441425271</v>
      </c>
      <c r="AX306" s="150">
        <v>43.498571428571431</v>
      </c>
      <c r="AY306" s="151">
        <v>43.498571428571431</v>
      </c>
      <c r="AZ306" s="152">
        <v>43.498571428571431</v>
      </c>
      <c r="BA306" s="150">
        <v>9.606148799477328</v>
      </c>
      <c r="BB306" s="151">
        <v>11.092532419743327</v>
      </c>
      <c r="BC306" s="152">
        <v>12.397916029227758</v>
      </c>
    </row>
    <row r="307" spans="1:55" hidden="1">
      <c r="A307" s="147" t="str">
        <f t="shared" si="4"/>
        <v>BMH, INCHEALTHTRUST</v>
      </c>
      <c r="B307" s="148" t="s">
        <v>334</v>
      </c>
      <c r="C307" s="148" t="s">
        <v>8331</v>
      </c>
      <c r="D307" s="149">
        <v>21</v>
      </c>
      <c r="E307" s="150">
        <v>345.75598471432551</v>
      </c>
      <c r="F307" s="151">
        <v>0</v>
      </c>
      <c r="G307" s="152">
        <v>569.07887259296376</v>
      </c>
      <c r="H307" s="150">
        <v>4338.8171428571422</v>
      </c>
      <c r="I307" s="151">
        <v>0</v>
      </c>
      <c r="J307" s="153">
        <v>4675.5845693643314</v>
      </c>
      <c r="K307" s="150">
        <v>3984</v>
      </c>
      <c r="L307" s="151">
        <v>0</v>
      </c>
      <c r="M307" s="152">
        <v>4295.9398941678764</v>
      </c>
      <c r="N307" s="150">
        <v>137.5457142857143</v>
      </c>
      <c r="O307" s="151">
        <v>0</v>
      </c>
      <c r="P307" s="152">
        <v>146.08074963941721</v>
      </c>
      <c r="Q307" s="150">
        <v>217.27142857142857</v>
      </c>
      <c r="R307" s="151">
        <v>0</v>
      </c>
      <c r="S307" s="152">
        <v>233.56392555703727</v>
      </c>
      <c r="T307" s="150">
        <v>1118.02</v>
      </c>
      <c r="U307" s="151">
        <v>0</v>
      </c>
      <c r="V307" s="152">
        <v>1355.5992896106072</v>
      </c>
      <c r="W307" s="150">
        <v>200.78428571428572</v>
      </c>
      <c r="X307" s="151">
        <v>0</v>
      </c>
      <c r="Y307" s="152">
        <v>220.02231702296402</v>
      </c>
      <c r="Z307" s="150">
        <v>1986.0690476190475</v>
      </c>
      <c r="AA307" s="151">
        <v>0</v>
      </c>
      <c r="AB307" s="152">
        <v>2576.5157700747641</v>
      </c>
      <c r="AC307" s="150">
        <v>780.92476190476179</v>
      </c>
      <c r="AD307" s="151">
        <v>0</v>
      </c>
      <c r="AE307" s="152">
        <v>894.79770613669166</v>
      </c>
      <c r="AF307" s="150">
        <v>569.52380952380952</v>
      </c>
      <c r="AG307" s="151">
        <v>0</v>
      </c>
      <c r="AH307" s="152">
        <v>669.81085308960212</v>
      </c>
      <c r="AI307" s="150">
        <v>340.16194752539843</v>
      </c>
      <c r="AJ307" s="151">
        <v>0</v>
      </c>
      <c r="AK307" s="152">
        <v>354.71760079958847</v>
      </c>
      <c r="AL307" s="150">
        <v>50.466190476190476</v>
      </c>
      <c r="AM307" s="151">
        <v>0</v>
      </c>
      <c r="AN307" s="152">
        <v>59.249465214380606</v>
      </c>
      <c r="AO307" s="150">
        <v>82.680464660023887</v>
      </c>
      <c r="AP307" s="151">
        <v>0</v>
      </c>
      <c r="AQ307" s="152">
        <v>87.846298286804327</v>
      </c>
      <c r="AR307" s="150">
        <v>24.282779849007358</v>
      </c>
      <c r="AS307" s="151">
        <v>0</v>
      </c>
      <c r="AT307" s="152">
        <v>28.058067549823374</v>
      </c>
      <c r="AU307" s="150">
        <v>26.739870444589435</v>
      </c>
      <c r="AV307" s="151">
        <v>0</v>
      </c>
      <c r="AW307" s="152">
        <v>32.866931761291596</v>
      </c>
      <c r="AX307" s="150">
        <v>14.845714285714285</v>
      </c>
      <c r="AY307" s="151">
        <v>0</v>
      </c>
      <c r="AZ307" s="152">
        <v>14.845714285714285</v>
      </c>
      <c r="BA307" s="150">
        <v>6.0449035324820635</v>
      </c>
      <c r="BB307" s="151">
        <v>0</v>
      </c>
      <c r="BC307" s="152">
        <v>6.4225860487468518</v>
      </c>
    </row>
    <row r="308" spans="1:55" hidden="1">
      <c r="A308" s="147" t="str">
        <f t="shared" si="4"/>
        <v>PUBLIC HOSPITAL DISTRICT 1A OF WHITMAN COUNTYPREMIER</v>
      </c>
      <c r="B308" s="148" t="s">
        <v>845</v>
      </c>
      <c r="C308" s="148" t="s">
        <v>8334</v>
      </c>
      <c r="D308" s="149">
        <v>21</v>
      </c>
      <c r="E308" s="150">
        <v>127.14285714285714</v>
      </c>
      <c r="F308" s="151">
        <v>155.66198881759618</v>
      </c>
      <c r="G308" s="152">
        <v>238.85920962071697</v>
      </c>
      <c r="H308" s="150">
        <v>2733.7233333333334</v>
      </c>
      <c r="I308" s="151">
        <v>3457.2025696198416</v>
      </c>
      <c r="J308" s="153">
        <v>4174.4929228225446</v>
      </c>
      <c r="K308" s="150">
        <v>2512.7599999999998</v>
      </c>
      <c r="L308" s="151">
        <v>3159.2282741482086</v>
      </c>
      <c r="M308" s="152">
        <v>3827.111521811712</v>
      </c>
      <c r="N308" s="150">
        <v>190.03952380952381</v>
      </c>
      <c r="O308" s="151">
        <v>256.75861697862098</v>
      </c>
      <c r="P308" s="152">
        <v>298.67336214956038</v>
      </c>
      <c r="Q308" s="150">
        <v>30.923809523809524</v>
      </c>
      <c r="R308" s="151">
        <v>41.215678493012064</v>
      </c>
      <c r="S308" s="152">
        <v>48.708038861272016</v>
      </c>
      <c r="T308" s="150">
        <v>384.24960581477654</v>
      </c>
      <c r="U308" s="151">
        <v>459.23413651163639</v>
      </c>
      <c r="V308" s="152">
        <v>497.11821815172704</v>
      </c>
      <c r="W308" s="150">
        <v>110.51428571428572</v>
      </c>
      <c r="X308" s="151">
        <v>132.08063665955902</v>
      </c>
      <c r="Y308" s="152">
        <v>142.97650267747881</v>
      </c>
      <c r="Z308" s="150">
        <v>1682.2985714285712</v>
      </c>
      <c r="AA308" s="151">
        <v>2095.6972141284241</v>
      </c>
      <c r="AB308" s="152">
        <v>2704.6767233616993</v>
      </c>
      <c r="AC308" s="150">
        <v>234.99523809523808</v>
      </c>
      <c r="AD308" s="151">
        <v>298.5298089116917</v>
      </c>
      <c r="AE308" s="152">
        <v>315.10383529448796</v>
      </c>
      <c r="AF308" s="150">
        <v>406.97619047619048</v>
      </c>
      <c r="AG308" s="151">
        <v>418.63761465455951</v>
      </c>
      <c r="AH308" s="152">
        <v>454.27189208061111</v>
      </c>
      <c r="AI308" s="150">
        <v>346.89523809523808</v>
      </c>
      <c r="AJ308" s="151">
        <v>439.37265060636724</v>
      </c>
      <c r="AK308" s="152">
        <v>512.6490036245757</v>
      </c>
      <c r="AL308" s="150">
        <v>172.2</v>
      </c>
      <c r="AM308" s="151">
        <v>219.02435837734632</v>
      </c>
      <c r="AN308" s="152">
        <v>269.57957980028817</v>
      </c>
      <c r="AO308" s="150">
        <v>89.444861980726344</v>
      </c>
      <c r="AP308" s="151">
        <v>103.28489096011697</v>
      </c>
      <c r="AQ308" s="152">
        <v>115.43959095691385</v>
      </c>
      <c r="AR308" s="150">
        <v>57.759898731420471</v>
      </c>
      <c r="AS308" s="151">
        <v>74.3080514236228</v>
      </c>
      <c r="AT308" s="152">
        <v>92.998040438459171</v>
      </c>
      <c r="AU308" s="150">
        <v>27.32</v>
      </c>
      <c r="AV308" s="151">
        <v>34.646968739688191</v>
      </c>
      <c r="AW308" s="152">
        <v>42.086655907854272</v>
      </c>
      <c r="AX308" s="150">
        <v>21.248571428571431</v>
      </c>
      <c r="AY308" s="151">
        <v>21.248571428571431</v>
      </c>
      <c r="AZ308" s="152">
        <v>21.248571428571431</v>
      </c>
      <c r="BA308" s="150">
        <v>9.606148799477328</v>
      </c>
      <c r="BB308" s="151">
        <v>11.092532419743327</v>
      </c>
      <c r="BC308" s="152">
        <v>12.397916029227758</v>
      </c>
    </row>
    <row r="309" spans="1:55" hidden="1">
      <c r="A309" s="147" t="str">
        <f t="shared" si="4"/>
        <v>CASCADE VALLEYPREMIER</v>
      </c>
      <c r="B309" s="148" t="s">
        <v>368</v>
      </c>
      <c r="C309" s="148" t="s">
        <v>8334</v>
      </c>
      <c r="D309" s="149">
        <v>20</v>
      </c>
      <c r="E309" s="150">
        <v>362.23099444656128</v>
      </c>
      <c r="F309" s="151">
        <v>443.4822236499906</v>
      </c>
      <c r="G309" s="152">
        <v>680.51175644429622</v>
      </c>
      <c r="H309" s="150">
        <v>3097.0964999999997</v>
      </c>
      <c r="I309" s="151">
        <v>3907.6968458422671</v>
      </c>
      <c r="J309" s="153">
        <v>4724.4784299939038</v>
      </c>
      <c r="K309" s="150">
        <v>2946.4314999999997</v>
      </c>
      <c r="L309" s="151">
        <v>3704.4722546685384</v>
      </c>
      <c r="M309" s="152">
        <v>4487.6239441406924</v>
      </c>
      <c r="N309" s="150">
        <v>132.2765</v>
      </c>
      <c r="O309" s="151">
        <v>178.71614555724591</v>
      </c>
      <c r="P309" s="152">
        <v>207.89079132809536</v>
      </c>
      <c r="Q309" s="150">
        <v>18.388500000000001</v>
      </c>
      <c r="R309" s="151">
        <v>24.5084456164826</v>
      </c>
      <c r="S309" s="152">
        <v>28.963694525116274</v>
      </c>
      <c r="T309" s="150">
        <v>1118.02</v>
      </c>
      <c r="U309" s="151">
        <v>1336.1964242332485</v>
      </c>
      <c r="V309" s="152">
        <v>1446.4246725236867</v>
      </c>
      <c r="W309" s="150">
        <v>513.524</v>
      </c>
      <c r="X309" s="151">
        <v>613.73582991176795</v>
      </c>
      <c r="Y309" s="152">
        <v>664.36538123920297</v>
      </c>
      <c r="Z309" s="150">
        <v>1686.7384999999999</v>
      </c>
      <c r="AA309" s="151">
        <v>2101.228185916726</v>
      </c>
      <c r="AB309" s="152">
        <v>2711.8149161085043</v>
      </c>
      <c r="AC309" s="150">
        <v>184.76500000000001</v>
      </c>
      <c r="AD309" s="151">
        <v>234.7190546951191</v>
      </c>
      <c r="AE309" s="152">
        <v>247.75038251877598</v>
      </c>
      <c r="AF309" s="150">
        <v>242.52600000000001</v>
      </c>
      <c r="AG309" s="151">
        <v>249.47529734580775</v>
      </c>
      <c r="AH309" s="152">
        <v>270.71054149342871</v>
      </c>
      <c r="AI309" s="150">
        <v>294.8679095660695</v>
      </c>
      <c r="AJ309" s="151">
        <v>373.47556488865223</v>
      </c>
      <c r="AK309" s="152">
        <v>435.76193455387215</v>
      </c>
      <c r="AL309" s="150">
        <v>206.82600000000002</v>
      </c>
      <c r="AM309" s="151">
        <v>263.06580688590617</v>
      </c>
      <c r="AN309" s="152">
        <v>323.78667927859709</v>
      </c>
      <c r="AO309" s="150">
        <v>89.444861980726344</v>
      </c>
      <c r="AP309" s="151">
        <v>103.28489096011697</v>
      </c>
      <c r="AQ309" s="152">
        <v>115.43959095691385</v>
      </c>
      <c r="AR309" s="150">
        <v>57.759898731420471</v>
      </c>
      <c r="AS309" s="151">
        <v>74.3080514236228</v>
      </c>
      <c r="AT309" s="152">
        <v>92.998040438459171</v>
      </c>
      <c r="AU309" s="150">
        <v>52.590999999999994</v>
      </c>
      <c r="AV309" s="151">
        <v>66.695414823899767</v>
      </c>
      <c r="AW309" s="152">
        <v>81.016812622619469</v>
      </c>
      <c r="AX309" s="150">
        <v>74.830999999999989</v>
      </c>
      <c r="AY309" s="151">
        <v>74.830999999999989</v>
      </c>
      <c r="AZ309" s="152">
        <v>74.830999999999989</v>
      </c>
      <c r="BA309" s="150">
        <v>9.606148799477328</v>
      </c>
      <c r="BB309" s="151">
        <v>11.092532419743327</v>
      </c>
      <c r="BC309" s="152">
        <v>12.397916029227758</v>
      </c>
    </row>
    <row r="310" spans="1:55" hidden="1">
      <c r="A310" s="147" t="str">
        <f t="shared" si="4"/>
        <v>BATES COUNTY MEMORIAL HOSPITALHEALTHTRUST</v>
      </c>
      <c r="B310" s="148" t="s">
        <v>308</v>
      </c>
      <c r="C310" s="148" t="s">
        <v>8331</v>
      </c>
      <c r="D310" s="149">
        <v>20</v>
      </c>
      <c r="E310" s="150">
        <v>544.31999999999994</v>
      </c>
      <c r="F310" s="151">
        <v>0</v>
      </c>
      <c r="G310" s="152">
        <v>895.89486697023131</v>
      </c>
      <c r="H310" s="150">
        <v>1621.6483220710227</v>
      </c>
      <c r="I310" s="151">
        <v>0</v>
      </c>
      <c r="J310" s="153">
        <v>1746.8698070779349</v>
      </c>
      <c r="K310" s="150">
        <v>1438.5165000000002</v>
      </c>
      <c r="L310" s="151">
        <v>0</v>
      </c>
      <c r="M310" s="152">
        <v>1551.149704008219</v>
      </c>
      <c r="N310" s="150">
        <v>88.460822071022477</v>
      </c>
      <c r="O310" s="151">
        <v>0</v>
      </c>
      <c r="P310" s="152">
        <v>93.950024317087781</v>
      </c>
      <c r="Q310" s="150">
        <v>94.671000000000006</v>
      </c>
      <c r="R310" s="151">
        <v>0</v>
      </c>
      <c r="S310" s="152">
        <v>101.770078752628</v>
      </c>
      <c r="T310" s="150">
        <v>1118.02</v>
      </c>
      <c r="U310" s="151">
        <v>0</v>
      </c>
      <c r="V310" s="152">
        <v>1355.5992896106072</v>
      </c>
      <c r="W310" s="150">
        <v>80.412999999999997</v>
      </c>
      <c r="X310" s="151">
        <v>0</v>
      </c>
      <c r="Y310" s="152">
        <v>88.117725527305936</v>
      </c>
      <c r="Z310" s="150">
        <v>1010.357</v>
      </c>
      <c r="AA310" s="151">
        <v>0</v>
      </c>
      <c r="AB310" s="152">
        <v>1310.730232177081</v>
      </c>
      <c r="AC310" s="150">
        <v>176.37799999999999</v>
      </c>
      <c r="AD310" s="151">
        <v>0</v>
      </c>
      <c r="AE310" s="152">
        <v>202.09710014576891</v>
      </c>
      <c r="AF310" s="150">
        <v>190.298</v>
      </c>
      <c r="AG310" s="151">
        <v>0</v>
      </c>
      <c r="AH310" s="152">
        <v>223.80743981155078</v>
      </c>
      <c r="AI310" s="150">
        <v>51.987499999999997</v>
      </c>
      <c r="AJ310" s="151">
        <v>0</v>
      </c>
      <c r="AK310" s="152">
        <v>54.212064005753327</v>
      </c>
      <c r="AL310" s="150">
        <v>36.859500000000004</v>
      </c>
      <c r="AM310" s="151">
        <v>0</v>
      </c>
      <c r="AN310" s="152">
        <v>43.274628864641777</v>
      </c>
      <c r="AO310" s="150">
        <v>82.680464660023887</v>
      </c>
      <c r="AP310" s="151">
        <v>0</v>
      </c>
      <c r="AQ310" s="152">
        <v>87.846298286804327</v>
      </c>
      <c r="AR310" s="150">
        <v>24.282779849007358</v>
      </c>
      <c r="AS310" s="151">
        <v>0</v>
      </c>
      <c r="AT310" s="152">
        <v>28.058067549823374</v>
      </c>
      <c r="AU310" s="150">
        <v>26.739870444589435</v>
      </c>
      <c r="AV310" s="151">
        <v>0</v>
      </c>
      <c r="AW310" s="152">
        <v>32.866931761291596</v>
      </c>
      <c r="AX310" s="150">
        <v>32.487499999999997</v>
      </c>
      <c r="AY310" s="151">
        <v>0</v>
      </c>
      <c r="AZ310" s="152">
        <v>32.487499999999997</v>
      </c>
      <c r="BA310" s="150">
        <v>6.0449035324820635</v>
      </c>
      <c r="BB310" s="151">
        <v>0</v>
      </c>
      <c r="BC310" s="152">
        <v>6.4225860487468518</v>
      </c>
    </row>
    <row r="311" spans="1:55" hidden="1">
      <c r="A311" s="147" t="str">
        <f t="shared" si="4"/>
        <v>TAYLOR HEALTHCARE NETWORKHEALTHTRUST</v>
      </c>
      <c r="B311" s="148" t="s">
        <v>974</v>
      </c>
      <c r="C311" s="148" t="s">
        <v>8331</v>
      </c>
      <c r="D311" s="149">
        <v>20</v>
      </c>
      <c r="E311" s="150">
        <v>345.75598471432551</v>
      </c>
      <c r="F311" s="151">
        <v>0</v>
      </c>
      <c r="G311" s="152">
        <v>569.07887259296376</v>
      </c>
      <c r="H311" s="150">
        <v>1740.777416348215</v>
      </c>
      <c r="I311" s="151">
        <v>0</v>
      </c>
      <c r="J311" s="153">
        <v>1875.3937711557373</v>
      </c>
      <c r="K311" s="150">
        <v>1577.9637664274396</v>
      </c>
      <c r="L311" s="151">
        <v>0</v>
      </c>
      <c r="M311" s="152">
        <v>1701.5154356794776</v>
      </c>
      <c r="N311" s="150">
        <v>88.460822071022477</v>
      </c>
      <c r="O311" s="151">
        <v>0</v>
      </c>
      <c r="P311" s="152">
        <v>93.950024317087781</v>
      </c>
      <c r="Q311" s="150">
        <v>74.352827849752998</v>
      </c>
      <c r="R311" s="151">
        <v>0</v>
      </c>
      <c r="S311" s="152">
        <v>79.928311159171813</v>
      </c>
      <c r="T311" s="150">
        <v>219.65656584956659</v>
      </c>
      <c r="U311" s="151">
        <v>0</v>
      </c>
      <c r="V311" s="152">
        <v>266.33359387486632</v>
      </c>
      <c r="W311" s="150">
        <v>186.93236881349625</v>
      </c>
      <c r="X311" s="151">
        <v>0</v>
      </c>
      <c r="Y311" s="152">
        <v>204.84318663993122</v>
      </c>
      <c r="Z311" s="150">
        <v>1037.9913062727194</v>
      </c>
      <c r="AA311" s="151">
        <v>0</v>
      </c>
      <c r="AB311" s="152">
        <v>1346.5800562262973</v>
      </c>
      <c r="AC311" s="150">
        <v>193.80161944263207</v>
      </c>
      <c r="AD311" s="151">
        <v>0</v>
      </c>
      <c r="AE311" s="152">
        <v>222.06139820674809</v>
      </c>
      <c r="AF311" s="150">
        <v>195.14386149687755</v>
      </c>
      <c r="AG311" s="151">
        <v>0</v>
      </c>
      <c r="AH311" s="152">
        <v>229.506605621478</v>
      </c>
      <c r="AI311" s="150">
        <v>340.16194752539843</v>
      </c>
      <c r="AJ311" s="151">
        <v>0</v>
      </c>
      <c r="AK311" s="152">
        <v>354.71760079958847</v>
      </c>
      <c r="AL311" s="150">
        <v>115.75727840432474</v>
      </c>
      <c r="AM311" s="151">
        <v>0</v>
      </c>
      <c r="AN311" s="152">
        <v>135.90399385038225</v>
      </c>
      <c r="AO311" s="150">
        <v>82.680464660023887</v>
      </c>
      <c r="AP311" s="151">
        <v>0</v>
      </c>
      <c r="AQ311" s="152">
        <v>87.846298286804327</v>
      </c>
      <c r="AR311" s="150">
        <v>24.282779849007358</v>
      </c>
      <c r="AS311" s="151">
        <v>0</v>
      </c>
      <c r="AT311" s="152">
        <v>28.058067549823374</v>
      </c>
      <c r="AU311" s="150">
        <v>26.739870444589435</v>
      </c>
      <c r="AV311" s="151">
        <v>0</v>
      </c>
      <c r="AW311" s="152">
        <v>32.866931761291596</v>
      </c>
      <c r="AX311" s="150">
        <v>46.286146891602193</v>
      </c>
      <c r="AY311" s="151">
        <v>0</v>
      </c>
      <c r="AZ311" s="152">
        <v>46.286146891602193</v>
      </c>
      <c r="BA311" s="150">
        <v>6.0449035324820635</v>
      </c>
      <c r="BB311" s="151">
        <v>0</v>
      </c>
      <c r="BC311" s="152">
        <v>6.4225860487468518</v>
      </c>
    </row>
    <row r="312" spans="1:55" hidden="1">
      <c r="A312" s="147" t="str">
        <f t="shared" si="4"/>
        <v>CAREONE MANAGEMENT, LLCPREMIER</v>
      </c>
      <c r="B312" s="148" t="s">
        <v>361</v>
      </c>
      <c r="C312" s="148" t="s">
        <v>8334</v>
      </c>
      <c r="D312" s="149">
        <v>20</v>
      </c>
      <c r="E312" s="150">
        <v>362.23099444656128</v>
      </c>
      <c r="F312" s="151">
        <v>443.4822236499906</v>
      </c>
      <c r="G312" s="152">
        <v>680.51175644429622</v>
      </c>
      <c r="H312" s="150">
        <v>1894.4947035444011</v>
      </c>
      <c r="I312" s="151">
        <v>2396.2253332879836</v>
      </c>
      <c r="J312" s="153">
        <v>2893.8812797803257</v>
      </c>
      <c r="K312" s="150">
        <v>1726.4826996787724</v>
      </c>
      <c r="L312" s="151">
        <v>2170.6621243783366</v>
      </c>
      <c r="M312" s="152">
        <v>2629.5554816811873</v>
      </c>
      <c r="N312" s="150">
        <v>89.481531551151548</v>
      </c>
      <c r="O312" s="151">
        <v>120.89671572335898</v>
      </c>
      <c r="P312" s="152">
        <v>140.63258706889604</v>
      </c>
      <c r="Q312" s="150">
        <v>78.53047231447708</v>
      </c>
      <c r="R312" s="151">
        <v>104.66649318628784</v>
      </c>
      <c r="S312" s="152">
        <v>123.69321103024254</v>
      </c>
      <c r="T312" s="150">
        <v>384.24960581477654</v>
      </c>
      <c r="U312" s="151">
        <v>459.23413651163639</v>
      </c>
      <c r="V312" s="152">
        <v>497.11821815172704</v>
      </c>
      <c r="W312" s="150">
        <v>189.76163281973086</v>
      </c>
      <c r="X312" s="151">
        <v>226.79273647196567</v>
      </c>
      <c r="Y312" s="152">
        <v>245.50178673801835</v>
      </c>
      <c r="Z312" s="150">
        <v>986.62409566069584</v>
      </c>
      <c r="AA312" s="151">
        <v>1229.0715832399951</v>
      </c>
      <c r="AB312" s="152">
        <v>1586.2221317677511</v>
      </c>
      <c r="AC312" s="150">
        <v>23.616</v>
      </c>
      <c r="AD312" s="151">
        <v>30.00094820815594</v>
      </c>
      <c r="AE312" s="152">
        <v>31.666565819085935</v>
      </c>
      <c r="AF312" s="150">
        <v>191.44924184679036</v>
      </c>
      <c r="AG312" s="151">
        <v>196.93499474842895</v>
      </c>
      <c r="AH312" s="152">
        <v>213.69802795927447</v>
      </c>
      <c r="AI312" s="150">
        <v>294.8679095660695</v>
      </c>
      <c r="AJ312" s="151">
        <v>373.47556488865223</v>
      </c>
      <c r="AK312" s="152">
        <v>435.76193455387215</v>
      </c>
      <c r="AL312" s="150">
        <v>54.469913703925542</v>
      </c>
      <c r="AM312" s="151">
        <v>69.281288617141215</v>
      </c>
      <c r="AN312" s="152">
        <v>85.272801672835115</v>
      </c>
      <c r="AO312" s="150">
        <v>89.444861980726344</v>
      </c>
      <c r="AP312" s="151">
        <v>103.28489096011697</v>
      </c>
      <c r="AQ312" s="152">
        <v>115.43959095691385</v>
      </c>
      <c r="AR312" s="150">
        <v>57.759898731420471</v>
      </c>
      <c r="AS312" s="151">
        <v>74.3080514236228</v>
      </c>
      <c r="AT312" s="152">
        <v>92.998040438459171</v>
      </c>
      <c r="AU312" s="150">
        <v>36.155689824141191</v>
      </c>
      <c r="AV312" s="151">
        <v>45.852308019724831</v>
      </c>
      <c r="AW312" s="152">
        <v>55.698099441425271</v>
      </c>
      <c r="AX312" s="150">
        <v>67.616417215658572</v>
      </c>
      <c r="AY312" s="151">
        <v>67.616417215658572</v>
      </c>
      <c r="AZ312" s="152">
        <v>67.616417215658572</v>
      </c>
      <c r="BA312" s="150">
        <v>9.606148799477328</v>
      </c>
      <c r="BB312" s="151">
        <v>11.092532419743327</v>
      </c>
      <c r="BC312" s="152">
        <v>12.397916029227758</v>
      </c>
    </row>
    <row r="313" spans="1:55" hidden="1">
      <c r="A313" s="147" t="str">
        <f t="shared" si="4"/>
        <v>MOUNT SINAI HEALTH SYSTEMPREMIER</v>
      </c>
      <c r="B313" s="148" t="s">
        <v>742</v>
      </c>
      <c r="C313" s="148" t="s">
        <v>8334</v>
      </c>
      <c r="D313" s="149">
        <v>20</v>
      </c>
      <c r="E313" s="150">
        <v>870</v>
      </c>
      <c r="F313" s="151">
        <v>1065.1477661788324</v>
      </c>
      <c r="G313" s="152">
        <v>1634.4411085282768</v>
      </c>
      <c r="H313" s="150">
        <v>3897.5580315511511</v>
      </c>
      <c r="I313" s="151">
        <v>4910.1015694365924</v>
      </c>
      <c r="J313" s="153">
        <v>5941.573073328349</v>
      </c>
      <c r="K313" s="150">
        <v>3789.4294999999997</v>
      </c>
      <c r="L313" s="151">
        <v>4764.3518757427328</v>
      </c>
      <c r="M313" s="152">
        <v>5771.5696288317213</v>
      </c>
      <c r="N313" s="150">
        <v>89.481531551151548</v>
      </c>
      <c r="O313" s="151">
        <v>120.89671572335898</v>
      </c>
      <c r="P313" s="152">
        <v>140.63258706889604</v>
      </c>
      <c r="Q313" s="150">
        <v>18.646999999999998</v>
      </c>
      <c r="R313" s="151">
        <v>24.852977970500639</v>
      </c>
      <c r="S313" s="152">
        <v>29.370857427731632</v>
      </c>
      <c r="T313" s="150">
        <v>384.24960581477654</v>
      </c>
      <c r="U313" s="151">
        <v>459.23413651163639</v>
      </c>
      <c r="V313" s="152">
        <v>497.11821815172704</v>
      </c>
      <c r="W313" s="150">
        <v>189.76163281973086</v>
      </c>
      <c r="X313" s="151">
        <v>226.79273647196567</v>
      </c>
      <c r="Y313" s="152">
        <v>245.50178673801835</v>
      </c>
      <c r="Z313" s="150">
        <v>2680.1134999999999</v>
      </c>
      <c r="AA313" s="151">
        <v>3338.7096029739805</v>
      </c>
      <c r="AB313" s="152">
        <v>4308.8906586075855</v>
      </c>
      <c r="AC313" s="150">
        <v>47.457999999999998</v>
      </c>
      <c r="AD313" s="151">
        <v>60.288998986393317</v>
      </c>
      <c r="AE313" s="152">
        <v>63.6361738076804</v>
      </c>
      <c r="AF313" s="150">
        <v>700.45550000000003</v>
      </c>
      <c r="AG313" s="151">
        <v>720.52622869303264</v>
      </c>
      <c r="AH313" s="152">
        <v>781.85715221069222</v>
      </c>
      <c r="AI313" s="150">
        <v>159.56400000000002</v>
      </c>
      <c r="AJ313" s="151">
        <v>202.1015278454374</v>
      </c>
      <c r="AK313" s="152">
        <v>235.80700059046072</v>
      </c>
      <c r="AL313" s="150">
        <v>54.469913703925542</v>
      </c>
      <c r="AM313" s="151">
        <v>69.281288617141215</v>
      </c>
      <c r="AN313" s="152">
        <v>85.272801672835115</v>
      </c>
      <c r="AO313" s="150">
        <v>89.444861980726344</v>
      </c>
      <c r="AP313" s="151">
        <v>103.28489096011697</v>
      </c>
      <c r="AQ313" s="152">
        <v>115.43959095691385</v>
      </c>
      <c r="AR313" s="150">
        <v>57.759898731420471</v>
      </c>
      <c r="AS313" s="151">
        <v>74.3080514236228</v>
      </c>
      <c r="AT313" s="152">
        <v>92.998040438459171</v>
      </c>
      <c r="AU313" s="150">
        <v>36.155689824141191</v>
      </c>
      <c r="AV313" s="151">
        <v>45.852308019724831</v>
      </c>
      <c r="AW313" s="152">
        <v>55.698099441425271</v>
      </c>
      <c r="AX313" s="150">
        <v>67.616417215658572</v>
      </c>
      <c r="AY313" s="151">
        <v>67.616417215658572</v>
      </c>
      <c r="AZ313" s="152">
        <v>67.616417215658572</v>
      </c>
      <c r="BA313" s="150">
        <v>9.606148799477328</v>
      </c>
      <c r="BB313" s="151">
        <v>11.092532419743327</v>
      </c>
      <c r="BC313" s="152">
        <v>12.397916029227758</v>
      </c>
    </row>
    <row r="314" spans="1:55" hidden="1">
      <c r="A314" s="147" t="str">
        <f t="shared" si="4"/>
        <v>ALLEGIANCE HEALTH MANAGEMENTHEALTHTRUST</v>
      </c>
      <c r="B314" s="148" t="s">
        <v>267</v>
      </c>
      <c r="C314" s="148" t="s">
        <v>8331</v>
      </c>
      <c r="D314" s="149">
        <v>19</v>
      </c>
      <c r="E314" s="150">
        <v>298</v>
      </c>
      <c r="F314" s="151">
        <v>0</v>
      </c>
      <c r="G314" s="152">
        <v>490.47742202588358</v>
      </c>
      <c r="H314" s="150">
        <v>1009.7799657102491</v>
      </c>
      <c r="I314" s="151">
        <v>0</v>
      </c>
      <c r="J314" s="153">
        <v>1087.1605606309754</v>
      </c>
      <c r="K314" s="150">
        <v>846.9663157894737</v>
      </c>
      <c r="L314" s="151">
        <v>0</v>
      </c>
      <c r="M314" s="152">
        <v>913.28222515471589</v>
      </c>
      <c r="N314" s="150">
        <v>88.460822071022477</v>
      </c>
      <c r="O314" s="151">
        <v>0</v>
      </c>
      <c r="P314" s="152">
        <v>93.950024317087781</v>
      </c>
      <c r="Q314" s="150">
        <v>74.352827849752998</v>
      </c>
      <c r="R314" s="151">
        <v>0</v>
      </c>
      <c r="S314" s="152">
        <v>79.928311159171813</v>
      </c>
      <c r="T314" s="150">
        <v>219.65656584956659</v>
      </c>
      <c r="U314" s="151">
        <v>0</v>
      </c>
      <c r="V314" s="152">
        <v>266.33359387486632</v>
      </c>
      <c r="W314" s="150">
        <v>186.93236881349625</v>
      </c>
      <c r="X314" s="151">
        <v>0</v>
      </c>
      <c r="Y314" s="152">
        <v>204.84318663993122</v>
      </c>
      <c r="Z314" s="150">
        <v>472.98473684210524</v>
      </c>
      <c r="AA314" s="151">
        <v>0</v>
      </c>
      <c r="AB314" s="152">
        <v>613.6003352649293</v>
      </c>
      <c r="AC314" s="150">
        <v>108.6457894736842</v>
      </c>
      <c r="AD314" s="151">
        <v>0</v>
      </c>
      <c r="AE314" s="152">
        <v>124.48830917506314</v>
      </c>
      <c r="AF314" s="150">
        <v>195.14386149687755</v>
      </c>
      <c r="AG314" s="151">
        <v>0</v>
      </c>
      <c r="AH314" s="152">
        <v>229.506605621478</v>
      </c>
      <c r="AI314" s="150">
        <v>383.06578947368422</v>
      </c>
      <c r="AJ314" s="151">
        <v>0</v>
      </c>
      <c r="AK314" s="152">
        <v>399.4573137266035</v>
      </c>
      <c r="AL314" s="150">
        <v>115.75727840432474</v>
      </c>
      <c r="AM314" s="151">
        <v>0</v>
      </c>
      <c r="AN314" s="152">
        <v>135.90399385038225</v>
      </c>
      <c r="AO314" s="150">
        <v>82.680464660023887</v>
      </c>
      <c r="AP314" s="151">
        <v>0</v>
      </c>
      <c r="AQ314" s="152">
        <v>87.846298286804327</v>
      </c>
      <c r="AR314" s="150">
        <v>24.282779849007358</v>
      </c>
      <c r="AS314" s="151">
        <v>0</v>
      </c>
      <c r="AT314" s="152">
        <v>28.058067549823374</v>
      </c>
      <c r="AU314" s="150">
        <v>26.739870444589435</v>
      </c>
      <c r="AV314" s="151">
        <v>0</v>
      </c>
      <c r="AW314" s="152">
        <v>32.866931761291596</v>
      </c>
      <c r="AX314" s="150">
        <v>15.974736842105262</v>
      </c>
      <c r="AY314" s="151">
        <v>0</v>
      </c>
      <c r="AZ314" s="152">
        <v>15.974736842105262</v>
      </c>
      <c r="BA314" s="150">
        <v>6.0449035324820635</v>
      </c>
      <c r="BB314" s="151">
        <v>0</v>
      </c>
      <c r="BC314" s="152">
        <v>6.4225860487468518</v>
      </c>
    </row>
    <row r="315" spans="1:55" hidden="1">
      <c r="A315" s="147" t="str">
        <f t="shared" si="4"/>
        <v>UNIVERSITY HEALTH CARE SYSTEMVIZIENT</v>
      </c>
      <c r="B315" s="148" t="s">
        <v>1028</v>
      </c>
      <c r="C315" s="148" t="s">
        <v>8335</v>
      </c>
      <c r="D315" s="149">
        <v>19</v>
      </c>
      <c r="E315" s="150">
        <v>432.81412865255982</v>
      </c>
      <c r="F315" s="151">
        <v>484.56841899660054</v>
      </c>
      <c r="G315" s="152">
        <v>640.01904285746809</v>
      </c>
      <c r="H315" s="150">
        <v>2187.4891859870895</v>
      </c>
      <c r="I315" s="151">
        <v>2487.7142980764334</v>
      </c>
      <c r="J315" s="153">
        <v>3217.7996136847737</v>
      </c>
      <c r="K315" s="150">
        <v>2007.1789473684212</v>
      </c>
      <c r="L315" s="151">
        <v>2288.4696624652761</v>
      </c>
      <c r="M315" s="152">
        <v>2954.9196283084916</v>
      </c>
      <c r="N315" s="150">
        <v>80.098149216817802</v>
      </c>
      <c r="O315" s="151">
        <v>87.187477234349146</v>
      </c>
      <c r="P315" s="152">
        <v>110.07288127064815</v>
      </c>
      <c r="Q315" s="150">
        <v>100.21208940185029</v>
      </c>
      <c r="R315" s="151">
        <v>112.05715837680827</v>
      </c>
      <c r="S315" s="152">
        <v>152.80710410563435</v>
      </c>
      <c r="T315" s="150">
        <v>427.60650499221407</v>
      </c>
      <c r="U315" s="151">
        <v>455.93863646216607</v>
      </c>
      <c r="V315" s="152">
        <v>540.30814569524568</v>
      </c>
      <c r="W315" s="150">
        <v>76.264736842105265</v>
      </c>
      <c r="X315" s="151">
        <v>81.317846477963499</v>
      </c>
      <c r="Y315" s="152">
        <v>96.365368777175348</v>
      </c>
      <c r="Z315" s="150">
        <v>1365.868947368421</v>
      </c>
      <c r="AA315" s="151">
        <v>1692.0609700128587</v>
      </c>
      <c r="AB315" s="152">
        <v>2392.3124273162325</v>
      </c>
      <c r="AC315" s="150">
        <v>73.549473684210525</v>
      </c>
      <c r="AD315" s="151">
        <v>82.958677478056984</v>
      </c>
      <c r="AE315" s="152">
        <v>96.332678197146706</v>
      </c>
      <c r="AF315" s="150">
        <v>260.89947368421053</v>
      </c>
      <c r="AG315" s="151">
        <v>325.71001372003411</v>
      </c>
      <c r="AH315" s="152">
        <v>484.80938655751794</v>
      </c>
      <c r="AI315" s="150">
        <v>421.98105263157896</v>
      </c>
      <c r="AJ315" s="151">
        <v>472.04346132129825</v>
      </c>
      <c r="AK315" s="152">
        <v>533.37239164351251</v>
      </c>
      <c r="AL315" s="150">
        <v>249.72105263157894</v>
      </c>
      <c r="AM315" s="151">
        <v>292.90515884397502</v>
      </c>
      <c r="AN315" s="152">
        <v>343.14496544958098</v>
      </c>
      <c r="AO315" s="150">
        <v>99.39613263717132</v>
      </c>
      <c r="AP315" s="151">
        <v>106.51704728422442</v>
      </c>
      <c r="AQ315" s="152">
        <v>127.59697517511525</v>
      </c>
      <c r="AR315" s="150">
        <v>59.420233122652725</v>
      </c>
      <c r="AS315" s="151">
        <v>67.048068792367474</v>
      </c>
      <c r="AT315" s="152">
        <v>91.728269591810829</v>
      </c>
      <c r="AU315" s="150">
        <v>68.728421052631575</v>
      </c>
      <c r="AV315" s="151">
        <v>75.674068092913032</v>
      </c>
      <c r="AW315" s="152">
        <v>101.31293423450226</v>
      </c>
      <c r="AX315" s="150">
        <v>39.505263157894738</v>
      </c>
      <c r="AY315" s="151">
        <v>39.505263157894738</v>
      </c>
      <c r="AZ315" s="152">
        <v>39.505263157894738</v>
      </c>
      <c r="BA315" s="150">
        <v>12.542561601172487</v>
      </c>
      <c r="BB315" s="151">
        <v>13.441132886067265</v>
      </c>
      <c r="BC315" s="152">
        <v>16.101158855939815</v>
      </c>
    </row>
    <row r="316" spans="1:55" hidden="1">
      <c r="A316" s="147" t="str">
        <f t="shared" si="4"/>
        <v>FRANCISCAN HEALTH, INCHEALTHTRUST</v>
      </c>
      <c r="B316" s="148" t="s">
        <v>508</v>
      </c>
      <c r="C316" s="148" t="s">
        <v>8331</v>
      </c>
      <c r="D316" s="149">
        <v>18</v>
      </c>
      <c r="E316" s="150">
        <v>345.75598471432551</v>
      </c>
      <c r="F316" s="151">
        <v>0</v>
      </c>
      <c r="G316" s="152">
        <v>569.07887259296376</v>
      </c>
      <c r="H316" s="150">
        <v>1740.777416348215</v>
      </c>
      <c r="I316" s="151">
        <v>0</v>
      </c>
      <c r="J316" s="153">
        <v>1875.3937711557373</v>
      </c>
      <c r="K316" s="150">
        <v>1577.9637664274396</v>
      </c>
      <c r="L316" s="151">
        <v>0</v>
      </c>
      <c r="M316" s="152">
        <v>1701.5154356794776</v>
      </c>
      <c r="N316" s="150">
        <v>88.460822071022477</v>
      </c>
      <c r="O316" s="151">
        <v>0</v>
      </c>
      <c r="P316" s="152">
        <v>93.950024317087781</v>
      </c>
      <c r="Q316" s="150">
        <v>74.352827849752998</v>
      </c>
      <c r="R316" s="151">
        <v>0</v>
      </c>
      <c r="S316" s="152">
        <v>79.928311159171813</v>
      </c>
      <c r="T316" s="150">
        <v>219.65656584956659</v>
      </c>
      <c r="U316" s="151">
        <v>0</v>
      </c>
      <c r="V316" s="152">
        <v>266.33359387486632</v>
      </c>
      <c r="W316" s="150">
        <v>195.98444444444442</v>
      </c>
      <c r="X316" s="151">
        <v>0</v>
      </c>
      <c r="Y316" s="152">
        <v>214.7625817116274</v>
      </c>
      <c r="Z316" s="150">
        <v>1150.1772222222221</v>
      </c>
      <c r="AA316" s="151">
        <v>0</v>
      </c>
      <c r="AB316" s="152">
        <v>1492.1181894400922</v>
      </c>
      <c r="AC316" s="150">
        <v>270.07222222222225</v>
      </c>
      <c r="AD316" s="151">
        <v>0</v>
      </c>
      <c r="AE316" s="152">
        <v>309.45363333882239</v>
      </c>
      <c r="AF316" s="150">
        <v>228.25277777777779</v>
      </c>
      <c r="AG316" s="151">
        <v>0</v>
      </c>
      <c r="AH316" s="152">
        <v>268.44564748089459</v>
      </c>
      <c r="AI316" s="150">
        <v>464</v>
      </c>
      <c r="AJ316" s="151">
        <v>0</v>
      </c>
      <c r="AK316" s="152">
        <v>483.85472851492273</v>
      </c>
      <c r="AL316" s="150">
        <v>72.059444444444438</v>
      </c>
      <c r="AM316" s="151">
        <v>0</v>
      </c>
      <c r="AN316" s="152">
        <v>84.600868555612678</v>
      </c>
      <c r="AO316" s="150">
        <v>82.680464660023887</v>
      </c>
      <c r="AP316" s="151">
        <v>0</v>
      </c>
      <c r="AQ316" s="152">
        <v>87.846298286804327</v>
      </c>
      <c r="AR316" s="150">
        <v>24.282779849007358</v>
      </c>
      <c r="AS316" s="151">
        <v>0</v>
      </c>
      <c r="AT316" s="152">
        <v>28.058067549823374</v>
      </c>
      <c r="AU316" s="150">
        <v>26.739870444589435</v>
      </c>
      <c r="AV316" s="151">
        <v>0</v>
      </c>
      <c r="AW316" s="152">
        <v>32.866931761291596</v>
      </c>
      <c r="AX316" s="150">
        <v>29.201666666666668</v>
      </c>
      <c r="AY316" s="151">
        <v>0</v>
      </c>
      <c r="AZ316" s="152">
        <v>29.201666666666668</v>
      </c>
      <c r="BA316" s="150">
        <v>6.0449035324820635</v>
      </c>
      <c r="BB316" s="151">
        <v>0</v>
      </c>
      <c r="BC316" s="152">
        <v>6.4225860487468518</v>
      </c>
    </row>
    <row r="317" spans="1:55" hidden="1">
      <c r="A317" s="147" t="str">
        <f t="shared" si="4"/>
        <v>THE NEBRASKA MEDICAL CENTERPREMIER</v>
      </c>
      <c r="B317" s="148" t="s">
        <v>989</v>
      </c>
      <c r="C317" s="148" t="s">
        <v>8334</v>
      </c>
      <c r="D317" s="149">
        <v>18</v>
      </c>
      <c r="E317" s="150">
        <v>362.23099444656128</v>
      </c>
      <c r="F317" s="151">
        <v>443.4822236499906</v>
      </c>
      <c r="G317" s="152">
        <v>680.51175644429622</v>
      </c>
      <c r="H317" s="150">
        <v>1854.8575645632575</v>
      </c>
      <c r="I317" s="151">
        <v>2343.3964094979883</v>
      </c>
      <c r="J317" s="153">
        <v>2831.4488907709219</v>
      </c>
      <c r="K317" s="150">
        <v>1726.4826996787724</v>
      </c>
      <c r="L317" s="151">
        <v>2170.6621243783366</v>
      </c>
      <c r="M317" s="152">
        <v>2629.5554816811873</v>
      </c>
      <c r="N317" s="150">
        <v>89.481531551151548</v>
      </c>
      <c r="O317" s="151">
        <v>120.89671572335898</v>
      </c>
      <c r="P317" s="152">
        <v>140.63258706889604</v>
      </c>
      <c r="Q317" s="150">
        <v>38.893333333333338</v>
      </c>
      <c r="R317" s="151">
        <v>51.837569396292793</v>
      </c>
      <c r="S317" s="152">
        <v>61.260822020838518</v>
      </c>
      <c r="T317" s="150">
        <v>384.24960581477654</v>
      </c>
      <c r="U317" s="151">
        <v>459.23413651163639</v>
      </c>
      <c r="V317" s="152">
        <v>497.11821815172704</v>
      </c>
      <c r="W317" s="150">
        <v>189.76163281973086</v>
      </c>
      <c r="X317" s="151">
        <v>226.79273647196567</v>
      </c>
      <c r="Y317" s="152">
        <v>245.50178673801835</v>
      </c>
      <c r="Z317" s="150">
        <v>661.46166666666659</v>
      </c>
      <c r="AA317" s="151">
        <v>824.00555741358482</v>
      </c>
      <c r="AB317" s="152">
        <v>1063.4497369335306</v>
      </c>
      <c r="AC317" s="150">
        <v>350.69444444444446</v>
      </c>
      <c r="AD317" s="151">
        <v>445.51007218266426</v>
      </c>
      <c r="AE317" s="152">
        <v>470.24427114616265</v>
      </c>
      <c r="AF317" s="150">
        <v>191.44924184679036</v>
      </c>
      <c r="AG317" s="151">
        <v>196.93499474842895</v>
      </c>
      <c r="AH317" s="152">
        <v>213.69802795927447</v>
      </c>
      <c r="AI317" s="150">
        <v>294.8679095660695</v>
      </c>
      <c r="AJ317" s="151">
        <v>373.47556488865223</v>
      </c>
      <c r="AK317" s="152">
        <v>435.76193455387215</v>
      </c>
      <c r="AL317" s="150">
        <v>30.459444444444443</v>
      </c>
      <c r="AM317" s="151">
        <v>38.741929593350001</v>
      </c>
      <c r="AN317" s="152">
        <v>47.684345146826693</v>
      </c>
      <c r="AO317" s="150">
        <v>89.444861980726344</v>
      </c>
      <c r="AP317" s="151">
        <v>103.28489096011697</v>
      </c>
      <c r="AQ317" s="152">
        <v>115.43959095691385</v>
      </c>
      <c r="AR317" s="150">
        <v>57.759898731420471</v>
      </c>
      <c r="AS317" s="151">
        <v>74.3080514236228</v>
      </c>
      <c r="AT317" s="152">
        <v>92.998040438459171</v>
      </c>
      <c r="AU317" s="150">
        <v>36.155689824141191</v>
      </c>
      <c r="AV317" s="151">
        <v>45.852308019724831</v>
      </c>
      <c r="AW317" s="152">
        <v>55.698099441425271</v>
      </c>
      <c r="AX317" s="150">
        <v>16.321666666666669</v>
      </c>
      <c r="AY317" s="151">
        <v>16.321666666666669</v>
      </c>
      <c r="AZ317" s="152">
        <v>16.321666666666669</v>
      </c>
      <c r="BA317" s="150">
        <v>9.606148799477328</v>
      </c>
      <c r="BB317" s="151">
        <v>11.092532419743327</v>
      </c>
      <c r="BC317" s="152">
        <v>12.397916029227758</v>
      </c>
    </row>
    <row r="318" spans="1:55" hidden="1">
      <c r="A318" s="147" t="str">
        <f t="shared" si="4"/>
        <v>COLUMBUS COMMUNITY HOSPITALPREMIER</v>
      </c>
      <c r="B318" s="148" t="s">
        <v>410</v>
      </c>
      <c r="C318" s="148" t="s">
        <v>8334</v>
      </c>
      <c r="D318" s="149">
        <v>18</v>
      </c>
      <c r="E318" s="150">
        <v>253.02222222222221</v>
      </c>
      <c r="F318" s="151">
        <v>309.77707447540706</v>
      </c>
      <c r="G318" s="152">
        <v>475.34473720824928</v>
      </c>
      <c r="H318" s="150">
        <v>2453.4793093289295</v>
      </c>
      <c r="I318" s="151">
        <v>3146.6593497803633</v>
      </c>
      <c r="J318" s="153">
        <v>3778.0642048114823</v>
      </c>
      <c r="K318" s="150">
        <v>1654.8427777777777</v>
      </c>
      <c r="L318" s="151">
        <v>2080.5911001550153</v>
      </c>
      <c r="M318" s="152">
        <v>2520.4428045735494</v>
      </c>
      <c r="N318" s="150">
        <v>89.481531551151548</v>
      </c>
      <c r="O318" s="151">
        <v>120.89671572335898</v>
      </c>
      <c r="P318" s="152">
        <v>140.63258706889604</v>
      </c>
      <c r="Q318" s="150">
        <v>709.15500000000009</v>
      </c>
      <c r="R318" s="151">
        <v>945.17153390198871</v>
      </c>
      <c r="S318" s="152">
        <v>1116.9888131690368</v>
      </c>
      <c r="T318" s="150">
        <v>384.24960581477654</v>
      </c>
      <c r="U318" s="151">
        <v>459.23413651163639</v>
      </c>
      <c r="V318" s="152">
        <v>497.11821815172704</v>
      </c>
      <c r="W318" s="150">
        <v>119.19222222222223</v>
      </c>
      <c r="X318" s="151">
        <v>142.4520322800559</v>
      </c>
      <c r="Y318" s="152">
        <v>154.20347667765182</v>
      </c>
      <c r="Z318" s="150">
        <v>639.38388888888892</v>
      </c>
      <c r="AA318" s="151">
        <v>796.50250999451407</v>
      </c>
      <c r="AB318" s="152">
        <v>1027.9546989698472</v>
      </c>
      <c r="AC318" s="150">
        <v>85.334999999999994</v>
      </c>
      <c r="AD318" s="151">
        <v>108.40662751282973</v>
      </c>
      <c r="AE318" s="152">
        <v>114.42523688057665</v>
      </c>
      <c r="AF318" s="150">
        <v>219.26277777777779</v>
      </c>
      <c r="AG318" s="151">
        <v>225.54549484582634</v>
      </c>
      <c r="AH318" s="152">
        <v>244.74384314084074</v>
      </c>
      <c r="AI318" s="150">
        <v>508.88444444444445</v>
      </c>
      <c r="AJ318" s="151">
        <v>644.54591085081108</v>
      </c>
      <c r="AK318" s="152">
        <v>752.04002463956385</v>
      </c>
      <c r="AL318" s="150">
        <v>66.11888888888889</v>
      </c>
      <c r="AM318" s="151">
        <v>84.09783516557458</v>
      </c>
      <c r="AN318" s="152">
        <v>103.50930478239611</v>
      </c>
      <c r="AO318" s="150">
        <v>89.444861980726344</v>
      </c>
      <c r="AP318" s="151">
        <v>103.28489096011697</v>
      </c>
      <c r="AQ318" s="152">
        <v>115.43959095691385</v>
      </c>
      <c r="AR318" s="150">
        <v>57.759898731420471</v>
      </c>
      <c r="AS318" s="151">
        <v>74.3080514236228</v>
      </c>
      <c r="AT318" s="152">
        <v>92.998040438459171</v>
      </c>
      <c r="AU318" s="150">
        <v>36.155689824141191</v>
      </c>
      <c r="AV318" s="151">
        <v>45.852308019724831</v>
      </c>
      <c r="AW318" s="152">
        <v>55.698099441425271</v>
      </c>
      <c r="AX318" s="150">
        <v>16.315000000000001</v>
      </c>
      <c r="AY318" s="151">
        <v>16.315000000000001</v>
      </c>
      <c r="AZ318" s="152">
        <v>16.315000000000001</v>
      </c>
      <c r="BA318" s="150">
        <v>9.606148799477328</v>
      </c>
      <c r="BB318" s="151">
        <v>11.092532419743327</v>
      </c>
      <c r="BC318" s="152">
        <v>12.397916029227758</v>
      </c>
    </row>
    <row r="319" spans="1:55" hidden="1">
      <c r="A319" s="147" t="str">
        <f t="shared" si="4"/>
        <v>MARGARET MARY HEALTHVIZIENT</v>
      </c>
      <c r="B319" s="148" t="s">
        <v>681</v>
      </c>
      <c r="C319" s="148" t="s">
        <v>8335</v>
      </c>
      <c r="D319" s="149">
        <v>18</v>
      </c>
      <c r="E319" s="150">
        <v>37.339444444444446</v>
      </c>
      <c r="F319" s="151">
        <v>41.804355178941854</v>
      </c>
      <c r="G319" s="152">
        <v>55.215285066044935</v>
      </c>
      <c r="H319" s="150">
        <v>4043.7038888888892</v>
      </c>
      <c r="I319" s="151">
        <v>4608.5049237649009</v>
      </c>
      <c r="J319" s="153">
        <v>5953.228709404505</v>
      </c>
      <c r="K319" s="150">
        <v>3984</v>
      </c>
      <c r="L319" s="151">
        <v>4542.3270043835164</v>
      </c>
      <c r="M319" s="152">
        <v>5865.1471083909228</v>
      </c>
      <c r="N319" s="150">
        <v>19.63388888888889</v>
      </c>
      <c r="O319" s="151">
        <v>21.371645378321887</v>
      </c>
      <c r="P319" s="152">
        <v>26.981381488574986</v>
      </c>
      <c r="Q319" s="150">
        <v>40.07</v>
      </c>
      <c r="R319" s="151">
        <v>44.806274003062576</v>
      </c>
      <c r="S319" s="152">
        <v>61.10021952500788</v>
      </c>
      <c r="T319" s="150">
        <v>427.60650499221407</v>
      </c>
      <c r="U319" s="151">
        <v>455.93863646216607</v>
      </c>
      <c r="V319" s="152">
        <v>540.30814569524568</v>
      </c>
      <c r="W319" s="150">
        <v>295.36444444444447</v>
      </c>
      <c r="X319" s="151">
        <v>314.93454960854086</v>
      </c>
      <c r="Y319" s="152">
        <v>373.21185112698413</v>
      </c>
      <c r="Z319" s="150">
        <v>1938.4983333333334</v>
      </c>
      <c r="AA319" s="151">
        <v>2401.4436938389285</v>
      </c>
      <c r="AB319" s="152">
        <v>3395.269847886987</v>
      </c>
      <c r="AC319" s="150">
        <v>398.35999999999996</v>
      </c>
      <c r="AD319" s="151">
        <v>449.32230109558674</v>
      </c>
      <c r="AE319" s="152">
        <v>521.7588075664728</v>
      </c>
      <c r="AF319" s="150">
        <v>559.17499999999995</v>
      </c>
      <c r="AG319" s="151">
        <v>698.08073718978289</v>
      </c>
      <c r="AH319" s="152">
        <v>1039.0718114534336</v>
      </c>
      <c r="AI319" s="150">
        <v>306.28059975267956</v>
      </c>
      <c r="AJ319" s="151">
        <v>342.61669698484121</v>
      </c>
      <c r="AK319" s="152">
        <v>387.13021588370469</v>
      </c>
      <c r="AL319" s="150">
        <v>210.01055555555556</v>
      </c>
      <c r="AM319" s="151">
        <v>246.32755022326333</v>
      </c>
      <c r="AN319" s="152">
        <v>288.57825189643393</v>
      </c>
      <c r="AO319" s="150">
        <v>99.39613263717132</v>
      </c>
      <c r="AP319" s="151">
        <v>106.51704728422442</v>
      </c>
      <c r="AQ319" s="152">
        <v>127.59697517511525</v>
      </c>
      <c r="AR319" s="150">
        <v>59.420233122652725</v>
      </c>
      <c r="AS319" s="151">
        <v>67.048068792367474</v>
      </c>
      <c r="AT319" s="152">
        <v>91.728269591810829</v>
      </c>
      <c r="AU319" s="150">
        <v>32.908888888888889</v>
      </c>
      <c r="AV319" s="151">
        <v>36.234638603625143</v>
      </c>
      <c r="AW319" s="152">
        <v>48.511169683024193</v>
      </c>
      <c r="AX319" s="150">
        <v>53.641111111111108</v>
      </c>
      <c r="AY319" s="151">
        <v>53.641111111111108</v>
      </c>
      <c r="AZ319" s="152">
        <v>53.641111111111108</v>
      </c>
      <c r="BA319" s="150">
        <v>12.542561601172487</v>
      </c>
      <c r="BB319" s="151">
        <v>13.441132886067265</v>
      </c>
      <c r="BC319" s="152">
        <v>16.101158855939815</v>
      </c>
    </row>
    <row r="320" spans="1:55" hidden="1">
      <c r="A320" s="147" t="str">
        <f t="shared" si="4"/>
        <v>NATIONAL SURGICAL HOSPITALS, INCVIZIENT</v>
      </c>
      <c r="B320" s="148" t="s">
        <v>751</v>
      </c>
      <c r="C320" s="148" t="s">
        <v>8335</v>
      </c>
      <c r="D320" s="149">
        <v>17</v>
      </c>
      <c r="E320" s="150">
        <v>169.12941176470588</v>
      </c>
      <c r="F320" s="151">
        <v>189.35327254632557</v>
      </c>
      <c r="G320" s="152">
        <v>250.09822247181728</v>
      </c>
      <c r="H320" s="150">
        <v>4362.3194117647045</v>
      </c>
      <c r="I320" s="151">
        <v>4950.2221281607754</v>
      </c>
      <c r="J320" s="153">
        <v>6386.0178732432996</v>
      </c>
      <c r="K320" s="150">
        <v>3857.1364705882347</v>
      </c>
      <c r="L320" s="151">
        <v>4397.684525588721</v>
      </c>
      <c r="M320" s="152">
        <v>5678.3817312097772</v>
      </c>
      <c r="N320" s="150">
        <v>416.20529411764704</v>
      </c>
      <c r="O320" s="151">
        <v>453.04279762407742</v>
      </c>
      <c r="P320" s="152">
        <v>571.9597315490513</v>
      </c>
      <c r="Q320" s="150">
        <v>88.977647058823521</v>
      </c>
      <c r="R320" s="151">
        <v>99.494804947977087</v>
      </c>
      <c r="S320" s="152">
        <v>135.67641048447189</v>
      </c>
      <c r="T320" s="150">
        <v>427.60650499221407</v>
      </c>
      <c r="U320" s="151">
        <v>455.93863646216607</v>
      </c>
      <c r="V320" s="152">
        <v>540.30814569524568</v>
      </c>
      <c r="W320" s="150">
        <v>228.42588235294119</v>
      </c>
      <c r="X320" s="151">
        <v>243.56080676219722</v>
      </c>
      <c r="Y320" s="152">
        <v>288.63070014607297</v>
      </c>
      <c r="Z320" s="150">
        <v>1000.7888235294117</v>
      </c>
      <c r="AA320" s="151">
        <v>1239.793693810683</v>
      </c>
      <c r="AB320" s="152">
        <v>1752.8764705145661</v>
      </c>
      <c r="AC320" s="150">
        <v>153.22470588235296</v>
      </c>
      <c r="AD320" s="151">
        <v>172.82678339128759</v>
      </c>
      <c r="AE320" s="152">
        <v>200.68867313711218</v>
      </c>
      <c r="AF320" s="150">
        <v>272.34000000000003</v>
      </c>
      <c r="AG320" s="151">
        <v>339.99250318105334</v>
      </c>
      <c r="AH320" s="152">
        <v>506.06843498230103</v>
      </c>
      <c r="AI320" s="150">
        <v>306.28059975267956</v>
      </c>
      <c r="AJ320" s="151">
        <v>342.61669698484121</v>
      </c>
      <c r="AK320" s="152">
        <v>387.13021588370469</v>
      </c>
      <c r="AL320" s="150">
        <v>21.45529411764706</v>
      </c>
      <c r="AM320" s="151">
        <v>25.165544776255338</v>
      </c>
      <c r="AN320" s="152">
        <v>29.482000340485463</v>
      </c>
      <c r="AO320" s="150">
        <v>99.39613263717132</v>
      </c>
      <c r="AP320" s="151">
        <v>106.51704728422442</v>
      </c>
      <c r="AQ320" s="152">
        <v>127.59697517511525</v>
      </c>
      <c r="AR320" s="150">
        <v>59.420233122652725</v>
      </c>
      <c r="AS320" s="151">
        <v>67.048068792367474</v>
      </c>
      <c r="AT320" s="152">
        <v>91.728269591810829</v>
      </c>
      <c r="AU320" s="150">
        <v>50.746392781899807</v>
      </c>
      <c r="AV320" s="151">
        <v>55.874788392220132</v>
      </c>
      <c r="AW320" s="152">
        <v>74.805529878442911</v>
      </c>
      <c r="AX320" s="150">
        <v>71.185558074562636</v>
      </c>
      <c r="AY320" s="151">
        <v>71.185558074562636</v>
      </c>
      <c r="AZ320" s="152">
        <v>71.185558074562636</v>
      </c>
      <c r="BA320" s="150">
        <v>12.542561601172487</v>
      </c>
      <c r="BB320" s="151">
        <v>13.441132886067265</v>
      </c>
      <c r="BC320" s="152">
        <v>16.101158855939815</v>
      </c>
    </row>
    <row r="321" spans="1:55" hidden="1">
      <c r="A321" s="147" t="str">
        <f t="shared" si="4"/>
        <v>NOVANT HEALTH, INCVIZIENT</v>
      </c>
      <c r="B321" s="148" t="s">
        <v>790</v>
      </c>
      <c r="C321" s="148" t="s">
        <v>8335</v>
      </c>
      <c r="D321" s="149">
        <v>17</v>
      </c>
      <c r="E321" s="150">
        <v>110.46705882352941</v>
      </c>
      <c r="F321" s="151">
        <v>123.67629543880309</v>
      </c>
      <c r="G321" s="152">
        <v>163.3519253995286</v>
      </c>
      <c r="H321" s="150">
        <v>3547.5652080403474</v>
      </c>
      <c r="I321" s="151">
        <v>4040.1755821060478</v>
      </c>
      <c r="J321" s="153">
        <v>5215.7956592720802</v>
      </c>
      <c r="K321" s="150">
        <v>3448.424705882353</v>
      </c>
      <c r="L321" s="151">
        <v>3931.69494581142</v>
      </c>
      <c r="M321" s="152">
        <v>5076.6862932253262</v>
      </c>
      <c r="N321" s="150">
        <v>80.098149216817802</v>
      </c>
      <c r="O321" s="151">
        <v>87.187477234349146</v>
      </c>
      <c r="P321" s="152">
        <v>110.07288127064815</v>
      </c>
      <c r="Q321" s="150">
        <v>19.042352941176471</v>
      </c>
      <c r="R321" s="151">
        <v>21.293159060278949</v>
      </c>
      <c r="S321" s="152">
        <v>29.036484776105858</v>
      </c>
      <c r="T321" s="150">
        <v>427.60650499221407</v>
      </c>
      <c r="U321" s="151">
        <v>455.93863646216607</v>
      </c>
      <c r="V321" s="152">
        <v>540.30814569524568</v>
      </c>
      <c r="W321" s="150">
        <v>87.818823529411773</v>
      </c>
      <c r="X321" s="151">
        <v>93.637477887387718</v>
      </c>
      <c r="Y321" s="152">
        <v>110.96469568249071</v>
      </c>
      <c r="Z321" s="150">
        <v>932.65647058823527</v>
      </c>
      <c r="AA321" s="151">
        <v>1155.3902117423486</v>
      </c>
      <c r="AB321" s="152">
        <v>1633.5430052084637</v>
      </c>
      <c r="AC321" s="150">
        <v>230.39882352941177</v>
      </c>
      <c r="AD321" s="151">
        <v>259.8738065015346</v>
      </c>
      <c r="AE321" s="152">
        <v>301.76879061508208</v>
      </c>
      <c r="AF321" s="150">
        <v>212.89117647058825</v>
      </c>
      <c r="AG321" s="151">
        <v>265.7758830630633</v>
      </c>
      <c r="AH321" s="152">
        <v>395.59926745249118</v>
      </c>
      <c r="AI321" s="150">
        <v>306.28059975267956</v>
      </c>
      <c r="AJ321" s="151">
        <v>342.61669698484121</v>
      </c>
      <c r="AK321" s="152">
        <v>387.13021588370469</v>
      </c>
      <c r="AL321" s="150">
        <v>40.104705882352938</v>
      </c>
      <c r="AM321" s="151">
        <v>47.039987710575645</v>
      </c>
      <c r="AN321" s="152">
        <v>55.108401031244661</v>
      </c>
      <c r="AO321" s="150">
        <v>99.39613263717132</v>
      </c>
      <c r="AP321" s="151">
        <v>106.51704728422442</v>
      </c>
      <c r="AQ321" s="152">
        <v>127.59697517511525</v>
      </c>
      <c r="AR321" s="150">
        <v>59.420233122652725</v>
      </c>
      <c r="AS321" s="151">
        <v>67.048068792367474</v>
      </c>
      <c r="AT321" s="152">
        <v>91.728269591810829</v>
      </c>
      <c r="AU321" s="150">
        <v>50.746392781899807</v>
      </c>
      <c r="AV321" s="151">
        <v>55.874788392220132</v>
      </c>
      <c r="AW321" s="152">
        <v>74.805529878442911</v>
      </c>
      <c r="AX321" s="150">
        <v>65.590588235294121</v>
      </c>
      <c r="AY321" s="151">
        <v>65.590588235294121</v>
      </c>
      <c r="AZ321" s="152">
        <v>65.590588235294121</v>
      </c>
      <c r="BA321" s="150">
        <v>12.542561601172487</v>
      </c>
      <c r="BB321" s="151">
        <v>13.441132886067265</v>
      </c>
      <c r="BC321" s="152">
        <v>16.101158855939815</v>
      </c>
    </row>
    <row r="322" spans="1:55" hidden="1">
      <c r="A322" s="147" t="str">
        <f t="shared" si="4"/>
        <v>MAURY REGIONAL MEDICAL CENTERVIZIENT</v>
      </c>
      <c r="B322" s="148" t="s">
        <v>693</v>
      </c>
      <c r="C322" s="148" t="s">
        <v>8335</v>
      </c>
      <c r="D322" s="149">
        <v>17</v>
      </c>
      <c r="E322" s="150">
        <v>38.152352941176474</v>
      </c>
      <c r="F322" s="151">
        <v>42.714468225104802</v>
      </c>
      <c r="G322" s="152">
        <v>56.417364396562327</v>
      </c>
      <c r="H322" s="150">
        <v>2803.4732658724383</v>
      </c>
      <c r="I322" s="151">
        <v>3193.3080271068188</v>
      </c>
      <c r="J322" s="153">
        <v>4130.8664304324266</v>
      </c>
      <c r="K322" s="150">
        <v>2686.7682352941174</v>
      </c>
      <c r="L322" s="151">
        <v>3063.2981701044964</v>
      </c>
      <c r="M322" s="152">
        <v>3955.394313793141</v>
      </c>
      <c r="N322" s="150">
        <v>16.492941176470588</v>
      </c>
      <c r="O322" s="151">
        <v>17.95269862551411</v>
      </c>
      <c r="P322" s="152">
        <v>22.665012533651094</v>
      </c>
      <c r="Q322" s="150">
        <v>100.21208940185029</v>
      </c>
      <c r="R322" s="151">
        <v>112.05715837680827</v>
      </c>
      <c r="S322" s="152">
        <v>152.80710410563435</v>
      </c>
      <c r="T322" s="150">
        <v>427.60650499221407</v>
      </c>
      <c r="U322" s="151">
        <v>455.93863646216607</v>
      </c>
      <c r="V322" s="152">
        <v>540.30814569524568</v>
      </c>
      <c r="W322" s="150">
        <v>105.63</v>
      </c>
      <c r="X322" s="151">
        <v>112.62877811079024</v>
      </c>
      <c r="Y322" s="152">
        <v>133.47025539480038</v>
      </c>
      <c r="Z322" s="150">
        <v>772.69823529411758</v>
      </c>
      <c r="AA322" s="151">
        <v>957.23131275370054</v>
      </c>
      <c r="AB322" s="152">
        <v>1353.3769798493172</v>
      </c>
      <c r="AC322" s="150">
        <v>333.0276470588235</v>
      </c>
      <c r="AD322" s="151">
        <v>375.63196280981902</v>
      </c>
      <c r="AE322" s="152">
        <v>436.18864347846153</v>
      </c>
      <c r="AF322" s="150">
        <v>229.36481817349096</v>
      </c>
      <c r="AG322" s="151">
        <v>286.3417737845059</v>
      </c>
      <c r="AH322" s="152">
        <v>426.21096634008444</v>
      </c>
      <c r="AI322" s="150">
        <v>231.4723529411765</v>
      </c>
      <c r="AJ322" s="151">
        <v>258.93345210912747</v>
      </c>
      <c r="AK322" s="152">
        <v>292.57465878539625</v>
      </c>
      <c r="AL322" s="150">
        <v>81.419337272144318</v>
      </c>
      <c r="AM322" s="151">
        <v>95.499132593568319</v>
      </c>
      <c r="AN322" s="152">
        <v>111.87937653136703</v>
      </c>
      <c r="AO322" s="150">
        <v>99.39613263717132</v>
      </c>
      <c r="AP322" s="151">
        <v>106.51704728422442</v>
      </c>
      <c r="AQ322" s="152">
        <v>127.59697517511525</v>
      </c>
      <c r="AR322" s="150">
        <v>59.420233122652725</v>
      </c>
      <c r="AS322" s="151">
        <v>67.048068792367474</v>
      </c>
      <c r="AT322" s="152">
        <v>91.728269591810829</v>
      </c>
      <c r="AU322" s="150">
        <v>50.746392781899807</v>
      </c>
      <c r="AV322" s="151">
        <v>55.874788392220132</v>
      </c>
      <c r="AW322" s="152">
        <v>74.805529878442911</v>
      </c>
      <c r="AX322" s="150">
        <v>28.831176470588236</v>
      </c>
      <c r="AY322" s="151">
        <v>28.831176470588236</v>
      </c>
      <c r="AZ322" s="152">
        <v>28.831176470588236</v>
      </c>
      <c r="BA322" s="150">
        <v>12.542561601172487</v>
      </c>
      <c r="BB322" s="151">
        <v>13.441132886067265</v>
      </c>
      <c r="BC322" s="152">
        <v>16.101158855939815</v>
      </c>
    </row>
    <row r="323" spans="1:55" hidden="1">
      <c r="A323" s="147" t="str">
        <f t="shared" ref="A323:A386" si="5">CONCATENATE(B323,C323)</f>
        <v>UNIVERSAL HEALTH SERVICES, INCINTALARE</v>
      </c>
      <c r="B323" s="148" t="s">
        <v>1027</v>
      </c>
      <c r="C323" s="148" t="s">
        <v>8332</v>
      </c>
      <c r="D323" s="149">
        <v>16</v>
      </c>
      <c r="E323" s="150">
        <v>1314.83</v>
      </c>
      <c r="F323" s="151">
        <v>1477.6670671692164</v>
      </c>
      <c r="G323" s="152">
        <v>2438.0278953132124</v>
      </c>
      <c r="H323" s="150">
        <v>2729.6202728174603</v>
      </c>
      <c r="I323" s="151">
        <v>3110.9965867599713</v>
      </c>
      <c r="J323" s="153">
        <v>3738.3412727587615</v>
      </c>
      <c r="K323" s="150">
        <v>2560.2987499999999</v>
      </c>
      <c r="L323" s="151">
        <v>2918.2404750970632</v>
      </c>
      <c r="M323" s="152">
        <v>3504.5578428688368</v>
      </c>
      <c r="N323" s="150">
        <v>57.526155753968261</v>
      </c>
      <c r="O323" s="151">
        <v>64.848750935267034</v>
      </c>
      <c r="P323" s="152">
        <v>70.056448974696565</v>
      </c>
      <c r="Q323" s="150">
        <v>111.79536706349208</v>
      </c>
      <c r="R323" s="151">
        <v>127.90736072764115</v>
      </c>
      <c r="S323" s="152">
        <v>163.72698091522787</v>
      </c>
      <c r="T323" s="150">
        <v>431.77205357142856</v>
      </c>
      <c r="U323" s="151">
        <v>503.30073777630406</v>
      </c>
      <c r="V323" s="152">
        <v>563.37826416707219</v>
      </c>
      <c r="W323" s="150">
        <v>562.79999999999995</v>
      </c>
      <c r="X323" s="151">
        <v>656.03517614797238</v>
      </c>
      <c r="Y323" s="152">
        <v>734.34416250558706</v>
      </c>
      <c r="Z323" s="150">
        <v>993.19124999999997</v>
      </c>
      <c r="AA323" s="151">
        <v>1217.5921305229094</v>
      </c>
      <c r="AB323" s="152">
        <v>1759.8728638264117</v>
      </c>
      <c r="AC323" s="150">
        <v>337.46125000000001</v>
      </c>
      <c r="AD323" s="151">
        <v>406.22386395897627</v>
      </c>
      <c r="AE323" s="152">
        <v>436.51821849894975</v>
      </c>
      <c r="AF323" s="150">
        <v>256.94148809523807</v>
      </c>
      <c r="AG323" s="151">
        <v>348.87231707237396</v>
      </c>
      <c r="AH323" s="152">
        <v>443.37564122325972</v>
      </c>
      <c r="AI323" s="150">
        <v>185.25</v>
      </c>
      <c r="AJ323" s="151">
        <v>205.49999999999997</v>
      </c>
      <c r="AK323" s="152">
        <v>245.318181977508</v>
      </c>
      <c r="AL323" s="150">
        <v>111.8749107142857</v>
      </c>
      <c r="AM323" s="151">
        <v>141.31701462330514</v>
      </c>
      <c r="AN323" s="152">
        <v>155.4908126671138</v>
      </c>
      <c r="AO323" s="150">
        <v>82.680464660023887</v>
      </c>
      <c r="AP323" s="151">
        <v>91.35389541697873</v>
      </c>
      <c r="AQ323" s="152">
        <v>102.25299189574946</v>
      </c>
      <c r="AR323" s="150">
        <v>51.20799843392367</v>
      </c>
      <c r="AS323" s="151">
        <v>61.303689407913318</v>
      </c>
      <c r="AT323" s="152">
        <v>74.858401567637571</v>
      </c>
      <c r="AU323" s="150">
        <v>27.524915674603168</v>
      </c>
      <c r="AV323" s="151">
        <v>33.273268168788469</v>
      </c>
      <c r="AW323" s="152">
        <v>43.221973186022538</v>
      </c>
      <c r="AX323" s="150">
        <v>21.88625</v>
      </c>
      <c r="AY323" s="151">
        <v>21.88625</v>
      </c>
      <c r="AZ323" s="152">
        <v>21.88625</v>
      </c>
      <c r="BA323" s="150">
        <v>10.552474658819062</v>
      </c>
      <c r="BB323" s="151">
        <v>11.65946115973118</v>
      </c>
      <c r="BC323" s="152">
        <v>13.050508487164269</v>
      </c>
    </row>
    <row r="324" spans="1:55" hidden="1">
      <c r="A324" s="147" t="str">
        <f t="shared" si="5"/>
        <v>HOSPITAL SERVICE DISTRICT 2 OF LASALLE PARISHHEALTHTRUST</v>
      </c>
      <c r="B324" s="148" t="s">
        <v>593</v>
      </c>
      <c r="C324" s="148" t="s">
        <v>8331</v>
      </c>
      <c r="D324" s="149">
        <v>15</v>
      </c>
      <c r="E324" s="150">
        <v>520.03</v>
      </c>
      <c r="F324" s="151">
        <v>0</v>
      </c>
      <c r="G324" s="152">
        <v>855.91601938295378</v>
      </c>
      <c r="H324" s="150">
        <v>1298.0243165874422</v>
      </c>
      <c r="I324" s="151">
        <v>0</v>
      </c>
      <c r="J324" s="153">
        <v>1397.9739156013211</v>
      </c>
      <c r="K324" s="150">
        <v>1135.2106666666666</v>
      </c>
      <c r="L324" s="151">
        <v>0</v>
      </c>
      <c r="M324" s="152">
        <v>1224.0955801250614</v>
      </c>
      <c r="N324" s="150">
        <v>88.460822071022477</v>
      </c>
      <c r="O324" s="151">
        <v>0</v>
      </c>
      <c r="P324" s="152">
        <v>93.950024317087781</v>
      </c>
      <c r="Q324" s="150">
        <v>74.352827849752998</v>
      </c>
      <c r="R324" s="151">
        <v>0</v>
      </c>
      <c r="S324" s="152">
        <v>79.928311159171813</v>
      </c>
      <c r="T324" s="150">
        <v>219.65656584956659</v>
      </c>
      <c r="U324" s="151">
        <v>0</v>
      </c>
      <c r="V324" s="152">
        <v>266.33359387486632</v>
      </c>
      <c r="W324" s="150">
        <v>69.278666666666666</v>
      </c>
      <c r="X324" s="151">
        <v>0</v>
      </c>
      <c r="Y324" s="152">
        <v>75.91656242437233</v>
      </c>
      <c r="Z324" s="150">
        <v>498.18333333333334</v>
      </c>
      <c r="AA324" s="151">
        <v>0</v>
      </c>
      <c r="AB324" s="152">
        <v>646.29032724745036</v>
      </c>
      <c r="AC324" s="150">
        <v>172.28200000000001</v>
      </c>
      <c r="AD324" s="151">
        <v>0</v>
      </c>
      <c r="AE324" s="152">
        <v>197.40382931722417</v>
      </c>
      <c r="AF324" s="150">
        <v>195.14386149687755</v>
      </c>
      <c r="AG324" s="151">
        <v>0</v>
      </c>
      <c r="AH324" s="152">
        <v>229.506605621478</v>
      </c>
      <c r="AI324" s="150">
        <v>415.9</v>
      </c>
      <c r="AJ324" s="151">
        <v>0</v>
      </c>
      <c r="AK324" s="152">
        <v>433.69651204602661</v>
      </c>
      <c r="AL324" s="150">
        <v>115.75727840432474</v>
      </c>
      <c r="AM324" s="151">
        <v>0</v>
      </c>
      <c r="AN324" s="152">
        <v>135.90399385038225</v>
      </c>
      <c r="AO324" s="150">
        <v>82.680464660023887</v>
      </c>
      <c r="AP324" s="151">
        <v>0</v>
      </c>
      <c r="AQ324" s="152">
        <v>87.846298286804327</v>
      </c>
      <c r="AR324" s="150">
        <v>24.282779849007358</v>
      </c>
      <c r="AS324" s="151">
        <v>0</v>
      </c>
      <c r="AT324" s="152">
        <v>28.058067549823374</v>
      </c>
      <c r="AU324" s="150">
        <v>26.739870444589435</v>
      </c>
      <c r="AV324" s="151">
        <v>0</v>
      </c>
      <c r="AW324" s="152">
        <v>32.866931761291596</v>
      </c>
      <c r="AX324" s="150">
        <v>23.088666666666665</v>
      </c>
      <c r="AY324" s="151">
        <v>0</v>
      </c>
      <c r="AZ324" s="152">
        <v>23.088666666666665</v>
      </c>
      <c r="BA324" s="150">
        <v>6.0449035324820635</v>
      </c>
      <c r="BB324" s="151">
        <v>0</v>
      </c>
      <c r="BC324" s="152">
        <v>6.4225860487468518</v>
      </c>
    </row>
    <row r="325" spans="1:55" hidden="1">
      <c r="A325" s="147" t="str">
        <f t="shared" si="5"/>
        <v>MOSAIC LIFE CAREPREMIER</v>
      </c>
      <c r="B325" s="148" t="s">
        <v>740</v>
      </c>
      <c r="C325" s="148" t="s">
        <v>8334</v>
      </c>
      <c r="D325" s="149">
        <v>15</v>
      </c>
      <c r="E325" s="150">
        <v>74.666666666666671</v>
      </c>
      <c r="F325" s="151">
        <v>91.414980698872981</v>
      </c>
      <c r="G325" s="152">
        <v>140.27387291583679</v>
      </c>
      <c r="H325" s="150">
        <v>1796.166472314477</v>
      </c>
      <c r="I325" s="151">
        <v>2270.9223934741553</v>
      </c>
      <c r="J325" s="153">
        <v>2743.2519592731614</v>
      </c>
      <c r="K325" s="150">
        <v>1646.0360000000001</v>
      </c>
      <c r="L325" s="151">
        <v>2069.5185658263508</v>
      </c>
      <c r="M325" s="152">
        <v>2507.0294580130471</v>
      </c>
      <c r="N325" s="150">
        <v>71.599999999999994</v>
      </c>
      <c r="O325" s="151">
        <v>96.737334461516653</v>
      </c>
      <c r="P325" s="152">
        <v>112.52929022987172</v>
      </c>
      <c r="Q325" s="150">
        <v>78.53047231447708</v>
      </c>
      <c r="R325" s="151">
        <v>104.66649318628784</v>
      </c>
      <c r="S325" s="152">
        <v>123.69321103024254</v>
      </c>
      <c r="T325" s="150">
        <v>384.24960581477654</v>
      </c>
      <c r="U325" s="151">
        <v>459.23413651163639</v>
      </c>
      <c r="V325" s="152">
        <v>497.11821815172704</v>
      </c>
      <c r="W325" s="150">
        <v>100.71266666666666</v>
      </c>
      <c r="X325" s="151">
        <v>120.36627705675667</v>
      </c>
      <c r="Y325" s="152">
        <v>130.29577816346804</v>
      </c>
      <c r="Z325" s="150">
        <v>577.01200000000006</v>
      </c>
      <c r="AA325" s="151">
        <v>718.80370194442241</v>
      </c>
      <c r="AB325" s="152">
        <v>927.67773331408546</v>
      </c>
      <c r="AC325" s="150">
        <v>243.79533333333333</v>
      </c>
      <c r="AD325" s="151">
        <v>309.70914501708364</v>
      </c>
      <c r="AE325" s="152">
        <v>326.90383508578913</v>
      </c>
      <c r="AF325" s="150">
        <v>191.44924184679036</v>
      </c>
      <c r="AG325" s="151">
        <v>196.93499474842895</v>
      </c>
      <c r="AH325" s="152">
        <v>213.69802795927447</v>
      </c>
      <c r="AI325" s="150">
        <v>371.57333333333338</v>
      </c>
      <c r="AJ325" s="151">
        <v>470.62958043975243</v>
      </c>
      <c r="AK325" s="152">
        <v>549.11880645216206</v>
      </c>
      <c r="AL325" s="150">
        <v>133.77000000000001</v>
      </c>
      <c r="AM325" s="151">
        <v>170.14453205654831</v>
      </c>
      <c r="AN325" s="152">
        <v>209.41730772290683</v>
      </c>
      <c r="AO325" s="150">
        <v>89.444861980726344</v>
      </c>
      <c r="AP325" s="151">
        <v>103.28489096011697</v>
      </c>
      <c r="AQ325" s="152">
        <v>115.43959095691385</v>
      </c>
      <c r="AR325" s="150">
        <v>57.759898731420471</v>
      </c>
      <c r="AS325" s="151">
        <v>74.3080514236228</v>
      </c>
      <c r="AT325" s="152">
        <v>92.998040438459171</v>
      </c>
      <c r="AU325" s="150">
        <v>36.155689824141191</v>
      </c>
      <c r="AV325" s="151">
        <v>45.852308019724831</v>
      </c>
      <c r="AW325" s="152">
        <v>55.698099441425271</v>
      </c>
      <c r="AX325" s="150">
        <v>60.941333333333333</v>
      </c>
      <c r="AY325" s="151">
        <v>60.941333333333333</v>
      </c>
      <c r="AZ325" s="152">
        <v>60.941333333333333</v>
      </c>
      <c r="BA325" s="150">
        <v>9.606148799477328</v>
      </c>
      <c r="BB325" s="151">
        <v>11.092532419743327</v>
      </c>
      <c r="BC325" s="152">
        <v>12.397916029227758</v>
      </c>
    </row>
    <row r="326" spans="1:55" hidden="1">
      <c r="A326" s="147" t="str">
        <f t="shared" si="5"/>
        <v>CHEROKEE REGIONAL MEDICAL CENTERPREMIER</v>
      </c>
      <c r="B326" s="148" t="s">
        <v>385</v>
      </c>
      <c r="C326" s="148" t="s">
        <v>8334</v>
      </c>
      <c r="D326" s="149">
        <v>15</v>
      </c>
      <c r="E326" s="150">
        <v>105.86666666666666</v>
      </c>
      <c r="F326" s="151">
        <v>129.61338334804489</v>
      </c>
      <c r="G326" s="152">
        <v>198.8883126699543</v>
      </c>
      <c r="H326" s="150">
        <v>1946.0846666666669</v>
      </c>
      <c r="I326" s="151">
        <v>2483.5612280141386</v>
      </c>
      <c r="J326" s="153">
        <v>2986.0086473328965</v>
      </c>
      <c r="K326" s="150">
        <v>1509.6053333333334</v>
      </c>
      <c r="L326" s="151">
        <v>1897.987810961492</v>
      </c>
      <c r="M326" s="152">
        <v>2299.2358858738644</v>
      </c>
      <c r="N326" s="150">
        <v>209.55266666666665</v>
      </c>
      <c r="O326" s="151">
        <v>283.12243579100618</v>
      </c>
      <c r="P326" s="152">
        <v>329.34096153319689</v>
      </c>
      <c r="Q326" s="150">
        <v>226.92666666666668</v>
      </c>
      <c r="R326" s="151">
        <v>302.45098126164044</v>
      </c>
      <c r="S326" s="152">
        <v>357.43179992583515</v>
      </c>
      <c r="T326" s="150">
        <v>384.24960581477654</v>
      </c>
      <c r="U326" s="151">
        <v>459.23413651163639</v>
      </c>
      <c r="V326" s="152">
        <v>497.11821815172704</v>
      </c>
      <c r="W326" s="150">
        <v>388.55466666666666</v>
      </c>
      <c r="X326" s="151">
        <v>464.37931004735321</v>
      </c>
      <c r="Y326" s="152">
        <v>502.68783786594474</v>
      </c>
      <c r="Z326" s="150">
        <v>685.0139999999999</v>
      </c>
      <c r="AA326" s="151">
        <v>853.34550942399198</v>
      </c>
      <c r="AB326" s="152">
        <v>1101.3154575787241</v>
      </c>
      <c r="AC326" s="150">
        <v>133.64600000000002</v>
      </c>
      <c r="AD326" s="151">
        <v>169.77924814647736</v>
      </c>
      <c r="AE326" s="152">
        <v>179.20519374396847</v>
      </c>
      <c r="AF326" s="150">
        <v>191.44924184679036</v>
      </c>
      <c r="AG326" s="151">
        <v>196.93499474842895</v>
      </c>
      <c r="AH326" s="152">
        <v>213.69802795927447</v>
      </c>
      <c r="AI326" s="150">
        <v>434.02666666666664</v>
      </c>
      <c r="AJ326" s="151">
        <v>549.73209783532434</v>
      </c>
      <c r="AK326" s="152">
        <v>641.41364244404963</v>
      </c>
      <c r="AL326" s="150">
        <v>143.274</v>
      </c>
      <c r="AM326" s="151">
        <v>182.23284507639906</v>
      </c>
      <c r="AN326" s="152">
        <v>224.29584620387047</v>
      </c>
      <c r="AO326" s="150">
        <v>89.444861980726344</v>
      </c>
      <c r="AP326" s="151">
        <v>103.28489096011697</v>
      </c>
      <c r="AQ326" s="152">
        <v>115.43959095691385</v>
      </c>
      <c r="AR326" s="150">
        <v>57.759898731420471</v>
      </c>
      <c r="AS326" s="151">
        <v>74.3080514236228</v>
      </c>
      <c r="AT326" s="152">
        <v>92.998040438459171</v>
      </c>
      <c r="AU326" s="150">
        <v>36.155689824141191</v>
      </c>
      <c r="AV326" s="151">
        <v>45.852308019724831</v>
      </c>
      <c r="AW326" s="152">
        <v>55.698099441425271</v>
      </c>
      <c r="AX326" s="150">
        <v>26.149333333333335</v>
      </c>
      <c r="AY326" s="151">
        <v>26.149333333333335</v>
      </c>
      <c r="AZ326" s="152">
        <v>26.149333333333335</v>
      </c>
      <c r="BA326" s="150">
        <v>9.606148799477328</v>
      </c>
      <c r="BB326" s="151">
        <v>11.092532419743327</v>
      </c>
      <c r="BC326" s="152">
        <v>12.397916029227758</v>
      </c>
    </row>
    <row r="327" spans="1:55" hidden="1">
      <c r="A327" s="147" t="str">
        <f t="shared" si="5"/>
        <v>GREAT PLAINS HEALTH ALLIANCE, INCVIZIENT</v>
      </c>
      <c r="B327" s="148" t="s">
        <v>541</v>
      </c>
      <c r="C327" s="148" t="s">
        <v>8335</v>
      </c>
      <c r="D327" s="149">
        <v>15</v>
      </c>
      <c r="E327" s="150">
        <v>361.20266666666669</v>
      </c>
      <c r="F327" s="151">
        <v>404.39392694716184</v>
      </c>
      <c r="G327" s="152">
        <v>534.12439588621044</v>
      </c>
      <c r="H327" s="150">
        <v>938.17214921681773</v>
      </c>
      <c r="I327" s="151">
        <v>1063.6090580552491</v>
      </c>
      <c r="J327" s="153">
        <v>1377.8801425585698</v>
      </c>
      <c r="K327" s="150">
        <v>771.26</v>
      </c>
      <c r="L327" s="151">
        <v>879.34616601426478</v>
      </c>
      <c r="M327" s="152">
        <v>1135.4300599441724</v>
      </c>
      <c r="N327" s="150">
        <v>80.098149216817802</v>
      </c>
      <c r="O327" s="151">
        <v>87.187477234349146</v>
      </c>
      <c r="P327" s="152">
        <v>110.07288127064815</v>
      </c>
      <c r="Q327" s="150">
        <v>86.814000000000007</v>
      </c>
      <c r="R327" s="151">
        <v>97.075414806635266</v>
      </c>
      <c r="S327" s="152">
        <v>132.37720134374931</v>
      </c>
      <c r="T327" s="150">
        <v>427.60650499221407</v>
      </c>
      <c r="U327" s="151">
        <v>455.93863646216607</v>
      </c>
      <c r="V327" s="152">
        <v>540.30814569524568</v>
      </c>
      <c r="W327" s="150">
        <v>30.720666666666666</v>
      </c>
      <c r="X327" s="151">
        <v>32.756140768868221</v>
      </c>
      <c r="Y327" s="152">
        <v>38.817525569426593</v>
      </c>
      <c r="Z327" s="150">
        <v>444.52066666666667</v>
      </c>
      <c r="AA327" s="151">
        <v>550.67953033116339</v>
      </c>
      <c r="AB327" s="152">
        <v>778.57565845862928</v>
      </c>
      <c r="AC327" s="150">
        <v>93.671333333333322</v>
      </c>
      <c r="AD327" s="151">
        <v>105.65473200126787</v>
      </c>
      <c r="AE327" s="152">
        <v>122.68762722954513</v>
      </c>
      <c r="AF327" s="150">
        <v>229.36481817349096</v>
      </c>
      <c r="AG327" s="151">
        <v>286.3417737845059</v>
      </c>
      <c r="AH327" s="152">
        <v>426.21096634008444</v>
      </c>
      <c r="AI327" s="150">
        <v>364.37333333333333</v>
      </c>
      <c r="AJ327" s="151">
        <v>407.60135652349953</v>
      </c>
      <c r="AK327" s="152">
        <v>460.55782608987897</v>
      </c>
      <c r="AL327" s="150">
        <v>81.419337272144318</v>
      </c>
      <c r="AM327" s="151">
        <v>95.499132593568319</v>
      </c>
      <c r="AN327" s="152">
        <v>111.87937653136703</v>
      </c>
      <c r="AO327" s="150">
        <v>99.39613263717132</v>
      </c>
      <c r="AP327" s="151">
        <v>106.51704728422442</v>
      </c>
      <c r="AQ327" s="152">
        <v>127.59697517511525</v>
      </c>
      <c r="AR327" s="150">
        <v>59.420233122652725</v>
      </c>
      <c r="AS327" s="151">
        <v>67.048068792367474</v>
      </c>
      <c r="AT327" s="152">
        <v>91.728269591810829</v>
      </c>
      <c r="AU327" s="150">
        <v>50.746392781899807</v>
      </c>
      <c r="AV327" s="151">
        <v>55.874788392220132</v>
      </c>
      <c r="AW327" s="152">
        <v>74.805529878442911</v>
      </c>
      <c r="AX327" s="150">
        <v>16.013333333333332</v>
      </c>
      <c r="AY327" s="151">
        <v>16.013333333333332</v>
      </c>
      <c r="AZ327" s="152">
        <v>16.013333333333332</v>
      </c>
      <c r="BA327" s="150">
        <v>12.542561601172487</v>
      </c>
      <c r="BB327" s="151">
        <v>13.441132886067265</v>
      </c>
      <c r="BC327" s="152">
        <v>16.101158855939815</v>
      </c>
    </row>
    <row r="328" spans="1:55" hidden="1">
      <c r="A328" s="147" t="str">
        <f t="shared" si="5"/>
        <v>ROCKCASTLE HOSPITAL AND RESPIRATORY CARE CENTER, INCVIZIENT</v>
      </c>
      <c r="B328" s="148" t="s">
        <v>867</v>
      </c>
      <c r="C328" s="148" t="s">
        <v>8335</v>
      </c>
      <c r="D328" s="149">
        <v>15</v>
      </c>
      <c r="E328" s="150">
        <v>152.13333333333333</v>
      </c>
      <c r="F328" s="151">
        <v>170.32486679563519</v>
      </c>
      <c r="G328" s="152">
        <v>224.96546194054164</v>
      </c>
      <c r="H328" s="150">
        <v>3484.3094825501512</v>
      </c>
      <c r="I328" s="151">
        <v>3967.8682140413794</v>
      </c>
      <c r="J328" s="153">
        <v>5123.1205433154964</v>
      </c>
      <c r="K328" s="150">
        <v>3376.654</v>
      </c>
      <c r="L328" s="151">
        <v>3849.8661266715908</v>
      </c>
      <c r="M328" s="152">
        <v>4971.0272199138153</v>
      </c>
      <c r="N328" s="150">
        <v>80.098149216817802</v>
      </c>
      <c r="O328" s="151">
        <v>87.187477234349146</v>
      </c>
      <c r="P328" s="152">
        <v>110.07288127064815</v>
      </c>
      <c r="Q328" s="150">
        <v>27.557333333333336</v>
      </c>
      <c r="R328" s="151">
        <v>30.814610135439562</v>
      </c>
      <c r="S328" s="152">
        <v>42.020442131032787</v>
      </c>
      <c r="T328" s="150">
        <v>191.44466666666668</v>
      </c>
      <c r="U328" s="151">
        <v>204.12930874272652</v>
      </c>
      <c r="V328" s="152">
        <v>241.90257080348792</v>
      </c>
      <c r="W328" s="150">
        <v>495.50066666666669</v>
      </c>
      <c r="X328" s="151">
        <v>528.33129451622312</v>
      </c>
      <c r="Y328" s="152">
        <v>626.09675781779663</v>
      </c>
      <c r="Z328" s="150">
        <v>1701.6893333333333</v>
      </c>
      <c r="AA328" s="151">
        <v>2108.0808005541935</v>
      </c>
      <c r="AB328" s="152">
        <v>2980.5001039142367</v>
      </c>
      <c r="AC328" s="150">
        <v>353.74533333333335</v>
      </c>
      <c r="AD328" s="151">
        <v>399.00006821758893</v>
      </c>
      <c r="AE328" s="152">
        <v>463.32398660057351</v>
      </c>
      <c r="AF328" s="150">
        <v>856.78066666666666</v>
      </c>
      <c r="AG328" s="151">
        <v>1069.6151998866551</v>
      </c>
      <c r="AH328" s="152">
        <v>1592.0894877839924</v>
      </c>
      <c r="AI328" s="150">
        <v>976</v>
      </c>
      <c r="AJ328" s="151">
        <v>1091.7893478308024</v>
      </c>
      <c r="AK328" s="152">
        <v>1233.6370341693187</v>
      </c>
      <c r="AL328" s="150">
        <v>81.419337272144318</v>
      </c>
      <c r="AM328" s="151">
        <v>95.499132593568319</v>
      </c>
      <c r="AN328" s="152">
        <v>111.87937653136703</v>
      </c>
      <c r="AO328" s="150">
        <v>99.39613263717132</v>
      </c>
      <c r="AP328" s="151">
        <v>106.51704728422442</v>
      </c>
      <c r="AQ328" s="152">
        <v>127.59697517511525</v>
      </c>
      <c r="AR328" s="150">
        <v>59.420233122652725</v>
      </c>
      <c r="AS328" s="151">
        <v>67.048068792367474</v>
      </c>
      <c r="AT328" s="152">
        <v>91.728269591810829</v>
      </c>
      <c r="AU328" s="150">
        <v>50.746392781899807</v>
      </c>
      <c r="AV328" s="151">
        <v>55.874788392220132</v>
      </c>
      <c r="AW328" s="152">
        <v>74.805529878442911</v>
      </c>
      <c r="AX328" s="150">
        <v>12.394</v>
      </c>
      <c r="AY328" s="151">
        <v>12.394</v>
      </c>
      <c r="AZ328" s="152">
        <v>12.394</v>
      </c>
      <c r="BA328" s="150">
        <v>12.542561601172487</v>
      </c>
      <c r="BB328" s="151">
        <v>13.441132886067265</v>
      </c>
      <c r="BC328" s="152">
        <v>16.101158855939815</v>
      </c>
    </row>
    <row r="329" spans="1:55" hidden="1">
      <c r="A329" s="147" t="str">
        <f t="shared" si="5"/>
        <v>GIRARD MEDICAL CENTERVIZIENT</v>
      </c>
      <c r="B329" s="148" t="s">
        <v>523</v>
      </c>
      <c r="C329" s="148" t="s">
        <v>8335</v>
      </c>
      <c r="D329" s="149">
        <v>15</v>
      </c>
      <c r="E329" s="150">
        <v>432.81412865255982</v>
      </c>
      <c r="F329" s="151">
        <v>484.56841899660054</v>
      </c>
      <c r="G329" s="152">
        <v>640.01904285746809</v>
      </c>
      <c r="H329" s="150">
        <v>2147.0808612714095</v>
      </c>
      <c r="I329" s="151">
        <v>2441.6430569725353</v>
      </c>
      <c r="J329" s="153">
        <v>3158.3114688903238</v>
      </c>
      <c r="K329" s="150">
        <v>1966.7706226527416</v>
      </c>
      <c r="L329" s="151">
        <v>2242.398421361378</v>
      </c>
      <c r="M329" s="152">
        <v>2895.4314835140417</v>
      </c>
      <c r="N329" s="150">
        <v>80.098149216817802</v>
      </c>
      <c r="O329" s="151">
        <v>87.187477234349146</v>
      </c>
      <c r="P329" s="152">
        <v>110.07288127064815</v>
      </c>
      <c r="Q329" s="150">
        <v>100.21208940185029</v>
      </c>
      <c r="R329" s="151">
        <v>112.05715837680827</v>
      </c>
      <c r="S329" s="152">
        <v>152.80710410563435</v>
      </c>
      <c r="T329" s="150">
        <v>427.60650499221407</v>
      </c>
      <c r="U329" s="151">
        <v>455.93863646216607</v>
      </c>
      <c r="V329" s="152">
        <v>540.30814569524568</v>
      </c>
      <c r="W329" s="150">
        <v>230.88416277365587</v>
      </c>
      <c r="X329" s="151">
        <v>246.1819666603206</v>
      </c>
      <c r="Y329" s="152">
        <v>291.73689455660809</v>
      </c>
      <c r="Z329" s="150">
        <v>1082.7604634972979</v>
      </c>
      <c r="AA329" s="151">
        <v>1341.3415128052047</v>
      </c>
      <c r="AB329" s="152">
        <v>1896.4493757779076</v>
      </c>
      <c r="AC329" s="150">
        <v>249.76420605477719</v>
      </c>
      <c r="AD329" s="151">
        <v>281.71660758069282</v>
      </c>
      <c r="AE329" s="152">
        <v>327.13293082620584</v>
      </c>
      <c r="AF329" s="150">
        <v>229.36481817349096</v>
      </c>
      <c r="AG329" s="151">
        <v>286.3417737845059</v>
      </c>
      <c r="AH329" s="152">
        <v>426.21096634008444</v>
      </c>
      <c r="AI329" s="150">
        <v>306.28059975267956</v>
      </c>
      <c r="AJ329" s="151">
        <v>342.61669698484121</v>
      </c>
      <c r="AK329" s="152">
        <v>387.13021588370469</v>
      </c>
      <c r="AL329" s="150">
        <v>81.419337272144318</v>
      </c>
      <c r="AM329" s="151">
        <v>95.499132593568319</v>
      </c>
      <c r="AN329" s="152">
        <v>111.87937653136703</v>
      </c>
      <c r="AO329" s="150">
        <v>99.39613263717132</v>
      </c>
      <c r="AP329" s="151">
        <v>106.51704728422442</v>
      </c>
      <c r="AQ329" s="152">
        <v>127.59697517511525</v>
      </c>
      <c r="AR329" s="150">
        <v>59.420233122652725</v>
      </c>
      <c r="AS329" s="151">
        <v>67.048068792367474</v>
      </c>
      <c r="AT329" s="152">
        <v>91.728269591810829</v>
      </c>
      <c r="AU329" s="150">
        <v>50.746392781899807</v>
      </c>
      <c r="AV329" s="151">
        <v>55.874788392220132</v>
      </c>
      <c r="AW329" s="152">
        <v>74.805529878442911</v>
      </c>
      <c r="AX329" s="150">
        <v>71.185558074562636</v>
      </c>
      <c r="AY329" s="151">
        <v>71.185558074562636</v>
      </c>
      <c r="AZ329" s="152">
        <v>71.185558074562636</v>
      </c>
      <c r="BA329" s="150">
        <v>12.542561601172487</v>
      </c>
      <c r="BB329" s="151">
        <v>13.441132886067265</v>
      </c>
      <c r="BC329" s="152">
        <v>16.101158855939815</v>
      </c>
    </row>
    <row r="330" spans="1:55" hidden="1">
      <c r="A330" s="147" t="str">
        <f t="shared" si="5"/>
        <v>BURGESS HEALTH CENTERPREMIER</v>
      </c>
      <c r="B330" s="148" t="s">
        <v>347</v>
      </c>
      <c r="C330" s="148" t="s">
        <v>8334</v>
      </c>
      <c r="D330" s="149">
        <v>15</v>
      </c>
      <c r="E330" s="150">
        <v>362.23099444656128</v>
      </c>
      <c r="F330" s="151">
        <v>443.4822236499906</v>
      </c>
      <c r="G330" s="152">
        <v>680.51175644429622</v>
      </c>
      <c r="H330" s="150">
        <v>1558.1661982178184</v>
      </c>
      <c r="I330" s="151">
        <v>1971.5966475621976</v>
      </c>
      <c r="J330" s="153">
        <v>2380.4089987779139</v>
      </c>
      <c r="K330" s="150">
        <v>1413.606</v>
      </c>
      <c r="L330" s="151">
        <v>1777.290327649896</v>
      </c>
      <c r="M330" s="152">
        <v>2153.0220991667202</v>
      </c>
      <c r="N330" s="150">
        <v>89.481531551151548</v>
      </c>
      <c r="O330" s="151">
        <v>120.89671572335898</v>
      </c>
      <c r="P330" s="152">
        <v>140.63258706889604</v>
      </c>
      <c r="Q330" s="150">
        <v>55.078666666666663</v>
      </c>
      <c r="R330" s="151">
        <v>73.409604188942694</v>
      </c>
      <c r="S330" s="152">
        <v>86.754312542297498</v>
      </c>
      <c r="T330" s="150">
        <v>296.32</v>
      </c>
      <c r="U330" s="151">
        <v>354.14547541975656</v>
      </c>
      <c r="V330" s="152">
        <v>383.36036829593286</v>
      </c>
      <c r="W330" s="150">
        <v>135.72733333333335</v>
      </c>
      <c r="X330" s="151">
        <v>162.21389373241468</v>
      </c>
      <c r="Y330" s="152">
        <v>175.59557402298702</v>
      </c>
      <c r="Z330" s="150">
        <v>1022.9766666666667</v>
      </c>
      <c r="AA330" s="151">
        <v>1274.3572317434739</v>
      </c>
      <c r="AB330" s="152">
        <v>1644.6671392735889</v>
      </c>
      <c r="AC330" s="150">
        <v>181.71799999999999</v>
      </c>
      <c r="AD330" s="151">
        <v>230.84825146043704</v>
      </c>
      <c r="AE330" s="152">
        <v>243.66467680863218</v>
      </c>
      <c r="AF330" s="150">
        <v>191.44924184679036</v>
      </c>
      <c r="AG330" s="151">
        <v>196.93499474842895</v>
      </c>
      <c r="AH330" s="152">
        <v>213.69802795927447</v>
      </c>
      <c r="AI330" s="150">
        <v>540.76800000000003</v>
      </c>
      <c r="AJ330" s="151">
        <v>684.92917581610811</v>
      </c>
      <c r="AK330" s="152">
        <v>799.15820670892083</v>
      </c>
      <c r="AL330" s="150">
        <v>295.06866666666667</v>
      </c>
      <c r="AM330" s="151">
        <v>375.30328335613092</v>
      </c>
      <c r="AN330" s="152">
        <v>461.93081981551285</v>
      </c>
      <c r="AO330" s="150">
        <v>89.444861980726344</v>
      </c>
      <c r="AP330" s="151">
        <v>103.28489096011697</v>
      </c>
      <c r="AQ330" s="152">
        <v>115.43959095691385</v>
      </c>
      <c r="AR330" s="150">
        <v>57.759898731420471</v>
      </c>
      <c r="AS330" s="151">
        <v>74.3080514236228</v>
      </c>
      <c r="AT330" s="152">
        <v>92.998040438459171</v>
      </c>
      <c r="AU330" s="150">
        <v>36.155689824141191</v>
      </c>
      <c r="AV330" s="151">
        <v>45.852308019724831</v>
      </c>
      <c r="AW330" s="152">
        <v>55.698099441425271</v>
      </c>
      <c r="AX330" s="150">
        <v>21.623333333333335</v>
      </c>
      <c r="AY330" s="151">
        <v>21.623333333333335</v>
      </c>
      <c r="AZ330" s="152">
        <v>21.623333333333335</v>
      </c>
      <c r="BA330" s="150">
        <v>9.606148799477328</v>
      </c>
      <c r="BB330" s="151">
        <v>11.092532419743327</v>
      </c>
      <c r="BC330" s="152">
        <v>12.397916029227758</v>
      </c>
    </row>
    <row r="331" spans="1:55" hidden="1">
      <c r="A331" s="147" t="str">
        <f t="shared" si="5"/>
        <v>TALLAHASSEE MEMORIAL HEALTHCAREVIZIENT</v>
      </c>
      <c r="B331" s="148" t="s">
        <v>972</v>
      </c>
      <c r="C331" s="148" t="s">
        <v>8335</v>
      </c>
      <c r="D331" s="149">
        <v>15</v>
      </c>
      <c r="E331" s="150">
        <v>432.81412865255982</v>
      </c>
      <c r="F331" s="151">
        <v>484.56841899660054</v>
      </c>
      <c r="G331" s="152">
        <v>640.01904285746809</v>
      </c>
      <c r="H331" s="150">
        <v>2459.3014825501514</v>
      </c>
      <c r="I331" s="151">
        <v>2799.5600494588834</v>
      </c>
      <c r="J331" s="153">
        <v>3613.2964964453063</v>
      </c>
      <c r="K331" s="150">
        <v>2367.4526666666666</v>
      </c>
      <c r="L331" s="151">
        <v>2699.2329767569695</v>
      </c>
      <c r="M331" s="152">
        <v>3485.3057635924642</v>
      </c>
      <c r="N331" s="150">
        <v>80.098149216817802</v>
      </c>
      <c r="O331" s="151">
        <v>87.187477234349146</v>
      </c>
      <c r="P331" s="152">
        <v>110.07288127064815</v>
      </c>
      <c r="Q331" s="150">
        <v>11.750666666666666</v>
      </c>
      <c r="R331" s="151">
        <v>13.139595467564778</v>
      </c>
      <c r="S331" s="152">
        <v>17.917851582194306</v>
      </c>
      <c r="T331" s="150">
        <v>427.60650499221407</v>
      </c>
      <c r="U331" s="151">
        <v>455.93863646216607</v>
      </c>
      <c r="V331" s="152">
        <v>540.30814569524568</v>
      </c>
      <c r="W331" s="150">
        <v>166.51533333333333</v>
      </c>
      <c r="X331" s="151">
        <v>177.54822048702334</v>
      </c>
      <c r="Y331" s="152">
        <v>210.4027650018964</v>
      </c>
      <c r="Z331" s="150">
        <v>966.83466666666675</v>
      </c>
      <c r="AA331" s="151">
        <v>1197.7307245134916</v>
      </c>
      <c r="AB331" s="152">
        <v>1693.4059396277698</v>
      </c>
      <c r="AC331" s="150">
        <v>376.23666666666668</v>
      </c>
      <c r="AD331" s="151">
        <v>424.36872382568515</v>
      </c>
      <c r="AE331" s="152">
        <v>492.78239422327675</v>
      </c>
      <c r="AF331" s="150">
        <v>229.36481817349096</v>
      </c>
      <c r="AG331" s="151">
        <v>286.3417737845059</v>
      </c>
      <c r="AH331" s="152">
        <v>426.21096634008444</v>
      </c>
      <c r="AI331" s="150">
        <v>329.17466666666667</v>
      </c>
      <c r="AJ331" s="151">
        <v>368.22683877297311</v>
      </c>
      <c r="AK331" s="152">
        <v>416.06768392452949</v>
      </c>
      <c r="AL331" s="150">
        <v>18.966666666666665</v>
      </c>
      <c r="AM331" s="151">
        <v>22.246560529026873</v>
      </c>
      <c r="AN331" s="152">
        <v>26.062344802097918</v>
      </c>
      <c r="AO331" s="150">
        <v>99.39613263717132</v>
      </c>
      <c r="AP331" s="151">
        <v>106.51704728422442</v>
      </c>
      <c r="AQ331" s="152">
        <v>127.59697517511525</v>
      </c>
      <c r="AR331" s="150">
        <v>59.420233122652725</v>
      </c>
      <c r="AS331" s="151">
        <v>67.048068792367474</v>
      </c>
      <c r="AT331" s="152">
        <v>91.728269591810829</v>
      </c>
      <c r="AU331" s="150">
        <v>50.746392781899807</v>
      </c>
      <c r="AV331" s="151">
        <v>55.874788392220132</v>
      </c>
      <c r="AW331" s="152">
        <v>74.805529878442911</v>
      </c>
      <c r="AX331" s="150">
        <v>12.652666666666667</v>
      </c>
      <c r="AY331" s="151">
        <v>12.652666666666667</v>
      </c>
      <c r="AZ331" s="152">
        <v>12.652666666666667</v>
      </c>
      <c r="BA331" s="150">
        <v>12.542561601172487</v>
      </c>
      <c r="BB331" s="151">
        <v>13.441132886067265</v>
      </c>
      <c r="BC331" s="152">
        <v>16.101158855939815</v>
      </c>
    </row>
    <row r="332" spans="1:55" hidden="1">
      <c r="A332" s="147" t="str">
        <f t="shared" si="5"/>
        <v>ENDLESS MOUNTAINS HEALTH SYSTEMSINTALARE</v>
      </c>
      <c r="B332" s="148" t="s">
        <v>482</v>
      </c>
      <c r="C332" s="148" t="s">
        <v>8332</v>
      </c>
      <c r="D332" s="149">
        <v>15</v>
      </c>
      <c r="E332" s="150">
        <v>380.66666666666669</v>
      </c>
      <c r="F332" s="151">
        <v>427.81089334926577</v>
      </c>
      <c r="G332" s="152">
        <v>705.85243122626468</v>
      </c>
      <c r="H332" s="150">
        <v>933.90748908730154</v>
      </c>
      <c r="I332" s="151">
        <v>1063.8256559690014</v>
      </c>
      <c r="J332" s="153">
        <v>1271.2815432994948</v>
      </c>
      <c r="K332" s="150">
        <v>859.38133333333326</v>
      </c>
      <c r="L332" s="151">
        <v>979.52685813568212</v>
      </c>
      <c r="M332" s="152">
        <v>1176.3281889460795</v>
      </c>
      <c r="N332" s="150">
        <v>57.526155753968261</v>
      </c>
      <c r="O332" s="151">
        <v>64.848750935267034</v>
      </c>
      <c r="P332" s="152">
        <v>70.056448974696565</v>
      </c>
      <c r="Q332" s="150">
        <v>17</v>
      </c>
      <c r="R332" s="151">
        <v>19.450046898052364</v>
      </c>
      <c r="S332" s="152">
        <v>24.896905378718579</v>
      </c>
      <c r="T332" s="150">
        <v>431.77205357142856</v>
      </c>
      <c r="U332" s="151">
        <v>503.30073777630406</v>
      </c>
      <c r="V332" s="152">
        <v>563.37826416707219</v>
      </c>
      <c r="W332" s="150">
        <v>191.20600000000002</v>
      </c>
      <c r="X332" s="151">
        <v>222.88177308199934</v>
      </c>
      <c r="Y332" s="152">
        <v>249.48651374563488</v>
      </c>
      <c r="Z332" s="150">
        <v>636.40200000000004</v>
      </c>
      <c r="AA332" s="151">
        <v>780.19018698467266</v>
      </c>
      <c r="AB332" s="152">
        <v>1127.6645966070041</v>
      </c>
      <c r="AC332" s="150">
        <v>122.67733333333334</v>
      </c>
      <c r="AD332" s="151">
        <v>147.67461557986283</v>
      </c>
      <c r="AE332" s="152">
        <v>158.68752633633784</v>
      </c>
      <c r="AF332" s="150">
        <v>256.94148809523807</v>
      </c>
      <c r="AG332" s="151">
        <v>348.87231707237396</v>
      </c>
      <c r="AH332" s="152">
        <v>443.37564122325972</v>
      </c>
      <c r="AI332" s="150">
        <v>474.24</v>
      </c>
      <c r="AJ332" s="151">
        <v>526.07999999999993</v>
      </c>
      <c r="AK332" s="152">
        <v>628.0145458624205</v>
      </c>
      <c r="AL332" s="150">
        <v>111.8749107142857</v>
      </c>
      <c r="AM332" s="151">
        <v>141.31701462330514</v>
      </c>
      <c r="AN332" s="152">
        <v>155.4908126671138</v>
      </c>
      <c r="AO332" s="150">
        <v>82.680464660023887</v>
      </c>
      <c r="AP332" s="151">
        <v>91.35389541697873</v>
      </c>
      <c r="AQ332" s="152">
        <v>102.25299189574946</v>
      </c>
      <c r="AR332" s="150">
        <v>51.20799843392367</v>
      </c>
      <c r="AS332" s="151">
        <v>61.303689407913318</v>
      </c>
      <c r="AT332" s="152">
        <v>74.858401567637571</v>
      </c>
      <c r="AU332" s="150">
        <v>27.524915674603168</v>
      </c>
      <c r="AV332" s="151">
        <v>33.273268168788469</v>
      </c>
      <c r="AW332" s="152">
        <v>43.221973186022538</v>
      </c>
      <c r="AX332" s="150">
        <v>43.70181547619049</v>
      </c>
      <c r="AY332" s="151">
        <v>43.70181547619049</v>
      </c>
      <c r="AZ332" s="152">
        <v>43.70181547619049</v>
      </c>
      <c r="BA332" s="150">
        <v>10.552474658819062</v>
      </c>
      <c r="BB332" s="151">
        <v>11.65946115973118</v>
      </c>
      <c r="BC332" s="152">
        <v>13.050508487164269</v>
      </c>
    </row>
    <row r="333" spans="1:55" hidden="1">
      <c r="A333" s="147" t="str">
        <f t="shared" si="5"/>
        <v>NORTH COUNTRY HOSPITAL AND HEALTH CENTER, INCVIZIENT</v>
      </c>
      <c r="B333" s="148" t="s">
        <v>770</v>
      </c>
      <c r="C333" s="148" t="s">
        <v>8335</v>
      </c>
      <c r="D333" s="149">
        <v>15</v>
      </c>
      <c r="E333" s="150">
        <v>1314.83</v>
      </c>
      <c r="F333" s="151">
        <v>1472.0524404616892</v>
      </c>
      <c r="G333" s="152">
        <v>1944.290129206501</v>
      </c>
      <c r="H333" s="150">
        <v>4124.2041492168182</v>
      </c>
      <c r="I333" s="151">
        <v>4696.7250108224589</v>
      </c>
      <c r="J333" s="153">
        <v>6066.8718437861062</v>
      </c>
      <c r="K333" s="150">
        <v>3984</v>
      </c>
      <c r="L333" s="151">
        <v>4542.3270043835164</v>
      </c>
      <c r="M333" s="152">
        <v>5865.1471083909228</v>
      </c>
      <c r="N333" s="150">
        <v>80.098149216817802</v>
      </c>
      <c r="O333" s="151">
        <v>87.187477234349146</v>
      </c>
      <c r="P333" s="152">
        <v>110.07288127064815</v>
      </c>
      <c r="Q333" s="150">
        <v>60.106000000000002</v>
      </c>
      <c r="R333" s="151">
        <v>67.210529204593954</v>
      </c>
      <c r="S333" s="152">
        <v>91.651854124535149</v>
      </c>
      <c r="T333" s="150">
        <v>427.60650499221407</v>
      </c>
      <c r="U333" s="151">
        <v>455.93863646216607</v>
      </c>
      <c r="V333" s="152">
        <v>540.30814569524568</v>
      </c>
      <c r="W333" s="150">
        <v>104.36200000000001</v>
      </c>
      <c r="X333" s="151">
        <v>111.2767636201675</v>
      </c>
      <c r="Y333" s="152">
        <v>131.86805636194413</v>
      </c>
      <c r="Z333" s="150">
        <v>1785.4966666666667</v>
      </c>
      <c r="AA333" s="151">
        <v>2211.9027067534721</v>
      </c>
      <c r="AB333" s="152">
        <v>3127.288216653641</v>
      </c>
      <c r="AC333" s="150">
        <v>437.64866666666666</v>
      </c>
      <c r="AD333" s="151">
        <v>493.63717737243223</v>
      </c>
      <c r="AE333" s="152">
        <v>573.21780915015756</v>
      </c>
      <c r="AF333" s="150">
        <v>867.25066666666669</v>
      </c>
      <c r="AG333" s="151">
        <v>1082.6860727232036</v>
      </c>
      <c r="AH333" s="152">
        <v>1611.5450819466739</v>
      </c>
      <c r="AI333" s="150">
        <v>466.53799999999995</v>
      </c>
      <c r="AJ333" s="151">
        <v>521.88649462939225</v>
      </c>
      <c r="AK333" s="152">
        <v>589.69114205664505</v>
      </c>
      <c r="AL333" s="150">
        <v>320.07733333333334</v>
      </c>
      <c r="AM333" s="151">
        <v>375.42810737976333</v>
      </c>
      <c r="AN333" s="152">
        <v>439.82245121279601</v>
      </c>
      <c r="AO333" s="150">
        <v>99.39613263717132</v>
      </c>
      <c r="AP333" s="151">
        <v>106.51704728422442</v>
      </c>
      <c r="AQ333" s="152">
        <v>127.59697517511525</v>
      </c>
      <c r="AR333" s="150">
        <v>59.420233122652725</v>
      </c>
      <c r="AS333" s="151">
        <v>67.048068792367474</v>
      </c>
      <c r="AT333" s="152">
        <v>91.728269591810829</v>
      </c>
      <c r="AU333" s="150">
        <v>50.746392781899807</v>
      </c>
      <c r="AV333" s="151">
        <v>55.874788392220132</v>
      </c>
      <c r="AW333" s="152">
        <v>74.805529878442911</v>
      </c>
      <c r="AX333" s="150">
        <v>52.062666666666672</v>
      </c>
      <c r="AY333" s="151">
        <v>52.062666666666672</v>
      </c>
      <c r="AZ333" s="152">
        <v>52.062666666666672</v>
      </c>
      <c r="BA333" s="150">
        <v>12.542561601172487</v>
      </c>
      <c r="BB333" s="151">
        <v>13.441132886067265</v>
      </c>
      <c r="BC333" s="152">
        <v>16.101158855939815</v>
      </c>
    </row>
    <row r="334" spans="1:55" hidden="1">
      <c r="A334" s="147" t="str">
        <f t="shared" si="5"/>
        <v>AITKIN COMMUNITY HOSPITALVIZIENT</v>
      </c>
      <c r="B334" s="148" t="s">
        <v>261</v>
      </c>
      <c r="C334" s="148" t="s">
        <v>8335</v>
      </c>
      <c r="D334" s="149">
        <v>14</v>
      </c>
      <c r="E334" s="150">
        <v>889.60428571428565</v>
      </c>
      <c r="F334" s="151">
        <v>995.97982996348742</v>
      </c>
      <c r="G334" s="152">
        <v>1315.4923690622252</v>
      </c>
      <c r="H334" s="150">
        <v>2819.3428571428572</v>
      </c>
      <c r="I334" s="151">
        <v>3209.7627530470095</v>
      </c>
      <c r="J334" s="153">
        <v>4143.4414530671656</v>
      </c>
      <c r="K334" s="150">
        <v>2717.7307142857144</v>
      </c>
      <c r="L334" s="151">
        <v>3098.5998027466121</v>
      </c>
      <c r="M334" s="152">
        <v>4000.9765161340497</v>
      </c>
      <c r="N334" s="150">
        <v>82.842142857142861</v>
      </c>
      <c r="O334" s="151">
        <v>90.174336298962942</v>
      </c>
      <c r="P334" s="152">
        <v>113.84374600512939</v>
      </c>
      <c r="Q334" s="150">
        <v>18.77</v>
      </c>
      <c r="R334" s="151">
        <v>20.988614001434605</v>
      </c>
      <c r="S334" s="152">
        <v>28.621190927985971</v>
      </c>
      <c r="T334" s="150">
        <v>427.60650499221407</v>
      </c>
      <c r="U334" s="151">
        <v>455.93863646216607</v>
      </c>
      <c r="V334" s="152">
        <v>540.30814569524568</v>
      </c>
      <c r="W334" s="150">
        <v>333.46571428571434</v>
      </c>
      <c r="X334" s="151">
        <v>355.56031375406513</v>
      </c>
      <c r="Y334" s="152">
        <v>421.35524047262925</v>
      </c>
      <c r="Z334" s="150">
        <v>1164.48</v>
      </c>
      <c r="AA334" s="151">
        <v>1442.5770218708237</v>
      </c>
      <c r="AB334" s="152">
        <v>2039.5807231202702</v>
      </c>
      <c r="AC334" s="150">
        <v>132.40928571428572</v>
      </c>
      <c r="AD334" s="151">
        <v>149.34844096687888</v>
      </c>
      <c r="AE334" s="152">
        <v>173.42532138019411</v>
      </c>
      <c r="AF334" s="150">
        <v>279.24357142857144</v>
      </c>
      <c r="AG334" s="151">
        <v>348.61100406556977</v>
      </c>
      <c r="AH334" s="152">
        <v>518.89680976619491</v>
      </c>
      <c r="AI334" s="150">
        <v>380.75357142857143</v>
      </c>
      <c r="AJ334" s="151">
        <v>425.92489081377954</v>
      </c>
      <c r="AK334" s="152">
        <v>481.26199447389212</v>
      </c>
      <c r="AL334" s="150">
        <v>118.82857142857142</v>
      </c>
      <c r="AM334" s="151">
        <v>139.37752233023767</v>
      </c>
      <c r="AN334" s="152">
        <v>163.28389459993761</v>
      </c>
      <c r="AO334" s="150">
        <v>99.39613263717132</v>
      </c>
      <c r="AP334" s="151">
        <v>106.51704728422442</v>
      </c>
      <c r="AQ334" s="152">
        <v>127.59697517511525</v>
      </c>
      <c r="AR334" s="150">
        <v>59.420233122652725</v>
      </c>
      <c r="AS334" s="151">
        <v>67.048068792367474</v>
      </c>
      <c r="AT334" s="152">
        <v>91.728269591810829</v>
      </c>
      <c r="AU334" s="150">
        <v>50.746392781899807</v>
      </c>
      <c r="AV334" s="151">
        <v>55.874788392220132</v>
      </c>
      <c r="AW334" s="152">
        <v>74.805529878442911</v>
      </c>
      <c r="AX334" s="150">
        <v>57.576428571428572</v>
      </c>
      <c r="AY334" s="151">
        <v>57.576428571428572</v>
      </c>
      <c r="AZ334" s="152">
        <v>57.576428571428572</v>
      </c>
      <c r="BA334" s="150">
        <v>12.542561601172487</v>
      </c>
      <c r="BB334" s="151">
        <v>13.441132886067265</v>
      </c>
      <c r="BC334" s="152">
        <v>16.101158855939815</v>
      </c>
    </row>
    <row r="335" spans="1:55" hidden="1">
      <c r="A335" s="147" t="str">
        <f t="shared" si="5"/>
        <v>GILLIARD HEALTH SERVICESHEALTHTRUST</v>
      </c>
      <c r="B335" s="148" t="s">
        <v>522</v>
      </c>
      <c r="C335" s="148" t="s">
        <v>8331</v>
      </c>
      <c r="D335" s="149">
        <v>14</v>
      </c>
      <c r="E335" s="150">
        <v>345.75598471432551</v>
      </c>
      <c r="F335" s="151">
        <v>0</v>
      </c>
      <c r="G335" s="152">
        <v>569.07887259296376</v>
      </c>
      <c r="H335" s="150">
        <v>1374.5693642064898</v>
      </c>
      <c r="I335" s="151">
        <v>0</v>
      </c>
      <c r="J335" s="153">
        <v>1480.5123000811523</v>
      </c>
      <c r="K335" s="150">
        <v>1211.7557142857145</v>
      </c>
      <c r="L335" s="151">
        <v>0</v>
      </c>
      <c r="M335" s="152">
        <v>1306.6339646048925</v>
      </c>
      <c r="N335" s="150">
        <v>88.460822071022477</v>
      </c>
      <c r="O335" s="151">
        <v>0</v>
      </c>
      <c r="P335" s="152">
        <v>93.950024317087781</v>
      </c>
      <c r="Q335" s="150">
        <v>74.352827849752998</v>
      </c>
      <c r="R335" s="151">
        <v>0</v>
      </c>
      <c r="S335" s="152">
        <v>79.928311159171813</v>
      </c>
      <c r="T335" s="150">
        <v>219.65656584956659</v>
      </c>
      <c r="U335" s="151">
        <v>0</v>
      </c>
      <c r="V335" s="152">
        <v>266.33359387486632</v>
      </c>
      <c r="W335" s="150">
        <v>186.93236881349625</v>
      </c>
      <c r="X335" s="151">
        <v>0</v>
      </c>
      <c r="Y335" s="152">
        <v>204.84318663993122</v>
      </c>
      <c r="Z335" s="150">
        <v>624.81142857142856</v>
      </c>
      <c r="AA335" s="151">
        <v>0</v>
      </c>
      <c r="AB335" s="152">
        <v>810.56421526086547</v>
      </c>
      <c r="AC335" s="150">
        <v>199.06357142857141</v>
      </c>
      <c r="AD335" s="151">
        <v>0</v>
      </c>
      <c r="AE335" s="152">
        <v>228.09063789346985</v>
      </c>
      <c r="AF335" s="150">
        <v>195.14386149687755</v>
      </c>
      <c r="AG335" s="151">
        <v>0</v>
      </c>
      <c r="AH335" s="152">
        <v>229.506605621478</v>
      </c>
      <c r="AI335" s="150">
        <v>401.04642857142852</v>
      </c>
      <c r="AJ335" s="151">
        <v>0</v>
      </c>
      <c r="AK335" s="152">
        <v>418.20735090152561</v>
      </c>
      <c r="AL335" s="150">
        <v>115.75727840432474</v>
      </c>
      <c r="AM335" s="151">
        <v>0</v>
      </c>
      <c r="AN335" s="152">
        <v>135.90399385038225</v>
      </c>
      <c r="AO335" s="150">
        <v>82.680464660023887</v>
      </c>
      <c r="AP335" s="151">
        <v>0</v>
      </c>
      <c r="AQ335" s="152">
        <v>87.846298286804327</v>
      </c>
      <c r="AR335" s="150">
        <v>24.282779849007358</v>
      </c>
      <c r="AS335" s="151">
        <v>0</v>
      </c>
      <c r="AT335" s="152">
        <v>28.058067549823374</v>
      </c>
      <c r="AU335" s="150">
        <v>26.739870444589435</v>
      </c>
      <c r="AV335" s="151">
        <v>0</v>
      </c>
      <c r="AW335" s="152">
        <v>32.866931761291596</v>
      </c>
      <c r="AX335" s="150">
        <v>26.898571428571426</v>
      </c>
      <c r="AY335" s="151">
        <v>0</v>
      </c>
      <c r="AZ335" s="152">
        <v>26.898571428571426</v>
      </c>
      <c r="BA335" s="150">
        <v>6.0449035324820635</v>
      </c>
      <c r="BB335" s="151">
        <v>0</v>
      </c>
      <c r="BC335" s="152">
        <v>6.4225860487468518</v>
      </c>
    </row>
    <row r="336" spans="1:55" hidden="1">
      <c r="A336" s="147" t="str">
        <f t="shared" si="5"/>
        <v>MERCY MEDICAL CENTERHEALTHTRUST</v>
      </c>
      <c r="B336" s="148" t="s">
        <v>719</v>
      </c>
      <c r="C336" s="148" t="s">
        <v>8331</v>
      </c>
      <c r="D336" s="149">
        <v>14</v>
      </c>
      <c r="E336" s="150">
        <v>345.75598471432551</v>
      </c>
      <c r="F336" s="151">
        <v>0</v>
      </c>
      <c r="G336" s="152">
        <v>569.07887259296376</v>
      </c>
      <c r="H336" s="150">
        <v>1740.777416348215</v>
      </c>
      <c r="I336" s="151">
        <v>0</v>
      </c>
      <c r="J336" s="153">
        <v>1875.3937711557373</v>
      </c>
      <c r="K336" s="150">
        <v>1577.9637664274396</v>
      </c>
      <c r="L336" s="151">
        <v>0</v>
      </c>
      <c r="M336" s="152">
        <v>1701.5154356794776</v>
      </c>
      <c r="N336" s="150">
        <v>88.460822071022477</v>
      </c>
      <c r="O336" s="151">
        <v>0</v>
      </c>
      <c r="P336" s="152">
        <v>93.950024317087781</v>
      </c>
      <c r="Q336" s="150">
        <v>74.352827849752998</v>
      </c>
      <c r="R336" s="151">
        <v>0</v>
      </c>
      <c r="S336" s="152">
        <v>79.928311159171813</v>
      </c>
      <c r="T336" s="150">
        <v>219.65656584956659</v>
      </c>
      <c r="U336" s="151">
        <v>0</v>
      </c>
      <c r="V336" s="152">
        <v>266.33359387486632</v>
      </c>
      <c r="W336" s="150">
        <v>186.93236881349625</v>
      </c>
      <c r="X336" s="151">
        <v>0</v>
      </c>
      <c r="Y336" s="152">
        <v>204.84318663993122</v>
      </c>
      <c r="Z336" s="150">
        <v>1037.9913062727194</v>
      </c>
      <c r="AA336" s="151">
        <v>0</v>
      </c>
      <c r="AB336" s="152">
        <v>1346.5800562262973</v>
      </c>
      <c r="AC336" s="150">
        <v>193.80161944263207</v>
      </c>
      <c r="AD336" s="151">
        <v>0</v>
      </c>
      <c r="AE336" s="152">
        <v>222.06139820674809</v>
      </c>
      <c r="AF336" s="150">
        <v>195.14386149687755</v>
      </c>
      <c r="AG336" s="151">
        <v>0</v>
      </c>
      <c r="AH336" s="152">
        <v>229.506605621478</v>
      </c>
      <c r="AI336" s="150">
        <v>340.16194752539843</v>
      </c>
      <c r="AJ336" s="151">
        <v>0</v>
      </c>
      <c r="AK336" s="152">
        <v>354.71760079958847</v>
      </c>
      <c r="AL336" s="150">
        <v>115.75727840432474</v>
      </c>
      <c r="AM336" s="151">
        <v>0</v>
      </c>
      <c r="AN336" s="152">
        <v>135.90399385038225</v>
      </c>
      <c r="AO336" s="150">
        <v>82.680464660023887</v>
      </c>
      <c r="AP336" s="151">
        <v>0</v>
      </c>
      <c r="AQ336" s="152">
        <v>87.846298286804327</v>
      </c>
      <c r="AR336" s="150">
        <v>24.282779849007358</v>
      </c>
      <c r="AS336" s="151">
        <v>0</v>
      </c>
      <c r="AT336" s="152">
        <v>28.058067549823374</v>
      </c>
      <c r="AU336" s="150">
        <v>26.739870444589435</v>
      </c>
      <c r="AV336" s="151">
        <v>0</v>
      </c>
      <c r="AW336" s="152">
        <v>32.866931761291596</v>
      </c>
      <c r="AX336" s="150">
        <v>46.286146891602193</v>
      </c>
      <c r="AY336" s="151">
        <v>0</v>
      </c>
      <c r="AZ336" s="152">
        <v>46.286146891602193</v>
      </c>
      <c r="BA336" s="150">
        <v>6.0449035324820635</v>
      </c>
      <c r="BB336" s="151">
        <v>0</v>
      </c>
      <c r="BC336" s="152">
        <v>6.4225860487468518</v>
      </c>
    </row>
    <row r="337" spans="1:55" hidden="1">
      <c r="A337" s="147" t="str">
        <f t="shared" si="5"/>
        <v>RICHLAND PARISH HOSPITAL SERVICE DISTRICT 1BPREMIER</v>
      </c>
      <c r="B337" s="148" t="s">
        <v>857</v>
      </c>
      <c r="C337" s="148" t="s">
        <v>8334</v>
      </c>
      <c r="D337" s="149">
        <v>14</v>
      </c>
      <c r="E337" s="150">
        <v>598.32857142857142</v>
      </c>
      <c r="F337" s="151">
        <v>732.53832333116645</v>
      </c>
      <c r="G337" s="152">
        <v>1124.060705229718</v>
      </c>
      <c r="H337" s="150">
        <v>1501.8370038656287</v>
      </c>
      <c r="I337" s="151">
        <v>1902.5469450267988</v>
      </c>
      <c r="J337" s="153">
        <v>2295.8357813766934</v>
      </c>
      <c r="K337" s="150">
        <v>1333.825</v>
      </c>
      <c r="L337" s="151">
        <v>1676.9837361171519</v>
      </c>
      <c r="M337" s="152">
        <v>2031.5099832775545</v>
      </c>
      <c r="N337" s="150">
        <v>89.481531551151548</v>
      </c>
      <c r="O337" s="151">
        <v>120.89671572335898</v>
      </c>
      <c r="P337" s="152">
        <v>140.63258706889604</v>
      </c>
      <c r="Q337" s="150">
        <v>78.53047231447708</v>
      </c>
      <c r="R337" s="151">
        <v>104.66649318628784</v>
      </c>
      <c r="S337" s="152">
        <v>123.69321103024254</v>
      </c>
      <c r="T337" s="150">
        <v>384.24960581477654</v>
      </c>
      <c r="U337" s="151">
        <v>459.23413651163639</v>
      </c>
      <c r="V337" s="152">
        <v>497.11821815172704</v>
      </c>
      <c r="W337" s="150">
        <v>263.88857142857142</v>
      </c>
      <c r="X337" s="151">
        <v>315.38520378783687</v>
      </c>
      <c r="Y337" s="152">
        <v>341.4026050619085</v>
      </c>
      <c r="Z337" s="150">
        <v>815.79714285714283</v>
      </c>
      <c r="AA337" s="151">
        <v>1016.2665704030367</v>
      </c>
      <c r="AB337" s="152">
        <v>1311.5790387891784</v>
      </c>
      <c r="AC337" s="150">
        <v>272.09142857142859</v>
      </c>
      <c r="AD337" s="151">
        <v>345.65552407073977</v>
      </c>
      <c r="AE337" s="152">
        <v>364.84591512814461</v>
      </c>
      <c r="AF337" s="150">
        <v>191.44924184679036</v>
      </c>
      <c r="AG337" s="151">
        <v>196.93499474842895</v>
      </c>
      <c r="AH337" s="152">
        <v>213.69802795927447</v>
      </c>
      <c r="AI337" s="150">
        <v>383.08571428571429</v>
      </c>
      <c r="AJ337" s="151">
        <v>485.21100093319012</v>
      </c>
      <c r="AK337" s="152">
        <v>566.13204265854756</v>
      </c>
      <c r="AL337" s="150">
        <v>95.246428571428581</v>
      </c>
      <c r="AM337" s="151">
        <v>121.14569050865792</v>
      </c>
      <c r="AN337" s="152">
        <v>149.10854931337911</v>
      </c>
      <c r="AO337" s="150">
        <v>89.444861980726344</v>
      </c>
      <c r="AP337" s="151">
        <v>103.28489096011697</v>
      </c>
      <c r="AQ337" s="152">
        <v>115.43959095691385</v>
      </c>
      <c r="AR337" s="150">
        <v>57.759898731420471</v>
      </c>
      <c r="AS337" s="151">
        <v>74.3080514236228</v>
      </c>
      <c r="AT337" s="152">
        <v>92.998040438459171</v>
      </c>
      <c r="AU337" s="150">
        <v>54.682142857142857</v>
      </c>
      <c r="AV337" s="151">
        <v>69.347382657049508</v>
      </c>
      <c r="AW337" s="152">
        <v>84.238233189337578</v>
      </c>
      <c r="AX337" s="150">
        <v>67.616417215658572</v>
      </c>
      <c r="AY337" s="151">
        <v>67.616417215658572</v>
      </c>
      <c r="AZ337" s="152">
        <v>67.616417215658572</v>
      </c>
      <c r="BA337" s="150">
        <v>9.606148799477328</v>
      </c>
      <c r="BB337" s="151">
        <v>11.092532419743327</v>
      </c>
      <c r="BC337" s="152">
        <v>12.397916029227758</v>
      </c>
    </row>
    <row r="338" spans="1:55" hidden="1">
      <c r="A338" s="147" t="str">
        <f t="shared" si="5"/>
        <v>SPARROW HEALTH SYSTEMVIZIENT</v>
      </c>
      <c r="B338" s="148" t="s">
        <v>946</v>
      </c>
      <c r="C338" s="148" t="s">
        <v>8335</v>
      </c>
      <c r="D338" s="149">
        <v>13</v>
      </c>
      <c r="E338" s="150">
        <v>432.81412865255982</v>
      </c>
      <c r="F338" s="151">
        <v>484.56841899660054</v>
      </c>
      <c r="G338" s="152">
        <v>640.01904285746809</v>
      </c>
      <c r="H338" s="150">
        <v>4156.5096876783564</v>
      </c>
      <c r="I338" s="151">
        <v>4732.849063932621</v>
      </c>
      <c r="J338" s="153">
        <v>6116.1325248910125</v>
      </c>
      <c r="K338" s="150">
        <v>3984</v>
      </c>
      <c r="L338" s="151">
        <v>4542.3270043835164</v>
      </c>
      <c r="M338" s="152">
        <v>5865.1471083909228</v>
      </c>
      <c r="N338" s="150">
        <v>80.098149216817802</v>
      </c>
      <c r="O338" s="151">
        <v>87.187477234349146</v>
      </c>
      <c r="P338" s="152">
        <v>110.07288127064815</v>
      </c>
      <c r="Q338" s="150">
        <v>92.411538461538456</v>
      </c>
      <c r="R338" s="151">
        <v>103.33458231475538</v>
      </c>
      <c r="S338" s="152">
        <v>140.91253522944118</v>
      </c>
      <c r="T338" s="150">
        <v>427.60650499221407</v>
      </c>
      <c r="U338" s="151">
        <v>455.93863646216607</v>
      </c>
      <c r="V338" s="152">
        <v>540.30814569524568</v>
      </c>
      <c r="W338" s="150">
        <v>138.81615384615384</v>
      </c>
      <c r="X338" s="151">
        <v>148.01376303826359</v>
      </c>
      <c r="Y338" s="152">
        <v>175.40308157502656</v>
      </c>
      <c r="Z338" s="150">
        <v>2213.6600000000003</v>
      </c>
      <c r="AA338" s="151">
        <v>2742.3185028807434</v>
      </c>
      <c r="AB338" s="152">
        <v>3877.2140900165032</v>
      </c>
      <c r="AC338" s="150">
        <v>392.45692307692303</v>
      </c>
      <c r="AD338" s="151">
        <v>442.664041966605</v>
      </c>
      <c r="AE338" s="152">
        <v>514.0271518370879</v>
      </c>
      <c r="AF338" s="150">
        <v>386.44</v>
      </c>
      <c r="AG338" s="151">
        <v>482.43630362519735</v>
      </c>
      <c r="AH338" s="152">
        <v>718.09167222795179</v>
      </c>
      <c r="AI338" s="150">
        <v>455.76</v>
      </c>
      <c r="AJ338" s="151">
        <v>509.8298290649247</v>
      </c>
      <c r="AK338" s="152">
        <v>576.06804784119743</v>
      </c>
      <c r="AL338" s="150">
        <v>22.455384615384617</v>
      </c>
      <c r="AM338" s="151">
        <v>26.33858030133916</v>
      </c>
      <c r="AN338" s="152">
        <v>30.85623777732226</v>
      </c>
      <c r="AO338" s="150">
        <v>99.39613263717132</v>
      </c>
      <c r="AP338" s="151">
        <v>106.51704728422442</v>
      </c>
      <c r="AQ338" s="152">
        <v>127.59697517511525</v>
      </c>
      <c r="AR338" s="150">
        <v>59.420233122652725</v>
      </c>
      <c r="AS338" s="151">
        <v>67.048068792367474</v>
      </c>
      <c r="AT338" s="152">
        <v>91.728269591810829</v>
      </c>
      <c r="AU338" s="150">
        <v>50.746392781899807</v>
      </c>
      <c r="AV338" s="151">
        <v>55.874788392220132</v>
      </c>
      <c r="AW338" s="152">
        <v>74.805529878442911</v>
      </c>
      <c r="AX338" s="150">
        <v>19.116153846153846</v>
      </c>
      <c r="AY338" s="151">
        <v>19.116153846153846</v>
      </c>
      <c r="AZ338" s="152">
        <v>19.116153846153846</v>
      </c>
      <c r="BA338" s="150">
        <v>12.542561601172487</v>
      </c>
      <c r="BB338" s="151">
        <v>13.441132886067265</v>
      </c>
      <c r="BC338" s="152">
        <v>16.101158855939815</v>
      </c>
    </row>
    <row r="339" spans="1:55" hidden="1">
      <c r="A339" s="147" t="str">
        <f t="shared" si="5"/>
        <v>REGIONAL HEALTHPREMIER</v>
      </c>
      <c r="B339" s="148" t="s">
        <v>850</v>
      </c>
      <c r="C339" s="148" t="s">
        <v>8334</v>
      </c>
      <c r="D339" s="149">
        <v>13</v>
      </c>
      <c r="E339" s="150">
        <v>362.23099444656128</v>
      </c>
      <c r="F339" s="151">
        <v>443.4822236499906</v>
      </c>
      <c r="G339" s="152">
        <v>680.51175644429622</v>
      </c>
      <c r="H339" s="150">
        <v>1648.2473953914</v>
      </c>
      <c r="I339" s="151">
        <v>2146.8538279321051</v>
      </c>
      <c r="J339" s="153">
        <v>2550.0122128350004</v>
      </c>
      <c r="K339" s="150">
        <v>838.176923076923</v>
      </c>
      <c r="L339" s="151">
        <v>1053.8182055282491</v>
      </c>
      <c r="M339" s="152">
        <v>1276.60284293939</v>
      </c>
      <c r="N339" s="150">
        <v>731.54</v>
      </c>
      <c r="O339" s="151">
        <v>988.36912921756834</v>
      </c>
      <c r="P339" s="152">
        <v>1149.7161588653682</v>
      </c>
      <c r="Q339" s="150">
        <v>78.53047231447708</v>
      </c>
      <c r="R339" s="151">
        <v>104.66649318628784</v>
      </c>
      <c r="S339" s="152">
        <v>123.69321103024254</v>
      </c>
      <c r="T339" s="150">
        <v>384.24960581477654</v>
      </c>
      <c r="U339" s="151">
        <v>459.23413651163639</v>
      </c>
      <c r="V339" s="152">
        <v>497.11821815172704</v>
      </c>
      <c r="W339" s="150">
        <v>170.39384615384614</v>
      </c>
      <c r="X339" s="151">
        <v>203.64541595152099</v>
      </c>
      <c r="Y339" s="152">
        <v>220.44495011102515</v>
      </c>
      <c r="Z339" s="150">
        <v>1185.3884615384616</v>
      </c>
      <c r="AA339" s="151">
        <v>1476.6791928002358</v>
      </c>
      <c r="AB339" s="152">
        <v>1905.7809561961813</v>
      </c>
      <c r="AC339" s="150">
        <v>282.62230769230769</v>
      </c>
      <c r="AD339" s="151">
        <v>359.03358805667494</v>
      </c>
      <c r="AE339" s="152">
        <v>378.9667136043538</v>
      </c>
      <c r="AF339" s="150">
        <v>190.12384615384616</v>
      </c>
      <c r="AG339" s="151">
        <v>195.57162140042459</v>
      </c>
      <c r="AH339" s="152">
        <v>212.21860478101738</v>
      </c>
      <c r="AI339" s="150">
        <v>364.35692307692301</v>
      </c>
      <c r="AJ339" s="151">
        <v>461.48937626851068</v>
      </c>
      <c r="AK339" s="152">
        <v>538.45424516268349</v>
      </c>
      <c r="AL339" s="150">
        <v>44.291538461538458</v>
      </c>
      <c r="AM339" s="151">
        <v>56.335225279233555</v>
      </c>
      <c r="AN339" s="152">
        <v>69.338526870905</v>
      </c>
      <c r="AO339" s="150">
        <v>89.444861980726344</v>
      </c>
      <c r="AP339" s="151">
        <v>103.28489096011697</v>
      </c>
      <c r="AQ339" s="152">
        <v>115.43959095691385</v>
      </c>
      <c r="AR339" s="150">
        <v>57.759898731420471</v>
      </c>
      <c r="AS339" s="151">
        <v>74.3080514236228</v>
      </c>
      <c r="AT339" s="152">
        <v>92.998040438459171</v>
      </c>
      <c r="AU339" s="150">
        <v>36.155689824141191</v>
      </c>
      <c r="AV339" s="151">
        <v>45.852308019724831</v>
      </c>
      <c r="AW339" s="152">
        <v>55.698099441425271</v>
      </c>
      <c r="AX339" s="150">
        <v>30.029999999999998</v>
      </c>
      <c r="AY339" s="151">
        <v>30.029999999999998</v>
      </c>
      <c r="AZ339" s="152">
        <v>30.029999999999998</v>
      </c>
      <c r="BA339" s="150">
        <v>9.606148799477328</v>
      </c>
      <c r="BB339" s="151">
        <v>11.092532419743327</v>
      </c>
      <c r="BC339" s="152">
        <v>12.397916029227758</v>
      </c>
    </row>
    <row r="340" spans="1:55" hidden="1">
      <c r="A340" s="147" t="str">
        <f t="shared" si="5"/>
        <v>PENN STATE MILTON S HERSHEY MEDICAL CENTERPREMIER</v>
      </c>
      <c r="B340" s="148" t="s">
        <v>822</v>
      </c>
      <c r="C340" s="148" t="s">
        <v>8334</v>
      </c>
      <c r="D340" s="149">
        <v>13</v>
      </c>
      <c r="E340" s="150">
        <v>556.30769230769226</v>
      </c>
      <c r="F340" s="151">
        <v>681.09183421797661</v>
      </c>
      <c r="G340" s="152">
        <v>1045.1174267795311</v>
      </c>
      <c r="H340" s="150">
        <v>2312.0853846153846</v>
      </c>
      <c r="I340" s="151">
        <v>2913.8119574470152</v>
      </c>
      <c r="J340" s="153">
        <v>3525.8781476092295</v>
      </c>
      <c r="K340" s="150">
        <v>2225.9669230769232</v>
      </c>
      <c r="L340" s="151">
        <v>2798.6507428896143</v>
      </c>
      <c r="M340" s="152">
        <v>3390.3053449113559</v>
      </c>
      <c r="N340" s="150">
        <v>20.876923076923074</v>
      </c>
      <c r="O340" s="151">
        <v>28.206395114799761</v>
      </c>
      <c r="P340" s="152">
        <v>32.810968380304232</v>
      </c>
      <c r="Q340" s="150">
        <v>65.241538461538454</v>
      </c>
      <c r="R340" s="151">
        <v>86.954819442601249</v>
      </c>
      <c r="S340" s="152">
        <v>102.76183431756935</v>
      </c>
      <c r="T340" s="150">
        <v>384.24960581477654</v>
      </c>
      <c r="U340" s="151">
        <v>459.23413651163639</v>
      </c>
      <c r="V340" s="152">
        <v>497.11821815172704</v>
      </c>
      <c r="W340" s="150">
        <v>77.842307692307699</v>
      </c>
      <c r="X340" s="151">
        <v>93.032873466061304</v>
      </c>
      <c r="Y340" s="152">
        <v>100.70753153998517</v>
      </c>
      <c r="Z340" s="150">
        <v>880.55769230769226</v>
      </c>
      <c r="AA340" s="151">
        <v>1096.9410151026439</v>
      </c>
      <c r="AB340" s="152">
        <v>1415.6963183647511</v>
      </c>
      <c r="AC340" s="150">
        <v>56.448461538461544</v>
      </c>
      <c r="AD340" s="151">
        <v>71.710169844404959</v>
      </c>
      <c r="AE340" s="152">
        <v>75.691434734664355</v>
      </c>
      <c r="AF340" s="150">
        <v>298.06692307692305</v>
      </c>
      <c r="AG340" s="151">
        <v>306.60768026341663</v>
      </c>
      <c r="AH340" s="152">
        <v>332.70601150983396</v>
      </c>
      <c r="AI340" s="150">
        <v>249.13846153846154</v>
      </c>
      <c r="AJ340" s="151">
        <v>315.55528641789385</v>
      </c>
      <c r="AK340" s="152">
        <v>368.1820043813546</v>
      </c>
      <c r="AL340" s="150">
        <v>76.381538461538469</v>
      </c>
      <c r="AM340" s="151">
        <v>97.151088579634518</v>
      </c>
      <c r="AN340" s="152">
        <v>119.57551128316547</v>
      </c>
      <c r="AO340" s="150">
        <v>89.444861980726344</v>
      </c>
      <c r="AP340" s="151">
        <v>103.28489096011697</v>
      </c>
      <c r="AQ340" s="152">
        <v>115.43959095691385</v>
      </c>
      <c r="AR340" s="150">
        <v>57.759898731420471</v>
      </c>
      <c r="AS340" s="151">
        <v>74.3080514236228</v>
      </c>
      <c r="AT340" s="152">
        <v>92.998040438459171</v>
      </c>
      <c r="AU340" s="150">
        <v>36.155689824141191</v>
      </c>
      <c r="AV340" s="151">
        <v>45.852308019724831</v>
      </c>
      <c r="AW340" s="152">
        <v>55.698099441425271</v>
      </c>
      <c r="AX340" s="150">
        <v>14.673076923076923</v>
      </c>
      <c r="AY340" s="151">
        <v>14.673076923076923</v>
      </c>
      <c r="AZ340" s="152">
        <v>14.673076923076923</v>
      </c>
      <c r="BA340" s="150">
        <v>9.606148799477328</v>
      </c>
      <c r="BB340" s="151">
        <v>11.092532419743327</v>
      </c>
      <c r="BC340" s="152">
        <v>12.397916029227758</v>
      </c>
    </row>
    <row r="341" spans="1:55" hidden="1">
      <c r="A341" s="147" t="str">
        <f t="shared" si="5"/>
        <v>OKANOGAN COUNTY PUBLIC HOSPITAL DISTRICT 4PREMIER</v>
      </c>
      <c r="B341" s="148" t="s">
        <v>797</v>
      </c>
      <c r="C341" s="148" t="s">
        <v>8334</v>
      </c>
      <c r="D341" s="149">
        <v>12</v>
      </c>
      <c r="E341" s="150">
        <v>362.23099444656128</v>
      </c>
      <c r="F341" s="151">
        <v>443.4822236499906</v>
      </c>
      <c r="G341" s="152">
        <v>680.51175644429622</v>
      </c>
      <c r="H341" s="150">
        <v>1522.4581982178183</v>
      </c>
      <c r="I341" s="151">
        <v>1927.1167769515353</v>
      </c>
      <c r="J341" s="153">
        <v>2326.3089279148621</v>
      </c>
      <c r="K341" s="150">
        <v>1372.4058333333332</v>
      </c>
      <c r="L341" s="151">
        <v>1725.4904217961925</v>
      </c>
      <c r="M341" s="152">
        <v>2090.2713260922669</v>
      </c>
      <c r="N341" s="150">
        <v>89.481531551151548</v>
      </c>
      <c r="O341" s="151">
        <v>120.89671572335898</v>
      </c>
      <c r="P341" s="152">
        <v>140.63258706889604</v>
      </c>
      <c r="Q341" s="150">
        <v>60.570833333333333</v>
      </c>
      <c r="R341" s="151">
        <v>80.729639431983657</v>
      </c>
      <c r="S341" s="152">
        <v>95.405014753699163</v>
      </c>
      <c r="T341" s="150">
        <v>384.24960581477654</v>
      </c>
      <c r="U341" s="151">
        <v>459.23413651163639</v>
      </c>
      <c r="V341" s="152">
        <v>497.11821815172704</v>
      </c>
      <c r="W341" s="150">
        <v>39.513333333333335</v>
      </c>
      <c r="X341" s="151">
        <v>47.224177304105858</v>
      </c>
      <c r="Y341" s="152">
        <v>51.119890723766964</v>
      </c>
      <c r="Z341" s="150">
        <v>374.31333333333333</v>
      </c>
      <c r="AA341" s="151">
        <v>466.29499852196579</v>
      </c>
      <c r="AB341" s="152">
        <v>601.79362754311239</v>
      </c>
      <c r="AC341" s="150">
        <v>186.16916666666668</v>
      </c>
      <c r="AD341" s="151">
        <v>236.50285938017524</v>
      </c>
      <c r="AE341" s="152">
        <v>249.63322195690972</v>
      </c>
      <c r="AF341" s="150">
        <v>173.19333333333336</v>
      </c>
      <c r="AG341" s="151">
        <v>178.15598464348125</v>
      </c>
      <c r="AH341" s="152">
        <v>193.32055552690665</v>
      </c>
      <c r="AI341" s="150">
        <v>130.57333333333335</v>
      </c>
      <c r="AJ341" s="151">
        <v>165.38235543442283</v>
      </c>
      <c r="AK341" s="152">
        <v>192.96398993777893</v>
      </c>
      <c r="AL341" s="150">
        <v>54.469913703925542</v>
      </c>
      <c r="AM341" s="151">
        <v>69.281288617141215</v>
      </c>
      <c r="AN341" s="152">
        <v>85.272801672835115</v>
      </c>
      <c r="AO341" s="150">
        <v>89.444861980726344</v>
      </c>
      <c r="AP341" s="151">
        <v>103.28489096011697</v>
      </c>
      <c r="AQ341" s="152">
        <v>115.43959095691385</v>
      </c>
      <c r="AR341" s="150">
        <v>57.759898731420471</v>
      </c>
      <c r="AS341" s="151">
        <v>74.3080514236228</v>
      </c>
      <c r="AT341" s="152">
        <v>92.998040438459171</v>
      </c>
      <c r="AU341" s="150">
        <v>36.155689824141191</v>
      </c>
      <c r="AV341" s="151">
        <v>45.852308019724831</v>
      </c>
      <c r="AW341" s="152">
        <v>55.698099441425271</v>
      </c>
      <c r="AX341" s="150">
        <v>13.434166666666668</v>
      </c>
      <c r="AY341" s="151">
        <v>13.434166666666668</v>
      </c>
      <c r="AZ341" s="152">
        <v>13.434166666666668</v>
      </c>
      <c r="BA341" s="150">
        <v>9.606148799477328</v>
      </c>
      <c r="BB341" s="151">
        <v>11.092532419743327</v>
      </c>
      <c r="BC341" s="152">
        <v>12.397916029227758</v>
      </c>
    </row>
    <row r="342" spans="1:55" hidden="1">
      <c r="A342" s="147" t="str">
        <f t="shared" si="5"/>
        <v>LA PAZ REGIONAL HOSPITALPREMIER</v>
      </c>
      <c r="B342" s="148" t="s">
        <v>642</v>
      </c>
      <c r="C342" s="148" t="s">
        <v>8334</v>
      </c>
      <c r="D342" s="149">
        <v>12</v>
      </c>
      <c r="E342" s="150">
        <v>1314.83</v>
      </c>
      <c r="F342" s="151">
        <v>1609.756594718292</v>
      </c>
      <c r="G342" s="152">
        <v>2470.1289686508439</v>
      </c>
      <c r="H342" s="150">
        <v>2350.9728371989618</v>
      </c>
      <c r="I342" s="151">
        <v>2970.143505485843</v>
      </c>
      <c r="J342" s="153">
        <v>3589.1298211310623</v>
      </c>
      <c r="K342" s="150">
        <v>2182.9608333333331</v>
      </c>
      <c r="L342" s="151">
        <v>2744.5802965761959</v>
      </c>
      <c r="M342" s="152">
        <v>3324.8040230319239</v>
      </c>
      <c r="N342" s="150">
        <v>89.481531551151548</v>
      </c>
      <c r="O342" s="151">
        <v>120.89671572335898</v>
      </c>
      <c r="P342" s="152">
        <v>140.63258706889604</v>
      </c>
      <c r="Q342" s="150">
        <v>78.53047231447708</v>
      </c>
      <c r="R342" s="151">
        <v>104.66649318628784</v>
      </c>
      <c r="S342" s="152">
        <v>123.69321103024254</v>
      </c>
      <c r="T342" s="150">
        <v>486.20416666666665</v>
      </c>
      <c r="U342" s="151">
        <v>581.08465765130006</v>
      </c>
      <c r="V342" s="152">
        <v>629.02068169664699</v>
      </c>
      <c r="W342" s="150">
        <v>470.12666666666672</v>
      </c>
      <c r="X342" s="151">
        <v>561.86970799869096</v>
      </c>
      <c r="Y342" s="152">
        <v>608.22061311782068</v>
      </c>
      <c r="Z342" s="150">
        <v>1481.6708333333333</v>
      </c>
      <c r="AA342" s="151">
        <v>1845.7683376828857</v>
      </c>
      <c r="AB342" s="152">
        <v>2382.1221052322285</v>
      </c>
      <c r="AC342" s="150">
        <v>235.29083333333332</v>
      </c>
      <c r="AD342" s="151">
        <v>298.90532286107657</v>
      </c>
      <c r="AE342" s="152">
        <v>315.50019733983652</v>
      </c>
      <c r="AF342" s="150">
        <v>252.75833333333333</v>
      </c>
      <c r="AG342" s="151">
        <v>260.0008261586969</v>
      </c>
      <c r="AH342" s="152">
        <v>282.13199938828501</v>
      </c>
      <c r="AI342" s="150">
        <v>559.26666666666665</v>
      </c>
      <c r="AJ342" s="151">
        <v>708.35932795842587</v>
      </c>
      <c r="AK342" s="152">
        <v>826.49592136629587</v>
      </c>
      <c r="AL342" s="150">
        <v>102.33999999999999</v>
      </c>
      <c r="AM342" s="151">
        <v>130.16813493808144</v>
      </c>
      <c r="AN342" s="152">
        <v>160.21355514960217</v>
      </c>
      <c r="AO342" s="150">
        <v>89.444861980726344</v>
      </c>
      <c r="AP342" s="151">
        <v>103.28489096011697</v>
      </c>
      <c r="AQ342" s="152">
        <v>115.43959095691385</v>
      </c>
      <c r="AR342" s="150">
        <v>57.759898731420471</v>
      </c>
      <c r="AS342" s="151">
        <v>74.3080514236228</v>
      </c>
      <c r="AT342" s="152">
        <v>92.998040438459171</v>
      </c>
      <c r="AU342" s="150">
        <v>36.155689824141191</v>
      </c>
      <c r="AV342" s="151">
        <v>45.852308019724831</v>
      </c>
      <c r="AW342" s="152">
        <v>55.698099441425271</v>
      </c>
      <c r="AX342" s="150">
        <v>62.494166666666665</v>
      </c>
      <c r="AY342" s="151">
        <v>62.494166666666665</v>
      </c>
      <c r="AZ342" s="152">
        <v>62.494166666666665</v>
      </c>
      <c r="BA342" s="150">
        <v>9.606148799477328</v>
      </c>
      <c r="BB342" s="151">
        <v>11.092532419743327</v>
      </c>
      <c r="BC342" s="152">
        <v>12.397916029227758</v>
      </c>
    </row>
    <row r="343" spans="1:55" hidden="1">
      <c r="A343" s="147" t="str">
        <f t="shared" si="5"/>
        <v>EDGEFIELD COUNTY HOSPITALVIZIENT</v>
      </c>
      <c r="B343" s="148" t="s">
        <v>473</v>
      </c>
      <c r="C343" s="148" t="s">
        <v>8335</v>
      </c>
      <c r="D343" s="149">
        <v>12</v>
      </c>
      <c r="E343" s="150">
        <v>432.81412865255982</v>
      </c>
      <c r="F343" s="151">
        <v>484.56841899660054</v>
      </c>
      <c r="G343" s="152">
        <v>640.01904285746809</v>
      </c>
      <c r="H343" s="150">
        <v>2736.1718787212585</v>
      </c>
      <c r="I343" s="151">
        <v>3082.873349745445</v>
      </c>
      <c r="J343" s="153">
        <v>3967.8550882546001</v>
      </c>
      <c r="K343" s="150">
        <v>1966.7706226527416</v>
      </c>
      <c r="L343" s="151">
        <v>2242.398421361378</v>
      </c>
      <c r="M343" s="152">
        <v>2895.4314835140417</v>
      </c>
      <c r="N343" s="150">
        <v>669.18916666666667</v>
      </c>
      <c r="O343" s="151">
        <v>728.4177700072587</v>
      </c>
      <c r="P343" s="152">
        <v>919.61650063492425</v>
      </c>
      <c r="Q343" s="150">
        <v>100.21208940185029</v>
      </c>
      <c r="R343" s="151">
        <v>112.05715837680827</v>
      </c>
      <c r="S343" s="152">
        <v>152.80710410563435</v>
      </c>
      <c r="T343" s="150">
        <v>427.60650499221407</v>
      </c>
      <c r="U343" s="151">
        <v>455.93863646216607</v>
      </c>
      <c r="V343" s="152">
        <v>540.30814569524568</v>
      </c>
      <c r="W343" s="150">
        <v>49.127499999999998</v>
      </c>
      <c r="X343" s="151">
        <v>52.382564580496521</v>
      </c>
      <c r="Y343" s="152">
        <v>62.075735793884839</v>
      </c>
      <c r="Z343" s="150">
        <v>311.9325</v>
      </c>
      <c r="AA343" s="151">
        <v>386.42712358711248</v>
      </c>
      <c r="AB343" s="152">
        <v>546.34816734912897</v>
      </c>
      <c r="AC343" s="150">
        <v>52.305</v>
      </c>
      <c r="AD343" s="151">
        <v>58.996392606699139</v>
      </c>
      <c r="AE343" s="152">
        <v>68.507366276143088</v>
      </c>
      <c r="AF343" s="150">
        <v>229.36481817349096</v>
      </c>
      <c r="AG343" s="151">
        <v>286.3417737845059</v>
      </c>
      <c r="AH343" s="152">
        <v>426.21096634008444</v>
      </c>
      <c r="AI343" s="150">
        <v>310.82083333333333</v>
      </c>
      <c r="AJ343" s="151">
        <v>347.69556856273209</v>
      </c>
      <c r="AK343" s="152">
        <v>392.86894568787852</v>
      </c>
      <c r="AL343" s="150">
        <v>81.419337272144318</v>
      </c>
      <c r="AM343" s="151">
        <v>95.499132593568319</v>
      </c>
      <c r="AN343" s="152">
        <v>111.87937653136703</v>
      </c>
      <c r="AO343" s="150">
        <v>99.39613263717132</v>
      </c>
      <c r="AP343" s="151">
        <v>106.51704728422442</v>
      </c>
      <c r="AQ343" s="152">
        <v>127.59697517511525</v>
      </c>
      <c r="AR343" s="150">
        <v>59.420233122652725</v>
      </c>
      <c r="AS343" s="151">
        <v>67.048068792367474</v>
      </c>
      <c r="AT343" s="152">
        <v>91.728269591810829</v>
      </c>
      <c r="AU343" s="150">
        <v>50.746392781899807</v>
      </c>
      <c r="AV343" s="151">
        <v>55.874788392220132</v>
      </c>
      <c r="AW343" s="152">
        <v>74.805529878442911</v>
      </c>
      <c r="AX343" s="150">
        <v>71.185558074562636</v>
      </c>
      <c r="AY343" s="151">
        <v>71.185558074562636</v>
      </c>
      <c r="AZ343" s="152">
        <v>71.185558074562636</v>
      </c>
      <c r="BA343" s="150">
        <v>12.542561601172487</v>
      </c>
      <c r="BB343" s="151">
        <v>13.441132886067265</v>
      </c>
      <c r="BC343" s="152">
        <v>16.101158855939815</v>
      </c>
    </row>
    <row r="344" spans="1:55" hidden="1">
      <c r="A344" s="147" t="str">
        <f t="shared" si="5"/>
        <v>LAKELAND REGIONAL HEALTH SYSTEMVIZIENT</v>
      </c>
      <c r="B344" s="148" t="s">
        <v>650</v>
      </c>
      <c r="C344" s="148" t="s">
        <v>8335</v>
      </c>
      <c r="D344" s="149">
        <v>12</v>
      </c>
      <c r="E344" s="150">
        <v>99.334999999999994</v>
      </c>
      <c r="F344" s="151">
        <v>111.21310676913511</v>
      </c>
      <c r="G344" s="152">
        <v>146.89051815423119</v>
      </c>
      <c r="H344" s="150">
        <v>1762.0425</v>
      </c>
      <c r="I344" s="151">
        <v>2006.5977253363999</v>
      </c>
      <c r="J344" s="153">
        <v>2593.2800689149922</v>
      </c>
      <c r="K344" s="150">
        <v>1692.9758333333332</v>
      </c>
      <c r="L344" s="151">
        <v>1930.2333949595097</v>
      </c>
      <c r="M344" s="152">
        <v>2492.3575083962628</v>
      </c>
      <c r="N344" s="150">
        <v>29.166666666666668</v>
      </c>
      <c r="O344" s="151">
        <v>31.748150373840552</v>
      </c>
      <c r="P344" s="152">
        <v>40.081563287688148</v>
      </c>
      <c r="Q344" s="150">
        <v>39.9</v>
      </c>
      <c r="R344" s="151">
        <v>44.616180003049585</v>
      </c>
      <c r="S344" s="152">
        <v>60.84099723104103</v>
      </c>
      <c r="T344" s="150">
        <v>427.60650499221407</v>
      </c>
      <c r="U344" s="151">
        <v>455.93863646216607</v>
      </c>
      <c r="V344" s="152">
        <v>540.30814569524568</v>
      </c>
      <c r="W344" s="150">
        <v>41.085833333333333</v>
      </c>
      <c r="X344" s="151">
        <v>43.808077307553816</v>
      </c>
      <c r="Y344" s="152">
        <v>51.914576049495437</v>
      </c>
      <c r="Z344" s="150">
        <v>731.96916666666664</v>
      </c>
      <c r="AA344" s="151">
        <v>906.77547106972088</v>
      </c>
      <c r="AB344" s="152">
        <v>1282.0402258963154</v>
      </c>
      <c r="AC344" s="150">
        <v>212.39666666666668</v>
      </c>
      <c r="AD344" s="151">
        <v>239.56862890776932</v>
      </c>
      <c r="AE344" s="152">
        <v>278.19015847749176</v>
      </c>
      <c r="AF344" s="150">
        <v>229.36481817349096</v>
      </c>
      <c r="AG344" s="151">
        <v>286.3417737845059</v>
      </c>
      <c r="AH344" s="152">
        <v>426.21096634008444</v>
      </c>
      <c r="AI344" s="150">
        <v>252.16249999999999</v>
      </c>
      <c r="AJ344" s="151">
        <v>282.07820842457448</v>
      </c>
      <c r="AK344" s="152">
        <v>318.72643302123032</v>
      </c>
      <c r="AL344" s="150">
        <v>28.721666666666668</v>
      </c>
      <c r="AM344" s="151">
        <v>33.688486607796143</v>
      </c>
      <c r="AN344" s="152">
        <v>39.466817923950217</v>
      </c>
      <c r="AO344" s="150">
        <v>99.39613263717132</v>
      </c>
      <c r="AP344" s="151">
        <v>106.51704728422442</v>
      </c>
      <c r="AQ344" s="152">
        <v>127.59697517511525</v>
      </c>
      <c r="AR344" s="150">
        <v>59.420233122652725</v>
      </c>
      <c r="AS344" s="151">
        <v>67.048068792367474</v>
      </c>
      <c r="AT344" s="152">
        <v>91.728269591810829</v>
      </c>
      <c r="AU344" s="150">
        <v>50.746392781899807</v>
      </c>
      <c r="AV344" s="151">
        <v>55.874788392220132</v>
      </c>
      <c r="AW344" s="152">
        <v>74.805529878442911</v>
      </c>
      <c r="AX344" s="150">
        <v>71.185558074562636</v>
      </c>
      <c r="AY344" s="151">
        <v>71.185558074562636</v>
      </c>
      <c r="AZ344" s="152">
        <v>71.185558074562636</v>
      </c>
      <c r="BA344" s="150">
        <v>12.542561601172487</v>
      </c>
      <c r="BB344" s="151">
        <v>13.441132886067265</v>
      </c>
      <c r="BC344" s="152">
        <v>16.101158855939815</v>
      </c>
    </row>
    <row r="345" spans="1:55" hidden="1">
      <c r="A345" s="147" t="str">
        <f t="shared" si="5"/>
        <v>CAMPBELL COUNTY MEMORIAL HOSPITALVIZIENT</v>
      </c>
      <c r="B345" s="148" t="s">
        <v>354</v>
      </c>
      <c r="C345" s="148" t="s">
        <v>8335</v>
      </c>
      <c r="D345" s="149">
        <v>12</v>
      </c>
      <c r="E345" s="150">
        <v>992.2791666666667</v>
      </c>
      <c r="F345" s="151">
        <v>1110.9321881239082</v>
      </c>
      <c r="G345" s="152">
        <v>1467.3216987498404</v>
      </c>
      <c r="H345" s="150">
        <v>4354.1133333333337</v>
      </c>
      <c r="I345" s="151">
        <v>4955.2985329566973</v>
      </c>
      <c r="J345" s="153">
        <v>6424.9991691272517</v>
      </c>
      <c r="K345" s="150">
        <v>3984</v>
      </c>
      <c r="L345" s="151">
        <v>4542.3270043835164</v>
      </c>
      <c r="M345" s="152">
        <v>5865.1471083909228</v>
      </c>
      <c r="N345" s="150">
        <v>29.947500000000002</v>
      </c>
      <c r="O345" s="151">
        <v>32.598093713848797</v>
      </c>
      <c r="P345" s="152">
        <v>41.154603996275682</v>
      </c>
      <c r="Q345" s="150">
        <v>340.1658333333333</v>
      </c>
      <c r="R345" s="151">
        <v>380.37343485933241</v>
      </c>
      <c r="S345" s="152">
        <v>518.69745674005253</v>
      </c>
      <c r="T345" s="150">
        <v>1118.02</v>
      </c>
      <c r="U345" s="151">
        <v>1192.0971930647138</v>
      </c>
      <c r="V345" s="152">
        <v>1412.689718228673</v>
      </c>
      <c r="W345" s="150">
        <v>562.79999999999995</v>
      </c>
      <c r="X345" s="151">
        <v>600.08971239943901</v>
      </c>
      <c r="Y345" s="152">
        <v>711.13376631822064</v>
      </c>
      <c r="Z345" s="150">
        <v>3739.26</v>
      </c>
      <c r="AA345" s="151">
        <v>4632.2569342545139</v>
      </c>
      <c r="AB345" s="152">
        <v>6549.2946334283988</v>
      </c>
      <c r="AC345" s="150">
        <v>958.93</v>
      </c>
      <c r="AD345" s="151">
        <v>1081.6061707741517</v>
      </c>
      <c r="AE345" s="152">
        <v>1255.9749305646094</v>
      </c>
      <c r="AF345" s="150">
        <v>688.44166666666661</v>
      </c>
      <c r="AG345" s="151">
        <v>859.45878513672722</v>
      </c>
      <c r="AH345" s="152">
        <v>1279.2780965947231</v>
      </c>
      <c r="AI345" s="150">
        <v>306.28059975267956</v>
      </c>
      <c r="AJ345" s="151">
        <v>342.61669698484121</v>
      </c>
      <c r="AK345" s="152">
        <v>387.13021588370469</v>
      </c>
      <c r="AL345" s="150">
        <v>341.58666666666664</v>
      </c>
      <c r="AM345" s="151">
        <v>400.65703633964108</v>
      </c>
      <c r="AN345" s="152">
        <v>469.3787075465354</v>
      </c>
      <c r="AO345" s="150">
        <v>99.39613263717132</v>
      </c>
      <c r="AP345" s="151">
        <v>106.51704728422442</v>
      </c>
      <c r="AQ345" s="152">
        <v>127.59697517511525</v>
      </c>
      <c r="AR345" s="150">
        <v>59.420233122652725</v>
      </c>
      <c r="AS345" s="151">
        <v>67.048068792367474</v>
      </c>
      <c r="AT345" s="152">
        <v>91.728269591810829</v>
      </c>
      <c r="AU345" s="150">
        <v>121.97</v>
      </c>
      <c r="AV345" s="151">
        <v>134.29620445120341</v>
      </c>
      <c r="AW345" s="152">
        <v>179.79663142732846</v>
      </c>
      <c r="AX345" s="150">
        <v>205.08416666666668</v>
      </c>
      <c r="AY345" s="151">
        <v>205.08416666666668</v>
      </c>
      <c r="AZ345" s="152">
        <v>205.08416666666668</v>
      </c>
      <c r="BA345" s="150">
        <v>12.542561601172487</v>
      </c>
      <c r="BB345" s="151">
        <v>13.441132886067265</v>
      </c>
      <c r="BC345" s="152">
        <v>16.101158855939815</v>
      </c>
    </row>
    <row r="346" spans="1:55" hidden="1">
      <c r="A346" s="147" t="str">
        <f t="shared" si="5"/>
        <v>COTTAGE HOSPITALVIZIENT</v>
      </c>
      <c r="B346" s="148" t="s">
        <v>442</v>
      </c>
      <c r="C346" s="148" t="s">
        <v>8335</v>
      </c>
      <c r="D346" s="149">
        <v>12</v>
      </c>
      <c r="E346" s="150">
        <v>701.11</v>
      </c>
      <c r="F346" s="151">
        <v>784.94610446376726</v>
      </c>
      <c r="G346" s="152">
        <v>1036.7585562300601</v>
      </c>
      <c r="H346" s="150">
        <v>2498.73</v>
      </c>
      <c r="I346" s="151">
        <v>2843.8697861415708</v>
      </c>
      <c r="J346" s="153">
        <v>3681.2878518931161</v>
      </c>
      <c r="K346" s="150">
        <v>2326.2883333333334</v>
      </c>
      <c r="L346" s="151">
        <v>2652.2997782335146</v>
      </c>
      <c r="M346" s="152">
        <v>3424.7046414491815</v>
      </c>
      <c r="N346" s="150">
        <v>42.2425</v>
      </c>
      <c r="O346" s="151">
        <v>45.981299731438611</v>
      </c>
      <c r="P346" s="152">
        <v>58.05070070331999</v>
      </c>
      <c r="Q346" s="150">
        <v>130.19916666666668</v>
      </c>
      <c r="R346" s="151">
        <v>145.5887081766179</v>
      </c>
      <c r="S346" s="152">
        <v>198.53250974061447</v>
      </c>
      <c r="T346" s="150">
        <v>95.004166666666663</v>
      </c>
      <c r="U346" s="151">
        <v>101.29890378775475</v>
      </c>
      <c r="V346" s="152">
        <v>120.04383592322428</v>
      </c>
      <c r="W346" s="150">
        <v>212.17416666666668</v>
      </c>
      <c r="X346" s="151">
        <v>226.2322932721938</v>
      </c>
      <c r="Y346" s="152">
        <v>268.09561879370392</v>
      </c>
      <c r="Z346" s="150">
        <v>1419.5066666666669</v>
      </c>
      <c r="AA346" s="151">
        <v>1758.5082609626447</v>
      </c>
      <c r="AB346" s="152">
        <v>2486.2586164417121</v>
      </c>
      <c r="AC346" s="150">
        <v>267.87166666666667</v>
      </c>
      <c r="AD346" s="151">
        <v>302.14056046032903</v>
      </c>
      <c r="AE346" s="152">
        <v>350.84948634612834</v>
      </c>
      <c r="AF346" s="150">
        <v>266.09666666666664</v>
      </c>
      <c r="AG346" s="151">
        <v>332.1982514068236</v>
      </c>
      <c r="AH346" s="152">
        <v>494.46692977163468</v>
      </c>
      <c r="AI346" s="150">
        <v>465.33333333333331</v>
      </c>
      <c r="AJ346" s="151">
        <v>520.53891037288258</v>
      </c>
      <c r="AK346" s="152">
        <v>588.16847667362322</v>
      </c>
      <c r="AL346" s="150">
        <v>151.47416666666666</v>
      </c>
      <c r="AM346" s="151">
        <v>177.66850003517951</v>
      </c>
      <c r="AN346" s="152">
        <v>208.14263410951392</v>
      </c>
      <c r="AO346" s="150">
        <v>99.39613263717132</v>
      </c>
      <c r="AP346" s="151">
        <v>106.51704728422442</v>
      </c>
      <c r="AQ346" s="152">
        <v>127.59697517511525</v>
      </c>
      <c r="AR346" s="150">
        <v>59.420233122652725</v>
      </c>
      <c r="AS346" s="151">
        <v>67.048068792367474</v>
      </c>
      <c r="AT346" s="152">
        <v>91.728269591810829</v>
      </c>
      <c r="AU346" s="150">
        <v>29.378333333333334</v>
      </c>
      <c r="AV346" s="151">
        <v>32.347287527826005</v>
      </c>
      <c r="AW346" s="152">
        <v>43.306758795462258</v>
      </c>
      <c r="AX346" s="150">
        <v>47.479166666666664</v>
      </c>
      <c r="AY346" s="151">
        <v>47.479166666666664</v>
      </c>
      <c r="AZ346" s="152">
        <v>47.479166666666664</v>
      </c>
      <c r="BA346" s="150">
        <v>12.542561601172487</v>
      </c>
      <c r="BB346" s="151">
        <v>13.441132886067265</v>
      </c>
      <c r="BC346" s="152">
        <v>16.101158855939815</v>
      </c>
    </row>
    <row r="347" spans="1:55" hidden="1">
      <c r="A347" s="147" t="str">
        <f t="shared" si="5"/>
        <v>HERMANN AREA HOSPITAL DISTRICTVIZIENT</v>
      </c>
      <c r="B347" s="148" t="s">
        <v>582</v>
      </c>
      <c r="C347" s="148" t="s">
        <v>8335</v>
      </c>
      <c r="D347" s="149">
        <v>12</v>
      </c>
      <c r="E347" s="150">
        <v>31.299166666666665</v>
      </c>
      <c r="F347" s="151">
        <v>35.041803637035834</v>
      </c>
      <c r="G347" s="152">
        <v>46.283291986332181</v>
      </c>
      <c r="H347" s="150">
        <v>1126.4973158834846</v>
      </c>
      <c r="I347" s="151">
        <v>1278.2223757413587</v>
      </c>
      <c r="J347" s="153">
        <v>1655.3778544650067</v>
      </c>
      <c r="K347" s="150">
        <v>954.83749999999998</v>
      </c>
      <c r="L347" s="151">
        <v>1088.6506428333448</v>
      </c>
      <c r="M347" s="152">
        <v>1405.6883539428256</v>
      </c>
      <c r="N347" s="150">
        <v>80.098149216817802</v>
      </c>
      <c r="O347" s="151">
        <v>87.187477234349146</v>
      </c>
      <c r="P347" s="152">
        <v>110.07288127064815</v>
      </c>
      <c r="Q347" s="150">
        <v>91.561666666666667</v>
      </c>
      <c r="R347" s="151">
        <v>102.3842556736648</v>
      </c>
      <c r="S347" s="152">
        <v>139.61661925153305</v>
      </c>
      <c r="T347" s="150">
        <v>427.60650499221407</v>
      </c>
      <c r="U347" s="151">
        <v>455.93863646216607</v>
      </c>
      <c r="V347" s="152">
        <v>540.30814569524568</v>
      </c>
      <c r="W347" s="150">
        <v>219.23000000000002</v>
      </c>
      <c r="X347" s="151">
        <v>233.75562837478509</v>
      </c>
      <c r="Y347" s="152">
        <v>277.01111512072413</v>
      </c>
      <c r="Z347" s="150">
        <v>417.17249999999996</v>
      </c>
      <c r="AA347" s="151">
        <v>516.80017059666648</v>
      </c>
      <c r="AB347" s="152">
        <v>730.67548538050528</v>
      </c>
      <c r="AC347" s="150">
        <v>117.58333333333333</v>
      </c>
      <c r="AD347" s="151">
        <v>132.62580054177815</v>
      </c>
      <c r="AE347" s="152">
        <v>154.00677726099784</v>
      </c>
      <c r="AF347" s="150">
        <v>229.36481817349096</v>
      </c>
      <c r="AG347" s="151">
        <v>286.3417737845059</v>
      </c>
      <c r="AH347" s="152">
        <v>426.21096634008444</v>
      </c>
      <c r="AI347" s="150">
        <v>114.36</v>
      </c>
      <c r="AJ347" s="151">
        <v>127.92728464951901</v>
      </c>
      <c r="AK347" s="152">
        <v>144.5478803561509</v>
      </c>
      <c r="AL347" s="150">
        <v>81.419337272144318</v>
      </c>
      <c r="AM347" s="151">
        <v>95.499132593568319</v>
      </c>
      <c r="AN347" s="152">
        <v>111.87937653136703</v>
      </c>
      <c r="AO347" s="150">
        <v>99.39613263717132</v>
      </c>
      <c r="AP347" s="151">
        <v>106.51704728422442</v>
      </c>
      <c r="AQ347" s="152">
        <v>127.59697517511525</v>
      </c>
      <c r="AR347" s="150">
        <v>59.420233122652725</v>
      </c>
      <c r="AS347" s="151">
        <v>67.048068792367474</v>
      </c>
      <c r="AT347" s="152">
        <v>91.728269591810829</v>
      </c>
      <c r="AU347" s="150">
        <v>50.746392781899807</v>
      </c>
      <c r="AV347" s="151">
        <v>55.874788392220132</v>
      </c>
      <c r="AW347" s="152">
        <v>74.805529878442911</v>
      </c>
      <c r="AX347" s="150">
        <v>71.185558074562636</v>
      </c>
      <c r="AY347" s="151">
        <v>71.185558074562636</v>
      </c>
      <c r="AZ347" s="152">
        <v>71.185558074562636</v>
      </c>
      <c r="BA347" s="150">
        <v>12.542561601172487</v>
      </c>
      <c r="BB347" s="151">
        <v>13.441132886067265</v>
      </c>
      <c r="BC347" s="152">
        <v>16.101158855939815</v>
      </c>
    </row>
    <row r="348" spans="1:55" hidden="1">
      <c r="A348" s="147" t="str">
        <f t="shared" si="5"/>
        <v>FALLS COMMUNITY HOSPITAL AND CLINIC, INCINTALARE</v>
      </c>
      <c r="B348" s="148" t="s">
        <v>496</v>
      </c>
      <c r="C348" s="148" t="s">
        <v>8332</v>
      </c>
      <c r="D348" s="149">
        <v>11</v>
      </c>
      <c r="E348" s="150">
        <v>456.47272727272724</v>
      </c>
      <c r="F348" s="151">
        <v>513.00526771660554</v>
      </c>
      <c r="G348" s="152">
        <v>846.41607092978506</v>
      </c>
      <c r="H348" s="150">
        <v>1052.8742500901876</v>
      </c>
      <c r="I348" s="151">
        <v>1199.8336375218219</v>
      </c>
      <c r="J348" s="153">
        <v>1443.1976203049246</v>
      </c>
      <c r="K348" s="150">
        <v>883.55272727272722</v>
      </c>
      <c r="L348" s="151">
        <v>1007.0775258589138</v>
      </c>
      <c r="M348" s="152">
        <v>1209.4141904150001</v>
      </c>
      <c r="N348" s="150">
        <v>57.526155753968261</v>
      </c>
      <c r="O348" s="151">
        <v>64.848750935267034</v>
      </c>
      <c r="P348" s="152">
        <v>70.056448974696565</v>
      </c>
      <c r="Q348" s="150">
        <v>111.79536706349208</v>
      </c>
      <c r="R348" s="151">
        <v>127.90736072764115</v>
      </c>
      <c r="S348" s="152">
        <v>163.72698091522787</v>
      </c>
      <c r="T348" s="150">
        <v>431.77205357142856</v>
      </c>
      <c r="U348" s="151">
        <v>503.30073777630406</v>
      </c>
      <c r="V348" s="152">
        <v>563.37826416707219</v>
      </c>
      <c r="W348" s="150">
        <v>37.794545454545457</v>
      </c>
      <c r="X348" s="151">
        <v>44.055705907436533</v>
      </c>
      <c r="Y348" s="152">
        <v>49.314505737557802</v>
      </c>
      <c r="Z348" s="150">
        <v>370.25454545454545</v>
      </c>
      <c r="AA348" s="151">
        <v>453.90957767277092</v>
      </c>
      <c r="AB348" s="152">
        <v>656.06792977066334</v>
      </c>
      <c r="AC348" s="150">
        <v>123.45636363636363</v>
      </c>
      <c r="AD348" s="151">
        <v>148.61238458249085</v>
      </c>
      <c r="AE348" s="152">
        <v>159.69522994685752</v>
      </c>
      <c r="AF348" s="150">
        <v>256.94148809523807</v>
      </c>
      <c r="AG348" s="151">
        <v>348.87231707237396</v>
      </c>
      <c r="AH348" s="152">
        <v>443.37564122325972</v>
      </c>
      <c r="AI348" s="150">
        <v>359.27272727272725</v>
      </c>
      <c r="AJ348" s="151">
        <v>398.54545454545445</v>
      </c>
      <c r="AK348" s="152">
        <v>475.76859535031855</v>
      </c>
      <c r="AL348" s="150">
        <v>111.8749107142857</v>
      </c>
      <c r="AM348" s="151">
        <v>141.31701462330514</v>
      </c>
      <c r="AN348" s="152">
        <v>155.4908126671138</v>
      </c>
      <c r="AO348" s="150">
        <v>82.680464660023887</v>
      </c>
      <c r="AP348" s="151">
        <v>91.35389541697873</v>
      </c>
      <c r="AQ348" s="152">
        <v>102.25299189574946</v>
      </c>
      <c r="AR348" s="150">
        <v>51.20799843392367</v>
      </c>
      <c r="AS348" s="151">
        <v>61.303689407913318</v>
      </c>
      <c r="AT348" s="152">
        <v>74.858401567637571</v>
      </c>
      <c r="AU348" s="150">
        <v>27.524915674603168</v>
      </c>
      <c r="AV348" s="151">
        <v>33.273268168788469</v>
      </c>
      <c r="AW348" s="152">
        <v>43.221973186022538</v>
      </c>
      <c r="AX348" s="150">
        <v>43.70181547619049</v>
      </c>
      <c r="AY348" s="151">
        <v>43.70181547619049</v>
      </c>
      <c r="AZ348" s="152">
        <v>43.70181547619049</v>
      </c>
      <c r="BA348" s="150">
        <v>10.552474658819062</v>
      </c>
      <c r="BB348" s="151">
        <v>11.65946115973118</v>
      </c>
      <c r="BC348" s="152">
        <v>13.050508487164269</v>
      </c>
    </row>
    <row r="349" spans="1:55" hidden="1">
      <c r="A349" s="147" t="str">
        <f t="shared" si="5"/>
        <v>RURAL COMMUNITY HOSPITALS OF AMERICA, LLCVIZIENT</v>
      </c>
      <c r="B349" s="148" t="s">
        <v>869</v>
      </c>
      <c r="C349" s="148" t="s">
        <v>8335</v>
      </c>
      <c r="D349" s="149">
        <v>11</v>
      </c>
      <c r="E349" s="150">
        <v>432.81412865255982</v>
      </c>
      <c r="F349" s="151">
        <v>484.56841899660054</v>
      </c>
      <c r="G349" s="152">
        <v>640.01904285746809</v>
      </c>
      <c r="H349" s="150">
        <v>1357.2538749823045</v>
      </c>
      <c r="I349" s="151">
        <v>1541.1278841281953</v>
      </c>
      <c r="J349" s="153">
        <v>1995.547547012146</v>
      </c>
      <c r="K349" s="150">
        <v>1176.9436363636364</v>
      </c>
      <c r="L349" s="151">
        <v>1341.8832485170378</v>
      </c>
      <c r="M349" s="152">
        <v>1732.6675616358634</v>
      </c>
      <c r="N349" s="150">
        <v>80.098149216817802</v>
      </c>
      <c r="O349" s="151">
        <v>87.187477234349146</v>
      </c>
      <c r="P349" s="152">
        <v>110.07288127064815</v>
      </c>
      <c r="Q349" s="150">
        <v>100.21208940185029</v>
      </c>
      <c r="R349" s="151">
        <v>112.05715837680827</v>
      </c>
      <c r="S349" s="152">
        <v>152.80710410563435</v>
      </c>
      <c r="T349" s="150">
        <v>427.60650499221407</v>
      </c>
      <c r="U349" s="151">
        <v>455.93863646216607</v>
      </c>
      <c r="V349" s="152">
        <v>540.30814569524568</v>
      </c>
      <c r="W349" s="150">
        <v>60.129090909090912</v>
      </c>
      <c r="X349" s="151">
        <v>64.113093231123116</v>
      </c>
      <c r="Y349" s="152">
        <v>75.976948975608579</v>
      </c>
      <c r="Z349" s="150">
        <v>511.32545454545453</v>
      </c>
      <c r="AA349" s="151">
        <v>633.43840291368429</v>
      </c>
      <c r="AB349" s="152">
        <v>895.58390039469884</v>
      </c>
      <c r="AC349" s="150">
        <v>195.51272727272726</v>
      </c>
      <c r="AD349" s="151">
        <v>220.52472264197135</v>
      </c>
      <c r="AE349" s="152">
        <v>256.07613075079627</v>
      </c>
      <c r="AF349" s="150">
        <v>229.36481817349096</v>
      </c>
      <c r="AG349" s="151">
        <v>286.3417737845059</v>
      </c>
      <c r="AH349" s="152">
        <v>426.21096634008444</v>
      </c>
      <c r="AI349" s="150">
        <v>306.28059975267956</v>
      </c>
      <c r="AJ349" s="151">
        <v>342.61669698484121</v>
      </c>
      <c r="AK349" s="152">
        <v>387.13021588370469</v>
      </c>
      <c r="AL349" s="150">
        <v>81.419337272144318</v>
      </c>
      <c r="AM349" s="151">
        <v>95.499132593568319</v>
      </c>
      <c r="AN349" s="152">
        <v>111.87937653136703</v>
      </c>
      <c r="AO349" s="150">
        <v>99.39613263717132</v>
      </c>
      <c r="AP349" s="151">
        <v>106.51704728422442</v>
      </c>
      <c r="AQ349" s="152">
        <v>127.59697517511525</v>
      </c>
      <c r="AR349" s="150">
        <v>59.420233122652725</v>
      </c>
      <c r="AS349" s="151">
        <v>67.048068792367474</v>
      </c>
      <c r="AT349" s="152">
        <v>91.728269591810829</v>
      </c>
      <c r="AU349" s="150">
        <v>50.746392781899807</v>
      </c>
      <c r="AV349" s="151">
        <v>55.874788392220132</v>
      </c>
      <c r="AW349" s="152">
        <v>74.805529878442911</v>
      </c>
      <c r="AX349" s="150">
        <v>71.185558074562636</v>
      </c>
      <c r="AY349" s="151">
        <v>71.185558074562636</v>
      </c>
      <c r="AZ349" s="152">
        <v>71.185558074562636</v>
      </c>
      <c r="BA349" s="150">
        <v>12.542561601172487</v>
      </c>
      <c r="BB349" s="151">
        <v>13.441132886067265</v>
      </c>
      <c r="BC349" s="152">
        <v>16.101158855939815</v>
      </c>
    </row>
    <row r="350" spans="1:55" hidden="1">
      <c r="A350" s="147" t="str">
        <f t="shared" si="5"/>
        <v>MISSION HEALTH SYSTEMPREMIER</v>
      </c>
      <c r="B350" s="148" t="s">
        <v>731</v>
      </c>
      <c r="C350" s="148" t="s">
        <v>8334</v>
      </c>
      <c r="D350" s="149">
        <v>11</v>
      </c>
      <c r="E350" s="150">
        <v>362.23099444656128</v>
      </c>
      <c r="F350" s="151">
        <v>443.4822236499906</v>
      </c>
      <c r="G350" s="152">
        <v>680.51175644429622</v>
      </c>
      <c r="H350" s="150">
        <v>1894.4947035444011</v>
      </c>
      <c r="I350" s="151">
        <v>2396.2253332879836</v>
      </c>
      <c r="J350" s="153">
        <v>2893.8812797803257</v>
      </c>
      <c r="K350" s="150">
        <v>1726.4826996787724</v>
      </c>
      <c r="L350" s="151">
        <v>2170.6621243783366</v>
      </c>
      <c r="M350" s="152">
        <v>2629.5554816811873</v>
      </c>
      <c r="N350" s="150">
        <v>89.481531551151548</v>
      </c>
      <c r="O350" s="151">
        <v>120.89671572335898</v>
      </c>
      <c r="P350" s="152">
        <v>140.63258706889604</v>
      </c>
      <c r="Q350" s="150">
        <v>78.53047231447708</v>
      </c>
      <c r="R350" s="151">
        <v>104.66649318628784</v>
      </c>
      <c r="S350" s="152">
        <v>123.69321103024254</v>
      </c>
      <c r="T350" s="150">
        <v>384.24960581477654</v>
      </c>
      <c r="U350" s="151">
        <v>459.23413651163639</v>
      </c>
      <c r="V350" s="152">
        <v>497.11821815172704</v>
      </c>
      <c r="W350" s="150">
        <v>30.99727272727273</v>
      </c>
      <c r="X350" s="151">
        <v>37.046246917912576</v>
      </c>
      <c r="Y350" s="152">
        <v>40.102341687691514</v>
      </c>
      <c r="Z350" s="150">
        <v>986.62409566069584</v>
      </c>
      <c r="AA350" s="151">
        <v>1229.0715832399951</v>
      </c>
      <c r="AB350" s="152">
        <v>1586.2221317677511</v>
      </c>
      <c r="AC350" s="150">
        <v>230.25125306255788</v>
      </c>
      <c r="AD350" s="151">
        <v>292.50321468465472</v>
      </c>
      <c r="AE350" s="152">
        <v>308.74265159351717</v>
      </c>
      <c r="AF350" s="150">
        <v>191.44924184679036</v>
      </c>
      <c r="AG350" s="151">
        <v>196.93499474842895</v>
      </c>
      <c r="AH350" s="152">
        <v>213.69802795927447</v>
      </c>
      <c r="AI350" s="150">
        <v>294.8679095660695</v>
      </c>
      <c r="AJ350" s="151">
        <v>373.47556488865223</v>
      </c>
      <c r="AK350" s="152">
        <v>435.76193455387215</v>
      </c>
      <c r="AL350" s="150">
        <v>15.358181818181817</v>
      </c>
      <c r="AM350" s="151">
        <v>19.534354927815905</v>
      </c>
      <c r="AN350" s="152">
        <v>24.043276428814639</v>
      </c>
      <c r="AO350" s="150">
        <v>89.444861980726344</v>
      </c>
      <c r="AP350" s="151">
        <v>103.28489096011697</v>
      </c>
      <c r="AQ350" s="152">
        <v>115.43959095691385</v>
      </c>
      <c r="AR350" s="150">
        <v>57.759898731420471</v>
      </c>
      <c r="AS350" s="151">
        <v>74.3080514236228</v>
      </c>
      <c r="AT350" s="152">
        <v>92.998040438459171</v>
      </c>
      <c r="AU350" s="150">
        <v>20.365454545454547</v>
      </c>
      <c r="AV350" s="151">
        <v>25.827279172983328</v>
      </c>
      <c r="AW350" s="152">
        <v>31.373128765065601</v>
      </c>
      <c r="AX350" s="150">
        <v>17.991818181818182</v>
      </c>
      <c r="AY350" s="151">
        <v>17.991818181818182</v>
      </c>
      <c r="AZ350" s="152">
        <v>17.991818181818182</v>
      </c>
      <c r="BA350" s="150">
        <v>9.606148799477328</v>
      </c>
      <c r="BB350" s="151">
        <v>11.092532419743327</v>
      </c>
      <c r="BC350" s="152">
        <v>12.397916029227758</v>
      </c>
    </row>
    <row r="351" spans="1:55" hidden="1">
      <c r="A351" s="147" t="str">
        <f t="shared" si="5"/>
        <v>SANTIAM HOSPITALPREMIER</v>
      </c>
      <c r="B351" s="148" t="s">
        <v>906</v>
      </c>
      <c r="C351" s="148" t="s">
        <v>8334</v>
      </c>
      <c r="D351" s="149">
        <v>10</v>
      </c>
      <c r="E351" s="150">
        <v>1314.83</v>
      </c>
      <c r="F351" s="151">
        <v>1609.756594718292</v>
      </c>
      <c r="G351" s="152">
        <v>2470.1289686508439</v>
      </c>
      <c r="H351" s="150">
        <v>3844.4380000000006</v>
      </c>
      <c r="I351" s="151">
        <v>4857.1314005689119</v>
      </c>
      <c r="J351" s="153">
        <v>5870.6233407575537</v>
      </c>
      <c r="K351" s="150">
        <v>3546.7760000000003</v>
      </c>
      <c r="L351" s="151">
        <v>4459.2698949642181</v>
      </c>
      <c r="M351" s="152">
        <v>5401.9911550984816</v>
      </c>
      <c r="N351" s="150">
        <v>62.053999999999995</v>
      </c>
      <c r="O351" s="151">
        <v>83.839923920041258</v>
      </c>
      <c r="P351" s="152">
        <v>97.526432624643292</v>
      </c>
      <c r="Q351" s="150">
        <v>235.608</v>
      </c>
      <c r="R351" s="151">
        <v>314.02158168465252</v>
      </c>
      <c r="S351" s="152">
        <v>371.10575303442886</v>
      </c>
      <c r="T351" s="150">
        <v>384.24960581477654</v>
      </c>
      <c r="U351" s="151">
        <v>459.23413651163639</v>
      </c>
      <c r="V351" s="152">
        <v>497.11821815172704</v>
      </c>
      <c r="W351" s="150">
        <v>322.62099999999998</v>
      </c>
      <c r="X351" s="151">
        <v>385.57899374121649</v>
      </c>
      <c r="Y351" s="152">
        <v>417.38696470033119</v>
      </c>
      <c r="Z351" s="150">
        <v>1577.808</v>
      </c>
      <c r="AA351" s="151">
        <v>1965.5297140397861</v>
      </c>
      <c r="AB351" s="152">
        <v>2536.6844173861728</v>
      </c>
      <c r="AC351" s="150">
        <v>319</v>
      </c>
      <c r="AD351" s="151">
        <v>405.24654803530422</v>
      </c>
      <c r="AE351" s="152">
        <v>427.74536315584407</v>
      </c>
      <c r="AF351" s="150">
        <v>364.48099999999999</v>
      </c>
      <c r="AG351" s="151">
        <v>374.92477446499487</v>
      </c>
      <c r="AH351" s="152">
        <v>406.83823125795328</v>
      </c>
      <c r="AI351" s="150">
        <v>1130.48</v>
      </c>
      <c r="AJ351" s="151">
        <v>1431.8501366142116</v>
      </c>
      <c r="AK351" s="152">
        <v>1670.6468754073851</v>
      </c>
      <c r="AL351" s="150">
        <v>54.469913703925542</v>
      </c>
      <c r="AM351" s="151">
        <v>69.281288617141215</v>
      </c>
      <c r="AN351" s="152">
        <v>85.272801672835115</v>
      </c>
      <c r="AO351" s="150">
        <v>52.935000000000002</v>
      </c>
      <c r="AP351" s="151">
        <v>61.125765995948527</v>
      </c>
      <c r="AQ351" s="152">
        <v>68.319125458776981</v>
      </c>
      <c r="AR351" s="150">
        <v>57.759898731420471</v>
      </c>
      <c r="AS351" s="151">
        <v>74.3080514236228</v>
      </c>
      <c r="AT351" s="152">
        <v>92.998040438459171</v>
      </c>
      <c r="AU351" s="150">
        <v>36.155689824141191</v>
      </c>
      <c r="AV351" s="151">
        <v>45.852308019724831</v>
      </c>
      <c r="AW351" s="152">
        <v>55.698099441425271</v>
      </c>
      <c r="AX351" s="150">
        <v>55.680999999999997</v>
      </c>
      <c r="AY351" s="151">
        <v>55.680999999999997</v>
      </c>
      <c r="AZ351" s="152">
        <v>55.680999999999997</v>
      </c>
      <c r="BA351" s="150">
        <v>9.606148799477328</v>
      </c>
      <c r="BB351" s="151">
        <v>11.092532419743327</v>
      </c>
      <c r="BC351" s="152">
        <v>12.397916029227758</v>
      </c>
    </row>
    <row r="352" spans="1:55" hidden="1">
      <c r="A352" s="147" t="str">
        <f t="shared" si="5"/>
        <v>REGIONAL MEDICAL CENTERPREMIER</v>
      </c>
      <c r="B352" s="148" t="s">
        <v>851</v>
      </c>
      <c r="C352" s="148" t="s">
        <v>8334</v>
      </c>
      <c r="D352" s="149">
        <v>10</v>
      </c>
      <c r="E352" s="150">
        <v>362.23099444656128</v>
      </c>
      <c r="F352" s="151">
        <v>443.4822236499906</v>
      </c>
      <c r="G352" s="152">
        <v>680.51175644429622</v>
      </c>
      <c r="H352" s="150">
        <v>3392.9050000000002</v>
      </c>
      <c r="I352" s="151">
        <v>4272.861506294862</v>
      </c>
      <c r="J352" s="153">
        <v>5172.2058748532427</v>
      </c>
      <c r="K352" s="150">
        <v>3303.8660000000004</v>
      </c>
      <c r="L352" s="151">
        <v>4153.86542335796</v>
      </c>
      <c r="M352" s="152">
        <v>5032.0220136909129</v>
      </c>
      <c r="N352" s="150">
        <v>17.72</v>
      </c>
      <c r="O352" s="151">
        <v>23.941139199135126</v>
      </c>
      <c r="P352" s="152">
        <v>27.849427693761548</v>
      </c>
      <c r="Q352" s="150">
        <v>71.319000000000003</v>
      </c>
      <c r="R352" s="151">
        <v>95.054943737766678</v>
      </c>
      <c r="S352" s="152">
        <v>112.33443346856826</v>
      </c>
      <c r="T352" s="150">
        <v>384.24960581477654</v>
      </c>
      <c r="U352" s="151">
        <v>459.23413651163639</v>
      </c>
      <c r="V352" s="152">
        <v>497.11821815172704</v>
      </c>
      <c r="W352" s="150">
        <v>224.85599999999999</v>
      </c>
      <c r="X352" s="151">
        <v>268.73560684727585</v>
      </c>
      <c r="Y352" s="152">
        <v>290.90469416019937</v>
      </c>
      <c r="Z352" s="150">
        <v>1877.8970000000002</v>
      </c>
      <c r="AA352" s="151">
        <v>2339.3609066541508</v>
      </c>
      <c r="AB352" s="152">
        <v>3019.1455851131714</v>
      </c>
      <c r="AC352" s="150">
        <v>595.40800000000002</v>
      </c>
      <c r="AD352" s="151">
        <v>756.38569489844645</v>
      </c>
      <c r="AE352" s="152">
        <v>798.3793454103286</v>
      </c>
      <c r="AF352" s="150">
        <v>290.30399999999997</v>
      </c>
      <c r="AG352" s="151">
        <v>298.62231975407735</v>
      </c>
      <c r="AH352" s="152">
        <v>324.04094009594149</v>
      </c>
      <c r="AI352" s="150">
        <v>919.68</v>
      </c>
      <c r="AJ352" s="151">
        <v>1164.8538086842384</v>
      </c>
      <c r="AK352" s="152">
        <v>1359.1222475184557</v>
      </c>
      <c r="AL352" s="150">
        <v>422.5</v>
      </c>
      <c r="AM352" s="151">
        <v>537.38554828355882</v>
      </c>
      <c r="AN352" s="152">
        <v>661.42492721034705</v>
      </c>
      <c r="AO352" s="150">
        <v>89.444861980726344</v>
      </c>
      <c r="AP352" s="151">
        <v>103.28489096011697</v>
      </c>
      <c r="AQ352" s="152">
        <v>115.43959095691385</v>
      </c>
      <c r="AR352" s="150">
        <v>57.759898731420471</v>
      </c>
      <c r="AS352" s="151">
        <v>74.3080514236228</v>
      </c>
      <c r="AT352" s="152">
        <v>92.998040438459171</v>
      </c>
      <c r="AU352" s="150">
        <v>121.97</v>
      </c>
      <c r="AV352" s="151">
        <v>154.68121439164599</v>
      </c>
      <c r="AW352" s="152">
        <v>187.89565962961146</v>
      </c>
      <c r="AX352" s="150">
        <v>102.027</v>
      </c>
      <c r="AY352" s="151">
        <v>102.027</v>
      </c>
      <c r="AZ352" s="152">
        <v>102.027</v>
      </c>
      <c r="BA352" s="150">
        <v>9.606148799477328</v>
      </c>
      <c r="BB352" s="151">
        <v>11.092532419743327</v>
      </c>
      <c r="BC352" s="152">
        <v>12.397916029227758</v>
      </c>
    </row>
    <row r="353" spans="1:55" hidden="1">
      <c r="A353" s="147" t="str">
        <f t="shared" si="5"/>
        <v>HARDEMAN COUNTY HOSPITAL DISTRICTPREMIER</v>
      </c>
      <c r="B353" s="148" t="s">
        <v>561</v>
      </c>
      <c r="C353" s="148" t="s">
        <v>8334</v>
      </c>
      <c r="D353" s="149">
        <v>10</v>
      </c>
      <c r="E353" s="150">
        <v>362.23099444656128</v>
      </c>
      <c r="F353" s="151">
        <v>443.4822236499906</v>
      </c>
      <c r="G353" s="152">
        <v>680.51175644429622</v>
      </c>
      <c r="H353" s="150">
        <v>744.74647231447705</v>
      </c>
      <c r="I353" s="151">
        <v>943.32991893397866</v>
      </c>
      <c r="J353" s="153">
        <v>1138.9295888946617</v>
      </c>
      <c r="K353" s="150">
        <v>655.05200000000002</v>
      </c>
      <c r="L353" s="151">
        <v>823.57996762019957</v>
      </c>
      <c r="M353" s="152">
        <v>997.69060976209664</v>
      </c>
      <c r="N353" s="150">
        <v>11.164</v>
      </c>
      <c r="O353" s="151">
        <v>15.083458127491228</v>
      </c>
      <c r="P353" s="152">
        <v>17.545768102322455</v>
      </c>
      <c r="Q353" s="150">
        <v>78.53047231447708</v>
      </c>
      <c r="R353" s="151">
        <v>104.66649318628784</v>
      </c>
      <c r="S353" s="152">
        <v>123.69321103024254</v>
      </c>
      <c r="T353" s="150">
        <v>384.24960581477654</v>
      </c>
      <c r="U353" s="151">
        <v>459.23413651163639</v>
      </c>
      <c r="V353" s="152">
        <v>497.11821815172704</v>
      </c>
      <c r="W353" s="150">
        <v>189.76163281973086</v>
      </c>
      <c r="X353" s="151">
        <v>226.79273647196567</v>
      </c>
      <c r="Y353" s="152">
        <v>245.50178673801835</v>
      </c>
      <c r="Z353" s="150">
        <v>300.78800000000001</v>
      </c>
      <c r="AA353" s="151">
        <v>374.70196096521198</v>
      </c>
      <c r="AB353" s="152">
        <v>483.58496885346773</v>
      </c>
      <c r="AC353" s="150">
        <v>322.86099999999999</v>
      </c>
      <c r="AD353" s="151">
        <v>410.1514286684212</v>
      </c>
      <c r="AE353" s="152">
        <v>432.92255703404066</v>
      </c>
      <c r="AF353" s="150">
        <v>191.44924184679036</v>
      </c>
      <c r="AG353" s="151">
        <v>196.93499474842895</v>
      </c>
      <c r="AH353" s="152">
        <v>213.69802795927447</v>
      </c>
      <c r="AI353" s="150">
        <v>294.8679095660695</v>
      </c>
      <c r="AJ353" s="151">
        <v>373.47556488865223</v>
      </c>
      <c r="AK353" s="152">
        <v>435.76193455387215</v>
      </c>
      <c r="AL353" s="150">
        <v>54.469913703925542</v>
      </c>
      <c r="AM353" s="151">
        <v>69.281288617141215</v>
      </c>
      <c r="AN353" s="152">
        <v>85.272801672835115</v>
      </c>
      <c r="AO353" s="150">
        <v>89.444861980726344</v>
      </c>
      <c r="AP353" s="151">
        <v>103.28489096011697</v>
      </c>
      <c r="AQ353" s="152">
        <v>115.43959095691385</v>
      </c>
      <c r="AR353" s="150">
        <v>57.759898731420471</v>
      </c>
      <c r="AS353" s="151">
        <v>74.3080514236228</v>
      </c>
      <c r="AT353" s="152">
        <v>92.998040438459171</v>
      </c>
      <c r="AU353" s="150">
        <v>36.155689824141191</v>
      </c>
      <c r="AV353" s="151">
        <v>45.852308019724831</v>
      </c>
      <c r="AW353" s="152">
        <v>55.698099441425271</v>
      </c>
      <c r="AX353" s="150">
        <v>67.616417215658572</v>
      </c>
      <c r="AY353" s="151">
        <v>67.616417215658572</v>
      </c>
      <c r="AZ353" s="152">
        <v>67.616417215658572</v>
      </c>
      <c r="BA353" s="150">
        <v>9.606148799477328</v>
      </c>
      <c r="BB353" s="151">
        <v>11.092532419743327</v>
      </c>
      <c r="BC353" s="152">
        <v>12.397916029227758</v>
      </c>
    </row>
    <row r="354" spans="1:55" hidden="1">
      <c r="A354" s="147" t="str">
        <f t="shared" si="5"/>
        <v>OLNEY HAMILTON HOSPITAL DISTRICTPREMIER</v>
      </c>
      <c r="B354" s="148" t="s">
        <v>800</v>
      </c>
      <c r="C354" s="148" t="s">
        <v>8334</v>
      </c>
      <c r="D354" s="149">
        <v>10</v>
      </c>
      <c r="E354" s="150">
        <v>362.23099444656128</v>
      </c>
      <c r="F354" s="151">
        <v>443.4822236499906</v>
      </c>
      <c r="G354" s="152">
        <v>680.51175644429622</v>
      </c>
      <c r="H354" s="150">
        <v>1752.320472314477</v>
      </c>
      <c r="I354" s="151">
        <v>2216.4909576524169</v>
      </c>
      <c r="J354" s="153">
        <v>2676.8312295137985</v>
      </c>
      <c r="K354" s="150">
        <v>1594.7809999999999</v>
      </c>
      <c r="L354" s="151">
        <v>2005.0769776159898</v>
      </c>
      <c r="M354" s="152">
        <v>2428.9644613359033</v>
      </c>
      <c r="N354" s="150">
        <v>79.009</v>
      </c>
      <c r="O354" s="151">
        <v>106.74748685013924</v>
      </c>
      <c r="P354" s="152">
        <v>124.17355714765273</v>
      </c>
      <c r="Q354" s="150">
        <v>78.53047231447708</v>
      </c>
      <c r="R354" s="151">
        <v>104.66649318628784</v>
      </c>
      <c r="S354" s="152">
        <v>123.69321103024254</v>
      </c>
      <c r="T354" s="150">
        <v>384.24960581477654</v>
      </c>
      <c r="U354" s="151">
        <v>459.23413651163639</v>
      </c>
      <c r="V354" s="152">
        <v>497.11821815172704</v>
      </c>
      <c r="W354" s="150">
        <v>78.308000000000007</v>
      </c>
      <c r="X354" s="151">
        <v>93.589443470472119</v>
      </c>
      <c r="Y354" s="152">
        <v>101.3100152555275</v>
      </c>
      <c r="Z354" s="150">
        <v>653.33600000000001</v>
      </c>
      <c r="AA354" s="151">
        <v>813.88313486298568</v>
      </c>
      <c r="AB354" s="152">
        <v>1050.3858837814314</v>
      </c>
      <c r="AC354" s="150">
        <v>71.484000000000009</v>
      </c>
      <c r="AD354" s="151">
        <v>90.810796989829754</v>
      </c>
      <c r="AE354" s="152">
        <v>95.852506394458814</v>
      </c>
      <c r="AF354" s="150">
        <v>191.44924184679036</v>
      </c>
      <c r="AG354" s="151">
        <v>196.93499474842895</v>
      </c>
      <c r="AH354" s="152">
        <v>213.69802795927447</v>
      </c>
      <c r="AI354" s="150">
        <v>287.28000000000003</v>
      </c>
      <c r="AJ354" s="151">
        <v>363.86482489431984</v>
      </c>
      <c r="AK354" s="152">
        <v>424.548363851668</v>
      </c>
      <c r="AL354" s="150">
        <v>24.086000000000002</v>
      </c>
      <c r="AM354" s="151">
        <v>30.63542796676402</v>
      </c>
      <c r="AN354" s="152">
        <v>37.706700110741828</v>
      </c>
      <c r="AO354" s="150">
        <v>89.444861980726344</v>
      </c>
      <c r="AP354" s="151">
        <v>103.28489096011697</v>
      </c>
      <c r="AQ354" s="152">
        <v>115.43959095691385</v>
      </c>
      <c r="AR354" s="150">
        <v>57.759898731420471</v>
      </c>
      <c r="AS354" s="151">
        <v>74.3080514236228</v>
      </c>
      <c r="AT354" s="152">
        <v>92.998040438459171</v>
      </c>
      <c r="AU354" s="150">
        <v>36.155689824141191</v>
      </c>
      <c r="AV354" s="151">
        <v>45.852308019724831</v>
      </c>
      <c r="AW354" s="152">
        <v>55.698099441425271</v>
      </c>
      <c r="AX354" s="150">
        <v>36.827999999999996</v>
      </c>
      <c r="AY354" s="151">
        <v>36.827999999999996</v>
      </c>
      <c r="AZ354" s="152">
        <v>36.827999999999996</v>
      </c>
      <c r="BA354" s="150">
        <v>9.606148799477328</v>
      </c>
      <c r="BB354" s="151">
        <v>11.092532419743327</v>
      </c>
      <c r="BC354" s="152">
        <v>12.397916029227758</v>
      </c>
    </row>
    <row r="355" spans="1:55" hidden="1">
      <c r="A355" s="147" t="str">
        <f t="shared" si="5"/>
        <v>GOODALL WITCHER HEALTHCARE FOUNDATIONPREMIER</v>
      </c>
      <c r="B355" s="148" t="s">
        <v>529</v>
      </c>
      <c r="C355" s="148" t="s">
        <v>8334</v>
      </c>
      <c r="D355" s="149">
        <v>9</v>
      </c>
      <c r="E355" s="150">
        <v>388</v>
      </c>
      <c r="F355" s="151">
        <v>475.03141756021489</v>
      </c>
      <c r="G355" s="152">
        <v>728.92316104479471</v>
      </c>
      <c r="H355" s="150">
        <v>1597.3870871067074</v>
      </c>
      <c r="I355" s="151">
        <v>2021.0500058049579</v>
      </c>
      <c r="J355" s="153">
        <v>2440.2429568470779</v>
      </c>
      <c r="K355" s="150">
        <v>1450.9477777777779</v>
      </c>
      <c r="L355" s="151">
        <v>1824.2391807685844</v>
      </c>
      <c r="M355" s="152">
        <v>2209.8962725769411</v>
      </c>
      <c r="N355" s="150">
        <v>89.481531551151548</v>
      </c>
      <c r="O355" s="151">
        <v>120.89671572335898</v>
      </c>
      <c r="P355" s="152">
        <v>140.63258706889604</v>
      </c>
      <c r="Q355" s="150">
        <v>56.957777777777778</v>
      </c>
      <c r="R355" s="151">
        <v>75.914109313014535</v>
      </c>
      <c r="S355" s="152">
        <v>89.714097201240534</v>
      </c>
      <c r="T355" s="150">
        <v>384.24960581477654</v>
      </c>
      <c r="U355" s="151">
        <v>459.23413651163639</v>
      </c>
      <c r="V355" s="152">
        <v>497.11821815172704</v>
      </c>
      <c r="W355" s="150">
        <v>51.714444444444446</v>
      </c>
      <c r="X355" s="151">
        <v>61.806278731932935</v>
      </c>
      <c r="Y355" s="152">
        <v>66.904928686696081</v>
      </c>
      <c r="Z355" s="150">
        <v>748.33555555555563</v>
      </c>
      <c r="AA355" s="151">
        <v>932.227349916413</v>
      </c>
      <c r="AB355" s="152">
        <v>1203.1192279122699</v>
      </c>
      <c r="AC355" s="150">
        <v>211.58888888888887</v>
      </c>
      <c r="AD355" s="151">
        <v>268.79519380830016</v>
      </c>
      <c r="AE355" s="152">
        <v>283.71838908313265</v>
      </c>
      <c r="AF355" s="150">
        <v>191.44924184679036</v>
      </c>
      <c r="AG355" s="151">
        <v>196.93499474842895</v>
      </c>
      <c r="AH355" s="152">
        <v>213.69802795927447</v>
      </c>
      <c r="AI355" s="150">
        <v>532.17777777777781</v>
      </c>
      <c r="AJ355" s="151">
        <v>674.04892064800674</v>
      </c>
      <c r="AK355" s="152">
        <v>786.46339749990284</v>
      </c>
      <c r="AL355" s="150">
        <v>54.469913703925542</v>
      </c>
      <c r="AM355" s="151">
        <v>69.281288617141215</v>
      </c>
      <c r="AN355" s="152">
        <v>85.272801672835115</v>
      </c>
      <c r="AO355" s="150">
        <v>89.444861980726344</v>
      </c>
      <c r="AP355" s="151">
        <v>103.28489096011697</v>
      </c>
      <c r="AQ355" s="152">
        <v>115.43959095691385</v>
      </c>
      <c r="AR355" s="150">
        <v>57.759898731420471</v>
      </c>
      <c r="AS355" s="151">
        <v>74.3080514236228</v>
      </c>
      <c r="AT355" s="152">
        <v>92.998040438459171</v>
      </c>
      <c r="AU355" s="150">
        <v>36.155689824141191</v>
      </c>
      <c r="AV355" s="151">
        <v>45.852308019724831</v>
      </c>
      <c r="AW355" s="152">
        <v>55.698099441425271</v>
      </c>
      <c r="AX355" s="150">
        <v>67.616417215658572</v>
      </c>
      <c r="AY355" s="151">
        <v>67.616417215658572</v>
      </c>
      <c r="AZ355" s="152">
        <v>67.616417215658572</v>
      </c>
      <c r="BA355" s="150">
        <v>9.606148799477328</v>
      </c>
      <c r="BB355" s="151">
        <v>11.092532419743327</v>
      </c>
      <c r="BC355" s="152">
        <v>12.397916029227758</v>
      </c>
    </row>
    <row r="356" spans="1:55" hidden="1">
      <c r="A356" s="147" t="str">
        <f t="shared" si="5"/>
        <v>TAHOE FOREST HOSPITAL DISTRICTPREMIER</v>
      </c>
      <c r="B356" s="148" t="s">
        <v>971</v>
      </c>
      <c r="C356" s="148" t="s">
        <v>8334</v>
      </c>
      <c r="D356" s="149">
        <v>9</v>
      </c>
      <c r="E356" s="150">
        <v>1314.83</v>
      </c>
      <c r="F356" s="151">
        <v>1609.756594718292</v>
      </c>
      <c r="G356" s="152">
        <v>2470.1289686508439</v>
      </c>
      <c r="H356" s="150">
        <v>4152.0120038656287</v>
      </c>
      <c r="I356" s="151">
        <v>5234.5435509265781</v>
      </c>
      <c r="J356" s="153">
        <v>6332.2400847392719</v>
      </c>
      <c r="K356" s="150">
        <v>3984</v>
      </c>
      <c r="L356" s="151">
        <v>5008.980342016931</v>
      </c>
      <c r="M356" s="152">
        <v>6067.9142866401335</v>
      </c>
      <c r="N356" s="150">
        <v>89.481531551151548</v>
      </c>
      <c r="O356" s="151">
        <v>120.89671572335898</v>
      </c>
      <c r="P356" s="152">
        <v>140.63258706889604</v>
      </c>
      <c r="Q356" s="150">
        <v>78.53047231447708</v>
      </c>
      <c r="R356" s="151">
        <v>104.66649318628784</v>
      </c>
      <c r="S356" s="152">
        <v>123.69321103024254</v>
      </c>
      <c r="T356" s="150">
        <v>1118.02</v>
      </c>
      <c r="U356" s="151">
        <v>1336.1964242332485</v>
      </c>
      <c r="V356" s="152">
        <v>1446.4246725236867</v>
      </c>
      <c r="W356" s="150">
        <v>83.046666666666667</v>
      </c>
      <c r="X356" s="151">
        <v>99.252838987218951</v>
      </c>
      <c r="Y356" s="152">
        <v>107.44060717833054</v>
      </c>
      <c r="Z356" s="150">
        <v>3587.7011111111115</v>
      </c>
      <c r="AA356" s="151">
        <v>4469.3227179621636</v>
      </c>
      <c r="AB356" s="152">
        <v>5768.0437054411022</v>
      </c>
      <c r="AC356" s="150">
        <v>810.84555555555551</v>
      </c>
      <c r="AD356" s="151">
        <v>1030.0701015004934</v>
      </c>
      <c r="AE356" s="152">
        <v>1087.2583906721418</v>
      </c>
      <c r="AF356" s="150">
        <v>1053.59375</v>
      </c>
      <c r="AG356" s="151">
        <v>1083.7832399946176</v>
      </c>
      <c r="AH356" s="152">
        <v>1176.0344646619005</v>
      </c>
      <c r="AI356" s="150">
        <v>1270.72</v>
      </c>
      <c r="AJ356" s="151">
        <v>1609.4761566754041</v>
      </c>
      <c r="AK356" s="152">
        <v>1877.8964665608171</v>
      </c>
      <c r="AL356" s="150">
        <v>54.469913703925542</v>
      </c>
      <c r="AM356" s="151">
        <v>69.281288617141215</v>
      </c>
      <c r="AN356" s="152">
        <v>85.272801672835115</v>
      </c>
      <c r="AO356" s="150">
        <v>62.54666666666666</v>
      </c>
      <c r="AP356" s="151">
        <v>72.224670076381599</v>
      </c>
      <c r="AQ356" s="152">
        <v>80.724162973992705</v>
      </c>
      <c r="AR356" s="150">
        <v>129.64666666666665</v>
      </c>
      <c r="AS356" s="151">
        <v>166.7903058203826</v>
      </c>
      <c r="AT356" s="152">
        <v>208.74146621069724</v>
      </c>
      <c r="AU356" s="150">
        <v>76.24222222222221</v>
      </c>
      <c r="AV356" s="151">
        <v>96.689673864483652</v>
      </c>
      <c r="AW356" s="152">
        <v>117.45169005552074</v>
      </c>
      <c r="AX356" s="150">
        <v>181.88888888888889</v>
      </c>
      <c r="AY356" s="151">
        <v>181.88888888888889</v>
      </c>
      <c r="AZ356" s="152">
        <v>181.88888888888889</v>
      </c>
      <c r="BA356" s="150">
        <v>6.0011111111111113</v>
      </c>
      <c r="BB356" s="151">
        <v>6.9296781617732019</v>
      </c>
      <c r="BC356" s="152">
        <v>7.7451716802127235</v>
      </c>
    </row>
    <row r="357" spans="1:55" hidden="1">
      <c r="A357" s="147" t="str">
        <f t="shared" si="5"/>
        <v>CURRY GENERAL HOSPITAL HEALTH NETWORKHEALTHTRUST</v>
      </c>
      <c r="B357" s="148" t="s">
        <v>452</v>
      </c>
      <c r="C357" s="148" t="s">
        <v>8331</v>
      </c>
      <c r="D357" s="149">
        <v>8</v>
      </c>
      <c r="E357" s="150">
        <v>1314.83</v>
      </c>
      <c r="F357" s="151">
        <v>0</v>
      </c>
      <c r="G357" s="152">
        <v>2164.0752644372233</v>
      </c>
      <c r="H357" s="150">
        <v>2818.6862499999997</v>
      </c>
      <c r="I357" s="151">
        <v>0</v>
      </c>
      <c r="J357" s="153">
        <v>3036.0520516935326</v>
      </c>
      <c r="K357" s="150">
        <v>2461.0124999999998</v>
      </c>
      <c r="L357" s="151">
        <v>0</v>
      </c>
      <c r="M357" s="152">
        <v>2653.7052657620029</v>
      </c>
      <c r="N357" s="150">
        <v>166.05125000000001</v>
      </c>
      <c r="O357" s="151">
        <v>0</v>
      </c>
      <c r="P357" s="152">
        <v>176.35512094673555</v>
      </c>
      <c r="Q357" s="150">
        <v>191.6225</v>
      </c>
      <c r="R357" s="151">
        <v>0</v>
      </c>
      <c r="S357" s="152">
        <v>205.99166498479426</v>
      </c>
      <c r="T357" s="150">
        <v>219.65656584956659</v>
      </c>
      <c r="U357" s="151">
        <v>0</v>
      </c>
      <c r="V357" s="152">
        <v>266.33359387486632</v>
      </c>
      <c r="W357" s="150">
        <v>57.47625</v>
      </c>
      <c r="X357" s="151">
        <v>0</v>
      </c>
      <c r="Y357" s="152">
        <v>62.983303966259413</v>
      </c>
      <c r="Z357" s="150">
        <v>1502.3975</v>
      </c>
      <c r="AA357" s="151">
        <v>0</v>
      </c>
      <c r="AB357" s="152">
        <v>1949.0514976362476</v>
      </c>
      <c r="AC357" s="150">
        <v>319.98750000000001</v>
      </c>
      <c r="AD357" s="151">
        <v>0</v>
      </c>
      <c r="AE357" s="152">
        <v>366.64746075414303</v>
      </c>
      <c r="AF357" s="150">
        <v>487.50625000000002</v>
      </c>
      <c r="AG357" s="151">
        <v>0</v>
      </c>
      <c r="AH357" s="152">
        <v>573.35087969726339</v>
      </c>
      <c r="AI357" s="150">
        <v>414.60624999999999</v>
      </c>
      <c r="AJ357" s="151">
        <v>0</v>
      </c>
      <c r="AK357" s="152">
        <v>432.34740201366418</v>
      </c>
      <c r="AL357" s="150">
        <v>64.622500000000002</v>
      </c>
      <c r="AM357" s="151">
        <v>0</v>
      </c>
      <c r="AN357" s="152">
        <v>75.869577824042992</v>
      </c>
      <c r="AO357" s="150">
        <v>82.680464660023887</v>
      </c>
      <c r="AP357" s="151">
        <v>0</v>
      </c>
      <c r="AQ357" s="152">
        <v>87.846298286804327</v>
      </c>
      <c r="AR357" s="150">
        <v>24.282779849007358</v>
      </c>
      <c r="AS357" s="151">
        <v>0</v>
      </c>
      <c r="AT357" s="152">
        <v>28.058067549823374</v>
      </c>
      <c r="AU357" s="150">
        <v>24.7925</v>
      </c>
      <c r="AV357" s="151">
        <v>0</v>
      </c>
      <c r="AW357" s="152">
        <v>30.473349053069175</v>
      </c>
      <c r="AX357" s="150">
        <v>76.992500000000007</v>
      </c>
      <c r="AY357" s="151">
        <v>0</v>
      </c>
      <c r="AZ357" s="152">
        <v>76.992500000000007</v>
      </c>
      <c r="BA357" s="150">
        <v>6.0449035324820635</v>
      </c>
      <c r="BB357" s="151">
        <v>0</v>
      </c>
      <c r="BC357" s="152">
        <v>6.4225860487468518</v>
      </c>
    </row>
    <row r="358" spans="1:55" hidden="1">
      <c r="A358" s="147" t="str">
        <f t="shared" si="5"/>
        <v>COMMONWEALTH HEALTH CORPPREMIER</v>
      </c>
      <c r="B358" s="148" t="s">
        <v>415</v>
      </c>
      <c r="C358" s="148" t="s">
        <v>8334</v>
      </c>
      <c r="D358" s="149">
        <v>8</v>
      </c>
      <c r="E358" s="150">
        <v>362.23099444656128</v>
      </c>
      <c r="F358" s="151">
        <v>443.4822236499906</v>
      </c>
      <c r="G358" s="152">
        <v>680.51175644429622</v>
      </c>
      <c r="H358" s="150">
        <v>1894.4947035444011</v>
      </c>
      <c r="I358" s="151">
        <v>2396.2253332879836</v>
      </c>
      <c r="J358" s="153">
        <v>2893.8812797803257</v>
      </c>
      <c r="K358" s="150">
        <v>1726.4826996787724</v>
      </c>
      <c r="L358" s="151">
        <v>2170.6621243783366</v>
      </c>
      <c r="M358" s="152">
        <v>2629.5554816811873</v>
      </c>
      <c r="N358" s="150">
        <v>89.481531551151548</v>
      </c>
      <c r="O358" s="151">
        <v>120.89671572335898</v>
      </c>
      <c r="P358" s="152">
        <v>140.63258706889604</v>
      </c>
      <c r="Q358" s="150">
        <v>78.53047231447708</v>
      </c>
      <c r="R358" s="151">
        <v>104.66649318628784</v>
      </c>
      <c r="S358" s="152">
        <v>123.69321103024254</v>
      </c>
      <c r="T358" s="150">
        <v>384.24960581477654</v>
      </c>
      <c r="U358" s="151">
        <v>459.23413651163639</v>
      </c>
      <c r="V358" s="152">
        <v>497.11821815172704</v>
      </c>
      <c r="W358" s="150">
        <v>189.76163281973086</v>
      </c>
      <c r="X358" s="151">
        <v>226.79273647196567</v>
      </c>
      <c r="Y358" s="152">
        <v>245.50178673801835</v>
      </c>
      <c r="Z358" s="150">
        <v>986.62409566069584</v>
      </c>
      <c r="AA358" s="151">
        <v>1229.0715832399951</v>
      </c>
      <c r="AB358" s="152">
        <v>1586.2221317677511</v>
      </c>
      <c r="AC358" s="150">
        <v>230.25125306255788</v>
      </c>
      <c r="AD358" s="151">
        <v>292.50321468465472</v>
      </c>
      <c r="AE358" s="152">
        <v>308.74265159351717</v>
      </c>
      <c r="AF358" s="150">
        <v>191.44924184679036</v>
      </c>
      <c r="AG358" s="151">
        <v>196.93499474842895</v>
      </c>
      <c r="AH358" s="152">
        <v>213.69802795927447</v>
      </c>
      <c r="AI358" s="150">
        <v>294.8679095660695</v>
      </c>
      <c r="AJ358" s="151">
        <v>373.47556488865223</v>
      </c>
      <c r="AK358" s="152">
        <v>435.76193455387215</v>
      </c>
      <c r="AL358" s="150">
        <v>54.469913703925542</v>
      </c>
      <c r="AM358" s="151">
        <v>69.281288617141215</v>
      </c>
      <c r="AN358" s="152">
        <v>85.272801672835115</v>
      </c>
      <c r="AO358" s="150">
        <v>89.444861980726344</v>
      </c>
      <c r="AP358" s="151">
        <v>103.28489096011697</v>
      </c>
      <c r="AQ358" s="152">
        <v>115.43959095691385</v>
      </c>
      <c r="AR358" s="150">
        <v>57.759898731420471</v>
      </c>
      <c r="AS358" s="151">
        <v>74.3080514236228</v>
      </c>
      <c r="AT358" s="152">
        <v>92.998040438459171</v>
      </c>
      <c r="AU358" s="150">
        <v>36.155689824141191</v>
      </c>
      <c r="AV358" s="151">
        <v>45.852308019724831</v>
      </c>
      <c r="AW358" s="152">
        <v>55.698099441425271</v>
      </c>
      <c r="AX358" s="150">
        <v>67.616417215658572</v>
      </c>
      <c r="AY358" s="151">
        <v>67.616417215658572</v>
      </c>
      <c r="AZ358" s="152">
        <v>67.616417215658572</v>
      </c>
      <c r="BA358" s="150">
        <v>9.606148799477328</v>
      </c>
      <c r="BB358" s="151">
        <v>11.092532419743327</v>
      </c>
      <c r="BC358" s="152">
        <v>12.397916029227758</v>
      </c>
    </row>
    <row r="359" spans="1:55" hidden="1">
      <c r="A359" s="147" t="str">
        <f t="shared" si="5"/>
        <v>NUEHEALTHPREMIER</v>
      </c>
      <c r="B359" s="148" t="s">
        <v>791</v>
      </c>
      <c r="C359" s="148" t="s">
        <v>8334</v>
      </c>
      <c r="D359" s="149">
        <v>8</v>
      </c>
      <c r="E359" s="150">
        <v>309.3</v>
      </c>
      <c r="F359" s="151">
        <v>378.67839549323321</v>
      </c>
      <c r="G359" s="152">
        <v>581.07199410091505</v>
      </c>
      <c r="H359" s="150">
        <v>4066.6987499999996</v>
      </c>
      <c r="I359" s="151">
        <v>5127.960566343233</v>
      </c>
      <c r="J359" s="153">
        <v>6203.4776788913832</v>
      </c>
      <c r="K359" s="150">
        <v>3879.0237499999998</v>
      </c>
      <c r="L359" s="151">
        <v>4876.9964131442766</v>
      </c>
      <c r="M359" s="152">
        <v>5908.0280197895045</v>
      </c>
      <c r="N359" s="150">
        <v>45.347499999999997</v>
      </c>
      <c r="O359" s="151">
        <v>61.268104392369082</v>
      </c>
      <c r="P359" s="152">
        <v>71.269860177361835</v>
      </c>
      <c r="Q359" s="150">
        <v>142.32749999999999</v>
      </c>
      <c r="R359" s="151">
        <v>189.6960488065871</v>
      </c>
      <c r="S359" s="152">
        <v>224.17979892451729</v>
      </c>
      <c r="T359" s="150">
        <v>384.24960581477654</v>
      </c>
      <c r="U359" s="151">
        <v>459.23413651163639</v>
      </c>
      <c r="V359" s="152">
        <v>497.11821815172704</v>
      </c>
      <c r="W359" s="150">
        <v>562.79999999999995</v>
      </c>
      <c r="X359" s="151">
        <v>672.62781306101169</v>
      </c>
      <c r="Y359" s="152">
        <v>728.11560231152464</v>
      </c>
      <c r="Z359" s="150">
        <v>3739.26</v>
      </c>
      <c r="AA359" s="151">
        <v>4658.1248406145814</v>
      </c>
      <c r="AB359" s="152">
        <v>6011.7090131089599</v>
      </c>
      <c r="AC359" s="150">
        <v>674.85</v>
      </c>
      <c r="AD359" s="151">
        <v>857.30605937813505</v>
      </c>
      <c r="AE359" s="152">
        <v>904.90269067624263</v>
      </c>
      <c r="AF359" s="150">
        <v>1053.59375</v>
      </c>
      <c r="AG359" s="151">
        <v>1083.7832399946176</v>
      </c>
      <c r="AH359" s="152">
        <v>1176.0344646619005</v>
      </c>
      <c r="AI359" s="150">
        <v>294.8679095660695</v>
      </c>
      <c r="AJ359" s="151">
        <v>373.47556488865223</v>
      </c>
      <c r="AK359" s="152">
        <v>435.76193455387215</v>
      </c>
      <c r="AL359" s="150">
        <v>54.469913703925542</v>
      </c>
      <c r="AM359" s="151">
        <v>69.281288617141215</v>
      </c>
      <c r="AN359" s="152">
        <v>85.272801672835115</v>
      </c>
      <c r="AO359" s="150">
        <v>89.444861980726344</v>
      </c>
      <c r="AP359" s="151">
        <v>103.28489096011697</v>
      </c>
      <c r="AQ359" s="152">
        <v>115.43959095691385</v>
      </c>
      <c r="AR359" s="150">
        <v>57.759898731420471</v>
      </c>
      <c r="AS359" s="151">
        <v>74.3080514236228</v>
      </c>
      <c r="AT359" s="152">
        <v>92.998040438459171</v>
      </c>
      <c r="AU359" s="150">
        <v>21.63625</v>
      </c>
      <c r="AV359" s="151">
        <v>27.438890094951635</v>
      </c>
      <c r="AW359" s="152">
        <v>33.330798275487261</v>
      </c>
      <c r="AX359" s="150">
        <v>67.616417215658572</v>
      </c>
      <c r="AY359" s="151">
        <v>67.616417215658572</v>
      </c>
      <c r="AZ359" s="152">
        <v>67.616417215658572</v>
      </c>
      <c r="BA359" s="150">
        <v>9.606148799477328</v>
      </c>
      <c r="BB359" s="151">
        <v>11.092532419743327</v>
      </c>
      <c r="BC359" s="152">
        <v>12.397916029227758</v>
      </c>
    </row>
    <row r="360" spans="1:55" hidden="1">
      <c r="A360" s="147" t="str">
        <f t="shared" si="5"/>
        <v>NORTHERN COCHISE COMMUNITY HOSPITAL, INCVIZIENT</v>
      </c>
      <c r="B360" s="148" t="s">
        <v>781</v>
      </c>
      <c r="C360" s="148" t="s">
        <v>8335</v>
      </c>
      <c r="D360" s="149">
        <v>8</v>
      </c>
      <c r="E360" s="150">
        <v>866.4375</v>
      </c>
      <c r="F360" s="151">
        <v>970.04284689467465</v>
      </c>
      <c r="G360" s="152">
        <v>1281.2347442820424</v>
      </c>
      <c r="H360" s="150">
        <v>1946.8281492168178</v>
      </c>
      <c r="I360" s="151">
        <v>2212.8554094182114</v>
      </c>
      <c r="J360" s="153">
        <v>2864.6348699229798</v>
      </c>
      <c r="K360" s="150">
        <v>1745.05</v>
      </c>
      <c r="L360" s="151">
        <v>1989.6053561745618</v>
      </c>
      <c r="M360" s="152">
        <v>2569.0198196530068</v>
      </c>
      <c r="N360" s="150">
        <v>80.098149216817802</v>
      </c>
      <c r="O360" s="151">
        <v>87.187477234349146</v>
      </c>
      <c r="P360" s="152">
        <v>110.07288127064815</v>
      </c>
      <c r="Q360" s="150">
        <v>121.68</v>
      </c>
      <c r="R360" s="151">
        <v>136.0625760093001</v>
      </c>
      <c r="S360" s="152">
        <v>185.54216899932516</v>
      </c>
      <c r="T360" s="150">
        <v>427.60650499221407</v>
      </c>
      <c r="U360" s="151">
        <v>455.93863646216607</v>
      </c>
      <c r="V360" s="152">
        <v>540.30814569524568</v>
      </c>
      <c r="W360" s="150">
        <v>234.32875000000001</v>
      </c>
      <c r="X360" s="151">
        <v>249.85478357217497</v>
      </c>
      <c r="Y360" s="152">
        <v>296.08935064701632</v>
      </c>
      <c r="Z360" s="150">
        <v>959.51250000000005</v>
      </c>
      <c r="AA360" s="151">
        <v>1188.6599037319909</v>
      </c>
      <c r="AB360" s="152">
        <v>1680.5812024190525</v>
      </c>
      <c r="AC360" s="150">
        <v>335.77375000000001</v>
      </c>
      <c r="AD360" s="151">
        <v>378.72937543301106</v>
      </c>
      <c r="AE360" s="152">
        <v>439.78539866483322</v>
      </c>
      <c r="AF360" s="150">
        <v>229.36481817349096</v>
      </c>
      <c r="AG360" s="151">
        <v>286.3417737845059</v>
      </c>
      <c r="AH360" s="152">
        <v>426.21096634008444</v>
      </c>
      <c r="AI360" s="150">
        <v>317.2</v>
      </c>
      <c r="AJ360" s="151">
        <v>354.83153804501075</v>
      </c>
      <c r="AK360" s="152">
        <v>400.93203610502854</v>
      </c>
      <c r="AL360" s="150">
        <v>81.419337272144318</v>
      </c>
      <c r="AM360" s="151">
        <v>95.499132593568319</v>
      </c>
      <c r="AN360" s="152">
        <v>111.87937653136703</v>
      </c>
      <c r="AO360" s="150">
        <v>99.39613263717132</v>
      </c>
      <c r="AP360" s="151">
        <v>106.51704728422442</v>
      </c>
      <c r="AQ360" s="152">
        <v>127.59697517511525</v>
      </c>
      <c r="AR360" s="150">
        <v>59.420233122652725</v>
      </c>
      <c r="AS360" s="151">
        <v>67.048068792367474</v>
      </c>
      <c r="AT360" s="152">
        <v>91.728269591810829</v>
      </c>
      <c r="AU360" s="150">
        <v>50.746392781899807</v>
      </c>
      <c r="AV360" s="151">
        <v>55.874788392220132</v>
      </c>
      <c r="AW360" s="152">
        <v>74.805529878442911</v>
      </c>
      <c r="AX360" s="150">
        <v>27.38</v>
      </c>
      <c r="AY360" s="151">
        <v>27.38</v>
      </c>
      <c r="AZ360" s="152">
        <v>27.38</v>
      </c>
      <c r="BA360" s="150">
        <v>12.542561601172487</v>
      </c>
      <c r="BB360" s="151">
        <v>13.441132886067265</v>
      </c>
      <c r="BC360" s="152">
        <v>16.101158855939815</v>
      </c>
    </row>
    <row r="361" spans="1:55" hidden="1">
      <c r="A361" s="147" t="str">
        <f t="shared" si="5"/>
        <v>BROOKINGS HEALTH SYSTEMPREMIER</v>
      </c>
      <c r="B361" s="148" t="s">
        <v>345</v>
      </c>
      <c r="C361" s="148" t="s">
        <v>8334</v>
      </c>
      <c r="D361" s="149">
        <v>8</v>
      </c>
      <c r="E361" s="150">
        <v>295.82499999999999</v>
      </c>
      <c r="F361" s="151">
        <v>362.18084819523341</v>
      </c>
      <c r="G361" s="152">
        <v>555.75694359813508</v>
      </c>
      <c r="H361" s="150">
        <v>4227.0527815511514</v>
      </c>
      <c r="I361" s="151">
        <v>5334.5589311329131</v>
      </c>
      <c r="J361" s="153">
        <v>6450.4366837990456</v>
      </c>
      <c r="K361" s="150">
        <v>3984</v>
      </c>
      <c r="L361" s="151">
        <v>5008.980342016931</v>
      </c>
      <c r="M361" s="152">
        <v>6067.9142866401335</v>
      </c>
      <c r="N361" s="150">
        <v>89.481531551151548</v>
      </c>
      <c r="O361" s="151">
        <v>120.89671572335898</v>
      </c>
      <c r="P361" s="152">
        <v>140.63258706889604</v>
      </c>
      <c r="Q361" s="150">
        <v>153.57124999999999</v>
      </c>
      <c r="R361" s="151">
        <v>204.68187339262329</v>
      </c>
      <c r="S361" s="152">
        <v>241.88981009001617</v>
      </c>
      <c r="T361" s="150">
        <v>384.24960581477654</v>
      </c>
      <c r="U361" s="151">
        <v>459.23413651163639</v>
      </c>
      <c r="V361" s="152">
        <v>497.11821815172704</v>
      </c>
      <c r="W361" s="150">
        <v>139.55625000000001</v>
      </c>
      <c r="X361" s="151">
        <v>166.7900057507033</v>
      </c>
      <c r="Y361" s="152">
        <v>180.54918803320493</v>
      </c>
      <c r="Z361" s="150">
        <v>2346.80125</v>
      </c>
      <c r="AA361" s="151">
        <v>2923.4910647054094</v>
      </c>
      <c r="AB361" s="152">
        <v>3773.0155770394067</v>
      </c>
      <c r="AC361" s="150">
        <v>835.06</v>
      </c>
      <c r="AD361" s="151">
        <v>1060.8312927973702</v>
      </c>
      <c r="AE361" s="152">
        <v>1119.7274073884612</v>
      </c>
      <c r="AF361" s="150">
        <v>600.29375000000005</v>
      </c>
      <c r="AG361" s="151">
        <v>617.49446152610437</v>
      </c>
      <c r="AH361" s="152">
        <v>670.05535949803698</v>
      </c>
      <c r="AI361" s="150">
        <v>294.8679095660695</v>
      </c>
      <c r="AJ361" s="151">
        <v>373.47556488865223</v>
      </c>
      <c r="AK361" s="152">
        <v>435.76193455387215</v>
      </c>
      <c r="AL361" s="150">
        <v>54.469913703925542</v>
      </c>
      <c r="AM361" s="151">
        <v>69.281288617141215</v>
      </c>
      <c r="AN361" s="152">
        <v>85.272801672835115</v>
      </c>
      <c r="AO361" s="150">
        <v>89.444861980726344</v>
      </c>
      <c r="AP361" s="151">
        <v>103.28489096011697</v>
      </c>
      <c r="AQ361" s="152">
        <v>115.43959095691385</v>
      </c>
      <c r="AR361" s="150">
        <v>57.759898731420471</v>
      </c>
      <c r="AS361" s="151">
        <v>74.3080514236228</v>
      </c>
      <c r="AT361" s="152">
        <v>92.998040438459171</v>
      </c>
      <c r="AU361" s="150">
        <v>42.003749999999997</v>
      </c>
      <c r="AV361" s="151">
        <v>53.268763294278102</v>
      </c>
      <c r="AW361" s="152">
        <v>64.707078077947799</v>
      </c>
      <c r="AX361" s="150">
        <v>75.628749999999997</v>
      </c>
      <c r="AY361" s="151">
        <v>75.628749999999997</v>
      </c>
      <c r="AZ361" s="152">
        <v>75.628749999999997</v>
      </c>
      <c r="BA361" s="150">
        <v>9.606148799477328</v>
      </c>
      <c r="BB361" s="151">
        <v>11.092532419743327</v>
      </c>
      <c r="BC361" s="152">
        <v>12.397916029227758</v>
      </c>
    </row>
    <row r="362" spans="1:55" hidden="1">
      <c r="A362" s="147" t="str">
        <f t="shared" si="5"/>
        <v>FIRSTHEALTH OF THE CAROLINASPREMIER</v>
      </c>
      <c r="B362" s="148" t="s">
        <v>501</v>
      </c>
      <c r="C362" s="148" t="s">
        <v>8334</v>
      </c>
      <c r="D362" s="149">
        <v>8</v>
      </c>
      <c r="E362" s="150">
        <v>362.23099444656128</v>
      </c>
      <c r="F362" s="151">
        <v>443.4822236499906</v>
      </c>
      <c r="G362" s="152">
        <v>680.51175644429622</v>
      </c>
      <c r="H362" s="150">
        <v>1894.4947035444011</v>
      </c>
      <c r="I362" s="151">
        <v>2396.2253332879836</v>
      </c>
      <c r="J362" s="153">
        <v>2893.8812797803257</v>
      </c>
      <c r="K362" s="150">
        <v>1726.4826996787724</v>
      </c>
      <c r="L362" s="151">
        <v>2170.6621243783366</v>
      </c>
      <c r="M362" s="152">
        <v>2629.5554816811873</v>
      </c>
      <c r="N362" s="150">
        <v>89.481531551151548</v>
      </c>
      <c r="O362" s="151">
        <v>120.89671572335898</v>
      </c>
      <c r="P362" s="152">
        <v>140.63258706889604</v>
      </c>
      <c r="Q362" s="150">
        <v>78.53047231447708</v>
      </c>
      <c r="R362" s="151">
        <v>104.66649318628784</v>
      </c>
      <c r="S362" s="152">
        <v>123.69321103024254</v>
      </c>
      <c r="T362" s="150">
        <v>384.24960581477654</v>
      </c>
      <c r="U362" s="151">
        <v>459.23413651163639</v>
      </c>
      <c r="V362" s="152">
        <v>497.11821815172704</v>
      </c>
      <c r="W362" s="150">
        <v>189.76163281973086</v>
      </c>
      <c r="X362" s="151">
        <v>226.79273647196567</v>
      </c>
      <c r="Y362" s="152">
        <v>245.50178673801835</v>
      </c>
      <c r="Z362" s="150">
        <v>986.62409566069584</v>
      </c>
      <c r="AA362" s="151">
        <v>1229.0715832399951</v>
      </c>
      <c r="AB362" s="152">
        <v>1586.2221317677511</v>
      </c>
      <c r="AC362" s="150">
        <v>230.25125306255788</v>
      </c>
      <c r="AD362" s="151">
        <v>292.50321468465472</v>
      </c>
      <c r="AE362" s="152">
        <v>308.74265159351717</v>
      </c>
      <c r="AF362" s="150">
        <v>191.44924184679036</v>
      </c>
      <c r="AG362" s="151">
        <v>196.93499474842895</v>
      </c>
      <c r="AH362" s="152">
        <v>213.69802795927447</v>
      </c>
      <c r="AI362" s="150">
        <v>294.8679095660695</v>
      </c>
      <c r="AJ362" s="151">
        <v>373.47556488865223</v>
      </c>
      <c r="AK362" s="152">
        <v>435.76193455387215</v>
      </c>
      <c r="AL362" s="150">
        <v>54.469913703925542</v>
      </c>
      <c r="AM362" s="151">
        <v>69.281288617141215</v>
      </c>
      <c r="AN362" s="152">
        <v>85.272801672835115</v>
      </c>
      <c r="AO362" s="150">
        <v>89.444861980726344</v>
      </c>
      <c r="AP362" s="151">
        <v>103.28489096011697</v>
      </c>
      <c r="AQ362" s="152">
        <v>115.43959095691385</v>
      </c>
      <c r="AR362" s="150">
        <v>57.759898731420471</v>
      </c>
      <c r="AS362" s="151">
        <v>74.3080514236228</v>
      </c>
      <c r="AT362" s="152">
        <v>92.998040438459171</v>
      </c>
      <c r="AU362" s="150">
        <v>36.155689824141191</v>
      </c>
      <c r="AV362" s="151">
        <v>45.852308019724831</v>
      </c>
      <c r="AW362" s="152">
        <v>55.698099441425271</v>
      </c>
      <c r="AX362" s="150">
        <v>67.616417215658572</v>
      </c>
      <c r="AY362" s="151">
        <v>67.616417215658572</v>
      </c>
      <c r="AZ362" s="152">
        <v>67.616417215658572</v>
      </c>
      <c r="BA362" s="150">
        <v>9.606148799477328</v>
      </c>
      <c r="BB362" s="151">
        <v>11.092532419743327</v>
      </c>
      <c r="BC362" s="152">
        <v>12.397916029227758</v>
      </c>
    </row>
    <row r="363" spans="1:55" hidden="1">
      <c r="A363" s="147" t="str">
        <f t="shared" si="5"/>
        <v>PARKVIEW HEALTH SYSTEMPREMIER</v>
      </c>
      <c r="B363" s="148" t="s">
        <v>813</v>
      </c>
      <c r="C363" s="148" t="s">
        <v>8334</v>
      </c>
      <c r="D363" s="149">
        <v>7</v>
      </c>
      <c r="E363" s="150">
        <v>362.23099444656128</v>
      </c>
      <c r="F363" s="151">
        <v>443.4822236499906</v>
      </c>
      <c r="G363" s="152">
        <v>680.51175644429622</v>
      </c>
      <c r="H363" s="150">
        <v>1894.4947035444011</v>
      </c>
      <c r="I363" s="151">
        <v>2396.2253332879836</v>
      </c>
      <c r="J363" s="153">
        <v>2893.8812797803257</v>
      </c>
      <c r="K363" s="150">
        <v>1726.4826996787724</v>
      </c>
      <c r="L363" s="151">
        <v>2170.6621243783366</v>
      </c>
      <c r="M363" s="152">
        <v>2629.5554816811873</v>
      </c>
      <c r="N363" s="150">
        <v>89.481531551151548</v>
      </c>
      <c r="O363" s="151">
        <v>120.89671572335898</v>
      </c>
      <c r="P363" s="152">
        <v>140.63258706889604</v>
      </c>
      <c r="Q363" s="150">
        <v>78.53047231447708</v>
      </c>
      <c r="R363" s="151">
        <v>104.66649318628784</v>
      </c>
      <c r="S363" s="152">
        <v>123.69321103024254</v>
      </c>
      <c r="T363" s="150">
        <v>384.24960581477654</v>
      </c>
      <c r="U363" s="151">
        <v>459.23413651163639</v>
      </c>
      <c r="V363" s="152">
        <v>497.11821815172704</v>
      </c>
      <c r="W363" s="150">
        <v>189.76163281973086</v>
      </c>
      <c r="X363" s="151">
        <v>226.79273647196567</v>
      </c>
      <c r="Y363" s="152">
        <v>245.50178673801835</v>
      </c>
      <c r="Z363" s="150">
        <v>986.62409566069584</v>
      </c>
      <c r="AA363" s="151">
        <v>1229.0715832399951</v>
      </c>
      <c r="AB363" s="152">
        <v>1586.2221317677511</v>
      </c>
      <c r="AC363" s="150">
        <v>230.25125306255788</v>
      </c>
      <c r="AD363" s="151">
        <v>292.50321468465472</v>
      </c>
      <c r="AE363" s="152">
        <v>308.74265159351717</v>
      </c>
      <c r="AF363" s="150">
        <v>191.44924184679036</v>
      </c>
      <c r="AG363" s="151">
        <v>196.93499474842895</v>
      </c>
      <c r="AH363" s="152">
        <v>213.69802795927447</v>
      </c>
      <c r="AI363" s="150">
        <v>294.8679095660695</v>
      </c>
      <c r="AJ363" s="151">
        <v>373.47556488865223</v>
      </c>
      <c r="AK363" s="152">
        <v>435.76193455387215</v>
      </c>
      <c r="AL363" s="150">
        <v>54.469913703925542</v>
      </c>
      <c r="AM363" s="151">
        <v>69.281288617141215</v>
      </c>
      <c r="AN363" s="152">
        <v>85.272801672835115</v>
      </c>
      <c r="AO363" s="150">
        <v>89.444861980726344</v>
      </c>
      <c r="AP363" s="151">
        <v>103.28489096011697</v>
      </c>
      <c r="AQ363" s="152">
        <v>115.43959095691385</v>
      </c>
      <c r="AR363" s="150">
        <v>57.759898731420471</v>
      </c>
      <c r="AS363" s="151">
        <v>74.3080514236228</v>
      </c>
      <c r="AT363" s="152">
        <v>92.998040438459171</v>
      </c>
      <c r="AU363" s="150">
        <v>36.155689824141191</v>
      </c>
      <c r="AV363" s="151">
        <v>45.852308019724831</v>
      </c>
      <c r="AW363" s="152">
        <v>55.698099441425271</v>
      </c>
      <c r="AX363" s="150">
        <v>67.616417215658572</v>
      </c>
      <c r="AY363" s="151">
        <v>67.616417215658572</v>
      </c>
      <c r="AZ363" s="152">
        <v>67.616417215658572</v>
      </c>
      <c r="BA363" s="150">
        <v>9.606148799477328</v>
      </c>
      <c r="BB363" s="151">
        <v>11.092532419743327</v>
      </c>
      <c r="BC363" s="152">
        <v>12.397916029227758</v>
      </c>
    </row>
    <row r="364" spans="1:55" hidden="1">
      <c r="A364" s="147" t="str">
        <f t="shared" si="5"/>
        <v>NORTH SUNFLOWER MEDICAL CENTERINTALARE</v>
      </c>
      <c r="B364" s="148" t="s">
        <v>776</v>
      </c>
      <c r="C364" s="148" t="s">
        <v>8332</v>
      </c>
      <c r="D364" s="149">
        <v>6</v>
      </c>
      <c r="E364" s="150">
        <v>387.82874503968253</v>
      </c>
      <c r="F364" s="151">
        <v>435.85996991756008</v>
      </c>
      <c r="G364" s="152">
        <v>719.13273884157024</v>
      </c>
      <c r="H364" s="150">
        <v>2241.1566666666668</v>
      </c>
      <c r="I364" s="151">
        <v>2552.3887291882666</v>
      </c>
      <c r="J364" s="153">
        <v>3059.8294652549284</v>
      </c>
      <c r="K364" s="150">
        <v>1538.9516666666666</v>
      </c>
      <c r="L364" s="151">
        <v>1754.1042985256117</v>
      </c>
      <c r="M364" s="152">
        <v>2106.5296123011949</v>
      </c>
      <c r="N364" s="150">
        <v>304.3966666666667</v>
      </c>
      <c r="O364" s="151">
        <v>343.14379891151492</v>
      </c>
      <c r="P364" s="152">
        <v>370.7000627263368</v>
      </c>
      <c r="Q364" s="150">
        <v>397.80833333333334</v>
      </c>
      <c r="R364" s="151">
        <v>455.14063175114001</v>
      </c>
      <c r="S364" s="152">
        <v>582.5997902273964</v>
      </c>
      <c r="T364" s="150">
        <v>431.77205357142856</v>
      </c>
      <c r="U364" s="151">
        <v>503.30073777630406</v>
      </c>
      <c r="V364" s="152">
        <v>563.37826416707219</v>
      </c>
      <c r="W364" s="150">
        <v>58.333333333333336</v>
      </c>
      <c r="X364" s="151">
        <v>67.997012453148059</v>
      </c>
      <c r="Y364" s="152">
        <v>76.113615516748254</v>
      </c>
      <c r="Z364" s="150">
        <v>2492.2466666666664</v>
      </c>
      <c r="AA364" s="151">
        <v>3055.3429952743604</v>
      </c>
      <c r="AB364" s="152">
        <v>4416.1054365193968</v>
      </c>
      <c r="AC364" s="150">
        <v>958.93</v>
      </c>
      <c r="AD364" s="151">
        <v>1154.325866647448</v>
      </c>
      <c r="AE364" s="152">
        <v>1240.4103145626286</v>
      </c>
      <c r="AF364" s="150">
        <v>424.99166666666662</v>
      </c>
      <c r="AG364" s="151">
        <v>577.04899502836599</v>
      </c>
      <c r="AH364" s="152">
        <v>733.3613349862411</v>
      </c>
      <c r="AI364" s="150">
        <v>205.91727182539685</v>
      </c>
      <c r="AJ364" s="151">
        <v>228.42644728809202</v>
      </c>
      <c r="AK364" s="152">
        <v>272.6869136948701</v>
      </c>
      <c r="AL364" s="150">
        <v>111.8749107142857</v>
      </c>
      <c r="AM364" s="151">
        <v>141.31701462330514</v>
      </c>
      <c r="AN364" s="152">
        <v>155.4908126671138</v>
      </c>
      <c r="AO364" s="150">
        <v>82.680464660023887</v>
      </c>
      <c r="AP364" s="151">
        <v>91.35389541697873</v>
      </c>
      <c r="AQ364" s="152">
        <v>102.25299189574946</v>
      </c>
      <c r="AR364" s="150">
        <v>51.20799843392367</v>
      </c>
      <c r="AS364" s="151">
        <v>61.303689407913318</v>
      </c>
      <c r="AT364" s="152">
        <v>74.858401567637571</v>
      </c>
      <c r="AU364" s="150">
        <v>27.903333333333332</v>
      </c>
      <c r="AV364" s="151">
        <v>33.730715246468399</v>
      </c>
      <c r="AW364" s="152">
        <v>43.816196910160734</v>
      </c>
      <c r="AX364" s="150">
        <v>31.833333333333332</v>
      </c>
      <c r="AY364" s="151">
        <v>31.833333333333332</v>
      </c>
      <c r="AZ364" s="152">
        <v>31.833333333333332</v>
      </c>
      <c r="BA364" s="150">
        <v>10.552474658819062</v>
      </c>
      <c r="BB364" s="151">
        <v>11.65946115973118</v>
      </c>
      <c r="BC364" s="152">
        <v>13.050508487164269</v>
      </c>
    </row>
    <row r="365" spans="1:55" hidden="1">
      <c r="A365" s="147" t="str">
        <f t="shared" si="5"/>
        <v>BRISTOW MEDICAL CENTERVIZIENT</v>
      </c>
      <c r="B365" s="148" t="s">
        <v>342</v>
      </c>
      <c r="C365" s="148" t="s">
        <v>8335</v>
      </c>
      <c r="D365" s="149">
        <v>5</v>
      </c>
      <c r="E365" s="150">
        <v>432.81412865255982</v>
      </c>
      <c r="F365" s="151">
        <v>484.56841899660054</v>
      </c>
      <c r="G365" s="152">
        <v>640.01904285746809</v>
      </c>
      <c r="H365" s="150">
        <v>1531.1202386186681</v>
      </c>
      <c r="I365" s="151">
        <v>1739.3602834001376</v>
      </c>
      <c r="J365" s="153">
        <v>2251.509344182894</v>
      </c>
      <c r="K365" s="150">
        <v>1350.81</v>
      </c>
      <c r="L365" s="151">
        <v>1540.1156477889801</v>
      </c>
      <c r="M365" s="152">
        <v>1988.6293588066119</v>
      </c>
      <c r="N365" s="150">
        <v>80.098149216817802</v>
      </c>
      <c r="O365" s="151">
        <v>87.187477234349146</v>
      </c>
      <c r="P365" s="152">
        <v>110.07288127064815</v>
      </c>
      <c r="Q365" s="150">
        <v>100.21208940185029</v>
      </c>
      <c r="R365" s="151">
        <v>112.05715837680827</v>
      </c>
      <c r="S365" s="152">
        <v>152.80710410563435</v>
      </c>
      <c r="T365" s="150">
        <v>427.60650499221407</v>
      </c>
      <c r="U365" s="151">
        <v>455.93863646216607</v>
      </c>
      <c r="V365" s="152">
        <v>540.30814569524568</v>
      </c>
      <c r="W365" s="150">
        <v>74.08</v>
      </c>
      <c r="X365" s="151">
        <v>78.988354467929014</v>
      </c>
      <c r="Y365" s="152">
        <v>93.604814159299551</v>
      </c>
      <c r="Z365" s="150">
        <v>639.178</v>
      </c>
      <c r="AA365" s="151">
        <v>791.82424402767708</v>
      </c>
      <c r="AB365" s="152">
        <v>1119.5169753388361</v>
      </c>
      <c r="AC365" s="150">
        <v>457.58599999999996</v>
      </c>
      <c r="AD365" s="151">
        <v>516.125099079037</v>
      </c>
      <c r="AE365" s="152">
        <v>599.33107169171615</v>
      </c>
      <c r="AF365" s="150">
        <v>229.36481817349096</v>
      </c>
      <c r="AG365" s="151">
        <v>286.3417737845059</v>
      </c>
      <c r="AH365" s="152">
        <v>426.21096634008444</v>
      </c>
      <c r="AI365" s="150">
        <v>306.28059975267956</v>
      </c>
      <c r="AJ365" s="151">
        <v>342.61669698484121</v>
      </c>
      <c r="AK365" s="152">
        <v>387.13021588370469</v>
      </c>
      <c r="AL365" s="150">
        <v>22.934000000000001</v>
      </c>
      <c r="AM365" s="151">
        <v>26.899962346539667</v>
      </c>
      <c r="AN365" s="152">
        <v>31.513909438909337</v>
      </c>
      <c r="AO365" s="150">
        <v>99.39613263717132</v>
      </c>
      <c r="AP365" s="151">
        <v>106.51704728422442</v>
      </c>
      <c r="AQ365" s="152">
        <v>127.59697517511525</v>
      </c>
      <c r="AR365" s="150">
        <v>59.420233122652725</v>
      </c>
      <c r="AS365" s="151">
        <v>67.048068792367474</v>
      </c>
      <c r="AT365" s="152">
        <v>91.728269591810829</v>
      </c>
      <c r="AU365" s="150">
        <v>50.746392781899807</v>
      </c>
      <c r="AV365" s="151">
        <v>55.874788392220132</v>
      </c>
      <c r="AW365" s="152">
        <v>74.805529878442911</v>
      </c>
      <c r="AX365" s="150">
        <v>71.185558074562636</v>
      </c>
      <c r="AY365" s="151">
        <v>71.185558074562636</v>
      </c>
      <c r="AZ365" s="152">
        <v>71.185558074562636</v>
      </c>
      <c r="BA365" s="150">
        <v>12.542561601172487</v>
      </c>
      <c r="BB365" s="151">
        <v>13.441132886067265</v>
      </c>
      <c r="BC365" s="152">
        <v>16.101158855939815</v>
      </c>
    </row>
    <row r="366" spans="1:55" hidden="1">
      <c r="A366" s="147" t="str">
        <f t="shared" si="5"/>
        <v>MEMORIAL COMMUNITY HEALTH, INCPREMIER</v>
      </c>
      <c r="B366" s="148" t="s">
        <v>708</v>
      </c>
      <c r="C366" s="148" t="s">
        <v>8334</v>
      </c>
      <c r="D366" s="149">
        <v>5</v>
      </c>
      <c r="E366" s="150">
        <v>494.4</v>
      </c>
      <c r="F366" s="151">
        <v>605.29776505610891</v>
      </c>
      <c r="G366" s="152">
        <v>928.8134299498621</v>
      </c>
      <c r="H366" s="150">
        <v>1458.37</v>
      </c>
      <c r="I366" s="151">
        <v>1844.5466584419555</v>
      </c>
      <c r="J366" s="153">
        <v>2227.7837213860757</v>
      </c>
      <c r="K366" s="150">
        <v>1327.7940000000001</v>
      </c>
      <c r="L366" s="151">
        <v>1669.4011155241037</v>
      </c>
      <c r="M366" s="152">
        <v>2022.3243429505649</v>
      </c>
      <c r="N366" s="150">
        <v>60.879999999999995</v>
      </c>
      <c r="O366" s="151">
        <v>82.253755894094041</v>
      </c>
      <c r="P366" s="152">
        <v>95.681329458025004</v>
      </c>
      <c r="Q366" s="150">
        <v>69.695999999999998</v>
      </c>
      <c r="R366" s="151">
        <v>92.891787023757843</v>
      </c>
      <c r="S366" s="152">
        <v>109.77804897748614</v>
      </c>
      <c r="T366" s="150">
        <v>384.24960581477654</v>
      </c>
      <c r="U366" s="151">
        <v>459.23413651163639</v>
      </c>
      <c r="V366" s="152">
        <v>497.11821815172704</v>
      </c>
      <c r="W366" s="150">
        <v>303.47800000000001</v>
      </c>
      <c r="X366" s="151">
        <v>362.70032596327246</v>
      </c>
      <c r="Y366" s="152">
        <v>392.62094306733638</v>
      </c>
      <c r="Z366" s="150">
        <v>1238.126</v>
      </c>
      <c r="AA366" s="151">
        <v>1542.3761590289973</v>
      </c>
      <c r="AB366" s="152">
        <v>1990.5685171837592</v>
      </c>
      <c r="AC366" s="150">
        <v>230.97600000000003</v>
      </c>
      <c r="AD366" s="151">
        <v>293.42390808464717</v>
      </c>
      <c r="AE366" s="152">
        <v>309.71446081593808</v>
      </c>
      <c r="AF366" s="150">
        <v>371.13200000000001</v>
      </c>
      <c r="AG366" s="151">
        <v>381.76635104914243</v>
      </c>
      <c r="AH366" s="152">
        <v>414.26216028606899</v>
      </c>
      <c r="AI366" s="150">
        <v>499.03999999999996</v>
      </c>
      <c r="AJ366" s="151">
        <v>632.07707538033048</v>
      </c>
      <c r="AK366" s="152">
        <v>737.49169972339303</v>
      </c>
      <c r="AL366" s="150">
        <v>66.611999999999995</v>
      </c>
      <c r="AM366" s="151">
        <v>84.725032289383236</v>
      </c>
      <c r="AN366" s="152">
        <v>104.28127160079441</v>
      </c>
      <c r="AO366" s="150">
        <v>89.444861980726344</v>
      </c>
      <c r="AP366" s="151">
        <v>103.28489096011697</v>
      </c>
      <c r="AQ366" s="152">
        <v>115.43959095691385</v>
      </c>
      <c r="AR366" s="150">
        <v>57.759898731420471</v>
      </c>
      <c r="AS366" s="151">
        <v>74.3080514236228</v>
      </c>
      <c r="AT366" s="152">
        <v>92.998040438459171</v>
      </c>
      <c r="AU366" s="150">
        <v>36.155689824141191</v>
      </c>
      <c r="AV366" s="151">
        <v>45.852308019724831</v>
      </c>
      <c r="AW366" s="152">
        <v>55.698099441425271</v>
      </c>
      <c r="AX366" s="150">
        <v>12.718</v>
      </c>
      <c r="AY366" s="151">
        <v>12.718</v>
      </c>
      <c r="AZ366" s="152">
        <v>12.718</v>
      </c>
      <c r="BA366" s="150">
        <v>9.606148799477328</v>
      </c>
      <c r="BB366" s="151">
        <v>11.092532419743327</v>
      </c>
      <c r="BC366" s="152">
        <v>12.397916029227758</v>
      </c>
    </row>
    <row r="367" spans="1:55" hidden="1">
      <c r="A367" s="147" t="str">
        <f t="shared" si="5"/>
        <v>TRICARE Regional Office WestDAPA MEDICAL SURGICAL</v>
      </c>
      <c r="B367" s="148" t="s">
        <v>1005</v>
      </c>
      <c r="C367" s="148" t="s">
        <v>8389</v>
      </c>
      <c r="D367" s="149">
        <v>4</v>
      </c>
      <c r="E367" s="150">
        <v>379.06622248610302</v>
      </c>
      <c r="F367" s="151">
        <v>431.24875692342675</v>
      </c>
      <c r="G367" s="152">
        <v>534.48582729188786</v>
      </c>
      <c r="H367" s="150">
        <v>2543.1250955414012</v>
      </c>
      <c r="I367" s="151">
        <v>2822.9056650610696</v>
      </c>
      <c r="J367" s="153">
        <v>3405.9451296320203</v>
      </c>
      <c r="K367" s="150">
        <v>2249.8930573248408</v>
      </c>
      <c r="L367" s="151">
        <v>2503.2512338879278</v>
      </c>
      <c r="M367" s="152">
        <v>3022.9733593884193</v>
      </c>
      <c r="N367" s="150">
        <v>150.62585987261147</v>
      </c>
      <c r="O367" s="151">
        <v>162.72148989659118</v>
      </c>
      <c r="P367" s="152">
        <v>189.36186006479753</v>
      </c>
      <c r="Q367" s="150">
        <v>142.60617834394907</v>
      </c>
      <c r="R367" s="151">
        <v>156.93294127655071</v>
      </c>
      <c r="S367" s="152">
        <v>193.60991017880337</v>
      </c>
      <c r="T367" s="150">
        <v>371.18615967095161</v>
      </c>
      <c r="U367" s="151">
        <v>401.34005859816926</v>
      </c>
      <c r="V367" s="152">
        <v>439.62317712594205</v>
      </c>
      <c r="W367" s="150">
        <v>45.698726114649681</v>
      </c>
      <c r="X367" s="151">
        <v>49.411134922093659</v>
      </c>
      <c r="Y367" s="152">
        <v>54.124375712014931</v>
      </c>
      <c r="Z367" s="150">
        <v>1183.2188535031846</v>
      </c>
      <c r="AA367" s="151">
        <v>1451.5397361079583</v>
      </c>
      <c r="AB367" s="152">
        <v>1865.8249526194886</v>
      </c>
      <c r="AC367" s="150">
        <v>209.26974522292991</v>
      </c>
      <c r="AD367" s="151">
        <v>235.68144549104031</v>
      </c>
      <c r="AE367" s="152">
        <v>252.74533637707404</v>
      </c>
      <c r="AF367" s="150">
        <v>598.22165605095529</v>
      </c>
      <c r="AG367" s="151">
        <v>733.28944414607622</v>
      </c>
      <c r="AH367" s="152">
        <v>976.85089844009758</v>
      </c>
      <c r="AI367" s="150">
        <v>43.53477707006369</v>
      </c>
      <c r="AJ367" s="151">
        <v>47.647566101391412</v>
      </c>
      <c r="AK367" s="152">
        <v>51.3598271682486</v>
      </c>
      <c r="AL367" s="150">
        <v>77.904170065568721</v>
      </c>
      <c r="AM367" s="151">
        <v>90.553171166454433</v>
      </c>
      <c r="AN367" s="152">
        <v>100.24622547461853</v>
      </c>
      <c r="AO367" s="150">
        <v>82.680464660023887</v>
      </c>
      <c r="AP367" s="151">
        <v>89.415625350233213</v>
      </c>
      <c r="AQ367" s="152">
        <v>99.592716463704562</v>
      </c>
      <c r="AR367" s="150">
        <v>51.20799843392367</v>
      </c>
      <c r="AS367" s="151">
        <v>57.030814460017261</v>
      </c>
      <c r="AT367" s="152">
        <v>69.296504816756368</v>
      </c>
      <c r="AU367" s="150">
        <v>41.366485019016629</v>
      </c>
      <c r="AV367" s="151">
        <v>47.193193249216023</v>
      </c>
      <c r="AW367" s="152">
        <v>55.674316554303637</v>
      </c>
      <c r="AX367" s="150">
        <v>66.396630956683396</v>
      </c>
      <c r="AY367" s="151">
        <v>66.396630956683396</v>
      </c>
      <c r="AZ367" s="152">
        <v>66.396630956683396</v>
      </c>
      <c r="BA367" s="150">
        <v>10.552474658819062</v>
      </c>
      <c r="BB367" s="151">
        <v>11.412080525800503</v>
      </c>
      <c r="BC367" s="152">
        <v>12.710978597031637</v>
      </c>
    </row>
    <row r="368" spans="1:55" hidden="1">
      <c r="A368" s="147" t="str">
        <f t="shared" si="5"/>
        <v>SANFORD HEALTHVIZIENT</v>
      </c>
      <c r="B368" s="148" t="s">
        <v>905</v>
      </c>
      <c r="C368" s="148" t="s">
        <v>8335</v>
      </c>
      <c r="D368" s="149">
        <v>4</v>
      </c>
      <c r="E368" s="150">
        <v>432.81412865255982</v>
      </c>
      <c r="F368" s="151">
        <v>484.56841899660054</v>
      </c>
      <c r="G368" s="152">
        <v>640.01904285746809</v>
      </c>
      <c r="H368" s="150">
        <v>2641.8431492168179</v>
      </c>
      <c r="I368" s="151">
        <v>2986.511179204389</v>
      </c>
      <c r="J368" s="153">
        <v>3932.8434776329523</v>
      </c>
      <c r="K368" s="150">
        <v>1585.085</v>
      </c>
      <c r="L368" s="151">
        <v>1807.222489895393</v>
      </c>
      <c r="M368" s="152">
        <v>2333.5232691525666</v>
      </c>
      <c r="N368" s="150">
        <v>80.098149216817802</v>
      </c>
      <c r="O368" s="151">
        <v>87.187477234349146</v>
      </c>
      <c r="P368" s="152">
        <v>110.07288127064815</v>
      </c>
      <c r="Q368" s="150">
        <v>976.66</v>
      </c>
      <c r="R368" s="151">
        <v>1092.1012120746468</v>
      </c>
      <c r="S368" s="152">
        <v>1489.2473272097377</v>
      </c>
      <c r="T368" s="150">
        <v>427.60650499221407</v>
      </c>
      <c r="U368" s="151">
        <v>455.93863646216607</v>
      </c>
      <c r="V368" s="152">
        <v>540.30814569524568</v>
      </c>
      <c r="W368" s="150">
        <v>69.924999999999997</v>
      </c>
      <c r="X368" s="151">
        <v>74.558054618924615</v>
      </c>
      <c r="Y368" s="152">
        <v>88.354706129711417</v>
      </c>
      <c r="Z368" s="150">
        <v>1040.1099999999999</v>
      </c>
      <c r="AA368" s="151">
        <v>1288.5054154799243</v>
      </c>
      <c r="AB368" s="152">
        <v>1821.7473086052348</v>
      </c>
      <c r="AC368" s="150">
        <v>313.98500000000001</v>
      </c>
      <c r="AD368" s="151">
        <v>354.15318483155397</v>
      </c>
      <c r="AE368" s="152">
        <v>411.24721155175968</v>
      </c>
      <c r="AF368" s="150">
        <v>189.39500000000001</v>
      </c>
      <c r="AG368" s="151">
        <v>236.44297620612321</v>
      </c>
      <c r="AH368" s="152">
        <v>351.93813337546044</v>
      </c>
      <c r="AI368" s="150">
        <v>306.28059975267956</v>
      </c>
      <c r="AJ368" s="151">
        <v>342.61669698484121</v>
      </c>
      <c r="AK368" s="152">
        <v>387.13021588370469</v>
      </c>
      <c r="AL368" s="150">
        <v>422.5</v>
      </c>
      <c r="AM368" s="151">
        <v>495.56266204818212</v>
      </c>
      <c r="AN368" s="152">
        <v>580.56277744567865</v>
      </c>
      <c r="AO368" s="150">
        <v>99.39613263717132</v>
      </c>
      <c r="AP368" s="151">
        <v>106.51704728422442</v>
      </c>
      <c r="AQ368" s="152">
        <v>127.59697517511525</v>
      </c>
      <c r="AR368" s="150">
        <v>59.420233122652725</v>
      </c>
      <c r="AS368" s="151">
        <v>67.048068792367474</v>
      </c>
      <c r="AT368" s="152">
        <v>91.728269591810829</v>
      </c>
      <c r="AU368" s="150">
        <v>31.8675</v>
      </c>
      <c r="AV368" s="151">
        <v>35.088007668678564</v>
      </c>
      <c r="AW368" s="152">
        <v>46.976052734364103</v>
      </c>
      <c r="AX368" s="150">
        <v>182.2775</v>
      </c>
      <c r="AY368" s="151">
        <v>182.2775</v>
      </c>
      <c r="AZ368" s="152">
        <v>182.2775</v>
      </c>
      <c r="BA368" s="150">
        <v>12.542561601172487</v>
      </c>
      <c r="BB368" s="151">
        <v>13.441132886067265</v>
      </c>
      <c r="BC368" s="152">
        <v>16.101158855939815</v>
      </c>
    </row>
    <row r="369" spans="1:57" hidden="1">
      <c r="A369" s="147" t="str">
        <f t="shared" si="5"/>
        <v>TOWNER COUNTY MEDICAL CENTER, INCINTALARE</v>
      </c>
      <c r="B369" s="148" t="s">
        <v>1000</v>
      </c>
      <c r="C369" s="148" t="s">
        <v>8332</v>
      </c>
      <c r="D369" s="149">
        <v>4</v>
      </c>
      <c r="E369" s="150">
        <v>327.8</v>
      </c>
      <c r="F369" s="151">
        <v>368.39687611179329</v>
      </c>
      <c r="G369" s="152">
        <v>607.82423893862415</v>
      </c>
      <c r="H369" s="150">
        <v>1705.2036557539682</v>
      </c>
      <c r="I369" s="151">
        <v>1945.936312713367</v>
      </c>
      <c r="J369" s="153">
        <v>2393.2110700738817</v>
      </c>
      <c r="K369" s="150">
        <v>939.32749999999999</v>
      </c>
      <c r="L369" s="151">
        <v>1070.6498723524887</v>
      </c>
      <c r="M369" s="152">
        <v>1285.7591549218141</v>
      </c>
      <c r="N369" s="150">
        <v>57.526155753968261</v>
      </c>
      <c r="O369" s="151">
        <v>64.848750935267034</v>
      </c>
      <c r="P369" s="152">
        <v>70.056448974696565</v>
      </c>
      <c r="Q369" s="150">
        <v>708.35</v>
      </c>
      <c r="R369" s="151">
        <v>810.43768942561132</v>
      </c>
      <c r="S369" s="152">
        <v>1037.395466177371</v>
      </c>
      <c r="T369" s="150">
        <v>431.77205357142856</v>
      </c>
      <c r="U369" s="151">
        <v>503.30073777630406</v>
      </c>
      <c r="V369" s="152">
        <v>563.37826416707219</v>
      </c>
      <c r="W369" s="150">
        <v>74.317499999999995</v>
      </c>
      <c r="X369" s="151">
        <v>86.629165251202807</v>
      </c>
      <c r="Y369" s="152">
        <v>96.9698335057018</v>
      </c>
      <c r="Z369" s="150">
        <v>684.96249999999998</v>
      </c>
      <c r="AA369" s="151">
        <v>839.72240966007143</v>
      </c>
      <c r="AB369" s="152">
        <v>1213.7107696918379</v>
      </c>
      <c r="AC369" s="150">
        <v>216.05250000000001</v>
      </c>
      <c r="AD369" s="151">
        <v>260.07632392755232</v>
      </c>
      <c r="AE369" s="152">
        <v>279.47165015907558</v>
      </c>
      <c r="AF369" s="150">
        <v>256.94148809523807</v>
      </c>
      <c r="AG369" s="151">
        <v>348.87231707237396</v>
      </c>
      <c r="AH369" s="152">
        <v>443.37564122325972</v>
      </c>
      <c r="AI369" s="150">
        <v>345.8</v>
      </c>
      <c r="AJ369" s="151">
        <v>383.59999999999997</v>
      </c>
      <c r="AK369" s="152">
        <v>457.92727302468165</v>
      </c>
      <c r="AL369" s="150">
        <v>111.8749107142857</v>
      </c>
      <c r="AM369" s="151">
        <v>141.31701462330514</v>
      </c>
      <c r="AN369" s="152">
        <v>155.4908126671138</v>
      </c>
      <c r="AO369" s="150">
        <v>82.680464660023887</v>
      </c>
      <c r="AP369" s="151">
        <v>91.35389541697873</v>
      </c>
      <c r="AQ369" s="152">
        <v>102.25299189574946</v>
      </c>
      <c r="AR369" s="150">
        <v>51.20799843392367</v>
      </c>
      <c r="AS369" s="151">
        <v>61.303689407913318</v>
      </c>
      <c r="AT369" s="152">
        <v>74.858401567637571</v>
      </c>
      <c r="AU369" s="150">
        <v>27.524915674603168</v>
      </c>
      <c r="AV369" s="151">
        <v>33.273268168788469</v>
      </c>
      <c r="AW369" s="152">
        <v>43.221973186022538</v>
      </c>
      <c r="AX369" s="150">
        <v>43.70181547619049</v>
      </c>
      <c r="AY369" s="151">
        <v>43.70181547619049</v>
      </c>
      <c r="AZ369" s="152">
        <v>43.70181547619049</v>
      </c>
      <c r="BA369" s="150">
        <v>10.552474658819062</v>
      </c>
      <c r="BB369" s="151">
        <v>11.65946115973118</v>
      </c>
      <c r="BC369" s="152">
        <v>13.050508487164269</v>
      </c>
    </row>
    <row r="370" spans="1:57" hidden="1">
      <c r="A370" s="147" t="str">
        <f t="shared" si="5"/>
        <v>GORDON MEMORIAL HOSPITAL DISTRICTVIZIENT</v>
      </c>
      <c r="B370" s="148" t="s">
        <v>530</v>
      </c>
      <c r="C370" s="148" t="s">
        <v>8335</v>
      </c>
      <c r="D370" s="149">
        <v>4</v>
      </c>
      <c r="E370" s="150">
        <v>158.70249999999999</v>
      </c>
      <c r="F370" s="151">
        <v>177.67954977629901</v>
      </c>
      <c r="G370" s="152">
        <v>234.67954353824808</v>
      </c>
      <c r="H370" s="150">
        <v>2772.09</v>
      </c>
      <c r="I370" s="151">
        <v>3135.3760106387472</v>
      </c>
      <c r="J370" s="153">
        <v>4125.2816494553726</v>
      </c>
      <c r="K370" s="150">
        <v>1722.4</v>
      </c>
      <c r="L370" s="151">
        <v>1963.7811326180142</v>
      </c>
      <c r="M370" s="152">
        <v>2535.6750450533445</v>
      </c>
      <c r="N370" s="150">
        <v>73.032499999999999</v>
      </c>
      <c r="O370" s="151">
        <v>79.496461446086059</v>
      </c>
      <c r="P370" s="152">
        <v>100.36308928484861</v>
      </c>
      <c r="Q370" s="150">
        <v>976.65750000000003</v>
      </c>
      <c r="R370" s="151">
        <v>1092.0984165746468</v>
      </c>
      <c r="S370" s="152">
        <v>1489.2435151171794</v>
      </c>
      <c r="T370" s="150">
        <v>427.60650499221407</v>
      </c>
      <c r="U370" s="151">
        <v>455.93863646216607</v>
      </c>
      <c r="V370" s="152">
        <v>540.30814569524568</v>
      </c>
      <c r="W370" s="150">
        <v>230.88416277365587</v>
      </c>
      <c r="X370" s="151">
        <v>246.1819666603206</v>
      </c>
      <c r="Y370" s="152">
        <v>291.73689455660809</v>
      </c>
      <c r="Z370" s="150">
        <v>648.82500000000005</v>
      </c>
      <c r="AA370" s="151">
        <v>803.77510667021954</v>
      </c>
      <c r="AB370" s="152">
        <v>1136.4136461583792</v>
      </c>
      <c r="AC370" s="150">
        <v>199.20249999999999</v>
      </c>
      <c r="AD370" s="151">
        <v>224.68652897879713</v>
      </c>
      <c r="AE370" s="152">
        <v>260.90887354217369</v>
      </c>
      <c r="AF370" s="150">
        <v>229.36481817349096</v>
      </c>
      <c r="AG370" s="151">
        <v>286.3417737845059</v>
      </c>
      <c r="AH370" s="152">
        <v>426.21096634008444</v>
      </c>
      <c r="AI370" s="150">
        <v>732</v>
      </c>
      <c r="AJ370" s="151">
        <v>818.8420108731018</v>
      </c>
      <c r="AK370" s="152">
        <v>925.227775626989</v>
      </c>
      <c r="AL370" s="150">
        <v>81.419337272144318</v>
      </c>
      <c r="AM370" s="151">
        <v>95.499132593568319</v>
      </c>
      <c r="AN370" s="152">
        <v>111.87937653136703</v>
      </c>
      <c r="AO370" s="150">
        <v>99.39613263717132</v>
      </c>
      <c r="AP370" s="151">
        <v>106.51704728422442</v>
      </c>
      <c r="AQ370" s="152">
        <v>127.59697517511525</v>
      </c>
      <c r="AR370" s="150">
        <v>59.420233122652725</v>
      </c>
      <c r="AS370" s="151">
        <v>67.048068792367474</v>
      </c>
      <c r="AT370" s="152">
        <v>91.728269591810829</v>
      </c>
      <c r="AU370" s="150">
        <v>50.746392781899807</v>
      </c>
      <c r="AV370" s="151">
        <v>55.874788392220132</v>
      </c>
      <c r="AW370" s="152">
        <v>74.805529878442911</v>
      </c>
      <c r="AX370" s="150">
        <v>30.022500000000001</v>
      </c>
      <c r="AY370" s="151">
        <v>30.022500000000001</v>
      </c>
      <c r="AZ370" s="152">
        <v>30.022500000000001</v>
      </c>
      <c r="BA370" s="150">
        <v>12.542561601172487</v>
      </c>
      <c r="BB370" s="151">
        <v>13.441132886067265</v>
      </c>
      <c r="BC370" s="152">
        <v>16.101158855939815</v>
      </c>
    </row>
    <row r="371" spans="1:57" hidden="1">
      <c r="A371" s="147" t="str">
        <f t="shared" si="5"/>
        <v>FATHER FLANAGANS BOYS HOMEPREMIER</v>
      </c>
      <c r="B371" s="148" t="s">
        <v>497</v>
      </c>
      <c r="C371" s="148" t="s">
        <v>8334</v>
      </c>
      <c r="D371" s="149">
        <v>4</v>
      </c>
      <c r="E371" s="150">
        <v>362.23099444656128</v>
      </c>
      <c r="F371" s="151">
        <v>443.4822236499906</v>
      </c>
      <c r="G371" s="152">
        <v>680.51175644429622</v>
      </c>
      <c r="H371" s="150">
        <v>4411.8415315511511</v>
      </c>
      <c r="I371" s="151">
        <v>5580.8479177230538</v>
      </c>
      <c r="J371" s="153">
        <v>6741.4971241110925</v>
      </c>
      <c r="K371" s="150">
        <v>3984</v>
      </c>
      <c r="L371" s="151">
        <v>5008.980342016931</v>
      </c>
      <c r="M371" s="152">
        <v>6067.9142866401335</v>
      </c>
      <c r="N371" s="150">
        <v>89.481531551151548</v>
      </c>
      <c r="O371" s="151">
        <v>120.89671572335898</v>
      </c>
      <c r="P371" s="152">
        <v>140.63258706889604</v>
      </c>
      <c r="Q371" s="150">
        <v>338.36</v>
      </c>
      <c r="R371" s="151">
        <v>450.97085998276384</v>
      </c>
      <c r="S371" s="152">
        <v>532.95025040206338</v>
      </c>
      <c r="T371" s="150">
        <v>384.24960581477654</v>
      </c>
      <c r="U371" s="151">
        <v>459.23413651163639</v>
      </c>
      <c r="V371" s="152">
        <v>497.11821815172704</v>
      </c>
      <c r="W371" s="150">
        <v>139.26750000000001</v>
      </c>
      <c r="X371" s="151">
        <v>166.44490752571866</v>
      </c>
      <c r="Y371" s="152">
        <v>180.1756212596309</v>
      </c>
      <c r="Z371" s="150">
        <v>2232.1025</v>
      </c>
      <c r="AA371" s="151">
        <v>2780.6068853323673</v>
      </c>
      <c r="AB371" s="152">
        <v>3588.6113074332998</v>
      </c>
      <c r="AC371" s="150">
        <v>317.0675</v>
      </c>
      <c r="AD371" s="151">
        <v>402.79156698803706</v>
      </c>
      <c r="AE371" s="152">
        <v>425.1540844276351</v>
      </c>
      <c r="AF371" s="150">
        <v>1053.59375</v>
      </c>
      <c r="AG371" s="151">
        <v>1083.7832399946176</v>
      </c>
      <c r="AH371" s="152">
        <v>1176.0344646619005</v>
      </c>
      <c r="AI371" s="150">
        <v>1023.88</v>
      </c>
      <c r="AJ371" s="151">
        <v>1296.8320694541778</v>
      </c>
      <c r="AK371" s="152">
        <v>1513.1111764844256</v>
      </c>
      <c r="AL371" s="150">
        <v>54.469913703925542</v>
      </c>
      <c r="AM371" s="151">
        <v>69.281288617141215</v>
      </c>
      <c r="AN371" s="152">
        <v>85.272801672835115</v>
      </c>
      <c r="AO371" s="150">
        <v>89.444861980726344</v>
      </c>
      <c r="AP371" s="151">
        <v>103.28489096011697</v>
      </c>
      <c r="AQ371" s="152">
        <v>115.43959095691385</v>
      </c>
      <c r="AR371" s="150">
        <v>57.759898731420471</v>
      </c>
      <c r="AS371" s="151">
        <v>74.3080514236228</v>
      </c>
      <c r="AT371" s="152">
        <v>92.998040438459171</v>
      </c>
      <c r="AU371" s="150">
        <v>60.534999999999997</v>
      </c>
      <c r="AV371" s="151">
        <v>76.769921400330333</v>
      </c>
      <c r="AW371" s="152">
        <v>93.25460158791941</v>
      </c>
      <c r="AX371" s="150">
        <v>67.616417215658572</v>
      </c>
      <c r="AY371" s="151">
        <v>67.616417215658572</v>
      </c>
      <c r="AZ371" s="152">
        <v>67.616417215658572</v>
      </c>
      <c r="BA371" s="150">
        <v>9.606148799477328</v>
      </c>
      <c r="BB371" s="151">
        <v>11.092532419743327</v>
      </c>
      <c r="BC371" s="152">
        <v>12.397916029227758</v>
      </c>
    </row>
    <row r="372" spans="1:57" hidden="1">
      <c r="A372" s="147" t="str">
        <f t="shared" si="5"/>
        <v>MCKENZIE COUNTY HEALTHCARE SYSTEMSINTALARE</v>
      </c>
      <c r="B372" s="148" t="s">
        <v>697</v>
      </c>
      <c r="C372" s="148" t="s">
        <v>8332</v>
      </c>
      <c r="D372" s="149">
        <v>3</v>
      </c>
      <c r="E372" s="150">
        <v>1102.3999999999999</v>
      </c>
      <c r="F372" s="151">
        <v>1238.9283594436879</v>
      </c>
      <c r="G372" s="152">
        <v>2044.1288621291615</v>
      </c>
      <c r="H372" s="150">
        <v>1560.4261557539683</v>
      </c>
      <c r="I372" s="151">
        <v>1777.9866210174225</v>
      </c>
      <c r="J372" s="153">
        <v>2130.0200620875758</v>
      </c>
      <c r="K372" s="150">
        <v>1473.8366666666668</v>
      </c>
      <c r="L372" s="151">
        <v>1679.8859173558578</v>
      </c>
      <c r="M372" s="152">
        <v>2017.3996684075757</v>
      </c>
      <c r="N372" s="150">
        <v>57.526155753968261</v>
      </c>
      <c r="O372" s="151">
        <v>64.848750935267034</v>
      </c>
      <c r="P372" s="152">
        <v>70.056448974696565</v>
      </c>
      <c r="Q372" s="150">
        <v>29.063333333333333</v>
      </c>
      <c r="R372" s="151">
        <v>33.251952726297752</v>
      </c>
      <c r="S372" s="152">
        <v>42.563944705303385</v>
      </c>
      <c r="T372" s="150">
        <v>431.77205357142856</v>
      </c>
      <c r="U372" s="151">
        <v>503.30073777630406</v>
      </c>
      <c r="V372" s="152">
        <v>563.37826416707219</v>
      </c>
      <c r="W372" s="150">
        <v>182.42999999999998</v>
      </c>
      <c r="X372" s="151">
        <v>212.65191397419082</v>
      </c>
      <c r="Y372" s="152">
        <v>238.03554649234943</v>
      </c>
      <c r="Z372" s="150">
        <v>1215.1466666666668</v>
      </c>
      <c r="AA372" s="151">
        <v>1489.6959863112754</v>
      </c>
      <c r="AB372" s="152">
        <v>2153.1639996181852</v>
      </c>
      <c r="AC372" s="150">
        <v>241.28666666666666</v>
      </c>
      <c r="AD372" s="151">
        <v>290.45231728121331</v>
      </c>
      <c r="AE372" s="152">
        <v>312.11294891156615</v>
      </c>
      <c r="AF372" s="150">
        <v>309.28666666666669</v>
      </c>
      <c r="AG372" s="151">
        <v>419.94602288438574</v>
      </c>
      <c r="AH372" s="152">
        <v>533.70195359150875</v>
      </c>
      <c r="AI372" s="150">
        <v>205.91727182539685</v>
      </c>
      <c r="AJ372" s="151">
        <v>228.42644728809202</v>
      </c>
      <c r="AK372" s="152">
        <v>272.6869136948701</v>
      </c>
      <c r="AL372" s="150">
        <v>111.8749107142857</v>
      </c>
      <c r="AM372" s="151">
        <v>141.31701462330514</v>
      </c>
      <c r="AN372" s="152">
        <v>155.4908126671138</v>
      </c>
      <c r="AO372" s="150">
        <v>82.680464660023887</v>
      </c>
      <c r="AP372" s="151">
        <v>91.35389541697873</v>
      </c>
      <c r="AQ372" s="152">
        <v>102.25299189574946</v>
      </c>
      <c r="AR372" s="150">
        <v>51.20799843392367</v>
      </c>
      <c r="AS372" s="151">
        <v>61.303689407913318</v>
      </c>
      <c r="AT372" s="152">
        <v>74.858401567637571</v>
      </c>
      <c r="AU372" s="150">
        <v>27.524915674603168</v>
      </c>
      <c r="AV372" s="151">
        <v>33.273268168788469</v>
      </c>
      <c r="AW372" s="152">
        <v>43.221973186022538</v>
      </c>
      <c r="AX372" s="150">
        <v>32.913333333333334</v>
      </c>
      <c r="AY372" s="151">
        <v>32.913333333333334</v>
      </c>
      <c r="AZ372" s="152">
        <v>32.913333333333334</v>
      </c>
      <c r="BA372" s="150">
        <v>10.552474658819062</v>
      </c>
      <c r="BB372" s="151">
        <v>11.65946115973118</v>
      </c>
      <c r="BC372" s="152">
        <v>13.050508487164269</v>
      </c>
    </row>
    <row r="373" spans="1:57" hidden="1">
      <c r="A373" s="147" t="str">
        <f t="shared" si="5"/>
        <v>KERN VALLEY HEALTHCARE DISTRICTPREMIER</v>
      </c>
      <c r="B373" s="148" t="s">
        <v>635</v>
      </c>
      <c r="C373" s="148" t="s">
        <v>8334</v>
      </c>
      <c r="D373" s="149">
        <v>3</v>
      </c>
      <c r="E373" s="150">
        <v>1314.83</v>
      </c>
      <c r="F373" s="151">
        <v>1609.756594718292</v>
      </c>
      <c r="G373" s="152">
        <v>2470.1289686508439</v>
      </c>
      <c r="H373" s="150">
        <v>5050.1415315511513</v>
      </c>
      <c r="I373" s="151">
        <v>6431.582933466635</v>
      </c>
      <c r="J373" s="153">
        <v>7746.8823494085191</v>
      </c>
      <c r="K373" s="150">
        <v>3984</v>
      </c>
      <c r="L373" s="151">
        <v>5008.980342016931</v>
      </c>
      <c r="M373" s="152">
        <v>6067.9142866401335</v>
      </c>
      <c r="N373" s="150">
        <v>89.481531551151548</v>
      </c>
      <c r="O373" s="151">
        <v>120.89671572335898</v>
      </c>
      <c r="P373" s="152">
        <v>140.63258706889604</v>
      </c>
      <c r="Q373" s="150">
        <v>976.66</v>
      </c>
      <c r="R373" s="151">
        <v>1301.7058757263451</v>
      </c>
      <c r="S373" s="152">
        <v>1538.3354756994893</v>
      </c>
      <c r="T373" s="150">
        <v>384.24960581477654</v>
      </c>
      <c r="U373" s="151">
        <v>459.23413651163639</v>
      </c>
      <c r="V373" s="152">
        <v>497.11821815172704</v>
      </c>
      <c r="W373" s="150">
        <v>562.79999999999995</v>
      </c>
      <c r="X373" s="151">
        <v>672.62781306101169</v>
      </c>
      <c r="Y373" s="152">
        <v>728.11560231152464</v>
      </c>
      <c r="Z373" s="150">
        <v>3739.26</v>
      </c>
      <c r="AA373" s="151">
        <v>4658.1248406145814</v>
      </c>
      <c r="AB373" s="152">
        <v>6011.7090131089599</v>
      </c>
      <c r="AC373" s="150">
        <v>958.93</v>
      </c>
      <c r="AD373" s="151">
        <v>1218.1914492397939</v>
      </c>
      <c r="AE373" s="152">
        <v>1285.8240159593529</v>
      </c>
      <c r="AF373" s="150">
        <v>807.68</v>
      </c>
      <c r="AG373" s="151">
        <v>830.82312065618521</v>
      </c>
      <c r="AH373" s="152">
        <v>901.54247442918472</v>
      </c>
      <c r="AI373" s="150">
        <v>1270.72</v>
      </c>
      <c r="AJ373" s="151">
        <v>1609.4761566754041</v>
      </c>
      <c r="AK373" s="152">
        <v>1877.8964665608171</v>
      </c>
      <c r="AL373" s="150">
        <v>54.469913703925542</v>
      </c>
      <c r="AM373" s="151">
        <v>69.281288617141215</v>
      </c>
      <c r="AN373" s="152">
        <v>85.272801672835115</v>
      </c>
      <c r="AO373" s="150">
        <v>89.444861980726344</v>
      </c>
      <c r="AP373" s="151">
        <v>103.28489096011697</v>
      </c>
      <c r="AQ373" s="152">
        <v>115.43959095691385</v>
      </c>
      <c r="AR373" s="150">
        <v>57.759898731420471</v>
      </c>
      <c r="AS373" s="151">
        <v>74.3080514236228</v>
      </c>
      <c r="AT373" s="152">
        <v>92.998040438459171</v>
      </c>
      <c r="AU373" s="150">
        <v>36.155689824141191</v>
      </c>
      <c r="AV373" s="151">
        <v>45.852308019724831</v>
      </c>
      <c r="AW373" s="152">
        <v>55.698099441425271</v>
      </c>
      <c r="AX373" s="150">
        <v>277.64999999999998</v>
      </c>
      <c r="AY373" s="151">
        <v>277.64999999999998</v>
      </c>
      <c r="AZ373" s="152">
        <v>277.64999999999998</v>
      </c>
      <c r="BA373" s="150">
        <v>9.606148799477328</v>
      </c>
      <c r="BB373" s="151">
        <v>11.092532419743327</v>
      </c>
      <c r="BC373" s="152">
        <v>12.397916029227758</v>
      </c>
    </row>
    <row r="374" spans="1:57" hidden="1">
      <c r="A374" s="147" t="str">
        <f t="shared" si="5"/>
        <v>NEWPORT HOSPITAL AND HEALTH SERVICESPREMIER</v>
      </c>
      <c r="B374" s="148" t="s">
        <v>760</v>
      </c>
      <c r="C374" s="148" t="s">
        <v>8334</v>
      </c>
      <c r="D374" s="149">
        <v>3</v>
      </c>
      <c r="E374" s="150">
        <v>362.23099444656128</v>
      </c>
      <c r="F374" s="151">
        <v>443.4822236499906</v>
      </c>
      <c r="G374" s="152">
        <v>680.51175644429622</v>
      </c>
      <c r="H374" s="150">
        <v>4136.9881982178185</v>
      </c>
      <c r="I374" s="151">
        <v>5214.519616202595</v>
      </c>
      <c r="J374" s="153">
        <v>6308.5761144650305</v>
      </c>
      <c r="K374" s="150">
        <v>3984</v>
      </c>
      <c r="L374" s="151">
        <v>5008.980342016931</v>
      </c>
      <c r="M374" s="152">
        <v>6067.9142866401335</v>
      </c>
      <c r="N374" s="150">
        <v>89.481531551151548</v>
      </c>
      <c r="O374" s="151">
        <v>120.89671572335898</v>
      </c>
      <c r="P374" s="152">
        <v>140.63258706889604</v>
      </c>
      <c r="Q374" s="150">
        <v>63.506666666666668</v>
      </c>
      <c r="R374" s="151">
        <v>84.642558462304606</v>
      </c>
      <c r="S374" s="152">
        <v>100.02924075600063</v>
      </c>
      <c r="T374" s="150">
        <v>384.24960581477654</v>
      </c>
      <c r="U374" s="151">
        <v>459.23413651163639</v>
      </c>
      <c r="V374" s="152">
        <v>497.11821815172704</v>
      </c>
      <c r="W374" s="150">
        <v>189.39</v>
      </c>
      <c r="X374" s="151">
        <v>226.34858122890014</v>
      </c>
      <c r="Y374" s="152">
        <v>245.02099133223109</v>
      </c>
      <c r="Z374" s="150">
        <v>3147.6966666666667</v>
      </c>
      <c r="AA374" s="151">
        <v>3921.194042061722</v>
      </c>
      <c r="AB374" s="152">
        <v>5060.6367092775117</v>
      </c>
      <c r="AC374" s="150">
        <v>602.22333333333336</v>
      </c>
      <c r="AD374" s="151">
        <v>765.04365824340971</v>
      </c>
      <c r="AE374" s="152">
        <v>807.51798876987345</v>
      </c>
      <c r="AF374" s="150">
        <v>737.24666666666656</v>
      </c>
      <c r="AG374" s="151">
        <v>758.37160297812295</v>
      </c>
      <c r="AH374" s="152">
        <v>822.92391062219565</v>
      </c>
      <c r="AI374" s="150">
        <v>966.50666666666666</v>
      </c>
      <c r="AJ374" s="151">
        <v>1224.1638089176392</v>
      </c>
      <c r="AK374" s="152">
        <v>1428.3236702348327</v>
      </c>
      <c r="AL374" s="150">
        <v>54.469913703925542</v>
      </c>
      <c r="AM374" s="151">
        <v>69.281288617141215</v>
      </c>
      <c r="AN374" s="152">
        <v>85.272801672835115</v>
      </c>
      <c r="AO374" s="150">
        <v>89.444861980726344</v>
      </c>
      <c r="AP374" s="151">
        <v>103.28489096011697</v>
      </c>
      <c r="AQ374" s="152">
        <v>115.43959095691385</v>
      </c>
      <c r="AR374" s="150">
        <v>57.759898731420471</v>
      </c>
      <c r="AS374" s="151">
        <v>74.3080514236228</v>
      </c>
      <c r="AT374" s="152">
        <v>92.998040438459171</v>
      </c>
      <c r="AU374" s="150">
        <v>57.696666666666665</v>
      </c>
      <c r="AV374" s="151">
        <v>73.170373586537693</v>
      </c>
      <c r="AW374" s="152">
        <v>88.882128734632687</v>
      </c>
      <c r="AX374" s="150">
        <v>172.62</v>
      </c>
      <c r="AY374" s="151">
        <v>172.62</v>
      </c>
      <c r="AZ374" s="152">
        <v>172.62</v>
      </c>
      <c r="BA374" s="150">
        <v>9.606148799477328</v>
      </c>
      <c r="BB374" s="151">
        <v>11.092532419743327</v>
      </c>
      <c r="BC374" s="152">
        <v>12.397916029227758</v>
      </c>
    </row>
    <row r="375" spans="1:57" hidden="1">
      <c r="A375" s="147" t="str">
        <f t="shared" si="5"/>
        <v>CAYUGA MEDICAL CENTERPREMIER</v>
      </c>
      <c r="B375" s="148" t="s">
        <v>372</v>
      </c>
      <c r="C375" s="148" t="s">
        <v>8334</v>
      </c>
      <c r="D375" s="149">
        <v>3</v>
      </c>
      <c r="E375" s="150">
        <v>1314.83</v>
      </c>
      <c r="F375" s="151">
        <v>1609.756594718292</v>
      </c>
      <c r="G375" s="152">
        <v>2470.1289686508439</v>
      </c>
      <c r="H375" s="150">
        <v>4158.1515315511515</v>
      </c>
      <c r="I375" s="151">
        <v>5242.7263978358706</v>
      </c>
      <c r="J375" s="153">
        <v>6341.9104441710897</v>
      </c>
      <c r="K375" s="150">
        <v>3984</v>
      </c>
      <c r="L375" s="151">
        <v>5008.980342016931</v>
      </c>
      <c r="M375" s="152">
        <v>6067.9142866401335</v>
      </c>
      <c r="N375" s="150">
        <v>89.481531551151548</v>
      </c>
      <c r="O375" s="151">
        <v>120.89671572335898</v>
      </c>
      <c r="P375" s="152">
        <v>140.63258706889604</v>
      </c>
      <c r="Q375" s="150">
        <v>84.67</v>
      </c>
      <c r="R375" s="151">
        <v>112.84934009558049</v>
      </c>
      <c r="S375" s="152">
        <v>133.36357046206027</v>
      </c>
      <c r="T375" s="150">
        <v>384.24960581477654</v>
      </c>
      <c r="U375" s="151">
        <v>459.23413651163639</v>
      </c>
      <c r="V375" s="152">
        <v>497.11821815172704</v>
      </c>
      <c r="W375" s="150">
        <v>241.5</v>
      </c>
      <c r="X375" s="151">
        <v>288.6276063508073</v>
      </c>
      <c r="Y375" s="152">
        <v>312.4376651709901</v>
      </c>
      <c r="Z375" s="150">
        <v>3216.0499999999997</v>
      </c>
      <c r="AA375" s="151">
        <v>4006.3441412628495</v>
      </c>
      <c r="AB375" s="152">
        <v>5170.5302042674402</v>
      </c>
      <c r="AC375" s="150">
        <v>932.28000000000009</v>
      </c>
      <c r="AD375" s="151">
        <v>1184.3362125465626</v>
      </c>
      <c r="AE375" s="152">
        <v>1250.0891760593429</v>
      </c>
      <c r="AF375" s="150">
        <v>416.47666666666669</v>
      </c>
      <c r="AG375" s="151">
        <v>428.41031581874739</v>
      </c>
      <c r="AH375" s="152">
        <v>464.87644191843981</v>
      </c>
      <c r="AI375" s="150">
        <v>1270.72</v>
      </c>
      <c r="AJ375" s="151">
        <v>1609.4761566754041</v>
      </c>
      <c r="AK375" s="152">
        <v>1877.8964665608171</v>
      </c>
      <c r="AL375" s="150">
        <v>54.469913703925542</v>
      </c>
      <c r="AM375" s="151">
        <v>69.281288617141215</v>
      </c>
      <c r="AN375" s="152">
        <v>85.272801672835115</v>
      </c>
      <c r="AO375" s="150">
        <v>89.444861980726344</v>
      </c>
      <c r="AP375" s="151">
        <v>103.28489096011697</v>
      </c>
      <c r="AQ375" s="152">
        <v>115.43959095691385</v>
      </c>
      <c r="AR375" s="150">
        <v>57.759898731420471</v>
      </c>
      <c r="AS375" s="151">
        <v>74.3080514236228</v>
      </c>
      <c r="AT375" s="152">
        <v>92.998040438459171</v>
      </c>
      <c r="AU375" s="150">
        <v>36.155689824141191</v>
      </c>
      <c r="AV375" s="151">
        <v>45.852308019724831</v>
      </c>
      <c r="AW375" s="152">
        <v>55.698099441425271</v>
      </c>
      <c r="AX375" s="150">
        <v>21.939999999999998</v>
      </c>
      <c r="AY375" s="151">
        <v>21.939999999999998</v>
      </c>
      <c r="AZ375" s="152">
        <v>21.939999999999998</v>
      </c>
      <c r="BA375" s="150">
        <v>9.606148799477328</v>
      </c>
      <c r="BB375" s="151">
        <v>11.092532419743327</v>
      </c>
      <c r="BC375" s="152">
        <v>12.397916029227758</v>
      </c>
    </row>
    <row r="376" spans="1:57" hidden="1">
      <c r="A376" s="147" t="str">
        <f t="shared" si="5"/>
        <v>MILLE LACS HEALTH SYSTEMPREMIER</v>
      </c>
      <c r="B376" s="148" t="s">
        <v>729</v>
      </c>
      <c r="C376" s="148" t="s">
        <v>8334</v>
      </c>
      <c r="D376" s="149">
        <v>3</v>
      </c>
      <c r="E376" s="150">
        <v>386.66666666666669</v>
      </c>
      <c r="F376" s="151">
        <v>473.39900719059222</v>
      </c>
      <c r="G376" s="152">
        <v>726.418270457012</v>
      </c>
      <c r="H376" s="150">
        <v>4258.25</v>
      </c>
      <c r="I376" s="151">
        <v>5377.6755494819154</v>
      </c>
      <c r="J376" s="153">
        <v>6499.2843071091766</v>
      </c>
      <c r="K376" s="150">
        <v>3984</v>
      </c>
      <c r="L376" s="151">
        <v>5008.980342016931</v>
      </c>
      <c r="M376" s="152">
        <v>6067.9142866401335</v>
      </c>
      <c r="N376" s="150">
        <v>173.6</v>
      </c>
      <c r="O376" s="151">
        <v>234.54750366647053</v>
      </c>
      <c r="P376" s="152">
        <v>272.83637966348789</v>
      </c>
      <c r="Q376" s="150">
        <v>100.64999999999999</v>
      </c>
      <c r="R376" s="151">
        <v>134.14770379851393</v>
      </c>
      <c r="S376" s="152">
        <v>158.53364080555525</v>
      </c>
      <c r="T376" s="150">
        <v>384.24960581477654</v>
      </c>
      <c r="U376" s="151">
        <v>459.23413651163639</v>
      </c>
      <c r="V376" s="152">
        <v>497.11821815172704</v>
      </c>
      <c r="W376" s="150">
        <v>203.84</v>
      </c>
      <c r="X376" s="151">
        <v>243.61843179523211</v>
      </c>
      <c r="Y376" s="152">
        <v>263.71550173273135</v>
      </c>
      <c r="Z376" s="150">
        <v>3739.26</v>
      </c>
      <c r="AA376" s="151">
        <v>4658.1248406145814</v>
      </c>
      <c r="AB376" s="152">
        <v>6011.7090131089599</v>
      </c>
      <c r="AC376" s="150">
        <v>477.09999999999997</v>
      </c>
      <c r="AD376" s="151">
        <v>606.09131055687658</v>
      </c>
      <c r="AE376" s="152">
        <v>639.7407923562796</v>
      </c>
      <c r="AF376" s="150">
        <v>551.32333333333338</v>
      </c>
      <c r="AG376" s="151">
        <v>567.12085515373701</v>
      </c>
      <c r="AH376" s="152">
        <v>615.39397056245002</v>
      </c>
      <c r="AI376" s="150">
        <v>1270.72</v>
      </c>
      <c r="AJ376" s="151">
        <v>1609.4761566754041</v>
      </c>
      <c r="AK376" s="152">
        <v>1877.8964665608171</v>
      </c>
      <c r="AL376" s="150">
        <v>422.5</v>
      </c>
      <c r="AM376" s="151">
        <v>537.38554828355882</v>
      </c>
      <c r="AN376" s="152">
        <v>661.42492721034705</v>
      </c>
      <c r="AO376" s="150">
        <v>89.444861980726344</v>
      </c>
      <c r="AP376" s="151">
        <v>103.28489096011697</v>
      </c>
      <c r="AQ376" s="152">
        <v>115.43959095691385</v>
      </c>
      <c r="AR376" s="150">
        <v>57.759898731420471</v>
      </c>
      <c r="AS376" s="151">
        <v>74.3080514236228</v>
      </c>
      <c r="AT376" s="152">
        <v>92.998040438459171</v>
      </c>
      <c r="AU376" s="150">
        <v>121.97</v>
      </c>
      <c r="AV376" s="151">
        <v>154.68121439164599</v>
      </c>
      <c r="AW376" s="152">
        <v>187.89565962961146</v>
      </c>
      <c r="AX376" s="150">
        <v>74.929999999999993</v>
      </c>
      <c r="AY376" s="151">
        <v>74.929999999999993</v>
      </c>
      <c r="AZ376" s="152">
        <v>74.929999999999993</v>
      </c>
      <c r="BA376" s="150">
        <v>19.816666666666666</v>
      </c>
      <c r="BB376" s="151">
        <v>22.882949456623784</v>
      </c>
      <c r="BC376" s="152">
        <v>25.575844642953882</v>
      </c>
    </row>
    <row r="377" spans="1:57" hidden="1">
      <c r="A377" s="147" t="str">
        <f t="shared" si="5"/>
        <v>TIOGA MEDICAL CENTERINTALARE</v>
      </c>
      <c r="B377" s="148" t="s">
        <v>997</v>
      </c>
      <c r="C377" s="148" t="s">
        <v>8332</v>
      </c>
      <c r="D377" s="149">
        <v>2</v>
      </c>
      <c r="E377" s="150">
        <v>387.82874503968253</v>
      </c>
      <c r="F377" s="151">
        <v>435.85996991756008</v>
      </c>
      <c r="G377" s="152">
        <v>719.13273884157024</v>
      </c>
      <c r="H377" s="150">
        <v>2340.5553670634918</v>
      </c>
      <c r="I377" s="151">
        <v>2662.3840234201598</v>
      </c>
      <c r="J377" s="153">
        <v>3143.5885281117062</v>
      </c>
      <c r="K377" s="150">
        <v>1759.3</v>
      </c>
      <c r="L377" s="151">
        <v>2005.2583581655317</v>
      </c>
      <c r="M377" s="152">
        <v>2408.1442108891179</v>
      </c>
      <c r="N377" s="150">
        <v>469.46</v>
      </c>
      <c r="O377" s="151">
        <v>529.21830452698703</v>
      </c>
      <c r="P377" s="152">
        <v>571.71733630736014</v>
      </c>
      <c r="Q377" s="150">
        <v>111.79536706349208</v>
      </c>
      <c r="R377" s="151">
        <v>127.90736072764115</v>
      </c>
      <c r="S377" s="152">
        <v>163.72698091522787</v>
      </c>
      <c r="T377" s="150">
        <v>431.77205357142856</v>
      </c>
      <c r="U377" s="151">
        <v>503.30073777630406</v>
      </c>
      <c r="V377" s="152">
        <v>563.37826416707219</v>
      </c>
      <c r="W377" s="150">
        <v>47.25</v>
      </c>
      <c r="X377" s="151">
        <v>55.077580087049924</v>
      </c>
      <c r="Y377" s="152">
        <v>61.652028568566088</v>
      </c>
      <c r="Z377" s="150">
        <v>1323.34</v>
      </c>
      <c r="AA377" s="151">
        <v>1622.3344396219632</v>
      </c>
      <c r="AB377" s="152">
        <v>2344.8758289161769</v>
      </c>
      <c r="AC377" s="150">
        <v>555.57000000000005</v>
      </c>
      <c r="AD377" s="151">
        <v>668.77542858532195</v>
      </c>
      <c r="AE377" s="152">
        <v>718.64970171082314</v>
      </c>
      <c r="AF377" s="150">
        <v>328.43</v>
      </c>
      <c r="AG377" s="151">
        <v>445.93862962920741</v>
      </c>
      <c r="AH377" s="152">
        <v>566.73549657726119</v>
      </c>
      <c r="AI377" s="150">
        <v>592.79999999999995</v>
      </c>
      <c r="AJ377" s="151">
        <v>657.5999999999998</v>
      </c>
      <c r="AK377" s="152">
        <v>785.01818232802555</v>
      </c>
      <c r="AL377" s="150">
        <v>111.8749107142857</v>
      </c>
      <c r="AM377" s="151">
        <v>141.31701462330514</v>
      </c>
      <c r="AN377" s="152">
        <v>155.4908126671138</v>
      </c>
      <c r="AO377" s="150">
        <v>82.680464660023887</v>
      </c>
      <c r="AP377" s="151">
        <v>91.35389541697873</v>
      </c>
      <c r="AQ377" s="152">
        <v>102.25299189574946</v>
      </c>
      <c r="AR377" s="150">
        <v>51.20799843392367</v>
      </c>
      <c r="AS377" s="151">
        <v>61.303689407913318</v>
      </c>
      <c r="AT377" s="152">
        <v>74.858401567637571</v>
      </c>
      <c r="AU377" s="150">
        <v>27.524915674603168</v>
      </c>
      <c r="AV377" s="151">
        <v>33.273268168788469</v>
      </c>
      <c r="AW377" s="152">
        <v>43.221973186022538</v>
      </c>
      <c r="AX377" s="150">
        <v>43.70181547619049</v>
      </c>
      <c r="AY377" s="151">
        <v>43.70181547619049</v>
      </c>
      <c r="AZ377" s="152">
        <v>43.70181547619049</v>
      </c>
      <c r="BA377" s="150">
        <v>10.552474658819062</v>
      </c>
      <c r="BB377" s="151">
        <v>11.65946115973118</v>
      </c>
      <c r="BC377" s="152">
        <v>13.050508487164269</v>
      </c>
    </row>
    <row r="378" spans="1:57" hidden="1">
      <c r="A378" s="147" t="str">
        <f t="shared" si="5"/>
        <v>LAKEWOOD HEALTH SYSTEMPREMIER</v>
      </c>
      <c r="B378" s="148" t="s">
        <v>651</v>
      </c>
      <c r="C378" s="148" t="s">
        <v>8334</v>
      </c>
      <c r="D378" s="149">
        <v>2</v>
      </c>
      <c r="E378" s="150">
        <v>1314.83</v>
      </c>
      <c r="F378" s="151">
        <v>1609.756594718292</v>
      </c>
      <c r="G378" s="152">
        <v>2470.1289686508439</v>
      </c>
      <c r="H378" s="150">
        <v>4677.66</v>
      </c>
      <c r="I378" s="151">
        <v>5935.5393639265567</v>
      </c>
      <c r="J378" s="153">
        <v>7160.1106277629187</v>
      </c>
      <c r="K378" s="150">
        <v>3984</v>
      </c>
      <c r="L378" s="151">
        <v>5008.980342016931</v>
      </c>
      <c r="M378" s="152">
        <v>6067.9142866401335</v>
      </c>
      <c r="N378" s="150">
        <v>111.65</v>
      </c>
      <c r="O378" s="151">
        <v>150.84809207581475</v>
      </c>
      <c r="P378" s="152">
        <v>175.4733974045416</v>
      </c>
      <c r="Q378" s="150">
        <v>582.01</v>
      </c>
      <c r="R378" s="151">
        <v>775.71092983381118</v>
      </c>
      <c r="S378" s="152">
        <v>916.72294371824364</v>
      </c>
      <c r="T378" s="150">
        <v>384.24960581477654</v>
      </c>
      <c r="U378" s="151">
        <v>459.23413651163639</v>
      </c>
      <c r="V378" s="152">
        <v>497.11821815172704</v>
      </c>
      <c r="W378" s="150">
        <v>562.79999999999995</v>
      </c>
      <c r="X378" s="151">
        <v>672.62781306101169</v>
      </c>
      <c r="Y378" s="152">
        <v>728.11560231152464</v>
      </c>
      <c r="Z378" s="150">
        <v>3739.26</v>
      </c>
      <c r="AA378" s="151">
        <v>4658.1248406145814</v>
      </c>
      <c r="AB378" s="152">
        <v>6011.7090131089599</v>
      </c>
      <c r="AC378" s="150">
        <v>958.93</v>
      </c>
      <c r="AD378" s="151">
        <v>1218.1914492397939</v>
      </c>
      <c r="AE378" s="152">
        <v>1285.8240159593529</v>
      </c>
      <c r="AF378" s="150">
        <v>1053.59375</v>
      </c>
      <c r="AG378" s="151">
        <v>1083.7832399946176</v>
      </c>
      <c r="AH378" s="152">
        <v>1176.0344646619005</v>
      </c>
      <c r="AI378" s="150">
        <v>1270.72</v>
      </c>
      <c r="AJ378" s="151">
        <v>1609.4761566754041</v>
      </c>
      <c r="AK378" s="152">
        <v>1877.8964665608171</v>
      </c>
      <c r="AL378" s="150">
        <v>422.5</v>
      </c>
      <c r="AM378" s="151">
        <v>537.38554828355882</v>
      </c>
      <c r="AN378" s="152">
        <v>661.42492721034705</v>
      </c>
      <c r="AO378" s="150">
        <v>281.45999999999998</v>
      </c>
      <c r="AP378" s="151">
        <v>325.01101534371725</v>
      </c>
      <c r="AQ378" s="152">
        <v>363.25873338296714</v>
      </c>
      <c r="AR378" s="150">
        <v>152.11000000000001</v>
      </c>
      <c r="AS378" s="151">
        <v>195.68936148252999</v>
      </c>
      <c r="AT378" s="152">
        <v>244.90922321162003</v>
      </c>
      <c r="AU378" s="150">
        <v>121.97</v>
      </c>
      <c r="AV378" s="151">
        <v>154.68121439164599</v>
      </c>
      <c r="AW378" s="152">
        <v>187.89565962961146</v>
      </c>
      <c r="AX378" s="150">
        <v>277.64999999999998</v>
      </c>
      <c r="AY378" s="151">
        <v>277.64999999999998</v>
      </c>
      <c r="AZ378" s="152">
        <v>277.64999999999998</v>
      </c>
      <c r="BA378" s="150">
        <v>9.606148799477328</v>
      </c>
      <c r="BB378" s="151">
        <v>11.092532419743327</v>
      </c>
      <c r="BC378" s="152">
        <v>12.397916029227758</v>
      </c>
    </row>
    <row r="379" spans="1:57" hidden="1">
      <c r="A379" s="147" t="str">
        <f t="shared" si="5"/>
        <v>GRAND RIVER HOSPITAL DISTRICTVIZIENT</v>
      </c>
      <c r="B379" s="148" t="s">
        <v>536</v>
      </c>
      <c r="C379" s="148" t="s">
        <v>8335</v>
      </c>
      <c r="D379" s="149">
        <v>1</v>
      </c>
      <c r="E379" s="150">
        <v>432.81412865255982</v>
      </c>
      <c r="F379" s="151">
        <v>484.56841899660054</v>
      </c>
      <c r="G379" s="152">
        <v>640.01904285746809</v>
      </c>
      <c r="H379" s="150">
        <v>1826.5081492168179</v>
      </c>
      <c r="I379" s="151">
        <v>2056.9132404194906</v>
      </c>
      <c r="J379" s="153">
        <v>2732.5272834512475</v>
      </c>
      <c r="K379" s="150">
        <v>769.75</v>
      </c>
      <c r="L379" s="151">
        <v>877.62455111049485</v>
      </c>
      <c r="M379" s="152">
        <v>1133.2070749708616</v>
      </c>
      <c r="N379" s="150">
        <v>80.098149216817802</v>
      </c>
      <c r="O379" s="151">
        <v>87.187477234349146</v>
      </c>
      <c r="P379" s="152">
        <v>110.07288127064815</v>
      </c>
      <c r="Q379" s="150">
        <v>976.66</v>
      </c>
      <c r="R379" s="151">
        <v>1092.1012120746468</v>
      </c>
      <c r="S379" s="152">
        <v>1489.2473272097377</v>
      </c>
      <c r="T379" s="150">
        <v>427.60650499221407</v>
      </c>
      <c r="U379" s="151">
        <v>455.93863646216607</v>
      </c>
      <c r="V379" s="152">
        <v>540.30814569524568</v>
      </c>
      <c r="W379" s="150">
        <v>562.79999999999995</v>
      </c>
      <c r="X379" s="151">
        <v>600.08971239943901</v>
      </c>
      <c r="Y379" s="152">
        <v>711.13376631822064</v>
      </c>
      <c r="Z379" s="150">
        <v>3739.26</v>
      </c>
      <c r="AA379" s="151">
        <v>4632.2569342545139</v>
      </c>
      <c r="AB379" s="152">
        <v>6549.2946334283988</v>
      </c>
      <c r="AC379" s="150">
        <v>958.93</v>
      </c>
      <c r="AD379" s="151">
        <v>1081.6061707741517</v>
      </c>
      <c r="AE379" s="152">
        <v>1255.9749305646094</v>
      </c>
      <c r="AF379" s="150">
        <v>1053.59375</v>
      </c>
      <c r="AG379" s="151">
        <v>1315.3189997738596</v>
      </c>
      <c r="AH379" s="152">
        <v>1957.8120737667389</v>
      </c>
      <c r="AI379" s="150">
        <v>306.28059975267956</v>
      </c>
      <c r="AJ379" s="151">
        <v>342.61669698484121</v>
      </c>
      <c r="AK379" s="152">
        <v>387.13021588370469</v>
      </c>
      <c r="AL379" s="150">
        <v>371.06</v>
      </c>
      <c r="AM379" s="151">
        <v>435.22717486295494</v>
      </c>
      <c r="AN379" s="152">
        <v>509.87840047099058</v>
      </c>
      <c r="AO379" s="150">
        <v>99.39613263717132</v>
      </c>
      <c r="AP379" s="151">
        <v>106.51704728422442</v>
      </c>
      <c r="AQ379" s="152">
        <v>127.59697517511525</v>
      </c>
      <c r="AR379" s="150">
        <v>59.420233122652725</v>
      </c>
      <c r="AS379" s="151">
        <v>67.048068792367474</v>
      </c>
      <c r="AT379" s="152">
        <v>91.728269591810829</v>
      </c>
      <c r="AU379" s="150">
        <v>50.746392781899807</v>
      </c>
      <c r="AV379" s="151">
        <v>55.874788392220132</v>
      </c>
      <c r="AW379" s="152">
        <v>74.805529878442911</v>
      </c>
      <c r="AX379" s="150">
        <v>277.64999999999998</v>
      </c>
      <c r="AY379" s="151">
        <v>277.64999999999998</v>
      </c>
      <c r="AZ379" s="152">
        <v>277.64999999999998</v>
      </c>
      <c r="BA379" s="150">
        <v>12.542561601172487</v>
      </c>
      <c r="BB379" s="151">
        <v>13.441132886067265</v>
      </c>
      <c r="BC379" s="152">
        <v>16.101158855939815</v>
      </c>
    </row>
    <row r="380" spans="1:57" hidden="1">
      <c r="A380" s="147" t="str">
        <f t="shared" si="5"/>
        <v>JOHNSON MEMORIAL HEALTH SERVICESINTALARE</v>
      </c>
      <c r="B380" s="148" t="s">
        <v>626</v>
      </c>
      <c r="C380" s="148" t="s">
        <v>8332</v>
      </c>
      <c r="D380" s="149">
        <v>1</v>
      </c>
      <c r="E380" s="150">
        <v>306</v>
      </c>
      <c r="F380" s="151">
        <v>343.89702284993518</v>
      </c>
      <c r="G380" s="152">
        <v>567.40151651988708</v>
      </c>
      <c r="H380" s="150">
        <v>4641.26</v>
      </c>
      <c r="I380" s="151">
        <v>5287.6528543703325</v>
      </c>
      <c r="J380" s="153">
        <v>6338.0101175038481</v>
      </c>
      <c r="K380" s="150">
        <v>3984</v>
      </c>
      <c r="L380" s="151">
        <v>4540.9818103401803</v>
      </c>
      <c r="M380" s="152">
        <v>5453.3317434105866</v>
      </c>
      <c r="N380" s="150">
        <v>315.74</v>
      </c>
      <c r="O380" s="151">
        <v>355.93104305233862</v>
      </c>
      <c r="P380" s="152">
        <v>384.51419027326267</v>
      </c>
      <c r="Q380" s="150">
        <v>341.52</v>
      </c>
      <c r="R380" s="151">
        <v>390.74000097781425</v>
      </c>
      <c r="S380" s="152">
        <v>500.16418381999813</v>
      </c>
      <c r="T380" s="150">
        <v>431.77205357142856</v>
      </c>
      <c r="U380" s="151">
        <v>503.30073777630406</v>
      </c>
      <c r="V380" s="152">
        <v>563.37826416707219</v>
      </c>
      <c r="W380" s="150">
        <v>562.79999999999995</v>
      </c>
      <c r="X380" s="151">
        <v>656.03517614797238</v>
      </c>
      <c r="Y380" s="152">
        <v>734.34416250558706</v>
      </c>
      <c r="Z380" s="150">
        <v>2965.12</v>
      </c>
      <c r="AA380" s="151">
        <v>3635.0569722156629</v>
      </c>
      <c r="AB380" s="152">
        <v>5254.0074492087706</v>
      </c>
      <c r="AC380" s="150">
        <v>958.93</v>
      </c>
      <c r="AD380" s="151">
        <v>1154.325866647448</v>
      </c>
      <c r="AE380" s="152">
        <v>1240.4103145626286</v>
      </c>
      <c r="AF380" s="150">
        <v>1053.59375</v>
      </c>
      <c r="AG380" s="151">
        <v>1430.5579668754308</v>
      </c>
      <c r="AH380" s="152">
        <v>1818.0707520535543</v>
      </c>
      <c r="AI380" s="150">
        <v>205.91727182539685</v>
      </c>
      <c r="AJ380" s="151">
        <v>228.42644728809202</v>
      </c>
      <c r="AK380" s="152">
        <v>272.6869136948701</v>
      </c>
      <c r="AL380" s="150">
        <v>422.5</v>
      </c>
      <c r="AM380" s="151">
        <v>533.68926327752854</v>
      </c>
      <c r="AN380" s="152">
        <v>587.21716900075944</v>
      </c>
      <c r="AO380" s="150">
        <v>82.680464660023887</v>
      </c>
      <c r="AP380" s="151">
        <v>91.35389541697873</v>
      </c>
      <c r="AQ380" s="152">
        <v>102.25299189574946</v>
      </c>
      <c r="AR380" s="150">
        <v>51.20799843392367</v>
      </c>
      <c r="AS380" s="151">
        <v>61.303689407913318</v>
      </c>
      <c r="AT380" s="152">
        <v>74.858401567637571</v>
      </c>
      <c r="AU380" s="150">
        <v>121.97</v>
      </c>
      <c r="AV380" s="151">
        <v>147.44243239559495</v>
      </c>
      <c r="AW380" s="152">
        <v>191.52771008716897</v>
      </c>
      <c r="AX380" s="150">
        <v>277.64999999999998</v>
      </c>
      <c r="AY380" s="151">
        <v>277.64999999999998</v>
      </c>
      <c r="AZ380" s="152">
        <v>277.64999999999998</v>
      </c>
      <c r="BA380" s="150">
        <v>37.54</v>
      </c>
      <c r="BB380" s="151">
        <v>41.478059515690084</v>
      </c>
      <c r="BC380" s="152">
        <v>46.426653884329127</v>
      </c>
    </row>
    <row r="381" spans="1:57" s="30" customFormat="1" hidden="1">
      <c r="A381" s="147" t="str">
        <f t="shared" si="5"/>
        <v>SAINT JOSEPHS CANDLER HEALTH SYSTEMHEALTHTRUST</v>
      </c>
      <c r="B381" s="148" t="s">
        <v>884</v>
      </c>
      <c r="C381" s="148" t="s">
        <v>8331</v>
      </c>
      <c r="D381" s="149">
        <v>1</v>
      </c>
      <c r="E381" s="150">
        <v>1314.83</v>
      </c>
      <c r="F381" s="151">
        <v>0</v>
      </c>
      <c r="G381" s="152">
        <v>2164.0752644372233</v>
      </c>
      <c r="H381" s="150">
        <v>5692.2</v>
      </c>
      <c r="I381" s="151">
        <v>0</v>
      </c>
      <c r="J381" s="153">
        <v>6122.7703164762524</v>
      </c>
      <c r="K381" s="150">
        <v>3984</v>
      </c>
      <c r="L381" s="151">
        <v>0</v>
      </c>
      <c r="M381" s="152">
        <v>4295.9398941678764</v>
      </c>
      <c r="N381" s="150">
        <v>731.54</v>
      </c>
      <c r="O381" s="151">
        <v>0</v>
      </c>
      <c r="P381" s="152">
        <v>776.93377904336717</v>
      </c>
      <c r="Q381" s="150">
        <v>976.66</v>
      </c>
      <c r="R381" s="151">
        <v>0</v>
      </c>
      <c r="S381" s="152">
        <v>1049.8966432650088</v>
      </c>
      <c r="T381" s="150">
        <v>219.65656584956659</v>
      </c>
      <c r="U381" s="151">
        <v>0</v>
      </c>
      <c r="V381" s="152">
        <v>266.33359387486632</v>
      </c>
      <c r="W381" s="150">
        <v>562.79999999999995</v>
      </c>
      <c r="X381" s="151">
        <v>0</v>
      </c>
      <c r="Y381" s="152">
        <v>616.7243595782744</v>
      </c>
      <c r="Z381" s="150">
        <v>3739.26</v>
      </c>
      <c r="AA381" s="151">
        <v>0</v>
      </c>
      <c r="AB381" s="152">
        <v>4850.9201479976609</v>
      </c>
      <c r="AC381" s="150">
        <v>958.93</v>
      </c>
      <c r="AD381" s="151">
        <v>0</v>
      </c>
      <c r="AE381" s="152">
        <v>1098.7593251016692</v>
      </c>
      <c r="AF381" s="150">
        <v>1053.59375</v>
      </c>
      <c r="AG381" s="151">
        <v>0</v>
      </c>
      <c r="AH381" s="152">
        <v>1239.1203259569259</v>
      </c>
      <c r="AI381" s="150">
        <v>1270.72</v>
      </c>
      <c r="AJ381" s="151">
        <v>0</v>
      </c>
      <c r="AK381" s="152">
        <v>1325.0945702984538</v>
      </c>
      <c r="AL381" s="150">
        <v>422.5</v>
      </c>
      <c r="AM381" s="151">
        <v>0</v>
      </c>
      <c r="AN381" s="152">
        <v>496.03306326214806</v>
      </c>
      <c r="AO381" s="150">
        <v>289.23</v>
      </c>
      <c r="AP381" s="151">
        <v>0</v>
      </c>
      <c r="AQ381" s="152">
        <v>307.30094415854336</v>
      </c>
      <c r="AR381" s="150">
        <v>152.11000000000001</v>
      </c>
      <c r="AS381" s="151">
        <v>0</v>
      </c>
      <c r="AT381" s="152">
        <v>175.75881680523901</v>
      </c>
      <c r="AU381" s="150">
        <v>99.1</v>
      </c>
      <c r="AV381" s="151">
        <v>0</v>
      </c>
      <c r="AW381" s="152">
        <v>121.80735670703459</v>
      </c>
      <c r="AX381" s="150">
        <v>121.41</v>
      </c>
      <c r="AY381" s="151">
        <v>0</v>
      </c>
      <c r="AZ381" s="152">
        <v>121.41</v>
      </c>
      <c r="BA381" s="150">
        <v>6.0449035324820635</v>
      </c>
      <c r="BB381" s="151">
        <v>0</v>
      </c>
      <c r="BC381" s="152">
        <v>6.4225860487468518</v>
      </c>
      <c r="BE381" s="18"/>
    </row>
    <row r="382" spans="1:57" s="30" customFormat="1" hidden="1">
      <c r="A382" s="147" t="str">
        <f t="shared" si="5"/>
        <v>NORTHEAST MONTANA HEALTH SERVICES, INCVIZIENT</v>
      </c>
      <c r="B382" s="148" t="s">
        <v>779</v>
      </c>
      <c r="C382" s="148" t="s">
        <v>8335</v>
      </c>
      <c r="D382" s="149">
        <v>1</v>
      </c>
      <c r="E382" s="150">
        <v>432.81412865255982</v>
      </c>
      <c r="F382" s="151">
        <v>484.56841899660054</v>
      </c>
      <c r="G382" s="152">
        <v>640.01904285746809</v>
      </c>
      <c r="H382" s="150">
        <v>4342.6281492168182</v>
      </c>
      <c r="I382" s="151">
        <v>4940.9667276391538</v>
      </c>
      <c r="J382" s="153">
        <v>6399.9328457708907</v>
      </c>
      <c r="K382" s="150">
        <v>3984</v>
      </c>
      <c r="L382" s="151">
        <v>4542.3270043835164</v>
      </c>
      <c r="M382" s="152">
        <v>5865.1471083909228</v>
      </c>
      <c r="N382" s="150">
        <v>80.098149216817802</v>
      </c>
      <c r="O382" s="151">
        <v>87.187477234349146</v>
      </c>
      <c r="P382" s="152">
        <v>110.07288127064815</v>
      </c>
      <c r="Q382" s="150">
        <v>278.52999999999997</v>
      </c>
      <c r="R382" s="151">
        <v>311.4522460212882</v>
      </c>
      <c r="S382" s="152">
        <v>424.71285610931972</v>
      </c>
      <c r="T382" s="150">
        <v>427.60650499221407</v>
      </c>
      <c r="U382" s="151">
        <v>455.93863646216607</v>
      </c>
      <c r="V382" s="152">
        <v>540.30814569524568</v>
      </c>
      <c r="W382" s="150">
        <v>177.74</v>
      </c>
      <c r="X382" s="151">
        <v>189.51660533382429</v>
      </c>
      <c r="Y382" s="152">
        <v>224.58584865920497</v>
      </c>
      <c r="Z382" s="150">
        <v>3739.26</v>
      </c>
      <c r="AA382" s="151">
        <v>4632.2569342545139</v>
      </c>
      <c r="AB382" s="152">
        <v>6549.2946334283988</v>
      </c>
      <c r="AC382" s="150">
        <v>958.93</v>
      </c>
      <c r="AD382" s="151">
        <v>1081.6061707741517</v>
      </c>
      <c r="AE382" s="152">
        <v>1255.9749305646094</v>
      </c>
      <c r="AF382" s="150">
        <v>1053.59375</v>
      </c>
      <c r="AG382" s="151">
        <v>1315.3189997738596</v>
      </c>
      <c r="AH382" s="152">
        <v>1957.8120737667389</v>
      </c>
      <c r="AI382" s="150">
        <v>306.28059975267956</v>
      </c>
      <c r="AJ382" s="151">
        <v>342.61669698484121</v>
      </c>
      <c r="AK382" s="152">
        <v>387.13021588370469</v>
      </c>
      <c r="AL382" s="150">
        <v>81.419337272144318</v>
      </c>
      <c r="AM382" s="151">
        <v>95.499132593568319</v>
      </c>
      <c r="AN382" s="152">
        <v>111.87937653136703</v>
      </c>
      <c r="AO382" s="150">
        <v>99.39613263717132</v>
      </c>
      <c r="AP382" s="151">
        <v>106.51704728422442</v>
      </c>
      <c r="AQ382" s="152">
        <v>127.59697517511525</v>
      </c>
      <c r="AR382" s="150">
        <v>59.420233122652725</v>
      </c>
      <c r="AS382" s="151">
        <v>67.048068792367474</v>
      </c>
      <c r="AT382" s="152">
        <v>91.728269591810829</v>
      </c>
      <c r="AU382" s="150">
        <v>111.55</v>
      </c>
      <c r="AV382" s="151">
        <v>122.82316640593376</v>
      </c>
      <c r="AW382" s="152">
        <v>164.43645351904968</v>
      </c>
      <c r="AX382" s="150">
        <v>277.64999999999998</v>
      </c>
      <c r="AY382" s="151">
        <v>277.64999999999998</v>
      </c>
      <c r="AZ382" s="152">
        <v>277.64999999999998</v>
      </c>
      <c r="BA382" s="150">
        <v>12.542561601172487</v>
      </c>
      <c r="BB382" s="151">
        <v>13.441132886067265</v>
      </c>
      <c r="BC382" s="152">
        <v>16.101158855939815</v>
      </c>
      <c r="BE382" s="18"/>
    </row>
    <row r="383" spans="1:57" s="30" customFormat="1" hidden="1">
      <c r="A383" s="147" t="str">
        <f t="shared" si="5"/>
        <v>HEBREW SENIORLIFEPREMIER</v>
      </c>
      <c r="B383" s="148" t="s">
        <v>576</v>
      </c>
      <c r="C383" s="148" t="s">
        <v>8334</v>
      </c>
      <c r="D383" s="149">
        <v>0</v>
      </c>
      <c r="E383" s="150">
        <v>362.23099444656128</v>
      </c>
      <c r="F383" s="151">
        <v>443.4822236499906</v>
      </c>
      <c r="G383" s="152">
        <v>680.51175644429622</v>
      </c>
      <c r="H383" s="150">
        <v>1894.4947035444011</v>
      </c>
      <c r="I383" s="151">
        <v>2396.2253332879836</v>
      </c>
      <c r="J383" s="153">
        <v>2893.8812797803257</v>
      </c>
      <c r="K383" s="150">
        <v>1726.4826996787724</v>
      </c>
      <c r="L383" s="151">
        <v>2170.6621243783366</v>
      </c>
      <c r="M383" s="152">
        <v>2629.5554816811873</v>
      </c>
      <c r="N383" s="150">
        <v>89.481531551151548</v>
      </c>
      <c r="O383" s="151">
        <v>120.89671572335898</v>
      </c>
      <c r="P383" s="152">
        <v>140.63258706889604</v>
      </c>
      <c r="Q383" s="150">
        <v>78.53047231447708</v>
      </c>
      <c r="R383" s="151">
        <v>104.66649318628784</v>
      </c>
      <c r="S383" s="152">
        <v>123.69321103024254</v>
      </c>
      <c r="T383" s="150">
        <v>384.24960581477654</v>
      </c>
      <c r="U383" s="151">
        <v>459.23413651163639</v>
      </c>
      <c r="V383" s="152">
        <v>497.11821815172704</v>
      </c>
      <c r="W383" s="150">
        <v>189.76163281973086</v>
      </c>
      <c r="X383" s="151">
        <v>226.79273647196567</v>
      </c>
      <c r="Y383" s="152">
        <v>245.50178673801835</v>
      </c>
      <c r="Z383" s="150">
        <v>986.62409566069584</v>
      </c>
      <c r="AA383" s="151">
        <v>1229.0715832399951</v>
      </c>
      <c r="AB383" s="152">
        <v>1586.2221317677511</v>
      </c>
      <c r="AC383" s="150">
        <v>230.25125306255788</v>
      </c>
      <c r="AD383" s="151">
        <v>292.50321468465472</v>
      </c>
      <c r="AE383" s="152">
        <v>308.74265159351717</v>
      </c>
      <c r="AF383" s="150">
        <v>191.44924184679036</v>
      </c>
      <c r="AG383" s="151">
        <v>196.93499474842895</v>
      </c>
      <c r="AH383" s="152">
        <v>213.69802795927447</v>
      </c>
      <c r="AI383" s="150">
        <v>294.8679095660695</v>
      </c>
      <c r="AJ383" s="151">
        <v>373.47556488865223</v>
      </c>
      <c r="AK383" s="152">
        <v>435.76193455387215</v>
      </c>
      <c r="AL383" s="150">
        <v>54.469913703925542</v>
      </c>
      <c r="AM383" s="151">
        <v>69.281288617141215</v>
      </c>
      <c r="AN383" s="152">
        <v>85.272801672835115</v>
      </c>
      <c r="AO383" s="150">
        <v>89.444861980726344</v>
      </c>
      <c r="AP383" s="151">
        <v>103.28489096011697</v>
      </c>
      <c r="AQ383" s="152">
        <v>115.43959095691385</v>
      </c>
      <c r="AR383" s="150">
        <v>57.759898731420471</v>
      </c>
      <c r="AS383" s="151">
        <v>74.3080514236228</v>
      </c>
      <c r="AT383" s="152">
        <v>92.998040438459171</v>
      </c>
      <c r="AU383" s="150">
        <v>36.155689824141191</v>
      </c>
      <c r="AV383" s="151">
        <v>45.852308019724831</v>
      </c>
      <c r="AW383" s="152">
        <v>55.698099441425271</v>
      </c>
      <c r="AX383" s="150">
        <v>67.616417215658572</v>
      </c>
      <c r="AY383" s="151">
        <v>67.616417215658572</v>
      </c>
      <c r="AZ383" s="152">
        <v>67.616417215658572</v>
      </c>
      <c r="BA383" s="150">
        <v>9.606148799477328</v>
      </c>
      <c r="BB383" s="151">
        <v>11.092532419743327</v>
      </c>
      <c r="BC383" s="152">
        <v>12.397916029227758</v>
      </c>
      <c r="BE383" s="18"/>
    </row>
    <row r="384" spans="1:57" s="30" customFormat="1" ht="15.75" hidden="1" thickBot="1">
      <c r="A384" s="154" t="str">
        <f t="shared" si="5"/>
        <v>KAISER PERMANENTEPREMIER</v>
      </c>
      <c r="B384" s="155" t="s">
        <v>628</v>
      </c>
      <c r="C384" s="155" t="s">
        <v>8334</v>
      </c>
      <c r="D384" s="156">
        <v>0</v>
      </c>
      <c r="E384" s="157">
        <v>362.23099444656128</v>
      </c>
      <c r="F384" s="158">
        <v>443.4822236499906</v>
      </c>
      <c r="G384" s="159">
        <v>680.51175644429622</v>
      </c>
      <c r="H384" s="157">
        <v>1894.4947035444011</v>
      </c>
      <c r="I384" s="158">
        <v>2396.2253332879836</v>
      </c>
      <c r="J384" s="160">
        <v>2893.8812797803257</v>
      </c>
      <c r="K384" s="157">
        <v>1726.4826996787724</v>
      </c>
      <c r="L384" s="158">
        <v>2170.6621243783366</v>
      </c>
      <c r="M384" s="159">
        <v>2629.5554816811873</v>
      </c>
      <c r="N384" s="157">
        <v>89.481531551151548</v>
      </c>
      <c r="O384" s="158">
        <v>120.89671572335898</v>
      </c>
      <c r="P384" s="159">
        <v>140.63258706889604</v>
      </c>
      <c r="Q384" s="157">
        <v>78.53047231447708</v>
      </c>
      <c r="R384" s="158">
        <v>104.66649318628784</v>
      </c>
      <c r="S384" s="159">
        <v>123.69321103024254</v>
      </c>
      <c r="T384" s="157">
        <v>384.24960581477654</v>
      </c>
      <c r="U384" s="158">
        <v>459.23413651163639</v>
      </c>
      <c r="V384" s="159">
        <v>497.11821815172704</v>
      </c>
      <c r="W384" s="157">
        <v>189.76163281973086</v>
      </c>
      <c r="X384" s="158">
        <v>226.79273647196567</v>
      </c>
      <c r="Y384" s="159">
        <v>245.50178673801835</v>
      </c>
      <c r="Z384" s="157">
        <v>986.62409566069584</v>
      </c>
      <c r="AA384" s="158">
        <v>1229.0715832399951</v>
      </c>
      <c r="AB384" s="159">
        <v>1586.2221317677511</v>
      </c>
      <c r="AC384" s="157">
        <v>230.25125306255788</v>
      </c>
      <c r="AD384" s="158">
        <v>292.50321468465472</v>
      </c>
      <c r="AE384" s="159">
        <v>308.74265159351717</v>
      </c>
      <c r="AF384" s="157">
        <v>191.44924184679036</v>
      </c>
      <c r="AG384" s="158">
        <v>196.93499474842895</v>
      </c>
      <c r="AH384" s="159">
        <v>213.69802795927447</v>
      </c>
      <c r="AI384" s="157">
        <v>294.8679095660695</v>
      </c>
      <c r="AJ384" s="158">
        <v>373.47556488865223</v>
      </c>
      <c r="AK384" s="159">
        <v>435.76193455387215</v>
      </c>
      <c r="AL384" s="157">
        <v>54.469913703925542</v>
      </c>
      <c r="AM384" s="158">
        <v>69.281288617141215</v>
      </c>
      <c r="AN384" s="159">
        <v>85.272801672835115</v>
      </c>
      <c r="AO384" s="157">
        <v>89.444861980726344</v>
      </c>
      <c r="AP384" s="158">
        <v>103.28489096011697</v>
      </c>
      <c r="AQ384" s="159">
        <v>115.43959095691385</v>
      </c>
      <c r="AR384" s="157">
        <v>57.759898731420471</v>
      </c>
      <c r="AS384" s="158">
        <v>74.3080514236228</v>
      </c>
      <c r="AT384" s="159">
        <v>92.998040438459171</v>
      </c>
      <c r="AU384" s="157">
        <v>36.155689824141191</v>
      </c>
      <c r="AV384" s="158">
        <v>45.852308019724831</v>
      </c>
      <c r="AW384" s="159">
        <v>55.698099441425271</v>
      </c>
      <c r="AX384" s="157">
        <v>67.616417215658572</v>
      </c>
      <c r="AY384" s="158">
        <v>67.616417215658572</v>
      </c>
      <c r="AZ384" s="159">
        <v>67.616417215658572</v>
      </c>
      <c r="BA384" s="157">
        <v>9.606148799477328</v>
      </c>
      <c r="BB384" s="158">
        <v>11.092532419743327</v>
      </c>
      <c r="BC384" s="159">
        <v>12.397916029227758</v>
      </c>
      <c r="BE384" s="18"/>
    </row>
    <row r="385" spans="1:55" hidden="1">
      <c r="A385" s="161" t="str">
        <f t="shared" si="5"/>
        <v>BAYCARE HEALTH SYSTEMBAYCARE PURCHASE PARTNERS LLC</v>
      </c>
      <c r="B385" s="162" t="s">
        <v>312</v>
      </c>
      <c r="C385" s="162" t="s">
        <v>8341</v>
      </c>
      <c r="D385" s="163">
        <v>1951</v>
      </c>
      <c r="E385" s="164">
        <v>379.06622248610302</v>
      </c>
      <c r="F385" s="165">
        <v>431.24875692342675</v>
      </c>
      <c r="G385" s="166">
        <v>534.48582729188786</v>
      </c>
      <c r="H385" s="164">
        <v>499.92343348018784</v>
      </c>
      <c r="I385" s="165">
        <v>553.15880833780955</v>
      </c>
      <c r="J385" s="167">
        <v>664.80885253920462</v>
      </c>
      <c r="K385" s="164">
        <v>387.80333932511491</v>
      </c>
      <c r="L385" s="151">
        <v>431.47348026653003</v>
      </c>
      <c r="M385" s="166">
        <v>521.0555051250285</v>
      </c>
      <c r="N385" s="164">
        <v>84.259245271654066</v>
      </c>
      <c r="O385" s="165">
        <v>91.025471587425002</v>
      </c>
      <c r="P385" s="166">
        <v>105.9279424249622</v>
      </c>
      <c r="Q385" s="164">
        <v>27.860848883418878</v>
      </c>
      <c r="R385" s="151">
        <v>30.659856483854433</v>
      </c>
      <c r="S385" s="166">
        <v>37.825404989213936</v>
      </c>
      <c r="T385" s="164">
        <v>184.75498864299527</v>
      </c>
      <c r="U385" s="165">
        <v>199.76385443362381</v>
      </c>
      <c r="V385" s="166">
        <v>218.8189752794203</v>
      </c>
      <c r="W385" s="164">
        <v>218.20981576371915</v>
      </c>
      <c r="X385" s="165">
        <v>235.93643772424397</v>
      </c>
      <c r="Y385" s="166">
        <v>258.44199732865201</v>
      </c>
      <c r="Z385" s="164">
        <v>1146.435811315401</v>
      </c>
      <c r="AA385" s="165">
        <v>1406.4153305996924</v>
      </c>
      <c r="AB385" s="166">
        <v>1807.8215513518151</v>
      </c>
      <c r="AC385" s="164">
        <v>215.81056106148466</v>
      </c>
      <c r="AD385" s="165">
        <v>243.0477703741671</v>
      </c>
      <c r="AE385" s="166">
        <v>260.64500050451369</v>
      </c>
      <c r="AF385" s="164">
        <v>172.43623362052173</v>
      </c>
      <c r="AG385" s="165">
        <v>211.36926191696566</v>
      </c>
      <c r="AH385" s="166">
        <v>281.57537934649002</v>
      </c>
      <c r="AI385" s="164">
        <v>616.39021136278086</v>
      </c>
      <c r="AJ385" s="165">
        <v>674.62142491030238</v>
      </c>
      <c r="AK385" s="166">
        <v>727.18173502631271</v>
      </c>
      <c r="AL385" s="164">
        <v>28.958371079655407</v>
      </c>
      <c r="AM385" s="165">
        <v>33.660230650948229</v>
      </c>
      <c r="AN385" s="166">
        <v>37.263312017642967</v>
      </c>
      <c r="AO385" s="164">
        <v>82.680464660023887</v>
      </c>
      <c r="AP385" s="165">
        <v>89.415625350233213</v>
      </c>
      <c r="AQ385" s="166">
        <v>99.592716463704562</v>
      </c>
      <c r="AR385" s="164">
        <v>51.20799843392367</v>
      </c>
      <c r="AS385" s="165">
        <v>57.030814460017261</v>
      </c>
      <c r="AT385" s="166">
        <v>69.296504816756368</v>
      </c>
      <c r="AU385" s="164">
        <v>34.404761996656497</v>
      </c>
      <c r="AV385" s="165">
        <v>39.250871348026649</v>
      </c>
      <c r="AW385" s="166">
        <v>46.304674170328241</v>
      </c>
      <c r="AX385" s="164">
        <v>66.778862121988723</v>
      </c>
      <c r="AY385" s="165">
        <v>66.778862121988723</v>
      </c>
      <c r="AZ385" s="166">
        <v>66.778862121988723</v>
      </c>
      <c r="BA385" s="164">
        <v>10.552474658819062</v>
      </c>
      <c r="BB385" s="165">
        <v>11.412080525800503</v>
      </c>
      <c r="BC385" s="166">
        <v>12.710978597031637</v>
      </c>
    </row>
    <row r="386" spans="1:55" hidden="1">
      <c r="A386" s="147" t="str">
        <f t="shared" si="5"/>
        <v>CEDARS SINAI HEALTH SYSTEMVIZIENT</v>
      </c>
      <c r="B386" s="148" t="s">
        <v>373</v>
      </c>
      <c r="C386" s="148" t="s">
        <v>8335</v>
      </c>
      <c r="D386" s="168">
        <v>1729</v>
      </c>
      <c r="E386" s="150">
        <v>272.79719322247229</v>
      </c>
      <c r="F386" s="151">
        <v>305.41725853094272</v>
      </c>
      <c r="G386" s="152">
        <v>403.39579265585019</v>
      </c>
      <c r="H386" s="150">
        <v>475.58826257367122</v>
      </c>
      <c r="I386" s="151">
        <v>537.88930584145464</v>
      </c>
      <c r="J386" s="153">
        <v>695.39214036316457</v>
      </c>
      <c r="K386" s="150">
        <v>370.05885609881949</v>
      </c>
      <c r="L386" s="151">
        <v>421.91976286871022</v>
      </c>
      <c r="M386" s="152">
        <v>544.7915737405732</v>
      </c>
      <c r="N386" s="150">
        <v>68.484447934058537</v>
      </c>
      <c r="O386" s="151">
        <v>74.545870329598088</v>
      </c>
      <c r="P386" s="152">
        <v>94.113042311703452</v>
      </c>
      <c r="Q386" s="150">
        <v>37.044958540793196</v>
      </c>
      <c r="R386" s="151">
        <v>41.423672643146325</v>
      </c>
      <c r="S386" s="152">
        <v>56.487524310887942</v>
      </c>
      <c r="T386" s="150">
        <v>333.53736164849255</v>
      </c>
      <c r="U386" s="165">
        <v>355.63670829088773</v>
      </c>
      <c r="V386" s="152">
        <v>421.4457714941986</v>
      </c>
      <c r="W386" s="150">
        <v>113.08776577881673</v>
      </c>
      <c r="X386" s="165">
        <v>120.58067669172932</v>
      </c>
      <c r="Y386" s="152">
        <v>142.89361905259904</v>
      </c>
      <c r="Z386" s="150">
        <v>706.55944107367372</v>
      </c>
      <c r="AA386" s="165">
        <v>875.29748409485262</v>
      </c>
      <c r="AB386" s="152">
        <v>1237.5352223760797</v>
      </c>
      <c r="AC386" s="150">
        <v>387.49877465887488</v>
      </c>
      <c r="AD386" s="151">
        <v>437.07159629843841</v>
      </c>
      <c r="AE386" s="152">
        <v>507.53313234130917</v>
      </c>
      <c r="AF386" s="150">
        <v>237.56463237461779</v>
      </c>
      <c r="AG386" s="151">
        <v>296.57851960172212</v>
      </c>
      <c r="AH386" s="152">
        <v>441.44804917738304</v>
      </c>
      <c r="AI386" s="150">
        <v>276.85224828436822</v>
      </c>
      <c r="AJ386" s="165">
        <v>309.69706516381325</v>
      </c>
      <c r="AK386" s="152">
        <v>349.93359270147118</v>
      </c>
      <c r="AL386" s="150">
        <v>88.234242027136858</v>
      </c>
      <c r="AM386" s="165">
        <v>103.49253458644149</v>
      </c>
      <c r="AN386" s="152">
        <v>121.24382631263622</v>
      </c>
      <c r="AO386" s="150">
        <v>72.283149930295266</v>
      </c>
      <c r="AP386" s="151">
        <v>77.46164256795835</v>
      </c>
      <c r="AQ386" s="152">
        <v>92.791450155333692</v>
      </c>
      <c r="AR386" s="150">
        <v>110.73579230074219</v>
      </c>
      <c r="AS386" s="165">
        <v>124.95105841526895</v>
      </c>
      <c r="AT386" s="152">
        <v>170.94518274033621</v>
      </c>
      <c r="AU386" s="150">
        <v>54.470169308790261</v>
      </c>
      <c r="AV386" s="165">
        <v>59.974887218045112</v>
      </c>
      <c r="AW386" s="152">
        <v>80.294768836572445</v>
      </c>
      <c r="AX386" s="150">
        <v>66.19715442452285</v>
      </c>
      <c r="AY386" s="165">
        <v>66.19715442452285</v>
      </c>
      <c r="AZ386" s="152">
        <v>66.19715442452285</v>
      </c>
      <c r="BA386" s="150">
        <v>6.7425503834743683</v>
      </c>
      <c r="BB386" s="165">
        <v>7.2255986119144007</v>
      </c>
      <c r="BC386" s="152">
        <v>8.6555584314092737</v>
      </c>
    </row>
    <row r="387" spans="1:55" hidden="1">
      <c r="A387" s="147" t="str">
        <f t="shared" ref="A387:A450" si="6">CONCATENATE(B387,C387)</f>
        <v>MEMORIAL HEALTHCARE SYSTEMPREMIER</v>
      </c>
      <c r="B387" s="148" t="s">
        <v>712</v>
      </c>
      <c r="C387" s="148" t="s">
        <v>8334</v>
      </c>
      <c r="D387" s="168">
        <v>1441</v>
      </c>
      <c r="E387" s="150">
        <v>159.18756212487537</v>
      </c>
      <c r="F387" s="151">
        <v>194.89457034570702</v>
      </c>
      <c r="G387" s="152">
        <v>299.06056954401754</v>
      </c>
      <c r="H387" s="150">
        <v>284.62831450203413</v>
      </c>
      <c r="I387" s="151">
        <v>363.86095072866061</v>
      </c>
      <c r="J387" s="153">
        <v>437.10793160478778</v>
      </c>
      <c r="K387" s="150">
        <v>213.22927419865653</v>
      </c>
      <c r="L387" s="151">
        <v>268.08766134628729</v>
      </c>
      <c r="M387" s="152">
        <v>324.76329298191126</v>
      </c>
      <c r="N387" s="150">
        <v>33.48600613964576</v>
      </c>
      <c r="O387" s="151">
        <v>45.24227619708536</v>
      </c>
      <c r="P387" s="152">
        <v>52.627884127478552</v>
      </c>
      <c r="Q387" s="150">
        <v>37.91303416373183</v>
      </c>
      <c r="R387" s="151">
        <v>50.531013185287996</v>
      </c>
      <c r="S387" s="152">
        <v>59.716754495397986</v>
      </c>
      <c r="T387" s="150">
        <v>423.312889629219</v>
      </c>
      <c r="U387" s="165">
        <v>505.92043921790867</v>
      </c>
      <c r="V387" s="152">
        <v>547.6558628262452</v>
      </c>
      <c r="W387" s="150">
        <v>121.91742213438667</v>
      </c>
      <c r="X387" s="165">
        <v>145.7090423317141</v>
      </c>
      <c r="Y387" s="152">
        <v>157.72917066390789</v>
      </c>
      <c r="Z387" s="150">
        <v>1154.874419589863</v>
      </c>
      <c r="AA387" s="165">
        <v>1438.6668008327549</v>
      </c>
      <c r="AB387" s="152">
        <v>1856.7227091075126</v>
      </c>
      <c r="AC387" s="150">
        <v>144.67888118929699</v>
      </c>
      <c r="AD387" s="151">
        <v>183.79503816793894</v>
      </c>
      <c r="AE387" s="152">
        <v>193.99912406049233</v>
      </c>
      <c r="AF387" s="150">
        <v>228.76459380868297</v>
      </c>
      <c r="AG387" s="151">
        <v>235.31957424199513</v>
      </c>
      <c r="AH387" s="152">
        <v>255.34988852524194</v>
      </c>
      <c r="AI387" s="150">
        <v>426.66809893814195</v>
      </c>
      <c r="AJ387" s="165">
        <v>540.41183900069393</v>
      </c>
      <c r="AK387" s="152">
        <v>630.53899788321405</v>
      </c>
      <c r="AL387" s="150">
        <v>46.77458482399269</v>
      </c>
      <c r="AM387" s="165">
        <v>59.493457778407432</v>
      </c>
      <c r="AN387" s="152">
        <v>73.225742869830938</v>
      </c>
      <c r="AO387" s="150">
        <v>102.68686500658382</v>
      </c>
      <c r="AP387" s="151">
        <v>118.57586249645787</v>
      </c>
      <c r="AQ387" s="152">
        <v>132.5300238661244</v>
      </c>
      <c r="AR387" s="150">
        <v>51.781502799530799</v>
      </c>
      <c r="AS387" s="165">
        <v>66.616851090960623</v>
      </c>
      <c r="AT387" s="152">
        <v>83.372346508207315</v>
      </c>
      <c r="AU387" s="150">
        <v>43.546595190242755</v>
      </c>
      <c r="AV387" s="165">
        <v>55.225385149201941</v>
      </c>
      <c r="AW387" s="152">
        <v>67.083842157041317</v>
      </c>
      <c r="AX387" s="150">
        <v>26.061568355308815</v>
      </c>
      <c r="AY387" s="165">
        <v>26.061568355308815</v>
      </c>
      <c r="AZ387" s="152">
        <v>26.061568355308815</v>
      </c>
      <c r="BA387" s="150">
        <v>15.603589737643819</v>
      </c>
      <c r="BB387" s="165">
        <v>18.017972513459902</v>
      </c>
      <c r="BC387" s="152">
        <v>20.138350900035384</v>
      </c>
    </row>
    <row r="388" spans="1:55" hidden="1">
      <c r="A388" s="147" t="str">
        <f t="shared" si="6"/>
        <v>HENRY FORD HEALTH SYSTEMPREMIER</v>
      </c>
      <c r="B388" s="148" t="s">
        <v>580</v>
      </c>
      <c r="C388" s="148" t="s">
        <v>8334</v>
      </c>
      <c r="D388" s="168">
        <v>1401</v>
      </c>
      <c r="E388" s="150">
        <v>646.8801625929741</v>
      </c>
      <c r="F388" s="151">
        <v>791.98041399000715</v>
      </c>
      <c r="G388" s="152">
        <v>1215.273023026911</v>
      </c>
      <c r="H388" s="150">
        <v>816.04868006201059</v>
      </c>
      <c r="I388" s="151">
        <v>1034.7879300499644</v>
      </c>
      <c r="J388" s="153">
        <v>1248.4121919745917</v>
      </c>
      <c r="K388" s="150">
        <v>707.850832624399</v>
      </c>
      <c r="L388" s="151">
        <v>889.96257673090656</v>
      </c>
      <c r="M388" s="152">
        <v>1078.1069729145845</v>
      </c>
      <c r="N388" s="150">
        <v>33.820383735307423</v>
      </c>
      <c r="O388" s="151">
        <v>45.694047109207709</v>
      </c>
      <c r="P388" s="152">
        <v>53.153404707207294</v>
      </c>
      <c r="Q388" s="150">
        <v>74.377463702304112</v>
      </c>
      <c r="R388" s="151">
        <v>99.131306209850123</v>
      </c>
      <c r="S388" s="152">
        <v>117.15181435279985</v>
      </c>
      <c r="T388" s="150">
        <v>666.84144963614472</v>
      </c>
      <c r="U388" s="165">
        <v>796.97246966452531</v>
      </c>
      <c r="V388" s="152">
        <v>862.71795264412185</v>
      </c>
      <c r="W388" s="150">
        <v>207.26058148407589</v>
      </c>
      <c r="X388" s="165">
        <v>247.70652391149181</v>
      </c>
      <c r="Y388" s="152">
        <v>268.14083710503689</v>
      </c>
      <c r="Z388" s="150">
        <v>1033.2461654982799</v>
      </c>
      <c r="AA388" s="165">
        <v>1287.1502997858672</v>
      </c>
      <c r="AB388" s="152">
        <v>1661.1776891380327</v>
      </c>
      <c r="AC388" s="150">
        <v>246.89112161528959</v>
      </c>
      <c r="AD388" s="151">
        <v>313.64192719486078</v>
      </c>
      <c r="AE388" s="152">
        <v>331.05496073757274</v>
      </c>
      <c r="AF388" s="150">
        <v>255.34263617335898</v>
      </c>
      <c r="AG388" s="151">
        <v>262.65917915774446</v>
      </c>
      <c r="AH388" s="152">
        <v>285.01663040189322</v>
      </c>
      <c r="AI388" s="150">
        <v>272.72192210766593</v>
      </c>
      <c r="AJ388" s="165">
        <v>345.42576730906501</v>
      </c>
      <c r="AK388" s="152">
        <v>403.03413330998188</v>
      </c>
      <c r="AL388" s="150">
        <v>46.77458482399269</v>
      </c>
      <c r="AM388" s="165">
        <v>59.493457778407432</v>
      </c>
      <c r="AN388" s="152">
        <v>73.225742869830938</v>
      </c>
      <c r="AO388" s="150">
        <v>102.68686500658382</v>
      </c>
      <c r="AP388" s="151">
        <v>118.57586249645787</v>
      </c>
      <c r="AQ388" s="152">
        <v>132.5300238661244</v>
      </c>
      <c r="AR388" s="150">
        <v>51.781502799530799</v>
      </c>
      <c r="AS388" s="165">
        <v>66.616851090960623</v>
      </c>
      <c r="AT388" s="152">
        <v>83.372346508207315</v>
      </c>
      <c r="AU388" s="150">
        <v>21.406308563746855</v>
      </c>
      <c r="AV388" s="165">
        <v>27.147280513918627</v>
      </c>
      <c r="AW388" s="152">
        <v>32.976571844061787</v>
      </c>
      <c r="AX388" s="150">
        <v>25.60419700214133</v>
      </c>
      <c r="AY388" s="165">
        <v>25.60419700214133</v>
      </c>
      <c r="AZ388" s="152">
        <v>25.60419700214133</v>
      </c>
      <c r="BA388" s="150">
        <v>15.603589737643819</v>
      </c>
      <c r="BB388" s="165">
        <v>18.017972513459902</v>
      </c>
      <c r="BC388" s="152">
        <v>20.138350900035384</v>
      </c>
    </row>
    <row r="389" spans="1:55" hidden="1">
      <c r="A389" s="147" t="str">
        <f t="shared" si="6"/>
        <v>AURORA HEALTH CARE, INCWEST ALLIS MEML HOSP INC</v>
      </c>
      <c r="B389" s="148" t="s">
        <v>294</v>
      </c>
      <c r="C389" s="148" t="s">
        <v>8340</v>
      </c>
      <c r="D389" s="168">
        <v>140</v>
      </c>
      <c r="E389" s="150">
        <v>379.06622248610302</v>
      </c>
      <c r="F389" s="151">
        <v>431.24875692342675</v>
      </c>
      <c r="G389" s="152">
        <v>534.48582729188786</v>
      </c>
      <c r="H389" s="150">
        <v>1852.94887803247</v>
      </c>
      <c r="I389" s="151">
        <v>2060.6279607773763</v>
      </c>
      <c r="J389" s="153">
        <v>2488.4915123384671</v>
      </c>
      <c r="K389" s="150">
        <v>1802.829657442308</v>
      </c>
      <c r="L389" s="151">
        <v>2005.8444777140478</v>
      </c>
      <c r="M389" s="152">
        <v>2422.2955878816183</v>
      </c>
      <c r="N389" s="150">
        <v>18.39690255050278</v>
      </c>
      <c r="O389" s="151">
        <v>19.874219440353457</v>
      </c>
      <c r="P389" s="152">
        <v>23.127978750396935</v>
      </c>
      <c r="Q389" s="150">
        <v>31.722318039659189</v>
      </c>
      <c r="R389" s="151">
        <v>34.909263622974962</v>
      </c>
      <c r="S389" s="152">
        <v>43.067945706452285</v>
      </c>
      <c r="T389" s="150">
        <v>371.18615967095161</v>
      </c>
      <c r="U389" s="151">
        <v>401.34005859816926</v>
      </c>
      <c r="V389" s="152">
        <v>439.62317712594205</v>
      </c>
      <c r="W389" s="150">
        <v>298.78006920005532</v>
      </c>
      <c r="X389" s="165">
        <v>323.05194403534603</v>
      </c>
      <c r="Y389" s="152">
        <v>353.86729774643703</v>
      </c>
      <c r="Z389" s="150">
        <v>1484.7692324005411</v>
      </c>
      <c r="AA389" s="165">
        <v>1821.4732916053022</v>
      </c>
      <c r="AB389" s="152">
        <v>2341.3415654191635</v>
      </c>
      <c r="AC389" s="150">
        <v>472.27221713084987</v>
      </c>
      <c r="AD389" s="151">
        <v>531.87716494845358</v>
      </c>
      <c r="AE389" s="152">
        <v>570.38632246207897</v>
      </c>
      <c r="AF389" s="150">
        <v>295.96342072860608</v>
      </c>
      <c r="AG389" s="151">
        <v>362.7866863033874</v>
      </c>
      <c r="AH389" s="152">
        <v>483.28597020820234</v>
      </c>
      <c r="AI389" s="150">
        <v>463.15948593655645</v>
      </c>
      <c r="AJ389" s="165">
        <v>506.91478645066258</v>
      </c>
      <c r="AK389" s="152">
        <v>546.40893441932599</v>
      </c>
      <c r="AL389" s="150">
        <v>162.78627122172807</v>
      </c>
      <c r="AM389" s="165">
        <v>189.2172533136966</v>
      </c>
      <c r="AN389" s="152">
        <v>209.4715755951315</v>
      </c>
      <c r="AO389" s="150">
        <v>121.35348474281973</v>
      </c>
      <c r="AP389" s="151">
        <v>131.23895434462446</v>
      </c>
      <c r="AQ389" s="152">
        <v>146.17628538458979</v>
      </c>
      <c r="AR389" s="150">
        <v>83.168532330230789</v>
      </c>
      <c r="AS389" s="165">
        <v>92.62555228276878</v>
      </c>
      <c r="AT389" s="152">
        <v>112.54664852134505</v>
      </c>
      <c r="AU389" s="150">
        <v>63.55032273413628</v>
      </c>
      <c r="AV389" s="165">
        <v>72.501752577319564</v>
      </c>
      <c r="AW389" s="152">
        <v>85.531095605583829</v>
      </c>
      <c r="AX389" s="150">
        <v>85.849108983799709</v>
      </c>
      <c r="AY389" s="165">
        <v>85.849108983799709</v>
      </c>
      <c r="AZ389" s="152">
        <v>85.849108983799709</v>
      </c>
      <c r="BA389" s="150">
        <v>14.519629783938749</v>
      </c>
      <c r="BB389" s="165">
        <v>15.70240058910162</v>
      </c>
      <c r="BC389" s="152">
        <v>17.489613516032144</v>
      </c>
    </row>
    <row r="390" spans="1:55" hidden="1">
      <c r="A390" s="147" t="str">
        <f t="shared" si="6"/>
        <v>AURORA HEALTH CARE, INCAURORA HEALTH CARE METRO INC</v>
      </c>
      <c r="B390" s="148" t="s">
        <v>294</v>
      </c>
      <c r="C390" s="148" t="s">
        <v>8339</v>
      </c>
      <c r="D390" s="168">
        <v>692</v>
      </c>
      <c r="E390" s="150">
        <v>379.06622248610302</v>
      </c>
      <c r="F390" s="151">
        <v>431.24875692342675</v>
      </c>
      <c r="G390" s="152">
        <v>534.48582729188786</v>
      </c>
      <c r="H390" s="150">
        <v>1852.94887803247</v>
      </c>
      <c r="I390" s="151">
        <v>2060.6279607773763</v>
      </c>
      <c r="J390" s="153">
        <v>2488.4915123384671</v>
      </c>
      <c r="K390" s="150">
        <v>1802.829657442308</v>
      </c>
      <c r="L390" s="151">
        <v>2005.8444777140478</v>
      </c>
      <c r="M390" s="152">
        <v>2422.2955878816183</v>
      </c>
      <c r="N390" s="150">
        <v>18.39690255050278</v>
      </c>
      <c r="O390" s="151">
        <v>19.874219440353457</v>
      </c>
      <c r="P390" s="152">
        <v>23.127978750396935</v>
      </c>
      <c r="Q390" s="150">
        <v>31.722318039659189</v>
      </c>
      <c r="R390" s="151">
        <v>34.909263622974962</v>
      </c>
      <c r="S390" s="152">
        <v>43.067945706452285</v>
      </c>
      <c r="T390" s="150">
        <v>371.18615967095161</v>
      </c>
      <c r="U390" s="151">
        <v>401.34005859816926</v>
      </c>
      <c r="V390" s="152">
        <v>439.62317712594205</v>
      </c>
      <c r="W390" s="150">
        <v>298.78006920005532</v>
      </c>
      <c r="X390" s="165">
        <v>323.05194403534603</v>
      </c>
      <c r="Y390" s="152">
        <v>353.86729774643703</v>
      </c>
      <c r="Z390" s="150">
        <v>1484.7692324005411</v>
      </c>
      <c r="AA390" s="165">
        <v>1821.4732916053022</v>
      </c>
      <c r="AB390" s="152">
        <v>2341.3415654191635</v>
      </c>
      <c r="AC390" s="150">
        <v>472.27221713084987</v>
      </c>
      <c r="AD390" s="151">
        <v>531.87716494845358</v>
      </c>
      <c r="AE390" s="152">
        <v>570.38632246207897</v>
      </c>
      <c r="AF390" s="150">
        <v>295.96342072860608</v>
      </c>
      <c r="AG390" s="151">
        <v>362.7866863033874</v>
      </c>
      <c r="AH390" s="152">
        <v>483.28597020820234</v>
      </c>
      <c r="AI390" s="150">
        <v>463.15948593655645</v>
      </c>
      <c r="AJ390" s="165">
        <v>506.91478645066258</v>
      </c>
      <c r="AK390" s="152">
        <v>546.40893441932599</v>
      </c>
      <c r="AL390" s="150">
        <v>162.78627122172807</v>
      </c>
      <c r="AM390" s="165">
        <v>189.2172533136966</v>
      </c>
      <c r="AN390" s="152">
        <v>209.4715755951315</v>
      </c>
      <c r="AO390" s="150">
        <v>121.35348474281973</v>
      </c>
      <c r="AP390" s="151">
        <v>131.23895434462446</v>
      </c>
      <c r="AQ390" s="152">
        <v>146.17628538458979</v>
      </c>
      <c r="AR390" s="150">
        <v>83.168532330230789</v>
      </c>
      <c r="AS390" s="165">
        <v>92.62555228276878</v>
      </c>
      <c r="AT390" s="152">
        <v>112.54664852134505</v>
      </c>
      <c r="AU390" s="150">
        <v>63.55032273413628</v>
      </c>
      <c r="AV390" s="165">
        <v>72.501752577319564</v>
      </c>
      <c r="AW390" s="152">
        <v>85.531095605583829</v>
      </c>
      <c r="AX390" s="150">
        <v>85.849108983799709</v>
      </c>
      <c r="AY390" s="165">
        <v>85.849108983799709</v>
      </c>
      <c r="AZ390" s="152">
        <v>85.849108983799709</v>
      </c>
      <c r="BA390" s="150">
        <v>14.519629783938749</v>
      </c>
      <c r="BB390" s="165">
        <v>15.70240058910162</v>
      </c>
      <c r="BC390" s="152">
        <v>17.489613516032144</v>
      </c>
    </row>
    <row r="391" spans="1:55" hidden="1">
      <c r="A391" s="147" t="str">
        <f t="shared" si="6"/>
        <v>AURORA HEALTH CARE, INCAURORA HC INC</v>
      </c>
      <c r="B391" s="148" t="s">
        <v>294</v>
      </c>
      <c r="C391" s="148" t="s">
        <v>8338</v>
      </c>
      <c r="D391" s="168">
        <v>526</v>
      </c>
      <c r="E391" s="150">
        <v>379.06622248610302</v>
      </c>
      <c r="F391" s="151">
        <v>431.24875692342675</v>
      </c>
      <c r="G391" s="152">
        <v>534.48582729188786</v>
      </c>
      <c r="H391" s="150">
        <v>1852.94887803247</v>
      </c>
      <c r="I391" s="151">
        <v>2060.6279607773763</v>
      </c>
      <c r="J391" s="153">
        <v>2488.4915123384671</v>
      </c>
      <c r="K391" s="150">
        <v>1802.829657442308</v>
      </c>
      <c r="L391" s="151">
        <v>2005.8444777140478</v>
      </c>
      <c r="M391" s="152">
        <v>2422.2955878816183</v>
      </c>
      <c r="N391" s="150">
        <v>18.39690255050278</v>
      </c>
      <c r="O391" s="151">
        <v>19.874219440353457</v>
      </c>
      <c r="P391" s="152">
        <v>23.127978750396935</v>
      </c>
      <c r="Q391" s="150">
        <v>31.722318039659189</v>
      </c>
      <c r="R391" s="151">
        <v>34.909263622974962</v>
      </c>
      <c r="S391" s="152">
        <v>43.067945706452285</v>
      </c>
      <c r="T391" s="150">
        <v>70.662709730518884</v>
      </c>
      <c r="U391" s="165">
        <v>76.403107511045647</v>
      </c>
      <c r="V391" s="152">
        <v>83.691064838186165</v>
      </c>
      <c r="W391" s="150">
        <v>298.78006920005532</v>
      </c>
      <c r="X391" s="165">
        <v>323.05194403534603</v>
      </c>
      <c r="Y391" s="152">
        <v>353.86729774643703</v>
      </c>
      <c r="Z391" s="150">
        <v>1484.7692324005411</v>
      </c>
      <c r="AA391" s="165">
        <v>1821.4732916053022</v>
      </c>
      <c r="AB391" s="152">
        <v>2341.3415654191635</v>
      </c>
      <c r="AC391" s="150">
        <v>472.27221713084987</v>
      </c>
      <c r="AD391" s="151">
        <v>531.87716494845358</v>
      </c>
      <c r="AE391" s="152">
        <v>570.38632246207897</v>
      </c>
      <c r="AF391" s="150">
        <v>295.96342072860608</v>
      </c>
      <c r="AG391" s="151">
        <v>362.7866863033874</v>
      </c>
      <c r="AH391" s="152">
        <v>483.28597020820234</v>
      </c>
      <c r="AI391" s="150">
        <v>463.15948593655645</v>
      </c>
      <c r="AJ391" s="165">
        <v>506.91478645066258</v>
      </c>
      <c r="AK391" s="152">
        <v>546.40893441932599</v>
      </c>
      <c r="AL391" s="150">
        <v>162.78627122172807</v>
      </c>
      <c r="AM391" s="165">
        <v>189.2172533136966</v>
      </c>
      <c r="AN391" s="152">
        <v>209.4715755951315</v>
      </c>
      <c r="AO391" s="150">
        <v>121.35348474281973</v>
      </c>
      <c r="AP391" s="151">
        <v>131.23895434462446</v>
      </c>
      <c r="AQ391" s="152">
        <v>146.17628538458979</v>
      </c>
      <c r="AR391" s="150">
        <v>83.168532330230789</v>
      </c>
      <c r="AS391" s="165">
        <v>92.62555228276878</v>
      </c>
      <c r="AT391" s="152">
        <v>112.54664852134505</v>
      </c>
      <c r="AU391" s="150">
        <v>63.55032273413628</v>
      </c>
      <c r="AV391" s="165">
        <v>72.501752577319564</v>
      </c>
      <c r="AW391" s="152">
        <v>85.531095605583829</v>
      </c>
      <c r="AX391" s="150">
        <v>85.849108983799709</v>
      </c>
      <c r="AY391" s="165">
        <v>85.849108983799709</v>
      </c>
      <c r="AZ391" s="152">
        <v>85.849108983799709</v>
      </c>
      <c r="BA391" s="150">
        <v>14.519629783938749</v>
      </c>
      <c r="BB391" s="165">
        <v>15.70240058910162</v>
      </c>
      <c r="BC391" s="152">
        <v>17.489613516032144</v>
      </c>
    </row>
    <row r="392" spans="1:55" hidden="1">
      <c r="A392" s="147" t="str">
        <f t="shared" si="6"/>
        <v>ORLANDO HEALTHHEALTHCARE PURCH ALLIANCE LLC</v>
      </c>
      <c r="B392" s="148" t="s">
        <v>804</v>
      </c>
      <c r="C392" s="148" t="s">
        <v>8399</v>
      </c>
      <c r="D392" s="168">
        <v>1353</v>
      </c>
      <c r="E392" s="150">
        <v>465.18352221505643</v>
      </c>
      <c r="F392" s="151">
        <v>529.22102734663713</v>
      </c>
      <c r="G392" s="152">
        <v>655.91177732219057</v>
      </c>
      <c r="H392" s="150">
        <v>1144.9998645905569</v>
      </c>
      <c r="I392" s="151">
        <v>1272.2719586104952</v>
      </c>
      <c r="J392" s="153">
        <v>1536.1995995967893</v>
      </c>
      <c r="K392" s="150">
        <v>1063.6293870693266</v>
      </c>
      <c r="L392" s="151">
        <v>1183.4036141906874</v>
      </c>
      <c r="M392" s="152">
        <v>1429.1005036462839</v>
      </c>
      <c r="N392" s="150">
        <v>33.575277954166026</v>
      </c>
      <c r="O392" s="151">
        <v>36.271456023651147</v>
      </c>
      <c r="P392" s="152">
        <v>42.20973138988554</v>
      </c>
      <c r="Q392" s="150">
        <v>47.795199567064181</v>
      </c>
      <c r="R392" s="151">
        <v>52.596888396156686</v>
      </c>
      <c r="S392" s="152">
        <v>64.889364560619825</v>
      </c>
      <c r="T392" s="150">
        <v>371.18615967095161</v>
      </c>
      <c r="U392" s="151">
        <v>401.34005859816926</v>
      </c>
      <c r="V392" s="152">
        <v>439.62317712594205</v>
      </c>
      <c r="W392" s="150">
        <v>139.80081153358293</v>
      </c>
      <c r="X392" s="165">
        <v>151.15775314116777</v>
      </c>
      <c r="Y392" s="152">
        <v>165.57642393148879</v>
      </c>
      <c r="Z392" s="150">
        <v>971.07064777761661</v>
      </c>
      <c r="AA392" s="165">
        <v>1191.282261640798</v>
      </c>
      <c r="AB392" s="152">
        <v>1531.2871663728702</v>
      </c>
      <c r="AC392" s="150">
        <v>179.74481506200618</v>
      </c>
      <c r="AD392" s="151">
        <v>202.43020694752403</v>
      </c>
      <c r="AE392" s="152">
        <v>217.08662996883098</v>
      </c>
      <c r="AF392" s="150">
        <v>205.57637382438458</v>
      </c>
      <c r="AG392" s="151">
        <v>251.99185513673316</v>
      </c>
      <c r="AH392" s="152">
        <v>335.69073174994224</v>
      </c>
      <c r="AI392" s="150">
        <v>530.69122645683331</v>
      </c>
      <c r="AJ392" s="165">
        <v>580.82634146341456</v>
      </c>
      <c r="AK392" s="152">
        <v>626.07899947812825</v>
      </c>
      <c r="AL392" s="150">
        <v>77.904170065568721</v>
      </c>
      <c r="AM392" s="151">
        <v>90.553171166454433</v>
      </c>
      <c r="AN392" s="152">
        <v>100.24622547461853</v>
      </c>
      <c r="AO392" s="150">
        <v>76.303050795509947</v>
      </c>
      <c r="AP392" s="151">
        <v>82.518706577974868</v>
      </c>
      <c r="AQ392" s="152">
        <v>91.910805465841861</v>
      </c>
      <c r="AR392" s="150">
        <v>84.19399562981414</v>
      </c>
      <c r="AS392" s="165">
        <v>93.76762010347376</v>
      </c>
      <c r="AT392" s="152">
        <v>113.93434233192581</v>
      </c>
      <c r="AU392" s="150">
        <v>29.998214646264785</v>
      </c>
      <c r="AV392" s="165">
        <v>34.223636363636366</v>
      </c>
      <c r="AW392" s="152">
        <v>40.373991106866249</v>
      </c>
      <c r="AX392" s="150">
        <v>134.98238728750925</v>
      </c>
      <c r="AY392" s="165">
        <v>134.98238728750925</v>
      </c>
      <c r="AZ392" s="152">
        <v>134.98238728750925</v>
      </c>
      <c r="BA392" s="150">
        <v>22.80498599843169</v>
      </c>
      <c r="BB392" s="165">
        <v>24.66268292682927</v>
      </c>
      <c r="BC392" s="152">
        <v>27.469735612149901</v>
      </c>
    </row>
    <row r="393" spans="1:55" hidden="1">
      <c r="A393" s="147" t="str">
        <f t="shared" si="6"/>
        <v>SHARP HEALTHCAREVIZIENT</v>
      </c>
      <c r="B393" s="148" t="s">
        <v>919</v>
      </c>
      <c r="C393" s="148" t="s">
        <v>8335</v>
      </c>
      <c r="D393" s="168">
        <v>1250</v>
      </c>
      <c r="E393" s="150">
        <v>469.21103240290154</v>
      </c>
      <c r="F393" s="151">
        <v>525.31752800000004</v>
      </c>
      <c r="G393" s="152">
        <v>693.84055643372392</v>
      </c>
      <c r="H393" s="150">
        <v>542.12480948456482</v>
      </c>
      <c r="I393" s="151">
        <v>615.06515848669562</v>
      </c>
      <c r="J393" s="153">
        <v>801.79542935594804</v>
      </c>
      <c r="K393" s="150">
        <v>425.73367152025401</v>
      </c>
      <c r="L393" s="151">
        <v>485.39697610988736</v>
      </c>
      <c r="M393" s="152">
        <v>626.75467180262763</v>
      </c>
      <c r="N393" s="150">
        <v>16.179048562460562</v>
      </c>
      <c r="O393" s="151">
        <v>17.611024</v>
      </c>
      <c r="P393" s="152">
        <v>22.233653447686041</v>
      </c>
      <c r="Q393" s="150">
        <v>100.21208940185029</v>
      </c>
      <c r="R393" s="151">
        <v>112.05715837680827</v>
      </c>
      <c r="S393" s="152">
        <v>152.80710410563435</v>
      </c>
      <c r="T393" s="150">
        <v>333.53736164849255</v>
      </c>
      <c r="U393" s="165">
        <v>355.63670829088773</v>
      </c>
      <c r="V393" s="152">
        <v>421.4457714941986</v>
      </c>
      <c r="W393" s="150">
        <v>308.44093543399504</v>
      </c>
      <c r="X393" s="165">
        <v>328.87745600000005</v>
      </c>
      <c r="Y393" s="152">
        <v>389.73483315901217</v>
      </c>
      <c r="Z393" s="150">
        <v>927.80295773202045</v>
      </c>
      <c r="AA393" s="165">
        <v>1149.3775999999998</v>
      </c>
      <c r="AB393" s="152">
        <v>1625.0421024355933</v>
      </c>
      <c r="AC393" s="150">
        <v>171.63231246871544</v>
      </c>
      <c r="AD393" s="151">
        <v>193.58928</v>
      </c>
      <c r="AE393" s="152">
        <v>224.79834996875499</v>
      </c>
      <c r="AF393" s="150">
        <v>236.06190433528533</v>
      </c>
      <c r="AG393" s="151">
        <v>294.702496</v>
      </c>
      <c r="AH393" s="152">
        <v>438.65564546485825</v>
      </c>
      <c r="AI393" s="150">
        <v>22.730526954954271</v>
      </c>
      <c r="AJ393" s="165">
        <v>25.427199999999999</v>
      </c>
      <c r="AK393" s="152">
        <v>28.730758051040514</v>
      </c>
      <c r="AL393" s="150">
        <v>88.234242027136858</v>
      </c>
      <c r="AM393" s="165">
        <v>103.49253458644149</v>
      </c>
      <c r="AN393" s="152">
        <v>121.24382631263622</v>
      </c>
      <c r="AO393" s="150">
        <v>63.562949906918242</v>
      </c>
      <c r="AP393" s="151">
        <v>68.116711999999993</v>
      </c>
      <c r="AQ393" s="152">
        <v>81.597139910220889</v>
      </c>
      <c r="AR393" s="150">
        <v>93.911938527306958</v>
      </c>
      <c r="AS393" s="165">
        <v>105.96750944760279</v>
      </c>
      <c r="AT393" s="152">
        <v>144.97384413388181</v>
      </c>
      <c r="AU393" s="150">
        <v>96.463166947690851</v>
      </c>
      <c r="AV393" s="165">
        <v>106.21166836449666</v>
      </c>
      <c r="AW393" s="152">
        <v>142.19687196857279</v>
      </c>
      <c r="AX393" s="150">
        <v>90.366968</v>
      </c>
      <c r="AY393" s="165">
        <v>90.366968</v>
      </c>
      <c r="AZ393" s="152">
        <v>90.366968</v>
      </c>
      <c r="BA393" s="150">
        <v>6.346195347017999</v>
      </c>
      <c r="BB393" s="165">
        <v>6.8008479999999993</v>
      </c>
      <c r="BC393" s="152">
        <v>8.146748858989934</v>
      </c>
    </row>
    <row r="394" spans="1:55" hidden="1">
      <c r="A394" s="147" t="str">
        <f t="shared" si="6"/>
        <v>COMMUNITY HEALTH SYSTEMS, INCHEALTHTRUST</v>
      </c>
      <c r="B394" s="148" t="s">
        <v>419</v>
      </c>
      <c r="C394" s="148" t="s">
        <v>8331</v>
      </c>
      <c r="D394" s="168">
        <v>1142</v>
      </c>
      <c r="E394" s="150">
        <v>345.75598471432551</v>
      </c>
      <c r="F394" s="151">
        <v>0</v>
      </c>
      <c r="G394" s="152">
        <v>569.07887259296376</v>
      </c>
      <c r="H394" s="150">
        <v>1740.777416348215</v>
      </c>
      <c r="I394" s="151">
        <v>0</v>
      </c>
      <c r="J394" s="153">
        <v>1875.3937711557373</v>
      </c>
      <c r="K394" s="150">
        <v>1577.9637664274396</v>
      </c>
      <c r="L394" s="151">
        <v>0</v>
      </c>
      <c r="M394" s="152">
        <v>1701.5154356794776</v>
      </c>
      <c r="N394" s="150">
        <v>88.460822071022477</v>
      </c>
      <c r="O394" s="151">
        <v>0</v>
      </c>
      <c r="P394" s="152">
        <v>93.950024317087781</v>
      </c>
      <c r="Q394" s="150">
        <v>74.352827849752998</v>
      </c>
      <c r="R394" s="151">
        <v>0</v>
      </c>
      <c r="S394" s="152">
        <v>79.928311159171813</v>
      </c>
      <c r="T394" s="150">
        <v>219.65656584956659</v>
      </c>
      <c r="U394" s="151">
        <v>0</v>
      </c>
      <c r="V394" s="152">
        <v>266.33359387486632</v>
      </c>
      <c r="W394" s="150">
        <v>186.93236881349625</v>
      </c>
      <c r="X394" s="151">
        <v>0</v>
      </c>
      <c r="Y394" s="152">
        <v>204.84318663993122</v>
      </c>
      <c r="Z394" s="150">
        <v>1037.9913062727194</v>
      </c>
      <c r="AA394" s="151">
        <v>0</v>
      </c>
      <c r="AB394" s="152">
        <v>1346.5800562262973</v>
      </c>
      <c r="AC394" s="150">
        <v>193.80161944263207</v>
      </c>
      <c r="AD394" s="151">
        <v>0</v>
      </c>
      <c r="AE394" s="152">
        <v>222.06139820674809</v>
      </c>
      <c r="AF394" s="150">
        <v>195.14386149687755</v>
      </c>
      <c r="AG394" s="151">
        <v>0</v>
      </c>
      <c r="AH394" s="152">
        <v>229.506605621478</v>
      </c>
      <c r="AI394" s="150">
        <v>340.16194752539843</v>
      </c>
      <c r="AJ394" s="151">
        <v>0</v>
      </c>
      <c r="AK394" s="152">
        <v>354.71760079958847</v>
      </c>
      <c r="AL394" s="150">
        <v>115.75727840432474</v>
      </c>
      <c r="AM394" s="151">
        <v>0</v>
      </c>
      <c r="AN394" s="152">
        <v>135.90399385038225</v>
      </c>
      <c r="AO394" s="150">
        <v>82.680464660023887</v>
      </c>
      <c r="AP394" s="151">
        <v>0</v>
      </c>
      <c r="AQ394" s="152">
        <v>87.846298286804327</v>
      </c>
      <c r="AR394" s="150">
        <v>24.282779849007358</v>
      </c>
      <c r="AS394" s="151">
        <v>0</v>
      </c>
      <c r="AT394" s="152">
        <v>28.058067549823374</v>
      </c>
      <c r="AU394" s="150">
        <v>26.739870444589435</v>
      </c>
      <c r="AV394" s="151">
        <v>0</v>
      </c>
      <c r="AW394" s="152">
        <v>32.866931761291596</v>
      </c>
      <c r="AX394" s="150">
        <v>46.286146891602193</v>
      </c>
      <c r="AY394" s="151">
        <v>0</v>
      </c>
      <c r="AZ394" s="152">
        <v>46.286146891602193</v>
      </c>
      <c r="BA394" s="150">
        <v>6.0449035324820635</v>
      </c>
      <c r="BB394" s="151">
        <v>0</v>
      </c>
      <c r="BC394" s="152">
        <v>6.4225860487468518</v>
      </c>
    </row>
    <row r="395" spans="1:55" hidden="1">
      <c r="A395" s="147" t="str">
        <f t="shared" si="6"/>
        <v>DUKE UNIVERSITY HEALTH SYSTEMHEALTHTRUST</v>
      </c>
      <c r="B395" s="148" t="s">
        <v>466</v>
      </c>
      <c r="C395" s="148" t="s">
        <v>8331</v>
      </c>
      <c r="D395" s="168">
        <v>50</v>
      </c>
      <c r="E395" s="150">
        <v>345.75598471432551</v>
      </c>
      <c r="F395" s="151">
        <v>0</v>
      </c>
      <c r="G395" s="152">
        <v>569.07887259296376</v>
      </c>
      <c r="H395" s="150">
        <v>1740.777416348215</v>
      </c>
      <c r="I395" s="151">
        <v>0</v>
      </c>
      <c r="J395" s="153">
        <v>1875.3937711557373</v>
      </c>
      <c r="K395" s="150">
        <v>1577.9637664274396</v>
      </c>
      <c r="L395" s="151">
        <v>0</v>
      </c>
      <c r="M395" s="152">
        <v>1701.5154356794776</v>
      </c>
      <c r="N395" s="150">
        <v>88.460822071022477</v>
      </c>
      <c r="O395" s="151">
        <v>0</v>
      </c>
      <c r="P395" s="152">
        <v>93.950024317087781</v>
      </c>
      <c r="Q395" s="150">
        <v>74.352827849752998</v>
      </c>
      <c r="R395" s="151">
        <v>0</v>
      </c>
      <c r="S395" s="152">
        <v>79.928311159171813</v>
      </c>
      <c r="T395" s="150">
        <v>219.65656584956659</v>
      </c>
      <c r="U395" s="151">
        <v>0</v>
      </c>
      <c r="V395" s="152">
        <v>266.33359387486632</v>
      </c>
      <c r="W395" s="150">
        <v>186.93236881349625</v>
      </c>
      <c r="X395" s="151">
        <v>0</v>
      </c>
      <c r="Y395" s="152">
        <v>204.84318663993122</v>
      </c>
      <c r="Z395" s="150">
        <v>1037.9913062727194</v>
      </c>
      <c r="AA395" s="151">
        <v>0</v>
      </c>
      <c r="AB395" s="152">
        <v>1346.5800562262973</v>
      </c>
      <c r="AC395" s="150">
        <v>193.80161944263207</v>
      </c>
      <c r="AD395" s="151">
        <v>0</v>
      </c>
      <c r="AE395" s="152">
        <v>222.06139820674809</v>
      </c>
      <c r="AF395" s="150">
        <v>195.14386149687755</v>
      </c>
      <c r="AG395" s="151">
        <v>0</v>
      </c>
      <c r="AH395" s="152">
        <v>229.506605621478</v>
      </c>
      <c r="AI395" s="150">
        <v>340.16194752539843</v>
      </c>
      <c r="AJ395" s="151">
        <v>0</v>
      </c>
      <c r="AK395" s="152">
        <v>354.71760079958847</v>
      </c>
      <c r="AL395" s="150">
        <v>115.75727840432474</v>
      </c>
      <c r="AM395" s="151">
        <v>0</v>
      </c>
      <c r="AN395" s="152">
        <v>135.90399385038225</v>
      </c>
      <c r="AO395" s="150">
        <v>82.680464660023887</v>
      </c>
      <c r="AP395" s="151">
        <v>0</v>
      </c>
      <c r="AQ395" s="152">
        <v>87.846298286804327</v>
      </c>
      <c r="AR395" s="150">
        <v>24.282779849007358</v>
      </c>
      <c r="AS395" s="151">
        <v>0</v>
      </c>
      <c r="AT395" s="152">
        <v>28.058067549823374</v>
      </c>
      <c r="AU395" s="150">
        <v>26.739870444589435</v>
      </c>
      <c r="AV395" s="151">
        <v>0</v>
      </c>
      <c r="AW395" s="152">
        <v>32.866931761291596</v>
      </c>
      <c r="AX395" s="150">
        <v>46.286146891602193</v>
      </c>
      <c r="AY395" s="151">
        <v>0</v>
      </c>
      <c r="AZ395" s="152">
        <v>46.286146891602193</v>
      </c>
      <c r="BA395" s="150">
        <v>6.0449035324820635</v>
      </c>
      <c r="BB395" s="151">
        <v>0</v>
      </c>
      <c r="BC395" s="152">
        <v>6.4225860487468518</v>
      </c>
    </row>
    <row r="396" spans="1:55" hidden="1">
      <c r="A396" s="147" t="str">
        <f t="shared" si="6"/>
        <v>DUKE UNIVERSITY HEALTH SYSTEMDUKE UNIV HLTH SYS INC</v>
      </c>
      <c r="B396" s="148" t="s">
        <v>466</v>
      </c>
      <c r="C396" s="148" t="s">
        <v>8391</v>
      </c>
      <c r="D396" s="168">
        <v>1040</v>
      </c>
      <c r="E396" s="150">
        <v>45.20752465932533</v>
      </c>
      <c r="F396" s="151">
        <v>51.430825688073391</v>
      </c>
      <c r="G396" s="152">
        <v>63.74290238493554</v>
      </c>
      <c r="H396" s="150">
        <v>344.79374993407851</v>
      </c>
      <c r="I396" s="151">
        <v>382.32406422018346</v>
      </c>
      <c r="J396" s="153">
        <v>462.40046144602763</v>
      </c>
      <c r="K396" s="150">
        <v>269.77078861870984</v>
      </c>
      <c r="L396" s="151">
        <v>300.14940366972473</v>
      </c>
      <c r="M396" s="152">
        <v>362.4660756565998</v>
      </c>
      <c r="N396" s="150">
        <v>19.115526299958916</v>
      </c>
      <c r="O396" s="151">
        <v>20.650550458715596</v>
      </c>
      <c r="P396" s="152">
        <v>24.031408812132945</v>
      </c>
      <c r="Q396" s="150">
        <v>55.90743501540976</v>
      </c>
      <c r="R396" s="151">
        <v>61.524110091743118</v>
      </c>
      <c r="S396" s="152">
        <v>75.902976977294855</v>
      </c>
      <c r="T396" s="150">
        <v>371.18615967095161</v>
      </c>
      <c r="U396" s="151">
        <v>401.34005859816926</v>
      </c>
      <c r="V396" s="152">
        <v>439.62317712594205</v>
      </c>
      <c r="W396" s="150">
        <v>309.96047277602241</v>
      </c>
      <c r="X396" s="165">
        <v>335.14060550458714</v>
      </c>
      <c r="Y396" s="152">
        <v>367.10907525768386</v>
      </c>
      <c r="Z396" s="150">
        <v>1932.7287208473708</v>
      </c>
      <c r="AA396" s="165">
        <v>2371.0174403669726</v>
      </c>
      <c r="AB396" s="152">
        <v>3047.7315868696683</v>
      </c>
      <c r="AC396" s="150">
        <v>395.6217388346476</v>
      </c>
      <c r="AD396" s="151">
        <v>445.55271559633024</v>
      </c>
      <c r="AE396" s="152">
        <v>477.81177997482342</v>
      </c>
      <c r="AF396" s="150">
        <v>534.68255672674707</v>
      </c>
      <c r="AG396" s="151">
        <v>655.40434862385337</v>
      </c>
      <c r="AH396" s="152">
        <v>873.09633584091193</v>
      </c>
      <c r="AI396" s="150">
        <v>680.3509696623554</v>
      </c>
      <c r="AJ396" s="165">
        <v>744.62464220183483</v>
      </c>
      <c r="AK396" s="152">
        <v>802.63896055728208</v>
      </c>
      <c r="AL396" s="150">
        <v>77.904170065568721</v>
      </c>
      <c r="AM396" s="151">
        <v>90.553171166454433</v>
      </c>
      <c r="AN396" s="152">
        <v>100.24622547461853</v>
      </c>
      <c r="AO396" s="150">
        <v>289.23</v>
      </c>
      <c r="AP396" s="151">
        <v>312.79071091810289</v>
      </c>
      <c r="AQ396" s="152">
        <v>348.39186621945322</v>
      </c>
      <c r="AR396" s="150">
        <v>152.11000000000001</v>
      </c>
      <c r="AS396" s="165">
        <v>169.40629301703663</v>
      </c>
      <c r="AT396" s="152">
        <v>205.84072156770608</v>
      </c>
      <c r="AU396" s="150">
        <v>33.591313589624122</v>
      </c>
      <c r="AV396" s="165">
        <v>38.322844036697248</v>
      </c>
      <c r="AW396" s="152">
        <v>45.209870391547064</v>
      </c>
      <c r="AX396" s="150">
        <v>214.79676146788992</v>
      </c>
      <c r="AY396" s="165">
        <v>214.79676146788992</v>
      </c>
      <c r="AZ396" s="152">
        <v>214.79676146788992</v>
      </c>
      <c r="BA396" s="150">
        <v>37.54</v>
      </c>
      <c r="BB396" s="165">
        <v>40.598012958080353</v>
      </c>
      <c r="BC396" s="152">
        <v>45.218790090510225</v>
      </c>
    </row>
    <row r="397" spans="1:55" hidden="1">
      <c r="A397" s="147" t="str">
        <f t="shared" si="6"/>
        <v>Medical University of South Carolina Medical CenterVIZIENT</v>
      </c>
      <c r="B397" s="148" t="s">
        <v>703</v>
      </c>
      <c r="C397" s="148" t="s">
        <v>8335</v>
      </c>
      <c r="D397" s="168">
        <v>921</v>
      </c>
      <c r="E397" s="150">
        <v>198.71426338624468</v>
      </c>
      <c r="F397" s="151">
        <v>222.47576977424339</v>
      </c>
      <c r="G397" s="152">
        <v>293.84649029487946</v>
      </c>
      <c r="H397" s="150">
        <v>458.27398336822534</v>
      </c>
      <c r="I397" s="151">
        <v>521.17318675049535</v>
      </c>
      <c r="J397" s="153">
        <v>673.27727468762203</v>
      </c>
      <c r="K397" s="150">
        <v>425.73367152025401</v>
      </c>
      <c r="L397" s="151">
        <v>485.39697610988736</v>
      </c>
      <c r="M397" s="152">
        <v>626.75467180262763</v>
      </c>
      <c r="N397" s="150">
        <v>20.556592085117206</v>
      </c>
      <c r="O397" s="151">
        <v>22.376015200868622</v>
      </c>
      <c r="P397" s="152">
        <v>28.249383313330782</v>
      </c>
      <c r="Q397" s="150">
        <v>11.983719762854131</v>
      </c>
      <c r="R397" s="151">
        <v>13.400195439739413</v>
      </c>
      <c r="S397" s="152">
        <v>18.273219571663656</v>
      </c>
      <c r="T397" s="150">
        <v>346.23348978718542</v>
      </c>
      <c r="U397" s="165">
        <v>369.17404994571115</v>
      </c>
      <c r="V397" s="152">
        <v>437.48814075668514</v>
      </c>
      <c r="W397" s="150">
        <v>137.50232965893537</v>
      </c>
      <c r="X397" s="165">
        <v>146.61288816503802</v>
      </c>
      <c r="Y397" s="152">
        <v>173.74298075317751</v>
      </c>
      <c r="Z397" s="150">
        <v>849.25445790996628</v>
      </c>
      <c r="AA397" s="165">
        <v>1052.0704234527686</v>
      </c>
      <c r="AB397" s="152">
        <v>1487.4648095090702</v>
      </c>
      <c r="AC397" s="150">
        <v>169.09998028552806</v>
      </c>
      <c r="AD397" s="151">
        <v>190.73298588490772</v>
      </c>
      <c r="AE397" s="152">
        <v>221.48158468041768</v>
      </c>
      <c r="AF397" s="150">
        <v>213.06458392152857</v>
      </c>
      <c r="AG397" s="151">
        <v>265.99236699239958</v>
      </c>
      <c r="AH397" s="152">
        <v>395.92149715547873</v>
      </c>
      <c r="AI397" s="150">
        <v>197.30027859794461</v>
      </c>
      <c r="AJ397" s="165">
        <v>220.70731813246471</v>
      </c>
      <c r="AK397" s="152">
        <v>249.38210095322611</v>
      </c>
      <c r="AL397" s="150">
        <v>88.234242027136858</v>
      </c>
      <c r="AM397" s="165">
        <v>103.49253458644149</v>
      </c>
      <c r="AN397" s="152">
        <v>121.24382631263622</v>
      </c>
      <c r="AO397" s="150">
        <v>289.23</v>
      </c>
      <c r="AP397" s="151">
        <v>309.95094847880375</v>
      </c>
      <c r="AQ397" s="152">
        <v>371.29083547559691</v>
      </c>
      <c r="AR397" s="150">
        <v>97.143210479586031</v>
      </c>
      <c r="AS397" s="165">
        <v>109.61358306188926</v>
      </c>
      <c r="AT397" s="152">
        <v>149.96202693268199</v>
      </c>
      <c r="AU397" s="150">
        <v>47.937617941360074</v>
      </c>
      <c r="AV397" s="165">
        <v>52.782160694896852</v>
      </c>
      <c r="AW397" s="152">
        <v>70.665099815584199</v>
      </c>
      <c r="AX397" s="150">
        <v>145.69687358285958</v>
      </c>
      <c r="AY397" s="165">
        <v>145.69687358285958</v>
      </c>
      <c r="AZ397" s="152">
        <v>145.69687358285958</v>
      </c>
      <c r="BA397" s="150">
        <v>35.50838574848386</v>
      </c>
      <c r="BB397" s="165">
        <v>38.052269272529855</v>
      </c>
      <c r="BC397" s="152">
        <v>45.582886322111641</v>
      </c>
    </row>
    <row r="398" spans="1:55" hidden="1">
      <c r="A398" s="147" t="str">
        <f t="shared" si="6"/>
        <v>INTEGRIS HEALTHVIZIENT</v>
      </c>
      <c r="B398" s="148" t="s">
        <v>610</v>
      </c>
      <c r="C398" s="148" t="s">
        <v>8335</v>
      </c>
      <c r="D398" s="168">
        <v>908</v>
      </c>
      <c r="E398" s="150">
        <v>585.77944812102373</v>
      </c>
      <c r="F398" s="151">
        <v>655.82475770925112</v>
      </c>
      <c r="G398" s="152">
        <v>866.21479497253495</v>
      </c>
      <c r="H398" s="150">
        <v>1065.8224907958045</v>
      </c>
      <c r="I398" s="151">
        <v>1210.3869273127755</v>
      </c>
      <c r="J398" s="153">
        <v>1562.4775878221458</v>
      </c>
      <c r="K398" s="150">
        <v>957.50613885094481</v>
      </c>
      <c r="L398" s="151">
        <v>1091.6932709251103</v>
      </c>
      <c r="M398" s="152">
        <v>1409.6170586215301</v>
      </c>
      <c r="N398" s="150">
        <v>81.695049381275567</v>
      </c>
      <c r="O398" s="151">
        <v>88.925715859030845</v>
      </c>
      <c r="P398" s="152">
        <v>112.26738144227673</v>
      </c>
      <c r="Q398" s="150">
        <v>26.621302563584042</v>
      </c>
      <c r="R398" s="151">
        <v>29.767940528634362</v>
      </c>
      <c r="S398" s="152">
        <v>40.593147758338901</v>
      </c>
      <c r="T398" s="150">
        <v>394.54027367033649</v>
      </c>
      <c r="U398" s="165">
        <v>420.68151982378856</v>
      </c>
      <c r="V398" s="152">
        <v>498.52684928821594</v>
      </c>
      <c r="W398" s="150">
        <v>156.12617705544298</v>
      </c>
      <c r="X398" s="165">
        <v>166.47070484581499</v>
      </c>
      <c r="Y398" s="152">
        <v>197.27540211496543</v>
      </c>
      <c r="Z398" s="150">
        <v>785.59368600506468</v>
      </c>
      <c r="AA398" s="165">
        <v>973.20640969163003</v>
      </c>
      <c r="AB398" s="152">
        <v>1375.9632953600992</v>
      </c>
      <c r="AC398" s="150">
        <v>168.65513682358221</v>
      </c>
      <c r="AD398" s="151">
        <v>190.2312334801762</v>
      </c>
      <c r="AE398" s="152">
        <v>220.89894336537952</v>
      </c>
      <c r="AF398" s="150">
        <v>237.56463237461779</v>
      </c>
      <c r="AG398" s="151">
        <v>296.57851960172212</v>
      </c>
      <c r="AH398" s="152">
        <v>441.44804917738304</v>
      </c>
      <c r="AI398" s="150">
        <v>387.08267405610428</v>
      </c>
      <c r="AJ398" s="165">
        <v>433.00485682819379</v>
      </c>
      <c r="AK398" s="152">
        <v>489.2618053287926</v>
      </c>
      <c r="AL398" s="150">
        <v>89.739273654533676</v>
      </c>
      <c r="AM398" s="165">
        <v>105.25783039647575</v>
      </c>
      <c r="AN398" s="152">
        <v>123.31190996173702</v>
      </c>
      <c r="AO398" s="150">
        <v>105.84116258699484</v>
      </c>
      <c r="AP398" s="151">
        <v>113.42381057268722</v>
      </c>
      <c r="AQ398" s="152">
        <v>135.87060016123431</v>
      </c>
      <c r="AR398" s="150">
        <v>54.160812665022469</v>
      </c>
      <c r="AS398" s="165">
        <v>61.113491189427315</v>
      </c>
      <c r="AT398" s="152">
        <v>83.609191084690764</v>
      </c>
      <c r="AU398" s="150">
        <v>39.98685260759548</v>
      </c>
      <c r="AV398" s="165">
        <v>44.027896475770916</v>
      </c>
      <c r="AW398" s="152">
        <v>58.944833977426846</v>
      </c>
      <c r="AX398" s="150">
        <v>79.048634361233496</v>
      </c>
      <c r="AY398" s="165">
        <v>79.048634361233496</v>
      </c>
      <c r="AZ398" s="152">
        <v>79.048634361233496</v>
      </c>
      <c r="BA398" s="150">
        <v>24.812663284006476</v>
      </c>
      <c r="BB398" s="165">
        <v>26.590286343612334</v>
      </c>
      <c r="BC398" s="152">
        <v>31.852554994618234</v>
      </c>
    </row>
    <row r="399" spans="1:55" hidden="1">
      <c r="A399" s="147" t="str">
        <f t="shared" si="6"/>
        <v>BOSTON CHILDRENS HOSPITALVIZIENT</v>
      </c>
      <c r="B399" s="148" t="s">
        <v>337</v>
      </c>
      <c r="C399" s="148" t="s">
        <v>8335</v>
      </c>
      <c r="D399" s="168">
        <v>841</v>
      </c>
      <c r="E399" s="150">
        <v>198.71426338624468</v>
      </c>
      <c r="F399" s="151">
        <v>222.47576977424339</v>
      </c>
      <c r="G399" s="152">
        <v>293.84649029487946</v>
      </c>
      <c r="H399" s="150">
        <v>957.20435941802896</v>
      </c>
      <c r="I399" s="151">
        <v>1074.2633019125033</v>
      </c>
      <c r="J399" s="153">
        <v>1409.646723246286</v>
      </c>
      <c r="K399" s="150">
        <v>425.73367152025401</v>
      </c>
      <c r="L399" s="151">
        <v>485.39697610988736</v>
      </c>
      <c r="M399" s="152">
        <v>626.75467180262763</v>
      </c>
      <c r="N399" s="150">
        <v>182.68219631022427</v>
      </c>
      <c r="O399" s="151">
        <v>198.85103448275862</v>
      </c>
      <c r="P399" s="152">
        <v>251.04644615801567</v>
      </c>
      <c r="Q399" s="150">
        <v>348.78849158755065</v>
      </c>
      <c r="R399" s="151">
        <v>390.01529131985728</v>
      </c>
      <c r="S399" s="152">
        <v>531.84560528564282</v>
      </c>
      <c r="T399" s="150">
        <v>183.58074187218006</v>
      </c>
      <c r="U399" s="165">
        <v>195.74434007134363</v>
      </c>
      <c r="V399" s="152">
        <v>231.96599927337687</v>
      </c>
      <c r="W399" s="150">
        <v>56.505538198425185</v>
      </c>
      <c r="X399" s="165">
        <v>60.24945303210464</v>
      </c>
      <c r="Y399" s="152">
        <v>71.398358558784992</v>
      </c>
      <c r="Z399" s="150">
        <v>408.16986862153561</v>
      </c>
      <c r="AA399" s="165">
        <v>505.64756242568376</v>
      </c>
      <c r="AB399" s="152">
        <v>714.90742288319018</v>
      </c>
      <c r="AC399" s="150">
        <v>138.21115469087576</v>
      </c>
      <c r="AD399" s="151">
        <v>155.89254458977408</v>
      </c>
      <c r="AE399" s="152">
        <v>181.0244182746678</v>
      </c>
      <c r="AF399" s="150">
        <v>179.10216783513224</v>
      </c>
      <c r="AG399" s="151">
        <v>223.59328180737219</v>
      </c>
      <c r="AH399" s="152">
        <v>332.81175654792821</v>
      </c>
      <c r="AI399" s="150">
        <v>276.85224828436822</v>
      </c>
      <c r="AJ399" s="165">
        <v>309.69706516381325</v>
      </c>
      <c r="AK399" s="152">
        <v>349.93359270147118</v>
      </c>
      <c r="AL399" s="150">
        <v>88.234242027136858</v>
      </c>
      <c r="AM399" s="165">
        <v>103.49253458644149</v>
      </c>
      <c r="AN399" s="152">
        <v>121.24382631263622</v>
      </c>
      <c r="AO399" s="150">
        <v>237.58496239389203</v>
      </c>
      <c r="AP399" s="151">
        <v>254.60596908442329</v>
      </c>
      <c r="AQ399" s="152">
        <v>304.99297854187478</v>
      </c>
      <c r="AR399" s="150">
        <v>109.64252166665329</v>
      </c>
      <c r="AS399" s="165">
        <v>123.71744351961949</v>
      </c>
      <c r="AT399" s="152">
        <v>169.25747775854131</v>
      </c>
      <c r="AU399" s="150">
        <v>121.97</v>
      </c>
      <c r="AV399" s="165">
        <v>134.29620445120341</v>
      </c>
      <c r="AW399" s="152">
        <v>179.79663142732846</v>
      </c>
      <c r="AX399" s="150">
        <v>245.80785969084423</v>
      </c>
      <c r="AY399" s="165">
        <v>245.80785969084423</v>
      </c>
      <c r="AZ399" s="152">
        <v>245.80785969084423</v>
      </c>
      <c r="BA399" s="150">
        <v>34.083589717569886</v>
      </c>
      <c r="BB399" s="165">
        <v>36.525398335315103</v>
      </c>
      <c r="BC399" s="152">
        <v>43.75384469883479</v>
      </c>
    </row>
    <row r="400" spans="1:55" hidden="1">
      <c r="A400" s="147" t="str">
        <f t="shared" si="6"/>
        <v>MERCY HEALTHROI</v>
      </c>
      <c r="B400" s="148" t="s">
        <v>717</v>
      </c>
      <c r="C400" s="148" t="s">
        <v>8350</v>
      </c>
      <c r="D400" s="168">
        <v>365</v>
      </c>
      <c r="E400" s="150">
        <v>461.1275474083439</v>
      </c>
      <c r="F400" s="151">
        <v>462.70297766530012</v>
      </c>
      <c r="G400" s="152">
        <v>467.323155288034</v>
      </c>
      <c r="H400" s="150">
        <v>1564.1938444582065</v>
      </c>
      <c r="I400" s="151">
        <v>1868.7387791673834</v>
      </c>
      <c r="J400" s="153">
        <v>2081.2492259952401</v>
      </c>
      <c r="K400" s="150">
        <v>1458.7142604298356</v>
      </c>
      <c r="L400" s="151">
        <v>1745.0927111151568</v>
      </c>
      <c r="M400" s="152">
        <v>1944.9166726145888</v>
      </c>
      <c r="N400" s="150">
        <v>84.259245271654066</v>
      </c>
      <c r="O400" s="151">
        <v>97.981292294650686</v>
      </c>
      <c r="P400" s="152">
        <v>107.35289013855216</v>
      </c>
      <c r="Q400" s="150">
        <v>21.220338756716927</v>
      </c>
      <c r="R400" s="151">
        <v>25.664775757575757</v>
      </c>
      <c r="S400" s="152">
        <v>28.97966324209904</v>
      </c>
      <c r="T400" s="150">
        <v>273.33321112515802</v>
      </c>
      <c r="U400" s="151">
        <v>299.76007687630965</v>
      </c>
      <c r="V400" s="152">
        <v>325.19835383542494</v>
      </c>
      <c r="W400" s="150">
        <v>166.58392848545213</v>
      </c>
      <c r="X400" s="165">
        <v>182.68987878787877</v>
      </c>
      <c r="Y400" s="152">
        <v>198.19333002348444</v>
      </c>
      <c r="Z400" s="150">
        <v>1001.2308683819213</v>
      </c>
      <c r="AA400" s="165">
        <v>1467.7247636363636</v>
      </c>
      <c r="AB400" s="152">
        <v>1766.5341512910397</v>
      </c>
      <c r="AC400" s="150">
        <v>245.82839571842806</v>
      </c>
      <c r="AD400" s="151">
        <v>282.32763636363637</v>
      </c>
      <c r="AE400" s="152">
        <v>315.99603627175173</v>
      </c>
      <c r="AF400" s="150">
        <v>178.6765140779988</v>
      </c>
      <c r="AG400" s="151">
        <v>248.06682424242425</v>
      </c>
      <c r="AH400" s="152">
        <v>309.59883126230636</v>
      </c>
      <c r="AI400" s="150">
        <v>240.57543291839556</v>
      </c>
      <c r="AJ400" s="165">
        <v>266.87539393939397</v>
      </c>
      <c r="AK400" s="152">
        <v>280.44063699232998</v>
      </c>
      <c r="AL400" s="150">
        <v>52.614536619748264</v>
      </c>
      <c r="AM400" s="165">
        <v>62.101806060606066</v>
      </c>
      <c r="AN400" s="152">
        <v>68.044479768062175</v>
      </c>
      <c r="AO400" s="150">
        <v>82.680464660023887</v>
      </c>
      <c r="AP400" s="151">
        <v>92.870814373218309</v>
      </c>
      <c r="AQ400" s="152">
        <v>99.000829646018687</v>
      </c>
      <c r="AR400" s="150">
        <v>51.20799843392367</v>
      </c>
      <c r="AS400" s="151">
        <v>64.669143283074234</v>
      </c>
      <c r="AT400" s="152">
        <v>73.948109547739421</v>
      </c>
      <c r="AU400" s="150">
        <v>41.366485019016629</v>
      </c>
      <c r="AV400" s="151">
        <v>50.326152694072078</v>
      </c>
      <c r="AW400" s="152">
        <v>57.031016488148978</v>
      </c>
      <c r="AX400" s="150">
        <v>20.746557575757574</v>
      </c>
      <c r="AY400" s="165">
        <v>20.746557575757574</v>
      </c>
      <c r="AZ400" s="152">
        <v>20.746557575757574</v>
      </c>
      <c r="BA400" s="150">
        <v>10.552474658819062</v>
      </c>
      <c r="BB400" s="151">
        <v>11.853064919833654</v>
      </c>
      <c r="BC400" s="152">
        <v>12.635436319055797</v>
      </c>
    </row>
    <row r="401" spans="1:55" hidden="1">
      <c r="A401" s="147" t="str">
        <f t="shared" si="6"/>
        <v>GREENVILLE HEALTH SYSTEMVIZIENT</v>
      </c>
      <c r="B401" s="148" t="s">
        <v>545</v>
      </c>
      <c r="C401" s="148" t="s">
        <v>8335</v>
      </c>
      <c r="D401" s="168">
        <v>816</v>
      </c>
      <c r="E401" s="150">
        <v>133.69357119888204</v>
      </c>
      <c r="F401" s="151">
        <v>149.68014705882354</v>
      </c>
      <c r="G401" s="152">
        <v>197.69787031049864</v>
      </c>
      <c r="H401" s="150">
        <v>773.12906516740918</v>
      </c>
      <c r="I401" s="151">
        <v>877.82340686274506</v>
      </c>
      <c r="J401" s="153">
        <v>1139.8487549644296</v>
      </c>
      <c r="K401" s="150">
        <v>649.92651552915004</v>
      </c>
      <c r="L401" s="151">
        <v>741.00872549019607</v>
      </c>
      <c r="M401" s="152">
        <v>956.80587932288711</v>
      </c>
      <c r="N401" s="150">
        <v>32.00896033253796</v>
      </c>
      <c r="O401" s="151">
        <v>34.84200980392157</v>
      </c>
      <c r="P401" s="152">
        <v>43.987514377430387</v>
      </c>
      <c r="Q401" s="150">
        <v>91.193589305721204</v>
      </c>
      <c r="R401" s="151">
        <v>101.97267156862745</v>
      </c>
      <c r="S401" s="152">
        <v>139.05536126411221</v>
      </c>
      <c r="T401" s="150">
        <v>333.8167841343606</v>
      </c>
      <c r="U401" s="165">
        <v>355.9346446078431</v>
      </c>
      <c r="V401" s="152">
        <v>421.79883966187691</v>
      </c>
      <c r="W401" s="150">
        <v>124.62554173936529</v>
      </c>
      <c r="X401" s="165">
        <v>132.88291666666669</v>
      </c>
      <c r="Y401" s="152">
        <v>157.47233631230182</v>
      </c>
      <c r="Z401" s="150">
        <v>1194.832707144164</v>
      </c>
      <c r="AA401" s="165">
        <v>1480.1784558823529</v>
      </c>
      <c r="AB401" s="152">
        <v>2092.7433333718432</v>
      </c>
      <c r="AC401" s="150">
        <v>256.7451386495855</v>
      </c>
      <c r="AD401" s="151">
        <v>289.59061274509799</v>
      </c>
      <c r="AE401" s="152">
        <v>336.27632641403875</v>
      </c>
      <c r="AF401" s="150">
        <v>217.33337837202563</v>
      </c>
      <c r="AG401" s="151">
        <v>271.32158088235292</v>
      </c>
      <c r="AH401" s="152">
        <v>403.85386892174216</v>
      </c>
      <c r="AI401" s="150">
        <v>332.44144482305603</v>
      </c>
      <c r="AJ401" s="165">
        <v>371.88117647058812</v>
      </c>
      <c r="AK401" s="152">
        <v>420.19680125663734</v>
      </c>
      <c r="AL401" s="150">
        <v>88.234242027136858</v>
      </c>
      <c r="AM401" s="165">
        <v>103.49253458644149</v>
      </c>
      <c r="AN401" s="152">
        <v>121.24382631263622</v>
      </c>
      <c r="AO401" s="150">
        <v>170.5176613518145</v>
      </c>
      <c r="AP401" s="151">
        <v>182.7338480392157</v>
      </c>
      <c r="AQ401" s="152">
        <v>218.89722693586455</v>
      </c>
      <c r="AR401" s="150">
        <v>127.83474807750177</v>
      </c>
      <c r="AS401" s="165">
        <v>144.24502450980393</v>
      </c>
      <c r="AT401" s="152">
        <v>197.34120212301872</v>
      </c>
      <c r="AU401" s="150">
        <v>33.206413086318697</v>
      </c>
      <c r="AV401" s="165">
        <v>36.562230392156863</v>
      </c>
      <c r="AW401" s="152">
        <v>48.94975169881495</v>
      </c>
      <c r="AX401" s="150">
        <v>189.07041666666666</v>
      </c>
      <c r="AY401" s="165">
        <v>189.07041666666666</v>
      </c>
      <c r="AZ401" s="152">
        <v>189.07041666666666</v>
      </c>
      <c r="BA401" s="150">
        <v>18.063920289055428</v>
      </c>
      <c r="BB401" s="165">
        <v>19.358051470588236</v>
      </c>
      <c r="BC401" s="152">
        <v>23.189046973301441</v>
      </c>
    </row>
    <row r="402" spans="1:55" hidden="1">
      <c r="A402" s="147" t="str">
        <f t="shared" si="6"/>
        <v>HCAHEALTHTRUST</v>
      </c>
      <c r="B402" s="148" t="s">
        <v>568</v>
      </c>
      <c r="C402" s="148" t="s">
        <v>8331</v>
      </c>
      <c r="D402" s="168">
        <v>789</v>
      </c>
      <c r="E402" s="150">
        <v>345.75598471432551</v>
      </c>
      <c r="F402" s="151">
        <v>0</v>
      </c>
      <c r="G402" s="152">
        <v>569.07887259296376</v>
      </c>
      <c r="H402" s="150">
        <v>1740.777416348215</v>
      </c>
      <c r="I402" s="151">
        <v>0</v>
      </c>
      <c r="J402" s="153">
        <v>1875.3937711557373</v>
      </c>
      <c r="K402" s="150">
        <v>1577.9637664274396</v>
      </c>
      <c r="L402" s="151">
        <v>0</v>
      </c>
      <c r="M402" s="152">
        <v>1701.5154356794776</v>
      </c>
      <c r="N402" s="150">
        <v>88.460822071022477</v>
      </c>
      <c r="O402" s="151">
        <v>0</v>
      </c>
      <c r="P402" s="152">
        <v>93.950024317087781</v>
      </c>
      <c r="Q402" s="150">
        <v>74.352827849752998</v>
      </c>
      <c r="R402" s="151">
        <v>0</v>
      </c>
      <c r="S402" s="152">
        <v>79.928311159171813</v>
      </c>
      <c r="T402" s="150">
        <v>219.65656584956659</v>
      </c>
      <c r="U402" s="151">
        <v>0</v>
      </c>
      <c r="V402" s="152">
        <v>266.33359387486632</v>
      </c>
      <c r="W402" s="150">
        <v>186.93236881349625</v>
      </c>
      <c r="X402" s="151">
        <v>0</v>
      </c>
      <c r="Y402" s="152">
        <v>204.84318663993122</v>
      </c>
      <c r="Z402" s="150">
        <v>1037.9913062727194</v>
      </c>
      <c r="AA402" s="151">
        <v>0</v>
      </c>
      <c r="AB402" s="152">
        <v>1346.5800562262973</v>
      </c>
      <c r="AC402" s="150">
        <v>193.80161944263207</v>
      </c>
      <c r="AD402" s="151">
        <v>0</v>
      </c>
      <c r="AE402" s="152">
        <v>222.06139820674809</v>
      </c>
      <c r="AF402" s="150">
        <v>195.14386149687755</v>
      </c>
      <c r="AG402" s="151">
        <v>0</v>
      </c>
      <c r="AH402" s="152">
        <v>229.506605621478</v>
      </c>
      <c r="AI402" s="150">
        <v>340.16194752539843</v>
      </c>
      <c r="AJ402" s="151">
        <v>0</v>
      </c>
      <c r="AK402" s="152">
        <v>354.71760079958847</v>
      </c>
      <c r="AL402" s="150">
        <v>115.75727840432474</v>
      </c>
      <c r="AM402" s="151">
        <v>0</v>
      </c>
      <c r="AN402" s="152">
        <v>135.90399385038225</v>
      </c>
      <c r="AO402" s="150">
        <v>82.680464660023887</v>
      </c>
      <c r="AP402" s="151">
        <v>0</v>
      </c>
      <c r="AQ402" s="152">
        <v>87.846298286804327</v>
      </c>
      <c r="AR402" s="150">
        <v>24.282779849007358</v>
      </c>
      <c r="AS402" s="151">
        <v>0</v>
      </c>
      <c r="AT402" s="152">
        <v>28.058067549823374</v>
      </c>
      <c r="AU402" s="150">
        <v>26.739870444589435</v>
      </c>
      <c r="AV402" s="151">
        <v>0</v>
      </c>
      <c r="AW402" s="152">
        <v>32.866931761291596</v>
      </c>
      <c r="AX402" s="150">
        <v>46.286146891602193</v>
      </c>
      <c r="AY402" s="151">
        <v>0</v>
      </c>
      <c r="AZ402" s="152">
        <v>46.286146891602193</v>
      </c>
      <c r="BA402" s="150">
        <v>6.0449035324820635</v>
      </c>
      <c r="BB402" s="151">
        <v>0</v>
      </c>
      <c r="BC402" s="152">
        <v>6.4225860487468518</v>
      </c>
    </row>
    <row r="403" spans="1:55" hidden="1">
      <c r="A403" s="147" t="str">
        <f t="shared" si="6"/>
        <v>UNIVERSITY OF ROCHESTER MEDICAL CENTERVIZIENT</v>
      </c>
      <c r="B403" s="148" t="s">
        <v>1042</v>
      </c>
      <c r="C403" s="148" t="s">
        <v>8335</v>
      </c>
      <c r="D403" s="168">
        <v>779</v>
      </c>
      <c r="E403" s="150">
        <v>198.71426338624468</v>
      </c>
      <c r="F403" s="151">
        <v>222.47576977424339</v>
      </c>
      <c r="G403" s="152">
        <v>293.84649029487946</v>
      </c>
      <c r="H403" s="150">
        <v>569.36582982521588</v>
      </c>
      <c r="I403" s="151">
        <v>644.52435173299102</v>
      </c>
      <c r="J403" s="153">
        <v>833.34096235644176</v>
      </c>
      <c r="K403" s="150">
        <v>455.68790283057291</v>
      </c>
      <c r="L403" s="151">
        <v>519.54906290115537</v>
      </c>
      <c r="M403" s="152">
        <v>670.85255663038618</v>
      </c>
      <c r="N403" s="150">
        <v>72.052069927086393</v>
      </c>
      <c r="O403" s="151">
        <v>78.42925545571245</v>
      </c>
      <c r="P403" s="152">
        <v>99.01575774142097</v>
      </c>
      <c r="Q403" s="150">
        <v>41.625857067556552</v>
      </c>
      <c r="R403" s="151">
        <v>46.546033376123233</v>
      </c>
      <c r="S403" s="152">
        <v>63.472647984634541</v>
      </c>
      <c r="T403" s="150">
        <v>1118.02</v>
      </c>
      <c r="U403" s="165">
        <v>1192.0971930647138</v>
      </c>
      <c r="V403" s="152">
        <v>1412.689718228673</v>
      </c>
      <c r="W403" s="150">
        <v>422.47216482571991</v>
      </c>
      <c r="X403" s="165">
        <v>450.46410783055205</v>
      </c>
      <c r="Y403" s="152">
        <v>533.82057877954219</v>
      </c>
      <c r="Z403" s="150">
        <v>2518.2029436276548</v>
      </c>
      <c r="AA403" s="165">
        <v>3119.5913222079589</v>
      </c>
      <c r="AB403" s="152">
        <v>4410.6194874344646</v>
      </c>
      <c r="AC403" s="150">
        <v>849.76354137829367</v>
      </c>
      <c r="AD403" s="151">
        <v>958.47401797175871</v>
      </c>
      <c r="AE403" s="152">
        <v>1112.9922985816891</v>
      </c>
      <c r="AF403" s="150">
        <v>787.87672562553428</v>
      </c>
      <c r="AG403" s="151">
        <v>983.59469833119385</v>
      </c>
      <c r="AH403" s="152">
        <v>1464.0506040107728</v>
      </c>
      <c r="AI403" s="150">
        <v>218.14289440929946</v>
      </c>
      <c r="AJ403" s="165">
        <v>244.02263157894737</v>
      </c>
      <c r="AK403" s="152">
        <v>275.72659147971211</v>
      </c>
      <c r="AL403" s="150">
        <v>46.751701513380553</v>
      </c>
      <c r="AM403" s="165">
        <v>54.836444159178441</v>
      </c>
      <c r="AN403" s="152">
        <v>64.242124688566989</v>
      </c>
      <c r="AO403" s="150">
        <v>210.30244431609216</v>
      </c>
      <c r="AP403" s="151">
        <v>225.36888318356867</v>
      </c>
      <c r="AQ403" s="152">
        <v>269.96981728272328</v>
      </c>
      <c r="AR403" s="150">
        <v>152.11000000000001</v>
      </c>
      <c r="AS403" s="165">
        <v>171.63651517413828</v>
      </c>
      <c r="AT403" s="152">
        <v>234.81542152164894</v>
      </c>
      <c r="AU403" s="150">
        <v>121.97</v>
      </c>
      <c r="AV403" s="165">
        <v>134.29620445120341</v>
      </c>
      <c r="AW403" s="152">
        <v>179.79663142732846</v>
      </c>
      <c r="AX403" s="150">
        <v>230.77960205391528</v>
      </c>
      <c r="AY403" s="165">
        <v>230.77960205391528</v>
      </c>
      <c r="AZ403" s="152">
        <v>230.77960205391528</v>
      </c>
      <c r="BA403" s="150">
        <v>34.602049304640644</v>
      </c>
      <c r="BB403" s="165">
        <v>37.081001283697049</v>
      </c>
      <c r="BC403" s="152">
        <v>44.419402536001868</v>
      </c>
    </row>
    <row r="404" spans="1:55" hidden="1">
      <c r="A404" s="147" t="str">
        <f t="shared" si="6"/>
        <v>UC HEALTHVIZIENT</v>
      </c>
      <c r="B404" s="148" t="s">
        <v>1015</v>
      </c>
      <c r="C404" s="148" t="s">
        <v>8335</v>
      </c>
      <c r="D404" s="168">
        <v>676</v>
      </c>
      <c r="E404" s="150">
        <v>198.71426338624468</v>
      </c>
      <c r="F404" s="151">
        <v>222.47576977424339</v>
      </c>
      <c r="G404" s="152">
        <v>293.84649029487946</v>
      </c>
      <c r="H404" s="150">
        <v>559.70676613179694</v>
      </c>
      <c r="I404" s="151">
        <v>625.86650887573967</v>
      </c>
      <c r="J404" s="153">
        <v>819.45077674721074</v>
      </c>
      <c r="K404" s="150">
        <v>207.50355078771864</v>
      </c>
      <c r="L404" s="151">
        <v>236.58357988165682</v>
      </c>
      <c r="M404" s="152">
        <v>305.48163927797111</v>
      </c>
      <c r="N404" s="150">
        <v>153.26378766375973</v>
      </c>
      <c r="O404" s="151">
        <v>166.82886094674555</v>
      </c>
      <c r="P404" s="152">
        <v>210.61893274134113</v>
      </c>
      <c r="Q404" s="150">
        <v>198.93942768031857</v>
      </c>
      <c r="R404" s="151">
        <v>222.4540680473373</v>
      </c>
      <c r="S404" s="152">
        <v>303.35020472789853</v>
      </c>
      <c r="T404" s="150">
        <v>333.53736164849255</v>
      </c>
      <c r="U404" s="165">
        <v>355.63670829088773</v>
      </c>
      <c r="V404" s="152">
        <v>421.4457714941986</v>
      </c>
      <c r="W404" s="150">
        <v>378.20625623635755</v>
      </c>
      <c r="X404" s="165">
        <v>403.26525147928993</v>
      </c>
      <c r="Y404" s="152">
        <v>477.8877744180437</v>
      </c>
      <c r="Z404" s="150">
        <v>1977.1735878044312</v>
      </c>
      <c r="AA404" s="165">
        <v>2449.3552366863905</v>
      </c>
      <c r="AB404" s="152">
        <v>3463.0093569219398</v>
      </c>
      <c r="AC404" s="150">
        <v>535.04093177783921</v>
      </c>
      <c r="AD404" s="151">
        <v>603.4888609467456</v>
      </c>
      <c r="AE404" s="152">
        <v>700.77899026925377</v>
      </c>
      <c r="AF404" s="150">
        <v>522.30287925183552</v>
      </c>
      <c r="AG404" s="151">
        <v>652.04914201183442</v>
      </c>
      <c r="AH404" s="152">
        <v>970.55519090007385</v>
      </c>
      <c r="AI404" s="150">
        <v>626.7969824020538</v>
      </c>
      <c r="AJ404" s="165">
        <v>701.15806213017743</v>
      </c>
      <c r="AK404" s="152">
        <v>792.2540680294552</v>
      </c>
      <c r="AL404" s="150">
        <v>39.987955141933782</v>
      </c>
      <c r="AM404" s="165">
        <v>46.903047337278103</v>
      </c>
      <c r="AN404" s="152">
        <v>54.947972311418418</v>
      </c>
      <c r="AO404" s="150">
        <v>73.530640826474809</v>
      </c>
      <c r="AP404" s="151">
        <v>78.798505917159758</v>
      </c>
      <c r="AQ404" s="152">
        <v>94.392881324613171</v>
      </c>
      <c r="AR404" s="150">
        <v>93.911938527306958</v>
      </c>
      <c r="AS404" s="165">
        <v>105.96750944760279</v>
      </c>
      <c r="AT404" s="152">
        <v>144.97384413388181</v>
      </c>
      <c r="AU404" s="150">
        <v>121.97</v>
      </c>
      <c r="AV404" s="165">
        <v>134.29620445120341</v>
      </c>
      <c r="AW404" s="152">
        <v>179.79663142732846</v>
      </c>
      <c r="AX404" s="150">
        <v>145.69687358285958</v>
      </c>
      <c r="AY404" s="165">
        <v>145.69687358285958</v>
      </c>
      <c r="AZ404" s="152">
        <v>145.69687358285958</v>
      </c>
      <c r="BA404" s="150">
        <v>33.17165975172307</v>
      </c>
      <c r="BB404" s="165">
        <v>35.548136094674561</v>
      </c>
      <c r="BC404" s="152">
        <v>42.583180386991287</v>
      </c>
    </row>
    <row r="405" spans="1:55" hidden="1">
      <c r="A405" s="147" t="str">
        <f t="shared" si="6"/>
        <v>MAIMONIDES MEDICAL CENTERPREMIER</v>
      </c>
      <c r="B405" s="148" t="s">
        <v>675</v>
      </c>
      <c r="C405" s="148" t="s">
        <v>8334</v>
      </c>
      <c r="D405" s="168">
        <v>622</v>
      </c>
      <c r="E405" s="150">
        <v>159.18756212487537</v>
      </c>
      <c r="F405" s="151">
        <v>194.89457034570702</v>
      </c>
      <c r="G405" s="152">
        <v>299.06056954401754</v>
      </c>
      <c r="H405" s="150">
        <v>356.91416652750587</v>
      </c>
      <c r="I405" s="151">
        <v>452.84002619658537</v>
      </c>
      <c r="J405" s="153">
        <v>546.0437921743212</v>
      </c>
      <c r="K405" s="150">
        <v>308.44806465813815</v>
      </c>
      <c r="L405" s="151">
        <v>387.8037882544632</v>
      </c>
      <c r="M405" s="152">
        <v>469.78825758675106</v>
      </c>
      <c r="N405" s="150">
        <v>24.085338907673034</v>
      </c>
      <c r="O405" s="151">
        <v>32.541221864951765</v>
      </c>
      <c r="P405" s="152">
        <v>37.853437042267608</v>
      </c>
      <c r="Q405" s="150">
        <v>24.380762961694717</v>
      </c>
      <c r="R405" s="151">
        <v>32.495016077170419</v>
      </c>
      <c r="S405" s="152">
        <v>38.402097545302496</v>
      </c>
      <c r="T405" s="150">
        <v>660.76109559833014</v>
      </c>
      <c r="U405" s="165">
        <v>789.70556270096461</v>
      </c>
      <c r="V405" s="152">
        <v>854.85156912864454</v>
      </c>
      <c r="W405" s="150">
        <v>133.29318003079936</v>
      </c>
      <c r="X405" s="165">
        <v>159.30472668810287</v>
      </c>
      <c r="Y405" s="152">
        <v>172.44641802086704</v>
      </c>
      <c r="Z405" s="150">
        <v>1000.1603910997861</v>
      </c>
      <c r="AA405" s="165">
        <v>1245.9342122186497</v>
      </c>
      <c r="AB405" s="152">
        <v>1607.984798524084</v>
      </c>
      <c r="AC405" s="150">
        <v>209.85757118612625</v>
      </c>
      <c r="AD405" s="151">
        <v>266.59578778135045</v>
      </c>
      <c r="AE405" s="152">
        <v>281.39687460192152</v>
      </c>
      <c r="AF405" s="150">
        <v>281.74317046038698</v>
      </c>
      <c r="AG405" s="151">
        <v>289.81618971061096</v>
      </c>
      <c r="AH405" s="152">
        <v>314.48523555167998</v>
      </c>
      <c r="AI405" s="150">
        <v>271.44808831553382</v>
      </c>
      <c r="AJ405" s="165">
        <v>343.81234726688103</v>
      </c>
      <c r="AK405" s="152">
        <v>401.15163521659338</v>
      </c>
      <c r="AL405" s="150">
        <v>36.182348415553733</v>
      </c>
      <c r="AM405" s="165">
        <v>46.020996784565916</v>
      </c>
      <c r="AN405" s="152">
        <v>56.643567259306614</v>
      </c>
      <c r="AO405" s="150">
        <v>167.26882816966975</v>
      </c>
      <c r="AP405" s="151">
        <v>193.15075562700966</v>
      </c>
      <c r="AQ405" s="152">
        <v>215.88098719309107</v>
      </c>
      <c r="AR405" s="150">
        <v>90.662702981614515</v>
      </c>
      <c r="AS405" s="165">
        <v>116.63747588424437</v>
      </c>
      <c r="AT405" s="152">
        <v>145.97417764442204</v>
      </c>
      <c r="AU405" s="150">
        <v>26.8984502962285</v>
      </c>
      <c r="AV405" s="165">
        <v>34.112363344051445</v>
      </c>
      <c r="AW405" s="152">
        <v>41.437255566320999</v>
      </c>
      <c r="AX405" s="150">
        <v>151.94260450160772</v>
      </c>
      <c r="AY405" s="165">
        <v>151.94260450160772</v>
      </c>
      <c r="AZ405" s="152">
        <v>151.94260450160772</v>
      </c>
      <c r="BA405" s="150">
        <v>31.94510762748526</v>
      </c>
      <c r="BB405" s="165">
        <v>36.888054662379417</v>
      </c>
      <c r="BC405" s="152">
        <v>41.229088803179351</v>
      </c>
    </row>
    <row r="406" spans="1:55" hidden="1">
      <c r="A406" s="147" t="str">
        <f t="shared" si="6"/>
        <v>THE METROHEALTH SYSTEMPREMIER</v>
      </c>
      <c r="B406" s="148" t="s">
        <v>987</v>
      </c>
      <c r="C406" s="148" t="s">
        <v>8334</v>
      </c>
      <c r="D406" s="168">
        <v>595</v>
      </c>
      <c r="E406" s="150">
        <v>362.23099444656128</v>
      </c>
      <c r="F406" s="151">
        <v>443.4822236499906</v>
      </c>
      <c r="G406" s="152">
        <v>680.51175644429622</v>
      </c>
      <c r="H406" s="150">
        <v>1894.4947035444011</v>
      </c>
      <c r="I406" s="151">
        <v>2396.2253332879836</v>
      </c>
      <c r="J406" s="153">
        <v>2893.8812797803257</v>
      </c>
      <c r="K406" s="150">
        <v>1726.4826996787724</v>
      </c>
      <c r="L406" s="151">
        <v>2170.6621243783366</v>
      </c>
      <c r="M406" s="152">
        <v>2629.5554816811873</v>
      </c>
      <c r="N406" s="150">
        <v>89.481531551151548</v>
      </c>
      <c r="O406" s="151">
        <v>120.89671572335898</v>
      </c>
      <c r="P406" s="152">
        <v>140.63258706889604</v>
      </c>
      <c r="Q406" s="150">
        <v>78.53047231447708</v>
      </c>
      <c r="R406" s="151">
        <v>104.66649318628784</v>
      </c>
      <c r="S406" s="152">
        <v>123.69321103024254</v>
      </c>
      <c r="T406" s="150">
        <v>384.24960581477654</v>
      </c>
      <c r="U406" s="165">
        <v>459.23413651163639</v>
      </c>
      <c r="V406" s="152">
        <v>497.11821815172704</v>
      </c>
      <c r="W406" s="150">
        <v>189.76163281973086</v>
      </c>
      <c r="X406" s="165">
        <v>226.79273647196567</v>
      </c>
      <c r="Y406" s="152">
        <v>245.50178673801835</v>
      </c>
      <c r="Z406" s="150">
        <v>986.62409566069584</v>
      </c>
      <c r="AA406" s="165">
        <v>1229.0715832399951</v>
      </c>
      <c r="AB406" s="152">
        <v>1586.2221317677511</v>
      </c>
      <c r="AC406" s="150">
        <v>230.25125306255788</v>
      </c>
      <c r="AD406" s="151">
        <v>292.50321468465472</v>
      </c>
      <c r="AE406" s="152">
        <v>308.74265159351717</v>
      </c>
      <c r="AF406" s="150">
        <v>191.44924184679036</v>
      </c>
      <c r="AG406" s="151">
        <v>196.93499474842895</v>
      </c>
      <c r="AH406" s="152">
        <v>213.69802795927447</v>
      </c>
      <c r="AI406" s="150">
        <v>294.8679095660695</v>
      </c>
      <c r="AJ406" s="165">
        <v>373.47556488865223</v>
      </c>
      <c r="AK406" s="152">
        <v>435.76193455387215</v>
      </c>
      <c r="AL406" s="150">
        <v>54.469913703925542</v>
      </c>
      <c r="AM406" s="165">
        <v>69.281288617141215</v>
      </c>
      <c r="AN406" s="152">
        <v>85.272801672835115</v>
      </c>
      <c r="AO406" s="150">
        <v>89.444861980726344</v>
      </c>
      <c r="AP406" s="151">
        <v>103.28489096011697</v>
      </c>
      <c r="AQ406" s="152">
        <v>115.43959095691385</v>
      </c>
      <c r="AR406" s="150">
        <v>57.759898731420471</v>
      </c>
      <c r="AS406" s="165">
        <v>74.3080514236228</v>
      </c>
      <c r="AT406" s="152">
        <v>92.998040438459171</v>
      </c>
      <c r="AU406" s="150">
        <v>36.155689824141191</v>
      </c>
      <c r="AV406" s="165">
        <v>45.852308019724831</v>
      </c>
      <c r="AW406" s="152">
        <v>55.698099441425271</v>
      </c>
      <c r="AX406" s="150">
        <v>67.616417215658572</v>
      </c>
      <c r="AY406" s="165">
        <v>67.616417215658572</v>
      </c>
      <c r="AZ406" s="152">
        <v>67.616417215658572</v>
      </c>
      <c r="BA406" s="150">
        <v>9.606148799477328</v>
      </c>
      <c r="BB406" s="165">
        <v>11.092532419743327</v>
      </c>
      <c r="BC406" s="152">
        <v>12.397916029227758</v>
      </c>
    </row>
    <row r="407" spans="1:55" hidden="1">
      <c r="A407" s="147" t="str">
        <f t="shared" si="6"/>
        <v>COXHEALTHVIZIENT</v>
      </c>
      <c r="B407" s="148" t="s">
        <v>447</v>
      </c>
      <c r="C407" s="148" t="s">
        <v>8335</v>
      </c>
      <c r="D407" s="168">
        <v>595</v>
      </c>
      <c r="E407" s="150">
        <v>198.71426338624468</v>
      </c>
      <c r="F407" s="151">
        <v>222.47576977424339</v>
      </c>
      <c r="G407" s="152">
        <v>293.84649029487946</v>
      </c>
      <c r="H407" s="150">
        <v>1155.2518452452653</v>
      </c>
      <c r="I407" s="151">
        <v>1313.9565378151262</v>
      </c>
      <c r="J407" s="153">
        <v>1699.1588958567174</v>
      </c>
      <c r="K407" s="150">
        <v>1066.012869474331</v>
      </c>
      <c r="L407" s="151">
        <v>1215.406386554622</v>
      </c>
      <c r="M407" s="152">
        <v>1569.3580067532334</v>
      </c>
      <c r="N407" s="150">
        <v>41.65674202216325</v>
      </c>
      <c r="O407" s="151">
        <v>45.343697478991594</v>
      </c>
      <c r="P407" s="152">
        <v>57.245737430408042</v>
      </c>
      <c r="Q407" s="150">
        <v>47.582233748771117</v>
      </c>
      <c r="R407" s="151">
        <v>53.206453781512607</v>
      </c>
      <c r="S407" s="152">
        <v>72.555151673075954</v>
      </c>
      <c r="T407" s="150">
        <v>905.49954181157091</v>
      </c>
      <c r="U407" s="165">
        <v>965.49566386554625</v>
      </c>
      <c r="V407" s="152">
        <v>1144.1565379671031</v>
      </c>
      <c r="W407" s="150">
        <v>455.70896279838473</v>
      </c>
      <c r="X407" s="165">
        <v>485.90309243697476</v>
      </c>
      <c r="Y407" s="152">
        <v>575.81739705008044</v>
      </c>
      <c r="Z407" s="150">
        <v>1075.6224089150901</v>
      </c>
      <c r="AA407" s="165">
        <v>1332.4987731092438</v>
      </c>
      <c r="AB407" s="152">
        <v>1883.947109936973</v>
      </c>
      <c r="AC407" s="150">
        <v>258.87937485073144</v>
      </c>
      <c r="AD407" s="151">
        <v>291.99788235294113</v>
      </c>
      <c r="AE407" s="152">
        <v>339.07167869683599</v>
      </c>
      <c r="AF407" s="150">
        <v>298.18694256077498</v>
      </c>
      <c r="AG407" s="151">
        <v>372.26013445378152</v>
      </c>
      <c r="AH407" s="152">
        <v>554.09781653039829</v>
      </c>
      <c r="AI407" s="150">
        <v>75.680480997330264</v>
      </c>
      <c r="AJ407" s="165">
        <v>84.658957983193275</v>
      </c>
      <c r="AK407" s="152">
        <v>95.658037010301214</v>
      </c>
      <c r="AL407" s="150">
        <v>48.45211369666027</v>
      </c>
      <c r="AM407" s="165">
        <v>56.830907563025207</v>
      </c>
      <c r="AN407" s="152">
        <v>66.578683315613958</v>
      </c>
      <c r="AO407" s="150">
        <v>131.9000756682986</v>
      </c>
      <c r="AP407" s="151">
        <v>141.34963025210087</v>
      </c>
      <c r="AQ407" s="152">
        <v>169.3229930995299</v>
      </c>
      <c r="AR407" s="150">
        <v>82.722374224496463</v>
      </c>
      <c r="AS407" s="165">
        <v>93.341529411764711</v>
      </c>
      <c r="AT407" s="152">
        <v>127.70027725196714</v>
      </c>
      <c r="AU407" s="150">
        <v>58.035967037488938</v>
      </c>
      <c r="AV407" s="165">
        <v>63.901042016806727</v>
      </c>
      <c r="AW407" s="152">
        <v>85.551130400655751</v>
      </c>
      <c r="AX407" s="150">
        <v>113.89151260504201</v>
      </c>
      <c r="AY407" s="165">
        <v>113.89151260504201</v>
      </c>
      <c r="AZ407" s="152">
        <v>113.89151260504201</v>
      </c>
      <c r="BA407" s="150">
        <v>19.623452125268805</v>
      </c>
      <c r="BB407" s="165">
        <v>21.029310924369749</v>
      </c>
      <c r="BC407" s="152">
        <v>25.191051877420851</v>
      </c>
    </row>
    <row r="408" spans="1:55" hidden="1">
      <c r="A408" s="147" t="str">
        <f t="shared" si="6"/>
        <v>UPMCUPMC</v>
      </c>
      <c r="B408" s="148" t="s">
        <v>1051</v>
      </c>
      <c r="C408" s="148" t="s">
        <v>1051</v>
      </c>
      <c r="D408" s="168">
        <v>587</v>
      </c>
      <c r="E408" s="150">
        <v>379.06622248610302</v>
      </c>
      <c r="F408" s="151">
        <v>431.24875692342675</v>
      </c>
      <c r="G408" s="152">
        <v>534.48582729188786</v>
      </c>
      <c r="H408" s="150">
        <v>2080.0495697802553</v>
      </c>
      <c r="I408" s="151">
        <v>2308.9678848690737</v>
      </c>
      <c r="J408" s="153">
        <v>2788.9598716727432</v>
      </c>
      <c r="K408" s="150">
        <v>1802.829657442308</v>
      </c>
      <c r="L408" s="151">
        <v>2005.8444777140478</v>
      </c>
      <c r="M408" s="152">
        <v>2422.2955878816183</v>
      </c>
      <c r="N408" s="150">
        <v>96.574851106519958</v>
      </c>
      <c r="O408" s="151">
        <v>104.33005110732537</v>
      </c>
      <c r="P408" s="152">
        <v>121.41071563991616</v>
      </c>
      <c r="Q408" s="150">
        <v>180.64506123142735</v>
      </c>
      <c r="R408" s="151">
        <v>198.79335604770017</v>
      </c>
      <c r="S408" s="152">
        <v>245.25356815120836</v>
      </c>
      <c r="T408" s="150">
        <v>276.43208321902995</v>
      </c>
      <c r="U408" s="165">
        <v>298.88848381601366</v>
      </c>
      <c r="V408" s="152">
        <v>327.39892778336036</v>
      </c>
      <c r="W408" s="150">
        <v>200.67265400425023</v>
      </c>
      <c r="X408" s="165">
        <v>216.97461669505964</v>
      </c>
      <c r="Y408" s="152">
        <v>237.67144172037231</v>
      </c>
      <c r="Z408" s="150">
        <v>3739.26</v>
      </c>
      <c r="AA408" s="165">
        <v>4587.2193952700873</v>
      </c>
      <c r="AB408" s="152">
        <v>5896.4616661368736</v>
      </c>
      <c r="AC408" s="150">
        <v>958.93000000000006</v>
      </c>
      <c r="AD408" s="151">
        <v>1079.9554817824664</v>
      </c>
      <c r="AE408" s="152">
        <v>1158.1467983051352</v>
      </c>
      <c r="AF408" s="150">
        <v>1053.59375</v>
      </c>
      <c r="AG408" s="151">
        <v>1291.4764410124806</v>
      </c>
      <c r="AH408" s="152">
        <v>1720.4392232679488</v>
      </c>
      <c r="AI408" s="150">
        <v>942.18876162380877</v>
      </c>
      <c r="AJ408" s="165">
        <v>1031.1986030664395</v>
      </c>
      <c r="AK408" s="152">
        <v>1111.5401344306044</v>
      </c>
      <c r="AL408" s="150">
        <v>77.904170065568721</v>
      </c>
      <c r="AM408" s="151">
        <v>90.553171166454433</v>
      </c>
      <c r="AN408" s="152">
        <v>100.24622547461853</v>
      </c>
      <c r="AO408" s="150">
        <v>289.23</v>
      </c>
      <c r="AP408" s="151">
        <v>312.79071091810289</v>
      </c>
      <c r="AQ408" s="152">
        <v>348.39186621945322</v>
      </c>
      <c r="AR408" s="150">
        <v>51.20799843392367</v>
      </c>
      <c r="AS408" s="151">
        <v>57.030814460017261</v>
      </c>
      <c r="AT408" s="152">
        <v>69.296504816756368</v>
      </c>
      <c r="AU408" s="150">
        <v>41.366485019016629</v>
      </c>
      <c r="AV408" s="151">
        <v>47.193193249216023</v>
      </c>
      <c r="AW408" s="152">
        <v>55.674316554303637</v>
      </c>
      <c r="AX408" s="150">
        <v>66.396630956683396</v>
      </c>
      <c r="AY408" s="151">
        <v>66.396630956683396</v>
      </c>
      <c r="AZ408" s="152">
        <v>66.396630956683396</v>
      </c>
      <c r="BA408" s="150">
        <v>10.475064536564252</v>
      </c>
      <c r="BB408" s="165">
        <v>11.328364565587734</v>
      </c>
      <c r="BC408" s="152">
        <v>12.617734269138165</v>
      </c>
    </row>
    <row r="409" spans="1:55" hidden="1">
      <c r="A409" s="147" t="str">
        <f t="shared" si="6"/>
        <v>SAINT JOSEPHS HEALTHCARE SYSTEM, INCPREMIER</v>
      </c>
      <c r="B409" s="148" t="s">
        <v>885</v>
      </c>
      <c r="C409" s="148" t="s">
        <v>8334</v>
      </c>
      <c r="D409" s="168">
        <v>577</v>
      </c>
      <c r="E409" s="150">
        <v>349.73383522295592</v>
      </c>
      <c r="F409" s="151">
        <v>428.18185441941074</v>
      </c>
      <c r="G409" s="152">
        <v>657.03374405937222</v>
      </c>
      <c r="H409" s="150">
        <v>785.21429103544517</v>
      </c>
      <c r="I409" s="151">
        <v>1030.662264872193</v>
      </c>
      <c r="J409" s="153">
        <v>1219.336766259087</v>
      </c>
      <c r="K409" s="150">
        <v>308.44806465813815</v>
      </c>
      <c r="L409" s="151">
        <v>387.8037882544632</v>
      </c>
      <c r="M409" s="152">
        <v>469.78825758675106</v>
      </c>
      <c r="N409" s="150">
        <v>406.09638081189206</v>
      </c>
      <c r="O409" s="151">
        <v>548.66873483535528</v>
      </c>
      <c r="P409" s="152">
        <v>638.23655723019431</v>
      </c>
      <c r="Q409" s="150">
        <v>70.669845565414946</v>
      </c>
      <c r="R409" s="151">
        <v>94.189741782374639</v>
      </c>
      <c r="S409" s="152">
        <v>111.31195144214163</v>
      </c>
      <c r="T409" s="150">
        <v>441.28813143944768</v>
      </c>
      <c r="U409" s="165">
        <v>527.403466204506</v>
      </c>
      <c r="V409" s="152">
        <v>570.91111161329195</v>
      </c>
      <c r="W409" s="150">
        <v>71.831149428484153</v>
      </c>
      <c r="X409" s="165">
        <v>85.848665511265168</v>
      </c>
      <c r="Y409" s="152">
        <v>92.930669209043842</v>
      </c>
      <c r="Z409" s="150">
        <v>880.79993912223392</v>
      </c>
      <c r="AA409" s="165">
        <v>1097.2427902946274</v>
      </c>
      <c r="AB409" s="152">
        <v>1416.0857850930281</v>
      </c>
      <c r="AC409" s="150">
        <v>299.02155246288925</v>
      </c>
      <c r="AD409" s="151">
        <v>379.86662045060655</v>
      </c>
      <c r="AE409" s="152">
        <v>400.95637162903711</v>
      </c>
      <c r="AF409" s="150">
        <v>252.54547804311622</v>
      </c>
      <c r="AG409" s="151">
        <v>259.78187175043325</v>
      </c>
      <c r="AH409" s="152">
        <v>281.8944076625549</v>
      </c>
      <c r="AI409" s="150">
        <v>348.18461228572681</v>
      </c>
      <c r="AJ409" s="165">
        <v>441.00575389948006</v>
      </c>
      <c r="AK409" s="152">
        <v>514.55446764213548</v>
      </c>
      <c r="AL409" s="150">
        <v>68.775541310676743</v>
      </c>
      <c r="AM409" s="165">
        <v>87.476880415944549</v>
      </c>
      <c r="AN409" s="152">
        <v>107.66830155092683</v>
      </c>
      <c r="AO409" s="150">
        <v>102.68686500658382</v>
      </c>
      <c r="AP409" s="151">
        <v>118.57586249645787</v>
      </c>
      <c r="AQ409" s="152">
        <v>132.5300238661244</v>
      </c>
      <c r="AR409" s="150">
        <v>51.781502799530799</v>
      </c>
      <c r="AS409" s="165">
        <v>66.616851090960623</v>
      </c>
      <c r="AT409" s="152">
        <v>83.372346508207315</v>
      </c>
      <c r="AU409" s="150">
        <v>36.074334098714338</v>
      </c>
      <c r="AV409" s="165">
        <v>45.749133448873486</v>
      </c>
      <c r="AW409" s="152">
        <v>55.572770363014811</v>
      </c>
      <c r="AX409" s="150">
        <v>16.982634315424608</v>
      </c>
      <c r="AY409" s="165">
        <v>16.982634315424608</v>
      </c>
      <c r="AZ409" s="152">
        <v>16.982634315424608</v>
      </c>
      <c r="BA409" s="150">
        <v>15.603589737643819</v>
      </c>
      <c r="BB409" s="165">
        <v>18.017972513459902</v>
      </c>
      <c r="BC409" s="152">
        <v>20.138350900035384</v>
      </c>
    </row>
    <row r="410" spans="1:55" hidden="1">
      <c r="A410" s="147" t="str">
        <f t="shared" si="6"/>
        <v>UNIVERSITY OF TEXAS MD ANDERSON CANCER CENTERPREMIER</v>
      </c>
      <c r="B410" s="148" t="s">
        <v>1045</v>
      </c>
      <c r="C410" s="148" t="s">
        <v>8334</v>
      </c>
      <c r="D410" s="168">
        <v>568</v>
      </c>
      <c r="E410" s="150">
        <v>159.18756212487537</v>
      </c>
      <c r="F410" s="151">
        <v>194.89457034570702</v>
      </c>
      <c r="G410" s="152">
        <v>299.06056954401754</v>
      </c>
      <c r="H410" s="150">
        <v>1155.703710925914</v>
      </c>
      <c r="I410" s="151">
        <v>1519.2081161971828</v>
      </c>
      <c r="J410" s="153">
        <v>1804.9840313233819</v>
      </c>
      <c r="K410" s="150">
        <v>291.92634864710715</v>
      </c>
      <c r="L410" s="151">
        <v>367.03146126760561</v>
      </c>
      <c r="M410" s="152">
        <v>444.62451345443526</v>
      </c>
      <c r="N410" s="150">
        <v>50.492362254971809</v>
      </c>
      <c r="O410" s="151">
        <v>68.219225352112673</v>
      </c>
      <c r="P410" s="152">
        <v>79.355721879630494</v>
      </c>
      <c r="Q410" s="150">
        <v>813.28500002383498</v>
      </c>
      <c r="R410" s="151">
        <v>1083.9574295774646</v>
      </c>
      <c r="S410" s="152">
        <v>1281.0037959893161</v>
      </c>
      <c r="T410" s="150">
        <v>423.312889629219</v>
      </c>
      <c r="U410" s="165">
        <v>505.92043921790867</v>
      </c>
      <c r="V410" s="152">
        <v>547.6558628262452</v>
      </c>
      <c r="W410" s="150">
        <v>175.41651841302482</v>
      </c>
      <c r="X410" s="165">
        <v>209.64823943661972</v>
      </c>
      <c r="Y410" s="152">
        <v>226.94297078836217</v>
      </c>
      <c r="Z410" s="150">
        <v>2259.0393637854909</v>
      </c>
      <c r="AA410" s="165">
        <v>2814.163063380282</v>
      </c>
      <c r="AB410" s="152">
        <v>3631.9184288434517</v>
      </c>
      <c r="AC410" s="150">
        <v>958.92999999999984</v>
      </c>
      <c r="AD410" s="151">
        <v>1218.1914492397939</v>
      </c>
      <c r="AE410" s="152">
        <v>1285.8240159593527</v>
      </c>
      <c r="AF410" s="150">
        <v>262.5106368087321</v>
      </c>
      <c r="AG410" s="151">
        <v>270.03257042253523</v>
      </c>
      <c r="AH410" s="152">
        <v>293.01764197767108</v>
      </c>
      <c r="AI410" s="150">
        <v>846.91707736750982</v>
      </c>
      <c r="AJ410" s="165">
        <v>1072.6933098591551</v>
      </c>
      <c r="AK410" s="152">
        <v>1251.5916858619214</v>
      </c>
      <c r="AL410" s="150">
        <v>28.435156744245329</v>
      </c>
      <c r="AM410" s="165">
        <v>36.167200704225351</v>
      </c>
      <c r="AN410" s="152">
        <v>44.515317111898881</v>
      </c>
      <c r="AO410" s="150">
        <v>289.23</v>
      </c>
      <c r="AP410" s="151">
        <v>333.98328703141954</v>
      </c>
      <c r="AQ410" s="152">
        <v>373.28687364583107</v>
      </c>
      <c r="AR410" s="150">
        <v>152.11000000000001</v>
      </c>
      <c r="AS410" s="165">
        <v>195.68936148252999</v>
      </c>
      <c r="AT410" s="152">
        <v>244.90922321162003</v>
      </c>
      <c r="AU410" s="150">
        <v>37.363499931729748</v>
      </c>
      <c r="AV410" s="165">
        <v>47.38404151317652</v>
      </c>
      <c r="AW410" s="152">
        <v>57.558739573200825</v>
      </c>
      <c r="AX410" s="150">
        <v>123.05265845070423</v>
      </c>
      <c r="AY410" s="165">
        <v>123.05265845070423</v>
      </c>
      <c r="AZ410" s="152">
        <v>123.05265845070423</v>
      </c>
      <c r="BA410" s="150">
        <v>32.159130351458842</v>
      </c>
      <c r="BB410" s="165">
        <v>37.135193661971833</v>
      </c>
      <c r="BC410" s="152">
        <v>41.505311440946052</v>
      </c>
    </row>
    <row r="411" spans="1:55" hidden="1">
      <c r="A411" s="147" t="str">
        <f t="shared" si="6"/>
        <v>POST ACUTE MEDICAL, LLCVIZIENT</v>
      </c>
      <c r="B411" s="148" t="s">
        <v>832</v>
      </c>
      <c r="C411" s="148" t="s">
        <v>8335</v>
      </c>
      <c r="D411" s="168">
        <v>545</v>
      </c>
      <c r="E411" s="150">
        <v>198.71426338624468</v>
      </c>
      <c r="F411" s="151">
        <v>222.47576977424339</v>
      </c>
      <c r="G411" s="152">
        <v>293.84649029487946</v>
      </c>
      <c r="H411" s="150">
        <v>523.41878097834092</v>
      </c>
      <c r="I411" s="151">
        <v>594.09469361729396</v>
      </c>
      <c r="J411" s="153">
        <v>773.00099633861612</v>
      </c>
      <c r="K411" s="150">
        <v>425.73367152025401</v>
      </c>
      <c r="L411" s="151">
        <v>485.39697610988736</v>
      </c>
      <c r="M411" s="152">
        <v>626.75467180262763</v>
      </c>
      <c r="N411" s="150">
        <v>17.976967706326089</v>
      </c>
      <c r="O411" s="151">
        <v>19.568073394495411</v>
      </c>
      <c r="P411" s="152">
        <v>24.704398931720061</v>
      </c>
      <c r="Q411" s="150">
        <v>79.708141751760863</v>
      </c>
      <c r="R411" s="151">
        <v>89.129644112911151</v>
      </c>
      <c r="S411" s="152">
        <v>121.5419256042684</v>
      </c>
      <c r="T411" s="150">
        <v>149.58954545506327</v>
      </c>
      <c r="U411" s="165">
        <v>159.50097247706421</v>
      </c>
      <c r="V411" s="152">
        <v>189.01595035765783</v>
      </c>
      <c r="W411" s="150">
        <v>35.070999390181086</v>
      </c>
      <c r="X411" s="165">
        <v>37.394715596330265</v>
      </c>
      <c r="Y411" s="152">
        <v>44.314448978115671</v>
      </c>
      <c r="Z411" s="150">
        <v>1052.3850525456978</v>
      </c>
      <c r="AA411" s="165">
        <v>1303.7119529427239</v>
      </c>
      <c r="AB411" s="152">
        <v>1843.2469999245309</v>
      </c>
      <c r="AC411" s="150">
        <v>60.381847853678295</v>
      </c>
      <c r="AD411" s="151">
        <v>68.106513761467895</v>
      </c>
      <c r="AE411" s="152">
        <v>79.086155574845307</v>
      </c>
      <c r="AF411" s="150">
        <v>237.56463237461779</v>
      </c>
      <c r="AG411" s="151">
        <v>296.57851960172212</v>
      </c>
      <c r="AH411" s="152">
        <v>441.44804917738304</v>
      </c>
      <c r="AI411" s="150">
        <v>493.69651941105116</v>
      </c>
      <c r="AJ411" s="165">
        <v>552.26700917431208</v>
      </c>
      <c r="AK411" s="152">
        <v>624.01876023152113</v>
      </c>
      <c r="AL411" s="150">
        <v>422.5</v>
      </c>
      <c r="AM411" s="165">
        <v>495.56266204818212</v>
      </c>
      <c r="AN411" s="152">
        <v>580.56277744567865</v>
      </c>
      <c r="AO411" s="150">
        <v>198.9945486070381</v>
      </c>
      <c r="AP411" s="151">
        <v>213.2508698366797</v>
      </c>
      <c r="AQ411" s="152">
        <v>255.45362585968417</v>
      </c>
      <c r="AR411" s="150">
        <v>93.911938527306958</v>
      </c>
      <c r="AS411" s="165">
        <v>105.96750944760279</v>
      </c>
      <c r="AT411" s="152">
        <v>144.97384413388181</v>
      </c>
      <c r="AU411" s="150">
        <v>45.591640984342185</v>
      </c>
      <c r="AV411" s="165">
        <v>50.199100917431196</v>
      </c>
      <c r="AW411" s="152">
        <v>67.206882595956827</v>
      </c>
      <c r="AX411" s="150">
        <v>145.69687358285958</v>
      </c>
      <c r="AY411" s="165">
        <v>145.69687358285958</v>
      </c>
      <c r="AZ411" s="152">
        <v>145.69687358285958</v>
      </c>
      <c r="BA411" s="150">
        <v>31.593536316652585</v>
      </c>
      <c r="BB411" s="165">
        <v>33.856953107029007</v>
      </c>
      <c r="BC411" s="152">
        <v>40.557309043455213</v>
      </c>
    </row>
    <row r="412" spans="1:55" hidden="1">
      <c r="A412" s="147" t="str">
        <f t="shared" si="6"/>
        <v>STONY BROOK UNIVERSITY HOSPITALPREMIER</v>
      </c>
      <c r="B412" s="148" t="s">
        <v>957</v>
      </c>
      <c r="C412" s="148" t="s">
        <v>8334</v>
      </c>
      <c r="D412" s="168">
        <v>537</v>
      </c>
      <c r="E412" s="150">
        <v>159.18756212487537</v>
      </c>
      <c r="F412" s="151">
        <v>194.89457034570702</v>
      </c>
      <c r="G412" s="152">
        <v>299.06056954401754</v>
      </c>
      <c r="H412" s="150">
        <v>455.67642834470092</v>
      </c>
      <c r="I412" s="151">
        <v>585.43021960895453</v>
      </c>
      <c r="J412" s="153">
        <v>701.4224954146963</v>
      </c>
      <c r="K412" s="150">
        <v>308.44806465813815</v>
      </c>
      <c r="L412" s="151">
        <v>387.8037882544632</v>
      </c>
      <c r="M412" s="152">
        <v>469.78825758675106</v>
      </c>
      <c r="N412" s="150">
        <v>76.558518121147813</v>
      </c>
      <c r="O412" s="151">
        <v>103.43668957211675</v>
      </c>
      <c r="P412" s="152">
        <v>120.32228638580358</v>
      </c>
      <c r="Q412" s="150">
        <v>70.669845565414946</v>
      </c>
      <c r="R412" s="151">
        <v>94.189741782374639</v>
      </c>
      <c r="S412" s="152">
        <v>111.31195144214163</v>
      </c>
      <c r="T412" s="150">
        <v>197.58247228855225</v>
      </c>
      <c r="U412" s="165">
        <v>236.13977653631284</v>
      </c>
      <c r="V412" s="152">
        <v>255.61990194843526</v>
      </c>
      <c r="W412" s="150">
        <v>165.89168099425206</v>
      </c>
      <c r="X412" s="165">
        <v>198.26467411545624</v>
      </c>
      <c r="Y412" s="152">
        <v>214.62032911442992</v>
      </c>
      <c r="Z412" s="150">
        <v>2784.8199225854196</v>
      </c>
      <c r="AA412" s="165">
        <v>3469.1459962756048</v>
      </c>
      <c r="AB412" s="152">
        <v>4477.2299943015896</v>
      </c>
      <c r="AC412" s="150">
        <v>202.26092371007621</v>
      </c>
      <c r="AD412" s="151">
        <v>256.94527001862195</v>
      </c>
      <c r="AE412" s="152">
        <v>271.21057136239193</v>
      </c>
      <c r="AF412" s="150">
        <v>477.5613121783033</v>
      </c>
      <c r="AG412" s="151">
        <v>491.24527001862202</v>
      </c>
      <c r="AH412" s="152">
        <v>533.05988395512566</v>
      </c>
      <c r="AI412" s="150">
        <v>268.83162993822793</v>
      </c>
      <c r="AJ412" s="165">
        <v>340.49837772740148</v>
      </c>
      <c r="AK412" s="152">
        <v>397.28497856395063</v>
      </c>
      <c r="AL412" s="150">
        <v>79.489199693939511</v>
      </c>
      <c r="AM412" s="165">
        <v>101.10378026070764</v>
      </c>
      <c r="AN412" s="152">
        <v>124.44056360135546</v>
      </c>
      <c r="AO412" s="150">
        <v>174.95083199492737</v>
      </c>
      <c r="AP412" s="151">
        <v>202.02141527001862</v>
      </c>
      <c r="AQ412" s="152">
        <v>225.79555757398424</v>
      </c>
      <c r="AR412" s="150">
        <v>27.452299561614495</v>
      </c>
      <c r="AS412" s="165">
        <v>35.317355679702047</v>
      </c>
      <c r="AT412" s="152">
        <v>44.200390250527271</v>
      </c>
      <c r="AU412" s="150">
        <v>118.40925598751051</v>
      </c>
      <c r="AV412" s="165">
        <v>150.16551210428307</v>
      </c>
      <c r="AW412" s="152">
        <v>182.41030794477993</v>
      </c>
      <c r="AX412" s="150">
        <v>67.007858472998137</v>
      </c>
      <c r="AY412" s="165">
        <v>67.007858472998137</v>
      </c>
      <c r="AZ412" s="152">
        <v>67.007858472998137</v>
      </c>
      <c r="BA412" s="150">
        <v>7.9300249729404966</v>
      </c>
      <c r="BB412" s="165">
        <v>9.157057728119181</v>
      </c>
      <c r="BC412" s="152">
        <v>10.234672164306344</v>
      </c>
    </row>
    <row r="413" spans="1:55" hidden="1">
      <c r="A413" s="147" t="str">
        <f t="shared" si="6"/>
        <v>PHOEBE PUTNEY HEALTH SYSTEMSVIZIENT</v>
      </c>
      <c r="B413" s="148" t="s">
        <v>824</v>
      </c>
      <c r="C413" s="148" t="s">
        <v>8335</v>
      </c>
      <c r="D413" s="168">
        <v>533</v>
      </c>
      <c r="E413" s="150">
        <v>476.81635823108002</v>
      </c>
      <c r="F413" s="151">
        <v>533.83227016885564</v>
      </c>
      <c r="G413" s="152">
        <v>705.08684678086138</v>
      </c>
      <c r="H413" s="150">
        <v>397.06236685016825</v>
      </c>
      <c r="I413" s="151">
        <v>451.48266416510324</v>
      </c>
      <c r="J413" s="153">
        <v>584.74610298777418</v>
      </c>
      <c r="K413" s="150">
        <v>357.9431348426906</v>
      </c>
      <c r="L413" s="151">
        <v>408.10611632270172</v>
      </c>
      <c r="M413" s="152">
        <v>526.95510599673412</v>
      </c>
      <c r="N413" s="150">
        <v>12.346003928664825</v>
      </c>
      <c r="O413" s="151">
        <v>13.438724202626641</v>
      </c>
      <c r="P413" s="152">
        <v>16.966187582291166</v>
      </c>
      <c r="Q413" s="150">
        <v>26.773228078812878</v>
      </c>
      <c r="R413" s="151">
        <v>29.937823639774859</v>
      </c>
      <c r="S413" s="152">
        <v>40.824809408748983</v>
      </c>
      <c r="T413" s="150">
        <v>274.51426461325764</v>
      </c>
      <c r="U413" s="165">
        <v>292.70288930581609</v>
      </c>
      <c r="V413" s="152">
        <v>346.86631645789367</v>
      </c>
      <c r="W413" s="150">
        <v>156.56481445229264</v>
      </c>
      <c r="X413" s="165">
        <v>166.93840525328329</v>
      </c>
      <c r="Y413" s="152">
        <v>197.82964849746315</v>
      </c>
      <c r="Z413" s="150">
        <v>568.04474054258935</v>
      </c>
      <c r="AA413" s="165">
        <v>703.70318949343346</v>
      </c>
      <c r="AB413" s="152">
        <v>994.92743772372273</v>
      </c>
      <c r="AC413" s="150">
        <v>144.39662571975111</v>
      </c>
      <c r="AD413" s="151">
        <v>162.86932457786114</v>
      </c>
      <c r="AE413" s="152">
        <v>189.12594450286079</v>
      </c>
      <c r="AF413" s="150">
        <v>237.56463237461779</v>
      </c>
      <c r="AG413" s="151">
        <v>296.57851960172212</v>
      </c>
      <c r="AH413" s="152">
        <v>441.44804917738304</v>
      </c>
      <c r="AI413" s="150">
        <v>187.27889880771394</v>
      </c>
      <c r="AJ413" s="165">
        <v>209.49703564727955</v>
      </c>
      <c r="AK413" s="152">
        <v>236.71535377832396</v>
      </c>
      <c r="AL413" s="150">
        <v>56.070371004608859</v>
      </c>
      <c r="AM413" s="165">
        <v>65.766585365853658</v>
      </c>
      <c r="AN413" s="152">
        <v>77.047030349929855</v>
      </c>
      <c r="AO413" s="150">
        <v>186.5252735956139</v>
      </c>
      <c r="AP413" s="151">
        <v>199.88827392120075</v>
      </c>
      <c r="AQ413" s="152">
        <v>239.44654659139707</v>
      </c>
      <c r="AR413" s="150">
        <v>76.060301946737624</v>
      </c>
      <c r="AS413" s="165">
        <v>85.824240150093814</v>
      </c>
      <c r="AT413" s="152">
        <v>117.4158954880487</v>
      </c>
      <c r="AU413" s="150">
        <v>31.213093381798178</v>
      </c>
      <c r="AV413" s="165">
        <v>34.36746716697936</v>
      </c>
      <c r="AW413" s="152">
        <v>46.011388427268606</v>
      </c>
      <c r="AX413" s="150">
        <v>119.21268292682927</v>
      </c>
      <c r="AY413" s="165">
        <v>119.21268292682927</v>
      </c>
      <c r="AZ413" s="152">
        <v>119.21268292682927</v>
      </c>
      <c r="BA413" s="150">
        <v>10.361300376514594</v>
      </c>
      <c r="BB413" s="165">
        <v>11.10360225140713</v>
      </c>
      <c r="BC413" s="152">
        <v>13.301026426752827</v>
      </c>
    </row>
    <row r="414" spans="1:55" hidden="1">
      <c r="A414" s="147" t="str">
        <f t="shared" si="6"/>
        <v>NAVICENT HEALTHVIZIENT</v>
      </c>
      <c r="B414" s="148" t="s">
        <v>753</v>
      </c>
      <c r="C414" s="148" t="s">
        <v>8335</v>
      </c>
      <c r="D414" s="168">
        <v>517</v>
      </c>
      <c r="E414" s="150">
        <v>313.54602671969104</v>
      </c>
      <c r="F414" s="151">
        <v>351.03868471953581</v>
      </c>
      <c r="G414" s="152">
        <v>463.65267357986443</v>
      </c>
      <c r="H414" s="150">
        <v>980.20392539833597</v>
      </c>
      <c r="I414" s="151">
        <v>1112.2255801942017</v>
      </c>
      <c r="J414" s="153">
        <v>1440.6687004521898</v>
      </c>
      <c r="K414" s="150">
        <v>829.21905453958539</v>
      </c>
      <c r="L414" s="151">
        <v>945.42773694390723</v>
      </c>
      <c r="M414" s="152">
        <v>1220.7559588241727</v>
      </c>
      <c r="N414" s="150">
        <v>68.484447934058537</v>
      </c>
      <c r="O414" s="151">
        <v>74.545870329598088</v>
      </c>
      <c r="P414" s="152">
        <v>94.113042311703452</v>
      </c>
      <c r="Q414" s="150">
        <v>82.500422924692145</v>
      </c>
      <c r="R414" s="151">
        <v>92.251972920696318</v>
      </c>
      <c r="S414" s="152">
        <v>125.79969931631351</v>
      </c>
      <c r="T414" s="150">
        <v>333.53736164849255</v>
      </c>
      <c r="U414" s="165">
        <v>355.63670829088773</v>
      </c>
      <c r="V414" s="152">
        <v>421.4457714941986</v>
      </c>
      <c r="W414" s="150">
        <v>293.69343565946463</v>
      </c>
      <c r="X414" s="165">
        <v>313.15282398452609</v>
      </c>
      <c r="Y414" s="152">
        <v>371.10042473961107</v>
      </c>
      <c r="Z414" s="150">
        <v>922.30680722658565</v>
      </c>
      <c r="AA414" s="165">
        <v>1142.5688781431334</v>
      </c>
      <c r="AB414" s="152">
        <v>1615.4156231295919</v>
      </c>
      <c r="AC414" s="150">
        <v>205.63557756762785</v>
      </c>
      <c r="AD414" s="151">
        <v>231.94259187620889</v>
      </c>
      <c r="AE414" s="152">
        <v>269.33470665962557</v>
      </c>
      <c r="AF414" s="150">
        <v>237.56463237461779</v>
      </c>
      <c r="AG414" s="151">
        <v>296.57851960172212</v>
      </c>
      <c r="AH414" s="152">
        <v>441.44804917738304</v>
      </c>
      <c r="AI414" s="150">
        <v>344.14661599840082</v>
      </c>
      <c r="AJ414" s="165">
        <v>384.97500967117992</v>
      </c>
      <c r="AK414" s="152">
        <v>434.99181422097809</v>
      </c>
      <c r="AL414" s="150">
        <v>88.234242027136858</v>
      </c>
      <c r="AM414" s="165">
        <v>103.49253458644149</v>
      </c>
      <c r="AN414" s="152">
        <v>121.24382631263622</v>
      </c>
      <c r="AO414" s="150">
        <v>263.1607418140797</v>
      </c>
      <c r="AP414" s="151">
        <v>282.01404255319153</v>
      </c>
      <c r="AQ414" s="152">
        <v>337.82516230172354</v>
      </c>
      <c r="AR414" s="150">
        <v>144.21270394373713</v>
      </c>
      <c r="AS414" s="165">
        <v>162.72543520309478</v>
      </c>
      <c r="AT414" s="152">
        <v>222.62419870702382</v>
      </c>
      <c r="AU414" s="150">
        <v>20.590563159874669</v>
      </c>
      <c r="AV414" s="165">
        <v>22.671431334622824</v>
      </c>
      <c r="AW414" s="152">
        <v>30.352659632180977</v>
      </c>
      <c r="AX414" s="150">
        <v>176.99644100580272</v>
      </c>
      <c r="AY414" s="165">
        <v>176.99644100580272</v>
      </c>
      <c r="AZ414" s="152">
        <v>176.99644100580272</v>
      </c>
      <c r="BA414" s="150">
        <v>36.732481955379079</v>
      </c>
      <c r="BB414" s="165">
        <v>39.364061895551252</v>
      </c>
      <c r="BC414" s="152">
        <v>47.154285220430054</v>
      </c>
    </row>
    <row r="415" spans="1:55" hidden="1">
      <c r="A415" s="147" t="str">
        <f t="shared" si="6"/>
        <v>UNIVERSITY OF ARKANSAS FOR MEDICAL SCIENCESVIZIENT</v>
      </c>
      <c r="B415" s="148" t="s">
        <v>1192</v>
      </c>
      <c r="C415" s="148" t="s">
        <v>8335</v>
      </c>
      <c r="D415" s="168">
        <v>429</v>
      </c>
      <c r="E415" s="150">
        <v>150.71142952548595</v>
      </c>
      <c r="F415" s="151">
        <v>168.73293706293705</v>
      </c>
      <c r="G415" s="152">
        <v>222.86283761779362</v>
      </c>
      <c r="H415" s="150">
        <v>992.38966318333621</v>
      </c>
      <c r="I415" s="151">
        <v>1124.5229099566377</v>
      </c>
      <c r="J415" s="153">
        <v>1462.4389924569439</v>
      </c>
      <c r="K415" s="150">
        <v>768.66200262086147</v>
      </c>
      <c r="L415" s="151">
        <v>876.38407925407932</v>
      </c>
      <c r="M415" s="152">
        <v>1131.6053519080626</v>
      </c>
      <c r="N415" s="150">
        <v>68.484447934058537</v>
      </c>
      <c r="O415" s="151">
        <v>74.545870329598088</v>
      </c>
      <c r="P415" s="152">
        <v>94.113042311703452</v>
      </c>
      <c r="Q415" s="150">
        <v>155.24321262841625</v>
      </c>
      <c r="R415" s="151">
        <v>173.59296037296039</v>
      </c>
      <c r="S415" s="152">
        <v>236.72059823717763</v>
      </c>
      <c r="T415" s="150">
        <v>1118.02</v>
      </c>
      <c r="U415" s="165">
        <v>1192.0971930647138</v>
      </c>
      <c r="V415" s="152">
        <v>1412.689718228673</v>
      </c>
      <c r="W415" s="150">
        <v>84.297240948619134</v>
      </c>
      <c r="X415" s="165">
        <v>89.882564102564103</v>
      </c>
      <c r="Y415" s="152">
        <v>106.51495104126877</v>
      </c>
      <c r="Z415" s="150">
        <v>1254.1832152771083</v>
      </c>
      <c r="AA415" s="165">
        <v>1553.7028438228438</v>
      </c>
      <c r="AB415" s="152">
        <v>2196.6954427213777</v>
      </c>
      <c r="AC415" s="150">
        <v>311.15781061514969</v>
      </c>
      <c r="AD415" s="151">
        <v>350.96431235431237</v>
      </c>
      <c r="AE415" s="152">
        <v>407.54425201213701</v>
      </c>
      <c r="AF415" s="150">
        <v>265.61405846672892</v>
      </c>
      <c r="AG415" s="151">
        <v>331.59575757575755</v>
      </c>
      <c r="AH415" s="152">
        <v>493.57013614435959</v>
      </c>
      <c r="AI415" s="150">
        <v>212.6289625602875</v>
      </c>
      <c r="AJ415" s="165">
        <v>237.85454545454547</v>
      </c>
      <c r="AK415" s="152">
        <v>268.75713396656988</v>
      </c>
      <c r="AL415" s="150">
        <v>88.234242027136858</v>
      </c>
      <c r="AM415" s="165">
        <v>103.49253458644149</v>
      </c>
      <c r="AN415" s="152">
        <v>121.24382631263622</v>
      </c>
      <c r="AO415" s="150">
        <v>283.0433683219635</v>
      </c>
      <c r="AP415" s="151">
        <v>303.32109557109555</v>
      </c>
      <c r="AQ415" s="152">
        <v>363.34892196552545</v>
      </c>
      <c r="AR415" s="150">
        <v>128.653665859451</v>
      </c>
      <c r="AS415" s="165">
        <v>145.1690675990676</v>
      </c>
      <c r="AT415" s="152">
        <v>198.60538280910103</v>
      </c>
      <c r="AU415" s="150">
        <v>44.060303022838262</v>
      </c>
      <c r="AV415" s="165">
        <v>48.513006993006996</v>
      </c>
      <c r="AW415" s="152">
        <v>64.949529090544047</v>
      </c>
      <c r="AX415" s="150">
        <v>242.9783916083916</v>
      </c>
      <c r="AY415" s="165">
        <v>242.9783916083916</v>
      </c>
      <c r="AZ415" s="152">
        <v>242.9783916083916</v>
      </c>
      <c r="BA415" s="150">
        <v>31.490035487987345</v>
      </c>
      <c r="BB415" s="165">
        <v>33.746037296037294</v>
      </c>
      <c r="BC415" s="152">
        <v>40.424442780800803</v>
      </c>
    </row>
    <row r="416" spans="1:55">
      <c r="A416" s="147" t="str">
        <f t="shared" si="6"/>
        <v>ADVENTIST HEALTH SYSTEMASCENSION HLTH RESOURCE &amp; SUPPLY MGMT GR</v>
      </c>
      <c r="B416" s="148" t="s">
        <v>255</v>
      </c>
      <c r="C416" s="148" t="s">
        <v>8333</v>
      </c>
      <c r="D416" s="168">
        <v>426</v>
      </c>
      <c r="E416" s="150">
        <v>656.16252199413486</v>
      </c>
      <c r="F416" s="151">
        <v>746.49033642158736</v>
      </c>
      <c r="G416" s="152">
        <v>925.19340316275259</v>
      </c>
      <c r="H416" s="150">
        <v>1759.3395014662756</v>
      </c>
      <c r="I416" s="151">
        <v>1952.1499091695766</v>
      </c>
      <c r="J416" s="153">
        <v>2359.3548073904844</v>
      </c>
      <c r="K416" s="150">
        <v>1465.1059530791788</v>
      </c>
      <c r="L416" s="151">
        <v>1630.0900493389465</v>
      </c>
      <c r="M416" s="152">
        <v>1968.5274597477362</v>
      </c>
      <c r="N416" s="150">
        <v>85.982228739002935</v>
      </c>
      <c r="O416" s="151">
        <v>92.886814899332506</v>
      </c>
      <c r="P416" s="152">
        <v>108.09402037807071</v>
      </c>
      <c r="Q416" s="150">
        <v>208.25131964809384</v>
      </c>
      <c r="R416" s="151">
        <v>229.17304493129777</v>
      </c>
      <c r="S416" s="152">
        <v>282.73332726467754</v>
      </c>
      <c r="T416" s="150">
        <v>371.18615967095161</v>
      </c>
      <c r="U416" s="151">
        <v>401.34005859816926</v>
      </c>
      <c r="V416" s="152">
        <v>439.62317712594205</v>
      </c>
      <c r="W416" s="150">
        <v>152.45706744868036</v>
      </c>
      <c r="X416" s="165">
        <v>164.84216016512971</v>
      </c>
      <c r="Y416" s="152">
        <v>180.56616234427466</v>
      </c>
      <c r="Z416" s="150">
        <v>1275.2780938416422</v>
      </c>
      <c r="AA416" s="165">
        <v>1564.4754326881382</v>
      </c>
      <c r="AB416" s="152">
        <v>2010.9937244271182</v>
      </c>
      <c r="AC416" s="150">
        <v>135.80131964809385</v>
      </c>
      <c r="AD416" s="151">
        <v>152.94065217195407</v>
      </c>
      <c r="AE416" s="152">
        <v>164.01391504703381</v>
      </c>
      <c r="AF416" s="150">
        <v>251.05404692082109</v>
      </c>
      <c r="AG416" s="151">
        <v>307.73757628980081</v>
      </c>
      <c r="AH416" s="152">
        <v>409.95234594238303</v>
      </c>
      <c r="AI416" s="150">
        <v>254.65785923753666</v>
      </c>
      <c r="AJ416" s="165">
        <v>278.71573022486149</v>
      </c>
      <c r="AK416" s="152">
        <v>300.43070202074949</v>
      </c>
      <c r="AL416" s="150">
        <v>36.24307917888563</v>
      </c>
      <c r="AM416" s="165">
        <v>42.127728845872177</v>
      </c>
      <c r="AN416" s="152">
        <v>46.637193929453069</v>
      </c>
      <c r="AO416" s="150">
        <v>243.91689149560119</v>
      </c>
      <c r="AP416" s="151">
        <v>263.78639109304999</v>
      </c>
      <c r="AQ416" s="152">
        <v>293.8099817812826</v>
      </c>
      <c r="AR416" s="150">
        <v>86.335835777126107</v>
      </c>
      <c r="AS416" s="165">
        <v>96.153006991851811</v>
      </c>
      <c r="AT416" s="152">
        <v>116.83275743550463</v>
      </c>
      <c r="AU416" s="150">
        <v>52.919970674486798</v>
      </c>
      <c r="AV416" s="151">
        <v>60.374054059362052</v>
      </c>
      <c r="AW416" s="152">
        <v>71.223919509269507</v>
      </c>
      <c r="AX416" s="150">
        <v>221.02932551319648</v>
      </c>
      <c r="AY416" s="165">
        <v>221.02932551319648</v>
      </c>
      <c r="AZ416" s="152">
        <v>221.02932551319648</v>
      </c>
      <c r="BA416" s="150">
        <v>24.647302052785921</v>
      </c>
      <c r="BB416" s="165">
        <v>26.655074270663917</v>
      </c>
      <c r="BC416" s="152">
        <v>29.688896585570813</v>
      </c>
    </row>
    <row r="417" spans="1:55" hidden="1">
      <c r="A417" s="147" t="str">
        <f t="shared" si="6"/>
        <v>HOAG MEMORIAL HOSPITAL PRESBYTERIANPREMIER</v>
      </c>
      <c r="B417" s="148" t="s">
        <v>585</v>
      </c>
      <c r="C417" s="148" t="s">
        <v>8334</v>
      </c>
      <c r="D417" s="168">
        <v>420</v>
      </c>
      <c r="E417" s="150">
        <v>436.59952213260101</v>
      </c>
      <c r="F417" s="151">
        <v>534.53219047619041</v>
      </c>
      <c r="G417" s="152">
        <v>820.22552521531532</v>
      </c>
      <c r="H417" s="150">
        <v>538.03263374234996</v>
      </c>
      <c r="I417" s="151">
        <v>688.97455040211048</v>
      </c>
      <c r="J417" s="153">
        <v>826.85683159086716</v>
      </c>
      <c r="K417" s="150">
        <v>390.80427005578724</v>
      </c>
      <c r="L417" s="151">
        <v>491.34811904761904</v>
      </c>
      <c r="M417" s="152">
        <v>595.22259376292186</v>
      </c>
      <c r="N417" s="150">
        <v>76.558518121147813</v>
      </c>
      <c r="O417" s="151">
        <v>103.43668957211675</v>
      </c>
      <c r="P417" s="152">
        <v>120.32228638580358</v>
      </c>
      <c r="Q417" s="150">
        <v>70.669845565414946</v>
      </c>
      <c r="R417" s="151">
        <v>94.189741782374639</v>
      </c>
      <c r="S417" s="152">
        <v>111.31195144214163</v>
      </c>
      <c r="T417" s="150">
        <v>328.85184719522766</v>
      </c>
      <c r="U417" s="165">
        <v>393.02576190476191</v>
      </c>
      <c r="V417" s="152">
        <v>425.44804689376451</v>
      </c>
      <c r="W417" s="150">
        <v>282.65686893734591</v>
      </c>
      <c r="X417" s="165">
        <v>337.81604761904759</v>
      </c>
      <c r="Y417" s="152">
        <v>365.68385993924187</v>
      </c>
      <c r="Z417" s="150">
        <v>1252.496970482706</v>
      </c>
      <c r="AA417" s="165">
        <v>1560.2785714285715</v>
      </c>
      <c r="AB417" s="152">
        <v>2013.6731134883773</v>
      </c>
      <c r="AC417" s="150">
        <v>194.51766309217939</v>
      </c>
      <c r="AD417" s="151">
        <v>247.10849999999999</v>
      </c>
      <c r="AE417" s="152">
        <v>260.82767535921755</v>
      </c>
      <c r="AF417" s="150">
        <v>326.0825822804909</v>
      </c>
      <c r="AG417" s="151">
        <v>335.42609523809523</v>
      </c>
      <c r="AH417" s="152">
        <v>363.97743920539324</v>
      </c>
      <c r="AI417" s="150">
        <v>487.65767422431048</v>
      </c>
      <c r="AJ417" s="165">
        <v>617.66038095238093</v>
      </c>
      <c r="AK417" s="152">
        <v>720.67066176427431</v>
      </c>
      <c r="AL417" s="150">
        <v>29.3490287912418</v>
      </c>
      <c r="AM417" s="165">
        <v>37.329571428571427</v>
      </c>
      <c r="AN417" s="152">
        <v>45.945986347790502</v>
      </c>
      <c r="AO417" s="150">
        <v>98.659046539270705</v>
      </c>
      <c r="AP417" s="151">
        <v>113.92480952380951</v>
      </c>
      <c r="AQ417" s="152">
        <v>127.33162894417214</v>
      </c>
      <c r="AR417" s="150">
        <v>83.623832559718608</v>
      </c>
      <c r="AS417" s="165">
        <v>107.5819761904762</v>
      </c>
      <c r="AT417" s="152">
        <v>134.64103526513222</v>
      </c>
      <c r="AU417" s="150">
        <v>54.271958333127351</v>
      </c>
      <c r="AV417" s="165">
        <v>68.827190476190466</v>
      </c>
      <c r="AW417" s="152">
        <v>83.606340988716511</v>
      </c>
      <c r="AX417" s="150">
        <v>148.76666666666668</v>
      </c>
      <c r="AY417" s="165">
        <v>148.76666666666668</v>
      </c>
      <c r="AZ417" s="152">
        <v>148.76666666666668</v>
      </c>
      <c r="BA417" s="150">
        <v>27.393727982722645</v>
      </c>
      <c r="BB417" s="165">
        <v>31.632428571428573</v>
      </c>
      <c r="BC417" s="152">
        <v>35.354973813832778</v>
      </c>
    </row>
    <row r="418" spans="1:55" hidden="1">
      <c r="A418" s="147" t="str">
        <f t="shared" si="6"/>
        <v>THE NEBRASKA MEDICAL CENTERVIZIENT</v>
      </c>
      <c r="B418" s="148" t="s">
        <v>989</v>
      </c>
      <c r="C418" s="148" t="s">
        <v>8335</v>
      </c>
      <c r="D418" s="168">
        <v>412</v>
      </c>
      <c r="E418" s="150">
        <v>198.71426338624468</v>
      </c>
      <c r="F418" s="151">
        <v>222.47576977424339</v>
      </c>
      <c r="G418" s="152">
        <v>293.84649029487946</v>
      </c>
      <c r="H418" s="150">
        <v>468.09777447589533</v>
      </c>
      <c r="I418" s="151">
        <v>529.89601596066609</v>
      </c>
      <c r="J418" s="153">
        <v>683.05218982856445</v>
      </c>
      <c r="K418" s="150">
        <v>387.49429161656167</v>
      </c>
      <c r="L418" s="151">
        <v>441.79864077669907</v>
      </c>
      <c r="M418" s="152">
        <v>570.45959437571923</v>
      </c>
      <c r="N418" s="150">
        <v>68.484447934058537</v>
      </c>
      <c r="O418" s="151">
        <v>74.545870329598088</v>
      </c>
      <c r="P418" s="152">
        <v>94.113042311703452</v>
      </c>
      <c r="Q418" s="150">
        <v>12.119034925275145</v>
      </c>
      <c r="R418" s="151">
        <v>13.551504854368932</v>
      </c>
      <c r="S418" s="152">
        <v>18.479553141141722</v>
      </c>
      <c r="T418" s="150">
        <v>851.23073346258491</v>
      </c>
      <c r="U418" s="165">
        <v>907.631140776699</v>
      </c>
      <c r="V418" s="152">
        <v>1075.5844305136275</v>
      </c>
      <c r="W418" s="150">
        <v>203.64700716585602</v>
      </c>
      <c r="X418" s="165">
        <v>217.14014563106798</v>
      </c>
      <c r="Y418" s="152">
        <v>257.32100782745005</v>
      </c>
      <c r="Z418" s="150">
        <v>2003.9980716548439</v>
      </c>
      <c r="AA418" s="165">
        <v>2482.5858495145631</v>
      </c>
      <c r="AB418" s="152">
        <v>3509.9923022442749</v>
      </c>
      <c r="AC418" s="150">
        <v>256.61726793435292</v>
      </c>
      <c r="AD418" s="151">
        <v>289.4463834951456</v>
      </c>
      <c r="AE418" s="152">
        <v>336.10884556279257</v>
      </c>
      <c r="AF418" s="150">
        <v>338.77574130527688</v>
      </c>
      <c r="AG418" s="151">
        <v>422.93167475728148</v>
      </c>
      <c r="AH418" s="152">
        <v>629.52085339035887</v>
      </c>
      <c r="AI418" s="150">
        <v>276.85224828436822</v>
      </c>
      <c r="AJ418" s="165">
        <v>309.69706516381325</v>
      </c>
      <c r="AK418" s="152">
        <v>349.93359270147118</v>
      </c>
      <c r="AL418" s="150">
        <v>94.933872643247994</v>
      </c>
      <c r="AM418" s="165">
        <v>111.35072815533981</v>
      </c>
      <c r="AN418" s="152">
        <v>130.44987639157014</v>
      </c>
      <c r="AO418" s="150">
        <v>289.23</v>
      </c>
      <c r="AP418" s="151">
        <v>309.95094847880375</v>
      </c>
      <c r="AQ418" s="152">
        <v>371.29083547559691</v>
      </c>
      <c r="AR418" s="150">
        <v>152.11000000000001</v>
      </c>
      <c r="AS418" s="165">
        <v>171.63651517413828</v>
      </c>
      <c r="AT418" s="152">
        <v>234.81542152164894</v>
      </c>
      <c r="AU418" s="150">
        <v>70.026760201656742</v>
      </c>
      <c r="AV418" s="165">
        <v>77.103616504854372</v>
      </c>
      <c r="AW418" s="152">
        <v>103.22682294029016</v>
      </c>
      <c r="AX418" s="150">
        <v>277.64999999999998</v>
      </c>
      <c r="AY418" s="165">
        <v>277.64999999999998</v>
      </c>
      <c r="AZ418" s="152">
        <v>277.64999999999998</v>
      </c>
      <c r="BA418" s="150">
        <v>37.54</v>
      </c>
      <c r="BB418" s="165">
        <v>40.229431960357815</v>
      </c>
      <c r="BC418" s="152">
        <v>48.19091368030255</v>
      </c>
    </row>
    <row r="419" spans="1:55" hidden="1">
      <c r="A419" s="147" t="str">
        <f t="shared" si="6"/>
        <v>UMC HEALTH SYSTEMPREMIER</v>
      </c>
      <c r="B419" s="148" t="s">
        <v>1190</v>
      </c>
      <c r="C419" s="148" t="s">
        <v>8334</v>
      </c>
      <c r="D419" s="168">
        <v>406</v>
      </c>
      <c r="E419" s="150">
        <v>159.18756212487537</v>
      </c>
      <c r="F419" s="151">
        <v>194.89457034570702</v>
      </c>
      <c r="G419" s="152">
        <v>299.06056954401754</v>
      </c>
      <c r="H419" s="150">
        <v>409.08679168378512</v>
      </c>
      <c r="I419" s="151">
        <v>523.33491132411689</v>
      </c>
      <c r="J419" s="153">
        <v>628.03923934253578</v>
      </c>
      <c r="K419" s="150">
        <v>308.44806465813815</v>
      </c>
      <c r="L419" s="151">
        <v>387.8037882544632</v>
      </c>
      <c r="M419" s="152">
        <v>469.78825758675106</v>
      </c>
      <c r="N419" s="150">
        <v>76.558518121147813</v>
      </c>
      <c r="O419" s="151">
        <v>103.43668957211675</v>
      </c>
      <c r="P419" s="152">
        <v>120.32228638580358</v>
      </c>
      <c r="Q419" s="150">
        <v>24.08020890449918</v>
      </c>
      <c r="R419" s="151">
        <v>32.094433497536947</v>
      </c>
      <c r="S419" s="152">
        <v>37.928695369981185</v>
      </c>
      <c r="T419" s="150">
        <v>407.42882660998691</v>
      </c>
      <c r="U419" s="165">
        <v>486.93667487684729</v>
      </c>
      <c r="V419" s="152">
        <v>527.1060509705195</v>
      </c>
      <c r="W419" s="150">
        <v>133.29330567173963</v>
      </c>
      <c r="X419" s="165">
        <v>159.30487684729064</v>
      </c>
      <c r="Y419" s="152">
        <v>172.44658056729367</v>
      </c>
      <c r="Z419" s="150">
        <v>924.94697819896669</v>
      </c>
      <c r="AA419" s="165">
        <v>1152.238275862069</v>
      </c>
      <c r="AB419" s="152">
        <v>1487.0621688480139</v>
      </c>
      <c r="AC419" s="150">
        <v>209.79415155161072</v>
      </c>
      <c r="AD419" s="151">
        <v>266.51522167487684</v>
      </c>
      <c r="AE419" s="152">
        <v>281.31183555929755</v>
      </c>
      <c r="AF419" s="150">
        <v>280.15447343816277</v>
      </c>
      <c r="AG419" s="151">
        <v>288.18197044334977</v>
      </c>
      <c r="AH419" s="152">
        <v>312.71191215066187</v>
      </c>
      <c r="AI419" s="150">
        <v>221.99407083057616</v>
      </c>
      <c r="AJ419" s="165">
        <v>281.17458128078817</v>
      </c>
      <c r="AK419" s="152">
        <v>328.06745877155527</v>
      </c>
      <c r="AL419" s="150">
        <v>46.77458482399269</v>
      </c>
      <c r="AM419" s="165">
        <v>59.493457778407432</v>
      </c>
      <c r="AN419" s="152">
        <v>73.225742869830938</v>
      </c>
      <c r="AO419" s="150">
        <v>289.23</v>
      </c>
      <c r="AP419" s="151">
        <v>333.98328703141954</v>
      </c>
      <c r="AQ419" s="152">
        <v>373.28687364583107</v>
      </c>
      <c r="AR419" s="150">
        <v>152.11000000000001</v>
      </c>
      <c r="AS419" s="165">
        <v>195.68936148252999</v>
      </c>
      <c r="AT419" s="152">
        <v>244.90922321162003</v>
      </c>
      <c r="AU419" s="150">
        <v>71.414978029397346</v>
      </c>
      <c r="AV419" s="165">
        <v>90.56780788177339</v>
      </c>
      <c r="AW419" s="152">
        <v>110.01528576098897</v>
      </c>
      <c r="AX419" s="150">
        <v>173.54514778325122</v>
      </c>
      <c r="AY419" s="165">
        <v>173.54514778325122</v>
      </c>
      <c r="AZ419" s="152">
        <v>173.54514778325122</v>
      </c>
      <c r="BA419" s="150">
        <v>34.081869728344891</v>
      </c>
      <c r="BB419" s="165">
        <v>39.355443349753692</v>
      </c>
      <c r="BC419" s="152">
        <v>43.986842993113967</v>
      </c>
    </row>
    <row r="420" spans="1:55" hidden="1">
      <c r="A420" s="147" t="str">
        <f t="shared" si="6"/>
        <v>THE CHILDRENS HOSPITAL OF PHILADELPHIAVIZIENT</v>
      </c>
      <c r="B420" s="148" t="s">
        <v>982</v>
      </c>
      <c r="C420" s="148" t="s">
        <v>8335</v>
      </c>
      <c r="D420" s="168">
        <v>405</v>
      </c>
      <c r="E420" s="150">
        <v>198.71426338624468</v>
      </c>
      <c r="F420" s="151">
        <v>222.47576977424339</v>
      </c>
      <c r="G420" s="152">
        <v>293.84649029487946</v>
      </c>
      <c r="H420" s="150">
        <v>1258.5398312703644</v>
      </c>
      <c r="I420" s="151">
        <v>1428.9971809380529</v>
      </c>
      <c r="J420" s="153">
        <v>1849.2214993018499</v>
      </c>
      <c r="K420" s="150">
        <v>1097.2501727772035</v>
      </c>
      <c r="L420" s="151">
        <v>1251.0213580246914</v>
      </c>
      <c r="M420" s="152">
        <v>1615.3447987062386</v>
      </c>
      <c r="N420" s="150">
        <v>80.098149216817802</v>
      </c>
      <c r="O420" s="151">
        <v>87.187477234349146</v>
      </c>
      <c r="P420" s="152">
        <v>110.07288127064815</v>
      </c>
      <c r="Q420" s="150">
        <v>81.191509276343055</v>
      </c>
      <c r="R420" s="151">
        <v>90.788345679012338</v>
      </c>
      <c r="S420" s="152">
        <v>123.80381932496317</v>
      </c>
      <c r="T420" s="150">
        <v>333.53736164849255</v>
      </c>
      <c r="U420" s="165">
        <v>355.63670829088773</v>
      </c>
      <c r="V420" s="152">
        <v>421.4457714941986</v>
      </c>
      <c r="W420" s="150">
        <v>60.396224034893137</v>
      </c>
      <c r="X420" s="165">
        <v>64.397925925925932</v>
      </c>
      <c r="Y420" s="152">
        <v>76.314488751479388</v>
      </c>
      <c r="Z420" s="150">
        <v>1227.653489952628</v>
      </c>
      <c r="AA420" s="165">
        <v>1520.8373827160494</v>
      </c>
      <c r="AB420" s="152">
        <v>2150.2287654392553</v>
      </c>
      <c r="AC420" s="150">
        <v>165.80429172935558</v>
      </c>
      <c r="AD420" s="151">
        <v>187.01567901234569</v>
      </c>
      <c r="AE420" s="152">
        <v>217.16500035674306</v>
      </c>
      <c r="AF420" s="150">
        <v>385.76620971727783</v>
      </c>
      <c r="AG420" s="151">
        <v>481.5951358024692</v>
      </c>
      <c r="AH420" s="152">
        <v>716.83961966907873</v>
      </c>
      <c r="AI420" s="150">
        <v>276.85224828436822</v>
      </c>
      <c r="AJ420" s="165">
        <v>309.69706516381325</v>
      </c>
      <c r="AK420" s="152">
        <v>349.93359270147118</v>
      </c>
      <c r="AL420" s="150">
        <v>88.234242027136858</v>
      </c>
      <c r="AM420" s="165">
        <v>103.49253458644149</v>
      </c>
      <c r="AN420" s="152">
        <v>121.24382631263622</v>
      </c>
      <c r="AO420" s="150">
        <v>289.23</v>
      </c>
      <c r="AP420" s="151">
        <v>309.95094847880375</v>
      </c>
      <c r="AQ420" s="152">
        <v>371.29083547559691</v>
      </c>
      <c r="AR420" s="150">
        <v>93.911938527306958</v>
      </c>
      <c r="AS420" s="165">
        <v>105.96750944760279</v>
      </c>
      <c r="AT420" s="152">
        <v>144.97384413388181</v>
      </c>
      <c r="AU420" s="150">
        <v>121.97</v>
      </c>
      <c r="AV420" s="165">
        <v>134.29620445120341</v>
      </c>
      <c r="AW420" s="152">
        <v>179.79663142732846</v>
      </c>
      <c r="AX420" s="150">
        <v>277.64999999999998</v>
      </c>
      <c r="AY420" s="165">
        <v>277.64999999999998</v>
      </c>
      <c r="AZ420" s="152">
        <v>277.64999999999998</v>
      </c>
      <c r="BA420" s="150">
        <v>37.54</v>
      </c>
      <c r="BB420" s="165">
        <v>40.229431960357815</v>
      </c>
      <c r="BC420" s="152">
        <v>48.19091368030255</v>
      </c>
    </row>
    <row r="421" spans="1:55" hidden="1">
      <c r="A421" s="147" t="str">
        <f t="shared" si="6"/>
        <v>BOSTON MEDICAL CENTERHEALTHTRUST</v>
      </c>
      <c r="B421" s="148" t="s">
        <v>338</v>
      </c>
      <c r="C421" s="148" t="s">
        <v>8331</v>
      </c>
      <c r="D421" s="168">
        <v>400</v>
      </c>
      <c r="E421" s="150">
        <v>345.75598471432551</v>
      </c>
      <c r="F421" s="151">
        <v>0</v>
      </c>
      <c r="G421" s="152">
        <v>569.07887259296376</v>
      </c>
      <c r="H421" s="150">
        <v>1740.777416348215</v>
      </c>
      <c r="I421" s="151">
        <v>0</v>
      </c>
      <c r="J421" s="153">
        <v>1875.3937711557373</v>
      </c>
      <c r="K421" s="150">
        <v>1577.9637664274396</v>
      </c>
      <c r="L421" s="151">
        <v>0</v>
      </c>
      <c r="M421" s="152">
        <v>1701.5154356794776</v>
      </c>
      <c r="N421" s="150">
        <v>88.460822071022477</v>
      </c>
      <c r="O421" s="151">
        <v>0</v>
      </c>
      <c r="P421" s="152">
        <v>93.950024317087781</v>
      </c>
      <c r="Q421" s="150">
        <v>74.352827849752998</v>
      </c>
      <c r="R421" s="151">
        <v>0</v>
      </c>
      <c r="S421" s="152">
        <v>79.928311159171813</v>
      </c>
      <c r="T421" s="150">
        <v>219.65656584956659</v>
      </c>
      <c r="U421" s="151">
        <v>0</v>
      </c>
      <c r="V421" s="152">
        <v>266.33359387486632</v>
      </c>
      <c r="W421" s="150">
        <v>186.93236881349625</v>
      </c>
      <c r="X421" s="151">
        <v>0</v>
      </c>
      <c r="Y421" s="152">
        <v>204.84318663993122</v>
      </c>
      <c r="Z421" s="150">
        <v>1037.9913062727194</v>
      </c>
      <c r="AA421" s="151">
        <v>0</v>
      </c>
      <c r="AB421" s="152">
        <v>1346.5800562262973</v>
      </c>
      <c r="AC421" s="150">
        <v>193.80161944263207</v>
      </c>
      <c r="AD421" s="151">
        <v>0</v>
      </c>
      <c r="AE421" s="152">
        <v>222.06139820674809</v>
      </c>
      <c r="AF421" s="150">
        <v>195.14386149687755</v>
      </c>
      <c r="AG421" s="151">
        <v>0</v>
      </c>
      <c r="AH421" s="152">
        <v>229.506605621478</v>
      </c>
      <c r="AI421" s="150">
        <v>340.16194752539843</v>
      </c>
      <c r="AJ421" s="151">
        <v>0</v>
      </c>
      <c r="AK421" s="152">
        <v>354.71760079958847</v>
      </c>
      <c r="AL421" s="150">
        <v>115.75727840432474</v>
      </c>
      <c r="AM421" s="151">
        <v>0</v>
      </c>
      <c r="AN421" s="152">
        <v>135.90399385038225</v>
      </c>
      <c r="AO421" s="150">
        <v>82.680464660023887</v>
      </c>
      <c r="AP421" s="151">
        <v>0</v>
      </c>
      <c r="AQ421" s="152">
        <v>87.846298286804327</v>
      </c>
      <c r="AR421" s="150">
        <v>24.282779849007358</v>
      </c>
      <c r="AS421" s="151">
        <v>0</v>
      </c>
      <c r="AT421" s="152">
        <v>28.058067549823374</v>
      </c>
      <c r="AU421" s="150">
        <v>26.739870444589435</v>
      </c>
      <c r="AV421" s="151">
        <v>0</v>
      </c>
      <c r="AW421" s="152">
        <v>32.866931761291596</v>
      </c>
      <c r="AX421" s="150">
        <v>46.286146891602193</v>
      </c>
      <c r="AY421" s="151">
        <v>0</v>
      </c>
      <c r="AZ421" s="152">
        <v>46.286146891602193</v>
      </c>
      <c r="BA421" s="150">
        <v>6.0449035324820635</v>
      </c>
      <c r="BB421" s="151">
        <v>0</v>
      </c>
      <c r="BC421" s="152">
        <v>6.4225860487468518</v>
      </c>
    </row>
    <row r="422" spans="1:55" hidden="1">
      <c r="A422" s="147" t="str">
        <f t="shared" si="6"/>
        <v>CITRUS VALLEY HEALTH PARTNERSVIZIENT</v>
      </c>
      <c r="B422" s="148" t="s">
        <v>399</v>
      </c>
      <c r="C422" s="148" t="s">
        <v>8335</v>
      </c>
      <c r="D422" s="168">
        <v>396</v>
      </c>
      <c r="E422" s="150">
        <v>453.26086644158232</v>
      </c>
      <c r="F422" s="151">
        <v>507.46010101010103</v>
      </c>
      <c r="G422" s="152">
        <v>670.25442724759455</v>
      </c>
      <c r="H422" s="150">
        <v>452.12200064529168</v>
      </c>
      <c r="I422" s="151">
        <v>511.71766325889104</v>
      </c>
      <c r="J422" s="153">
        <v>659.44591983339467</v>
      </c>
      <c r="K422" s="150">
        <v>373.17299838672511</v>
      </c>
      <c r="L422" s="151">
        <v>425.47032828282829</v>
      </c>
      <c r="M422" s="152">
        <v>549.3761376549877</v>
      </c>
      <c r="N422" s="150">
        <v>68.484447934058537</v>
      </c>
      <c r="O422" s="151">
        <v>74.545870329598088</v>
      </c>
      <c r="P422" s="152">
        <v>94.113042311703452</v>
      </c>
      <c r="Q422" s="150">
        <v>10.464554324507988</v>
      </c>
      <c r="R422" s="151">
        <v>11.701464646464645</v>
      </c>
      <c r="S422" s="152">
        <v>15.956739866703483</v>
      </c>
      <c r="T422" s="150">
        <v>454.2971650541279</v>
      </c>
      <c r="U422" s="165">
        <v>484.39775252525254</v>
      </c>
      <c r="V422" s="152">
        <v>574.03350037781161</v>
      </c>
      <c r="W422" s="150">
        <v>133.46213465277674</v>
      </c>
      <c r="X422" s="165">
        <v>142.30500000000001</v>
      </c>
      <c r="Y422" s="152">
        <v>168.63793617004023</v>
      </c>
      <c r="Z422" s="150">
        <v>1140.2354712865315</v>
      </c>
      <c r="AA422" s="151">
        <v>1412.5424999999998</v>
      </c>
      <c r="AB422" s="152">
        <v>1997.1165559339497</v>
      </c>
      <c r="AC422" s="150">
        <v>260.63153065713595</v>
      </c>
      <c r="AD422" s="151">
        <v>293.97419191919192</v>
      </c>
      <c r="AE422" s="152">
        <v>341.36659466284738</v>
      </c>
      <c r="AF422" s="150">
        <v>237.56463237461779</v>
      </c>
      <c r="AG422" s="151">
        <v>296.57851960172212</v>
      </c>
      <c r="AH422" s="152">
        <v>441.44804917738304</v>
      </c>
      <c r="AI422" s="150">
        <v>217.19043153066897</v>
      </c>
      <c r="AJ422" s="165">
        <v>242.95717171717175</v>
      </c>
      <c r="AK422" s="152">
        <v>274.52270471664849</v>
      </c>
      <c r="AL422" s="150">
        <v>295.93545486140101</v>
      </c>
      <c r="AM422" s="165">
        <v>347.11138888888883</v>
      </c>
      <c r="AN422" s="152">
        <v>406.64878016327867</v>
      </c>
      <c r="AO422" s="150">
        <v>227.06701276332893</v>
      </c>
      <c r="AP422" s="151">
        <v>243.33449494949497</v>
      </c>
      <c r="AQ422" s="152">
        <v>291.49085806397824</v>
      </c>
      <c r="AR422" s="150">
        <v>76.079818999077204</v>
      </c>
      <c r="AS422" s="165">
        <v>85.846262626262615</v>
      </c>
      <c r="AT422" s="152">
        <v>117.44602437419675</v>
      </c>
      <c r="AU422" s="150">
        <v>63.039888699082802</v>
      </c>
      <c r="AV422" s="165">
        <v>69.410656565656566</v>
      </c>
      <c r="AW422" s="152">
        <v>92.927438170441903</v>
      </c>
      <c r="AX422" s="150">
        <v>183.93194444444444</v>
      </c>
      <c r="AY422" s="165">
        <v>183.93194444444444</v>
      </c>
      <c r="AZ422" s="152">
        <v>183.93194444444444</v>
      </c>
      <c r="BA422" s="150">
        <v>31.090924539174342</v>
      </c>
      <c r="BB422" s="165">
        <v>33.318333333333335</v>
      </c>
      <c r="BC422" s="152">
        <v>39.912095383807966</v>
      </c>
    </row>
    <row r="423" spans="1:55" hidden="1">
      <c r="A423" s="147" t="str">
        <f t="shared" si="6"/>
        <v>CHILDRENS HEALTHVIZIENT</v>
      </c>
      <c r="B423" s="148" t="s">
        <v>387</v>
      </c>
      <c r="C423" s="148" t="s">
        <v>8335</v>
      </c>
      <c r="D423" s="168">
        <v>385</v>
      </c>
      <c r="E423" s="150">
        <v>198.71426338624468</v>
      </c>
      <c r="F423" s="151">
        <v>222.47576977424339</v>
      </c>
      <c r="G423" s="152">
        <v>293.84649029487946</v>
      </c>
      <c r="H423" s="150">
        <v>573.92626120607338</v>
      </c>
      <c r="I423" s="151">
        <v>649.07249055239663</v>
      </c>
      <c r="J423" s="153">
        <v>842.40963971859946</v>
      </c>
      <c r="K423" s="150">
        <v>425.73367152025401</v>
      </c>
      <c r="L423" s="151">
        <v>485.39697610988736</v>
      </c>
      <c r="M423" s="152">
        <v>626.75467180262763</v>
      </c>
      <c r="N423" s="150">
        <v>68.484447934058537</v>
      </c>
      <c r="O423" s="151">
        <v>74.545870329598088</v>
      </c>
      <c r="P423" s="152">
        <v>94.113042311703452</v>
      </c>
      <c r="Q423" s="150">
        <v>79.708141751760863</v>
      </c>
      <c r="R423" s="151">
        <v>89.129644112911151</v>
      </c>
      <c r="S423" s="152">
        <v>121.5419256042684</v>
      </c>
      <c r="T423" s="150">
        <v>333.53736164849255</v>
      </c>
      <c r="U423" s="165">
        <v>355.63670829088773</v>
      </c>
      <c r="V423" s="152">
        <v>421.4457714941986</v>
      </c>
      <c r="W423" s="150">
        <v>182.64166188501204</v>
      </c>
      <c r="X423" s="165">
        <v>194.7430390062766</v>
      </c>
      <c r="Y423" s="152">
        <v>230.77941169670868</v>
      </c>
      <c r="Z423" s="150">
        <v>1052.3850525456978</v>
      </c>
      <c r="AA423" s="151">
        <v>1303.7119529427239</v>
      </c>
      <c r="AB423" s="152">
        <v>1843.2469999245309</v>
      </c>
      <c r="AC423" s="150">
        <v>34.928405020484178</v>
      </c>
      <c r="AD423" s="151">
        <v>39.396805194805196</v>
      </c>
      <c r="AE423" s="152">
        <v>45.748074489624031</v>
      </c>
      <c r="AF423" s="150">
        <v>237.56463237461779</v>
      </c>
      <c r="AG423" s="151">
        <v>296.57851960172212</v>
      </c>
      <c r="AH423" s="152">
        <v>441.44804917738304</v>
      </c>
      <c r="AI423" s="150">
        <v>77.57209528829398</v>
      </c>
      <c r="AJ423" s="165">
        <v>86.774987012987026</v>
      </c>
      <c r="AK423" s="152">
        <v>98.048985210810216</v>
      </c>
      <c r="AL423" s="150">
        <v>88.234242027136858</v>
      </c>
      <c r="AM423" s="165">
        <v>103.49253458644149</v>
      </c>
      <c r="AN423" s="152">
        <v>121.24382631263622</v>
      </c>
      <c r="AO423" s="150">
        <v>198.9945486070381</v>
      </c>
      <c r="AP423" s="151">
        <v>213.2508698366797</v>
      </c>
      <c r="AQ423" s="152">
        <v>255.45362585968417</v>
      </c>
      <c r="AR423" s="150">
        <v>93.911938527306958</v>
      </c>
      <c r="AS423" s="165">
        <v>105.96750944760279</v>
      </c>
      <c r="AT423" s="152">
        <v>144.97384413388181</v>
      </c>
      <c r="AU423" s="150">
        <v>121.97</v>
      </c>
      <c r="AV423" s="165">
        <v>134.29620445120341</v>
      </c>
      <c r="AW423" s="152">
        <v>179.79663142732846</v>
      </c>
      <c r="AX423" s="150">
        <v>145.69687358285958</v>
      </c>
      <c r="AY423" s="165">
        <v>145.69687358285958</v>
      </c>
      <c r="AZ423" s="152">
        <v>145.69687358285958</v>
      </c>
      <c r="BA423" s="150">
        <v>31.593536316652585</v>
      </c>
      <c r="BB423" s="165">
        <v>33.856953107029007</v>
      </c>
      <c r="BC423" s="152">
        <v>40.557309043455213</v>
      </c>
    </row>
    <row r="424" spans="1:55" hidden="1">
      <c r="A424" s="147" t="str">
        <f t="shared" si="6"/>
        <v>UW HEALTHVIZIENT</v>
      </c>
      <c r="B424" s="148" t="s">
        <v>1059</v>
      </c>
      <c r="C424" s="148" t="s">
        <v>8335</v>
      </c>
      <c r="D424" s="168">
        <v>382</v>
      </c>
      <c r="E424" s="150">
        <v>198.71426338624468</v>
      </c>
      <c r="F424" s="151">
        <v>222.47576977424339</v>
      </c>
      <c r="G424" s="152">
        <v>293.84649029487946</v>
      </c>
      <c r="H424" s="150">
        <v>525.2764021634656</v>
      </c>
      <c r="I424" s="151">
        <v>594.67221816723418</v>
      </c>
      <c r="J424" s="153">
        <v>768.22653347043297</v>
      </c>
      <c r="K424" s="150">
        <v>425.73367152025401</v>
      </c>
      <c r="L424" s="151">
        <v>485.39697610988736</v>
      </c>
      <c r="M424" s="152">
        <v>626.75467180262763</v>
      </c>
      <c r="N424" s="150">
        <v>68.484447934058537</v>
      </c>
      <c r="O424" s="151">
        <v>74.545870329598088</v>
      </c>
      <c r="P424" s="152">
        <v>94.113042311703452</v>
      </c>
      <c r="Q424" s="150">
        <v>31.058282709153001</v>
      </c>
      <c r="R424" s="151">
        <v>34.729371727748692</v>
      </c>
      <c r="S424" s="152">
        <v>47.358819356101939</v>
      </c>
      <c r="T424" s="150">
        <v>378.38124303280887</v>
      </c>
      <c r="U424" s="165">
        <v>403.45183246073299</v>
      </c>
      <c r="V424" s="152">
        <v>478.10888141807283</v>
      </c>
      <c r="W424" s="150">
        <v>116.67137584648384</v>
      </c>
      <c r="X424" s="165">
        <v>124.4017277486911</v>
      </c>
      <c r="Y424" s="152">
        <v>147.4217393874178</v>
      </c>
      <c r="Z424" s="150">
        <v>2417.8494240851182</v>
      </c>
      <c r="AA424" s="151">
        <v>2995.2717277486913</v>
      </c>
      <c r="AB424" s="152">
        <v>4234.8508147597677</v>
      </c>
      <c r="AC424" s="150">
        <v>671.37804531774225</v>
      </c>
      <c r="AD424" s="151">
        <v>757.26761780104709</v>
      </c>
      <c r="AE424" s="152">
        <v>879.34885116802536</v>
      </c>
      <c r="AF424" s="150">
        <v>684.94001182953934</v>
      </c>
      <c r="AG424" s="151">
        <v>855.08727748691103</v>
      </c>
      <c r="AH424" s="152">
        <v>1272.7712412548053</v>
      </c>
      <c r="AI424" s="150">
        <v>817.22667030583102</v>
      </c>
      <c r="AJ424" s="165">
        <v>914.1796858638744</v>
      </c>
      <c r="AK424" s="152">
        <v>1032.951932172288</v>
      </c>
      <c r="AL424" s="150">
        <v>30.799714579054431</v>
      </c>
      <c r="AM424" s="165">
        <v>36.12589005235602</v>
      </c>
      <c r="AN424" s="152">
        <v>42.322290746863906</v>
      </c>
      <c r="AO424" s="150">
        <v>271.91656332670664</v>
      </c>
      <c r="AP424" s="151">
        <v>291.39714659685865</v>
      </c>
      <c r="AQ424" s="152">
        <v>349.0652006265808</v>
      </c>
      <c r="AR424" s="150">
        <v>152.11000000000001</v>
      </c>
      <c r="AS424" s="165">
        <v>171.63651517413828</v>
      </c>
      <c r="AT424" s="152">
        <v>234.81542152164894</v>
      </c>
      <c r="AU424" s="150">
        <v>121.97</v>
      </c>
      <c r="AV424" s="165">
        <v>134.29620445120341</v>
      </c>
      <c r="AW424" s="152">
        <v>179.79663142732846</v>
      </c>
      <c r="AX424" s="150">
        <v>208.48222513089007</v>
      </c>
      <c r="AY424" s="165">
        <v>208.48222513089007</v>
      </c>
      <c r="AZ424" s="152">
        <v>208.48222513089007</v>
      </c>
      <c r="BA424" s="150">
        <v>37.54</v>
      </c>
      <c r="BB424" s="165">
        <v>40.229431960357815</v>
      </c>
      <c r="BC424" s="152">
        <v>48.19091368030255</v>
      </c>
    </row>
    <row r="425" spans="1:55" hidden="1">
      <c r="A425" s="147" t="str">
        <f t="shared" si="6"/>
        <v>RIVERSIDE HEALTH CARE SYSTEM, INCPREMIER</v>
      </c>
      <c r="B425" s="148" t="s">
        <v>861</v>
      </c>
      <c r="C425" s="148" t="s">
        <v>8334</v>
      </c>
      <c r="D425" s="168">
        <v>377</v>
      </c>
      <c r="E425" s="150">
        <v>362.23099444656128</v>
      </c>
      <c r="F425" s="151">
        <v>443.4822236499906</v>
      </c>
      <c r="G425" s="152">
        <v>680.51175644429622</v>
      </c>
      <c r="H425" s="150">
        <v>1894.4947035444011</v>
      </c>
      <c r="I425" s="151">
        <v>2396.2253332879836</v>
      </c>
      <c r="J425" s="153">
        <v>2893.8812797803257</v>
      </c>
      <c r="K425" s="150">
        <v>1726.4826996787724</v>
      </c>
      <c r="L425" s="151">
        <v>2170.6621243783366</v>
      </c>
      <c r="M425" s="152">
        <v>2629.5554816811873</v>
      </c>
      <c r="N425" s="150">
        <v>89.481531551151548</v>
      </c>
      <c r="O425" s="151">
        <v>120.89671572335898</v>
      </c>
      <c r="P425" s="152">
        <v>140.63258706889604</v>
      </c>
      <c r="Q425" s="150">
        <v>78.53047231447708</v>
      </c>
      <c r="R425" s="151">
        <v>104.66649318628784</v>
      </c>
      <c r="S425" s="152">
        <v>123.69321103024254</v>
      </c>
      <c r="T425" s="150">
        <v>384.24960581477654</v>
      </c>
      <c r="U425" s="165">
        <v>459.23413651163639</v>
      </c>
      <c r="V425" s="152">
        <v>497.11821815172704</v>
      </c>
      <c r="W425" s="150">
        <v>189.76163281973086</v>
      </c>
      <c r="X425" s="165">
        <v>226.79273647196567</v>
      </c>
      <c r="Y425" s="152">
        <v>245.50178673801835</v>
      </c>
      <c r="Z425" s="150">
        <v>986.62409566069584</v>
      </c>
      <c r="AA425" s="151">
        <v>1229.0715832399951</v>
      </c>
      <c r="AB425" s="152">
        <v>1586.2221317677511</v>
      </c>
      <c r="AC425" s="150">
        <v>230.25125306255788</v>
      </c>
      <c r="AD425" s="151">
        <v>292.50321468465472</v>
      </c>
      <c r="AE425" s="152">
        <v>308.74265159351717</v>
      </c>
      <c r="AF425" s="150">
        <v>191.44924184679036</v>
      </c>
      <c r="AG425" s="151">
        <v>196.93499474842895</v>
      </c>
      <c r="AH425" s="152">
        <v>213.69802795927447</v>
      </c>
      <c r="AI425" s="150">
        <v>294.8679095660695</v>
      </c>
      <c r="AJ425" s="165">
        <v>373.47556488865223</v>
      </c>
      <c r="AK425" s="152">
        <v>435.76193455387215</v>
      </c>
      <c r="AL425" s="150">
        <v>54.469913703925542</v>
      </c>
      <c r="AM425" s="165">
        <v>69.281288617141215</v>
      </c>
      <c r="AN425" s="152">
        <v>85.272801672835115</v>
      </c>
      <c r="AO425" s="150">
        <v>89.444861980726344</v>
      </c>
      <c r="AP425" s="151">
        <v>103.28489096011697</v>
      </c>
      <c r="AQ425" s="152">
        <v>115.43959095691385</v>
      </c>
      <c r="AR425" s="150">
        <v>57.759898731420471</v>
      </c>
      <c r="AS425" s="165">
        <v>74.3080514236228</v>
      </c>
      <c r="AT425" s="152">
        <v>92.998040438459171</v>
      </c>
      <c r="AU425" s="150">
        <v>36.155689824141191</v>
      </c>
      <c r="AV425" s="165">
        <v>45.852308019724831</v>
      </c>
      <c r="AW425" s="152">
        <v>55.698099441425271</v>
      </c>
      <c r="AX425" s="150">
        <v>67.616417215658572</v>
      </c>
      <c r="AY425" s="165">
        <v>67.616417215658572</v>
      </c>
      <c r="AZ425" s="152">
        <v>67.616417215658572</v>
      </c>
      <c r="BA425" s="150">
        <v>9.606148799477328</v>
      </c>
      <c r="BB425" s="165">
        <v>11.092532419743327</v>
      </c>
      <c r="BC425" s="152">
        <v>12.397916029227758</v>
      </c>
    </row>
    <row r="426" spans="1:55" hidden="1">
      <c r="A426" s="147" t="str">
        <f t="shared" si="6"/>
        <v>CONE HEALTHPREMIER</v>
      </c>
      <c r="B426" s="148" t="s">
        <v>427</v>
      </c>
      <c r="C426" s="148" t="s">
        <v>8334</v>
      </c>
      <c r="D426" s="168">
        <v>370</v>
      </c>
      <c r="E426" s="150">
        <v>667.2650889262535</v>
      </c>
      <c r="F426" s="151">
        <v>816.93783783783783</v>
      </c>
      <c r="G426" s="152">
        <v>1253.5695306055691</v>
      </c>
      <c r="H426" s="150">
        <v>725.37795915323693</v>
      </c>
      <c r="I426" s="151">
        <v>921.56368957211669</v>
      </c>
      <c r="J426" s="153">
        <v>1110.1615906407246</v>
      </c>
      <c r="K426" s="150">
        <v>617.27216093221637</v>
      </c>
      <c r="L426" s="151">
        <v>776.08035135135128</v>
      </c>
      <c r="M426" s="152">
        <v>940.1492379683292</v>
      </c>
      <c r="N426" s="150">
        <v>76.558518121147813</v>
      </c>
      <c r="O426" s="151">
        <v>103.43668957211675</v>
      </c>
      <c r="P426" s="152">
        <v>120.32228638580358</v>
      </c>
      <c r="Q426" s="150">
        <v>31.547280099872776</v>
      </c>
      <c r="R426" s="151">
        <v>42.046648648648649</v>
      </c>
      <c r="S426" s="152">
        <v>49.690066286591872</v>
      </c>
      <c r="T426" s="150">
        <v>835.27428210096059</v>
      </c>
      <c r="U426" s="165">
        <v>998.2741891891892</v>
      </c>
      <c r="V426" s="152">
        <v>1080.6258653291886</v>
      </c>
      <c r="W426" s="150">
        <v>562.79999999999995</v>
      </c>
      <c r="X426" s="165">
        <v>672.62781306101169</v>
      </c>
      <c r="Y426" s="152">
        <v>728.11560231152464</v>
      </c>
      <c r="Z426" s="150">
        <v>2620.811516007489</v>
      </c>
      <c r="AA426" s="151">
        <v>3264.8350810810812</v>
      </c>
      <c r="AB426" s="152">
        <v>4213.5492617368081</v>
      </c>
      <c r="AC426" s="150">
        <v>285.92721439178592</v>
      </c>
      <c r="AD426" s="151">
        <v>363.23202702702702</v>
      </c>
      <c r="AE426" s="152">
        <v>383.39824500361556</v>
      </c>
      <c r="AF426" s="150">
        <v>481.0676006145805</v>
      </c>
      <c r="AG426" s="151">
        <v>494.85202702702702</v>
      </c>
      <c r="AH426" s="152">
        <v>536.97364677320195</v>
      </c>
      <c r="AI426" s="150">
        <v>309.1376398296664</v>
      </c>
      <c r="AJ426" s="165">
        <v>391.54940540540542</v>
      </c>
      <c r="AK426" s="152">
        <v>456.8500389677356</v>
      </c>
      <c r="AL426" s="150">
        <v>156.24420789228202</v>
      </c>
      <c r="AM426" s="165">
        <v>198.7298918918919</v>
      </c>
      <c r="AN426" s="152">
        <v>244.60074279808515</v>
      </c>
      <c r="AO426" s="150">
        <v>102.68686500658382</v>
      </c>
      <c r="AP426" s="151">
        <v>118.57586249645787</v>
      </c>
      <c r="AQ426" s="152">
        <v>132.5300238661244</v>
      </c>
      <c r="AR426" s="150">
        <v>51.781502799530799</v>
      </c>
      <c r="AS426" s="165">
        <v>66.616851090960623</v>
      </c>
      <c r="AT426" s="152">
        <v>83.372346508207315</v>
      </c>
      <c r="AU426" s="150">
        <v>22.415591137003887</v>
      </c>
      <c r="AV426" s="165">
        <v>28.427243243243243</v>
      </c>
      <c r="AW426" s="152">
        <v>34.531378885586768</v>
      </c>
      <c r="AX426" s="150">
        <v>58.406513513513517</v>
      </c>
      <c r="AY426" s="165">
        <v>58.406513513513517</v>
      </c>
      <c r="AZ426" s="152">
        <v>58.406513513513517</v>
      </c>
      <c r="BA426" s="150">
        <v>15.603589737643819</v>
      </c>
      <c r="BB426" s="165">
        <v>18.017972513459902</v>
      </c>
      <c r="BC426" s="152">
        <v>20.138350900035384</v>
      </c>
    </row>
    <row r="427" spans="1:55" hidden="1">
      <c r="A427" s="147" t="str">
        <f t="shared" si="6"/>
        <v>UNIVERSITY HOSPITALPREMIER</v>
      </c>
      <c r="B427" s="148" t="s">
        <v>1029</v>
      </c>
      <c r="C427" s="148" t="s">
        <v>8334</v>
      </c>
      <c r="D427" s="168">
        <v>350</v>
      </c>
      <c r="E427" s="150">
        <v>159.18756212487537</v>
      </c>
      <c r="F427" s="151">
        <v>194.89457034570702</v>
      </c>
      <c r="G427" s="152">
        <v>299.06056954401754</v>
      </c>
      <c r="H427" s="150">
        <v>1089.7739423250978</v>
      </c>
      <c r="I427" s="151">
        <v>1375.6475714285714</v>
      </c>
      <c r="J427" s="153">
        <v>1663.0602716524556</v>
      </c>
      <c r="K427" s="150">
        <v>1024.9569070558332</v>
      </c>
      <c r="L427" s="151">
        <v>1288.6518571428571</v>
      </c>
      <c r="M427" s="152">
        <v>1561.0819928500437</v>
      </c>
      <c r="N427" s="150">
        <v>33.212919507672474</v>
      </c>
      <c r="O427" s="151">
        <v>44.873314285714287</v>
      </c>
      <c r="P427" s="152">
        <v>52.198690763411228</v>
      </c>
      <c r="Q427" s="150">
        <v>31.604115761592077</v>
      </c>
      <c r="R427" s="151">
        <v>42.122399999999999</v>
      </c>
      <c r="S427" s="152">
        <v>49.779588039000757</v>
      </c>
      <c r="T427" s="150">
        <v>717.13392255494853</v>
      </c>
      <c r="U427" s="165">
        <v>857.07928571428567</v>
      </c>
      <c r="V427" s="152">
        <v>927.78322309723285</v>
      </c>
      <c r="W427" s="150">
        <v>153.82396563285576</v>
      </c>
      <c r="X427" s="165">
        <v>183.84199999999998</v>
      </c>
      <c r="Y427" s="152">
        <v>199.00787026779327</v>
      </c>
      <c r="Z427" s="150">
        <v>1067.9668548332954</v>
      </c>
      <c r="AA427" s="151">
        <v>1330.4030571428571</v>
      </c>
      <c r="AB427" s="152">
        <v>1716.9990765292998</v>
      </c>
      <c r="AC427" s="150">
        <v>233.23155397889553</v>
      </c>
      <c r="AD427" s="151">
        <v>296.28928571428571</v>
      </c>
      <c r="AE427" s="152">
        <v>312.73892086553138</v>
      </c>
      <c r="AF427" s="150">
        <v>351.72321347746777</v>
      </c>
      <c r="AG427" s="151">
        <v>361.80142857142857</v>
      </c>
      <c r="AH427" s="152">
        <v>392.59783106262466</v>
      </c>
      <c r="AI427" s="150">
        <v>219.81971404691447</v>
      </c>
      <c r="AJ427" s="165">
        <v>278.42057142857141</v>
      </c>
      <c r="AK427" s="152">
        <v>324.85414905652692</v>
      </c>
      <c r="AL427" s="150">
        <v>25.212330541273491</v>
      </c>
      <c r="AM427" s="165">
        <v>32.06802857142857</v>
      </c>
      <c r="AN427" s="152">
        <v>39.46997371139652</v>
      </c>
      <c r="AO427" s="150">
        <v>102.68686500658382</v>
      </c>
      <c r="AP427" s="151">
        <v>118.57586249645787</v>
      </c>
      <c r="AQ427" s="152">
        <v>132.5300238661244</v>
      </c>
      <c r="AR427" s="150">
        <v>51.781502799530799</v>
      </c>
      <c r="AS427" s="165">
        <v>66.616851090960623</v>
      </c>
      <c r="AT427" s="152">
        <v>83.372346508207315</v>
      </c>
      <c r="AU427" s="150">
        <v>20.531049947219348</v>
      </c>
      <c r="AV427" s="165">
        <v>26.037285714285712</v>
      </c>
      <c r="AW427" s="152">
        <v>31.628229668945472</v>
      </c>
      <c r="AX427" s="150">
        <v>28.579600000000003</v>
      </c>
      <c r="AY427" s="165">
        <v>28.579600000000003</v>
      </c>
      <c r="AZ427" s="152">
        <v>28.579600000000003</v>
      </c>
      <c r="BA427" s="150">
        <v>15.603589737643819</v>
      </c>
      <c r="BB427" s="165">
        <v>18.017972513459902</v>
      </c>
      <c r="BC427" s="152">
        <v>20.138350900035384</v>
      </c>
    </row>
    <row r="428" spans="1:55" hidden="1">
      <c r="A428" s="147" t="str">
        <f t="shared" si="6"/>
        <v>KAWEAH DELTA HEALTH CARE DISTRICTPREMIER</v>
      </c>
      <c r="B428" s="148" t="s">
        <v>633</v>
      </c>
      <c r="C428" s="148" t="s">
        <v>8334</v>
      </c>
      <c r="D428" s="168">
        <v>341</v>
      </c>
      <c r="E428" s="150">
        <v>159.18756212487537</v>
      </c>
      <c r="F428" s="151">
        <v>194.89457034570702</v>
      </c>
      <c r="G428" s="152">
        <v>299.06056954401754</v>
      </c>
      <c r="H428" s="150">
        <v>378.08754229636662</v>
      </c>
      <c r="I428" s="151">
        <v>481.5447266708855</v>
      </c>
      <c r="J428" s="153">
        <v>579.30215587209659</v>
      </c>
      <c r="K428" s="150">
        <v>308.44806465813815</v>
      </c>
      <c r="L428" s="151">
        <v>387.8037882544632</v>
      </c>
      <c r="M428" s="152">
        <v>469.78825758675106</v>
      </c>
      <c r="N428" s="150">
        <v>50.611402791558056</v>
      </c>
      <c r="O428" s="151">
        <v>68.380058651026388</v>
      </c>
      <c r="P428" s="152">
        <v>79.542810526147719</v>
      </c>
      <c r="Q428" s="150">
        <v>19.028074846670417</v>
      </c>
      <c r="R428" s="151">
        <v>25.360879765395893</v>
      </c>
      <c r="S428" s="152">
        <v>29.971087759197903</v>
      </c>
      <c r="T428" s="150">
        <v>1073.9560326077876</v>
      </c>
      <c r="U428" s="165">
        <v>1283.5335777126099</v>
      </c>
      <c r="V428" s="152">
        <v>1389.4174547589105</v>
      </c>
      <c r="W428" s="150">
        <v>222.9077175482706</v>
      </c>
      <c r="X428" s="165">
        <v>266.40712609970677</v>
      </c>
      <c r="Y428" s="152">
        <v>288.38412761646458</v>
      </c>
      <c r="Z428" s="150">
        <v>1400.3824284433379</v>
      </c>
      <c r="AA428" s="151">
        <v>1744.5045747800589</v>
      </c>
      <c r="AB428" s="152">
        <v>2251.4325473147701</v>
      </c>
      <c r="AC428" s="150">
        <v>165.87804268647881</v>
      </c>
      <c r="AD428" s="151">
        <v>210.72571847507331</v>
      </c>
      <c r="AE428" s="152">
        <v>222.42496428999524</v>
      </c>
      <c r="AF428" s="150">
        <v>220.15463114815236</v>
      </c>
      <c r="AG428" s="151">
        <v>226.46290322580646</v>
      </c>
      <c r="AH428" s="152">
        <v>245.73934097953367</v>
      </c>
      <c r="AI428" s="150">
        <v>24.032646491375342</v>
      </c>
      <c r="AJ428" s="165">
        <v>30.439413489736072</v>
      </c>
      <c r="AK428" s="152">
        <v>35.515945234401734</v>
      </c>
      <c r="AL428" s="150">
        <v>227.20208225267871</v>
      </c>
      <c r="AM428" s="165">
        <v>288.98252199413486</v>
      </c>
      <c r="AN428" s="152">
        <v>355.68549281897589</v>
      </c>
      <c r="AO428" s="150">
        <v>217.7390665563307</v>
      </c>
      <c r="AP428" s="151">
        <v>251.43038123167153</v>
      </c>
      <c r="AQ428" s="152">
        <v>281.01903476601393</v>
      </c>
      <c r="AR428" s="150">
        <v>91.753938263927083</v>
      </c>
      <c r="AS428" s="165">
        <v>118.04134897360703</v>
      </c>
      <c r="AT428" s="152">
        <v>147.73115342071739</v>
      </c>
      <c r="AU428" s="150">
        <v>68.63758384082756</v>
      </c>
      <c r="AV428" s="165">
        <v>87.045542521994136</v>
      </c>
      <c r="AW428" s="152">
        <v>105.73669009719649</v>
      </c>
      <c r="AX428" s="150">
        <v>77.454956011730204</v>
      </c>
      <c r="AY428" s="165">
        <v>77.454956011730204</v>
      </c>
      <c r="AZ428" s="152">
        <v>77.454956011730204</v>
      </c>
      <c r="BA428" s="150">
        <v>17.523500589782948</v>
      </c>
      <c r="BB428" s="165">
        <v>20.234956011730205</v>
      </c>
      <c r="BC428" s="152">
        <v>22.616231893271628</v>
      </c>
    </row>
    <row r="429" spans="1:55" hidden="1">
      <c r="A429" s="147" t="str">
        <f t="shared" si="6"/>
        <v>CAROLINAS HEALTHCARE SYSTEMPREMIER</v>
      </c>
      <c r="B429" s="148" t="s">
        <v>365</v>
      </c>
      <c r="C429" s="148" t="s">
        <v>8334</v>
      </c>
      <c r="D429" s="168">
        <v>334</v>
      </c>
      <c r="E429" s="150">
        <v>159.18756212487537</v>
      </c>
      <c r="F429" s="151">
        <v>194.89457034570702</v>
      </c>
      <c r="G429" s="152">
        <v>299.06056954401754</v>
      </c>
      <c r="H429" s="150">
        <v>434.51006533568011</v>
      </c>
      <c r="I429" s="151">
        <v>557.21939998226856</v>
      </c>
      <c r="J429" s="153">
        <v>668.0833936717047</v>
      </c>
      <c r="K429" s="150">
        <v>308.44806465813815</v>
      </c>
      <c r="L429" s="151">
        <v>387.8037882544632</v>
      </c>
      <c r="M429" s="152">
        <v>469.78825758675106</v>
      </c>
      <c r="N429" s="150">
        <v>76.558518121147813</v>
      </c>
      <c r="O429" s="151">
        <v>103.43668957211675</v>
      </c>
      <c r="P429" s="152">
        <v>120.32228638580358</v>
      </c>
      <c r="Q429" s="150">
        <v>49.503482556394118</v>
      </c>
      <c r="R429" s="151">
        <v>65.978922155688622</v>
      </c>
      <c r="S429" s="152">
        <v>77.972849699150089</v>
      </c>
      <c r="T429" s="150">
        <v>570.93976706453202</v>
      </c>
      <c r="U429" s="165">
        <v>682.35601796407184</v>
      </c>
      <c r="V429" s="152">
        <v>738.64632619010899</v>
      </c>
      <c r="W429" s="150">
        <v>93.303133976101648</v>
      </c>
      <c r="X429" s="165">
        <v>111.51080838323354</v>
      </c>
      <c r="Y429" s="152">
        <v>120.70978605643592</v>
      </c>
      <c r="Z429" s="150">
        <v>975.87885582798549</v>
      </c>
      <c r="AA429" s="151">
        <v>1215.6858682634731</v>
      </c>
      <c r="AB429" s="152">
        <v>1568.9467202825049</v>
      </c>
      <c r="AC429" s="150">
        <v>180.79058046982286</v>
      </c>
      <c r="AD429" s="151">
        <v>229.67008982035927</v>
      </c>
      <c r="AE429" s="152">
        <v>242.42110501009475</v>
      </c>
      <c r="AF429" s="150">
        <v>196.28444262082169</v>
      </c>
      <c r="AG429" s="151">
        <v>201.90874251497007</v>
      </c>
      <c r="AH429" s="152">
        <v>219.0951392783391</v>
      </c>
      <c r="AI429" s="150">
        <v>251.24524794353133</v>
      </c>
      <c r="AJ429" s="165">
        <v>318.22371257485031</v>
      </c>
      <c r="AK429" s="152">
        <v>371.29545718439454</v>
      </c>
      <c r="AL429" s="150">
        <v>46.77458482399269</v>
      </c>
      <c r="AM429" s="165">
        <v>59.493457778407432</v>
      </c>
      <c r="AN429" s="152">
        <v>73.225742869830938</v>
      </c>
      <c r="AO429" s="150">
        <v>79.871051456781743</v>
      </c>
      <c r="AP429" s="151">
        <v>92.229700598802395</v>
      </c>
      <c r="AQ429" s="152">
        <v>103.08341144800801</v>
      </c>
      <c r="AR429" s="150">
        <v>43.082551235000182</v>
      </c>
      <c r="AS429" s="165">
        <v>55.425658682634726</v>
      </c>
      <c r="AT429" s="152">
        <v>69.366341180321584</v>
      </c>
      <c r="AU429" s="150">
        <v>27.468975599933554</v>
      </c>
      <c r="AV429" s="165">
        <v>34.835898203592812</v>
      </c>
      <c r="AW429" s="152">
        <v>42.316153887834858</v>
      </c>
      <c r="AX429" s="150">
        <v>46.159790419161673</v>
      </c>
      <c r="AY429" s="165">
        <v>46.159790419161673</v>
      </c>
      <c r="AZ429" s="152">
        <v>46.159790419161673</v>
      </c>
      <c r="BA429" s="150">
        <v>17.7931399633115</v>
      </c>
      <c r="BB429" s="165">
        <v>20.546317365269463</v>
      </c>
      <c r="BC429" s="152">
        <v>22.964234654936369</v>
      </c>
    </row>
    <row r="430" spans="1:55" hidden="1">
      <c r="A430" s="147" t="str">
        <f t="shared" si="6"/>
        <v>UNIVERSITY OF ILLINOIS MEDICAL CENTERVIZIENT</v>
      </c>
      <c r="B430" s="148" t="s">
        <v>1194</v>
      </c>
      <c r="C430" s="148" t="s">
        <v>8335</v>
      </c>
      <c r="D430" s="168">
        <v>330</v>
      </c>
      <c r="E430" s="150">
        <v>769.42639265720095</v>
      </c>
      <c r="F430" s="151">
        <v>861.43151515151521</v>
      </c>
      <c r="G430" s="152">
        <v>1137.7806563543281</v>
      </c>
      <c r="H430" s="150">
        <v>310.39388684360222</v>
      </c>
      <c r="I430" s="151">
        <v>351.44963636363639</v>
      </c>
      <c r="J430" s="153">
        <v>460.0106104253241</v>
      </c>
      <c r="K430" s="150">
        <v>216.15767676261652</v>
      </c>
      <c r="L430" s="151">
        <v>246.45051515151513</v>
      </c>
      <c r="M430" s="152">
        <v>318.22203133051204</v>
      </c>
      <c r="N430" s="150">
        <v>12.656913272959793</v>
      </c>
      <c r="O430" s="151">
        <v>13.777151515151516</v>
      </c>
      <c r="P430" s="152">
        <v>17.393446984351474</v>
      </c>
      <c r="Q430" s="150">
        <v>81.579296808025873</v>
      </c>
      <c r="R430" s="151">
        <v>91.221969696969694</v>
      </c>
      <c r="S430" s="152">
        <v>124.39513211046058</v>
      </c>
      <c r="T430" s="150">
        <v>1013.4665012079818</v>
      </c>
      <c r="U430" s="165">
        <v>1080.6162424242423</v>
      </c>
      <c r="V430" s="152">
        <v>1280.5796909050848</v>
      </c>
      <c r="W430" s="150">
        <v>65.219819986066469</v>
      </c>
      <c r="X430" s="165">
        <v>69.541121212121212</v>
      </c>
      <c r="Y430" s="152">
        <v>82.40941049269334</v>
      </c>
      <c r="Z430" s="150">
        <v>1256.6269737611524</v>
      </c>
      <c r="AA430" s="151">
        <v>1556.7302121212119</v>
      </c>
      <c r="AB430" s="152">
        <v>2200.9756731212283</v>
      </c>
      <c r="AC430" s="150">
        <v>351.336597191306</v>
      </c>
      <c r="AD430" s="151">
        <v>396.28318181818179</v>
      </c>
      <c r="AE430" s="152">
        <v>460.16910333617335</v>
      </c>
      <c r="AF430" s="150">
        <v>342.28326980019358</v>
      </c>
      <c r="AG430" s="151">
        <v>427.31051515151518</v>
      </c>
      <c r="AH430" s="152">
        <v>636.03862329591186</v>
      </c>
      <c r="AI430" s="150">
        <v>276.85224828436822</v>
      </c>
      <c r="AJ430" s="165">
        <v>309.69706516381325</v>
      </c>
      <c r="AK430" s="152">
        <v>349.93359270147118</v>
      </c>
      <c r="AL430" s="150">
        <v>88.234242027136858</v>
      </c>
      <c r="AM430" s="165">
        <v>103.49253458644149</v>
      </c>
      <c r="AN430" s="152">
        <v>121.24382631263622</v>
      </c>
      <c r="AO430" s="150">
        <v>289.23</v>
      </c>
      <c r="AP430" s="151">
        <v>309.95094847880375</v>
      </c>
      <c r="AQ430" s="152">
        <v>371.29083547559691</v>
      </c>
      <c r="AR430" s="150">
        <v>75.240726122916229</v>
      </c>
      <c r="AS430" s="165">
        <v>84.899454545454546</v>
      </c>
      <c r="AT430" s="152">
        <v>116.150698968822</v>
      </c>
      <c r="AU430" s="150">
        <v>61.674738708646274</v>
      </c>
      <c r="AV430" s="165">
        <v>67.907545454545456</v>
      </c>
      <c r="AW430" s="152">
        <v>90.915063244857436</v>
      </c>
      <c r="AX430" s="150">
        <v>145.69687358285958</v>
      </c>
      <c r="AY430" s="165">
        <v>145.69687358285958</v>
      </c>
      <c r="AZ430" s="152">
        <v>145.69687358285958</v>
      </c>
      <c r="BA430" s="150">
        <v>37.54</v>
      </c>
      <c r="BB430" s="165">
        <v>40.229431960357815</v>
      </c>
      <c r="BC430" s="152">
        <v>48.19091368030255</v>
      </c>
    </row>
    <row r="431" spans="1:55" hidden="1">
      <c r="A431" s="147" t="str">
        <f t="shared" si="6"/>
        <v>LIFEBRIDGE HEALTH, INCPREMIER</v>
      </c>
      <c r="B431" s="148" t="s">
        <v>660</v>
      </c>
      <c r="C431" s="148" t="s">
        <v>8334</v>
      </c>
      <c r="D431" s="168">
        <v>329</v>
      </c>
      <c r="E431" s="150">
        <v>159.18756212487537</v>
      </c>
      <c r="F431" s="151">
        <v>194.89457034570702</v>
      </c>
      <c r="G431" s="152">
        <v>299.06056954401754</v>
      </c>
      <c r="H431" s="150">
        <v>455.67642834470092</v>
      </c>
      <c r="I431" s="151">
        <v>585.43021960895453</v>
      </c>
      <c r="J431" s="153">
        <v>701.4224954146963</v>
      </c>
      <c r="K431" s="150">
        <v>308.44806465813815</v>
      </c>
      <c r="L431" s="151">
        <v>387.8037882544632</v>
      </c>
      <c r="M431" s="152">
        <v>469.78825758675106</v>
      </c>
      <c r="N431" s="150">
        <v>76.558518121147813</v>
      </c>
      <c r="O431" s="151">
        <v>103.43668957211675</v>
      </c>
      <c r="P431" s="152">
        <v>120.32228638580358</v>
      </c>
      <c r="Q431" s="150">
        <v>70.669845565414946</v>
      </c>
      <c r="R431" s="151">
        <v>94.189741782374639</v>
      </c>
      <c r="S431" s="152">
        <v>111.31195144214163</v>
      </c>
      <c r="T431" s="150">
        <v>423.312889629219</v>
      </c>
      <c r="U431" s="165">
        <v>505.92043921790867</v>
      </c>
      <c r="V431" s="152">
        <v>547.6558628262452</v>
      </c>
      <c r="W431" s="150">
        <v>306.74632024839622</v>
      </c>
      <c r="X431" s="165">
        <v>366.606443768997</v>
      </c>
      <c r="Y431" s="152">
        <v>396.84929233209817</v>
      </c>
      <c r="Z431" s="150">
        <v>1245.140315938412</v>
      </c>
      <c r="AA431" s="151">
        <v>1551.1141337386018</v>
      </c>
      <c r="AB431" s="152">
        <v>2001.8456218375529</v>
      </c>
      <c r="AC431" s="150">
        <v>305.55850796962267</v>
      </c>
      <c r="AD431" s="151">
        <v>388.17094224924011</v>
      </c>
      <c r="AE431" s="152">
        <v>409.72173967656465</v>
      </c>
      <c r="AF431" s="150">
        <v>334.93306912003874</v>
      </c>
      <c r="AG431" s="151">
        <v>344.53018237082063</v>
      </c>
      <c r="AH431" s="152">
        <v>373.8564628350843</v>
      </c>
      <c r="AI431" s="150">
        <v>268.83162993822793</v>
      </c>
      <c r="AJ431" s="165">
        <v>340.49837772740148</v>
      </c>
      <c r="AK431" s="152">
        <v>397.28497856395063</v>
      </c>
      <c r="AL431" s="150">
        <v>12.297007077478353</v>
      </c>
      <c r="AM431" s="165">
        <v>15.640790273556231</v>
      </c>
      <c r="AN431" s="152">
        <v>19.250998842902352</v>
      </c>
      <c r="AO431" s="150">
        <v>102.68686500658382</v>
      </c>
      <c r="AP431" s="151">
        <v>118.57586249645787</v>
      </c>
      <c r="AQ431" s="152">
        <v>132.5300238661244</v>
      </c>
      <c r="AR431" s="150">
        <v>51.781502799530799</v>
      </c>
      <c r="AS431" s="165">
        <v>66.616851090960623</v>
      </c>
      <c r="AT431" s="152">
        <v>83.372346508207315</v>
      </c>
      <c r="AU431" s="150">
        <v>62.519125020351204</v>
      </c>
      <c r="AV431" s="165">
        <v>79.286170212765967</v>
      </c>
      <c r="AW431" s="152">
        <v>96.311160409650213</v>
      </c>
      <c r="AX431" s="150">
        <v>24.442674772036476</v>
      </c>
      <c r="AY431" s="165">
        <v>24.442674772036476</v>
      </c>
      <c r="AZ431" s="152">
        <v>24.442674772036476</v>
      </c>
      <c r="BA431" s="150">
        <v>15.603589737643819</v>
      </c>
      <c r="BB431" s="165">
        <v>18.017972513459902</v>
      </c>
      <c r="BC431" s="152">
        <v>20.138350900035384</v>
      </c>
    </row>
    <row r="432" spans="1:55" hidden="1">
      <c r="A432" s="147" t="str">
        <f t="shared" si="6"/>
        <v>UW MEDICINEVIZIENT</v>
      </c>
      <c r="B432" s="148" t="s">
        <v>1060</v>
      </c>
      <c r="C432" s="148" t="s">
        <v>8335</v>
      </c>
      <c r="D432" s="168">
        <v>320</v>
      </c>
      <c r="E432" s="150">
        <v>198.71426338624468</v>
      </c>
      <c r="F432" s="151">
        <v>222.47576977424339</v>
      </c>
      <c r="G432" s="152">
        <v>293.84649029487946</v>
      </c>
      <c r="H432" s="150">
        <v>1871.2922233556415</v>
      </c>
      <c r="I432" s="151">
        <v>2128.4274999999998</v>
      </c>
      <c r="J432" s="153">
        <v>2746.3660840072621</v>
      </c>
      <c r="K432" s="150">
        <v>1765.0133411273639</v>
      </c>
      <c r="L432" s="151">
        <v>2012.36640625</v>
      </c>
      <c r="M432" s="152">
        <v>2598.4093609398992</v>
      </c>
      <c r="N432" s="150">
        <v>93.626349140249346</v>
      </c>
      <c r="O432" s="151">
        <v>101.91303124999999</v>
      </c>
      <c r="P432" s="152">
        <v>128.66367217577454</v>
      </c>
      <c r="Q432" s="150">
        <v>12.652533088028044</v>
      </c>
      <c r="R432" s="151">
        <v>14.1480625</v>
      </c>
      <c r="S432" s="152">
        <v>19.293050891588202</v>
      </c>
      <c r="T432" s="150">
        <v>1118.02</v>
      </c>
      <c r="U432" s="165">
        <v>1192.0971930647138</v>
      </c>
      <c r="V432" s="152">
        <v>1412.689718228673</v>
      </c>
      <c r="W432" s="150">
        <v>158.72540983355313</v>
      </c>
      <c r="X432" s="165">
        <v>169.24215624999999</v>
      </c>
      <c r="Y432" s="152">
        <v>200.55969883677645</v>
      </c>
      <c r="Z432" s="150">
        <v>2035.3430546829532</v>
      </c>
      <c r="AA432" s="151">
        <v>2521.4165312499999</v>
      </c>
      <c r="AB432" s="152">
        <v>3564.8928785965213</v>
      </c>
      <c r="AC432" s="150">
        <v>826.86741252959166</v>
      </c>
      <c r="AD432" s="151">
        <v>932.64878124999996</v>
      </c>
      <c r="AE432" s="152">
        <v>1083.0037031253503</v>
      </c>
      <c r="AF432" s="150">
        <v>597.47173977745263</v>
      </c>
      <c r="AG432" s="151">
        <v>745.89084375000004</v>
      </c>
      <c r="AH432" s="152">
        <v>1110.2356917651759</v>
      </c>
      <c r="AI432" s="150">
        <v>357.17018972091341</v>
      </c>
      <c r="AJ432" s="165">
        <v>399.54365625000003</v>
      </c>
      <c r="AK432" s="152">
        <v>451.45325157889397</v>
      </c>
      <c r="AL432" s="150">
        <v>88.234242027136858</v>
      </c>
      <c r="AM432" s="165">
        <v>103.49253458644149</v>
      </c>
      <c r="AN432" s="152">
        <v>121.24382631263622</v>
      </c>
      <c r="AO432" s="150">
        <v>198.9945486070381</v>
      </c>
      <c r="AP432" s="151">
        <v>213.2508698366797</v>
      </c>
      <c r="AQ432" s="152">
        <v>255.45362585968417</v>
      </c>
      <c r="AR432" s="150">
        <v>93.911938527306958</v>
      </c>
      <c r="AS432" s="165">
        <v>105.96750944760279</v>
      </c>
      <c r="AT432" s="152">
        <v>144.97384413388181</v>
      </c>
      <c r="AU432" s="150">
        <v>121.97</v>
      </c>
      <c r="AV432" s="165">
        <v>134.29620445120341</v>
      </c>
      <c r="AW432" s="152">
        <v>179.79663142732846</v>
      </c>
      <c r="AX432" s="150">
        <v>145.69687358285958</v>
      </c>
      <c r="AY432" s="165">
        <v>145.69687358285958</v>
      </c>
      <c r="AZ432" s="152">
        <v>145.69687358285958</v>
      </c>
      <c r="BA432" s="150">
        <v>31.593536316652585</v>
      </c>
      <c r="BB432" s="165">
        <v>33.856953107029007</v>
      </c>
      <c r="BC432" s="152">
        <v>40.557309043455213</v>
      </c>
    </row>
    <row r="433" spans="1:55" hidden="1">
      <c r="A433" s="147" t="str">
        <f t="shared" si="6"/>
        <v>CHILDRENS HOSPITAL LOS ANGELESVIZIENT</v>
      </c>
      <c r="B433" s="148" t="s">
        <v>390</v>
      </c>
      <c r="C433" s="148" t="s">
        <v>8335</v>
      </c>
      <c r="D433" s="168">
        <v>310</v>
      </c>
      <c r="E433" s="150">
        <v>198.71426338624468</v>
      </c>
      <c r="F433" s="151">
        <v>222.47576977424339</v>
      </c>
      <c r="G433" s="152">
        <v>293.84649029487946</v>
      </c>
      <c r="H433" s="150">
        <v>587.893737914133</v>
      </c>
      <c r="I433" s="151">
        <v>664.2762008679598</v>
      </c>
      <c r="J433" s="153">
        <v>861.60409577494477</v>
      </c>
      <c r="K433" s="150">
        <v>425.73367152025401</v>
      </c>
      <c r="L433" s="151">
        <v>485.39697610988736</v>
      </c>
      <c r="M433" s="152">
        <v>626.75467180262763</v>
      </c>
      <c r="N433" s="150">
        <v>82.451924642118186</v>
      </c>
      <c r="O433" s="151">
        <v>89.749580645161288</v>
      </c>
      <c r="P433" s="152">
        <v>113.3074983680487</v>
      </c>
      <c r="Q433" s="150">
        <v>79.708141751760863</v>
      </c>
      <c r="R433" s="151">
        <v>89.129644112911151</v>
      </c>
      <c r="S433" s="152">
        <v>121.5419256042684</v>
      </c>
      <c r="T433" s="150">
        <v>212.98874049140574</v>
      </c>
      <c r="U433" s="165">
        <v>227.10083870967739</v>
      </c>
      <c r="V433" s="152">
        <v>269.12488487744758</v>
      </c>
      <c r="W433" s="150">
        <v>58.621257749224981</v>
      </c>
      <c r="X433" s="165">
        <v>62.505354838709678</v>
      </c>
      <c r="Y433" s="152">
        <v>74.071705418474664</v>
      </c>
      <c r="Z433" s="150">
        <v>1175.5267642022015</v>
      </c>
      <c r="AA433" s="151">
        <v>1456.261935483871</v>
      </c>
      <c r="AB433" s="152">
        <v>2058.9290737314145</v>
      </c>
      <c r="AC433" s="150">
        <v>368.98080062324647</v>
      </c>
      <c r="AD433" s="151">
        <v>416.1846129032258</v>
      </c>
      <c r="AE433" s="152">
        <v>483.27889985969358</v>
      </c>
      <c r="AF433" s="150">
        <v>590.1180060135955</v>
      </c>
      <c r="AG433" s="151">
        <v>736.71035483870969</v>
      </c>
      <c r="AH433" s="152">
        <v>1096.5708150039522</v>
      </c>
      <c r="AI433" s="150">
        <v>276.85224828436822</v>
      </c>
      <c r="AJ433" s="165">
        <v>309.69706516381325</v>
      </c>
      <c r="AK433" s="152">
        <v>349.93359270147118</v>
      </c>
      <c r="AL433" s="150">
        <v>88.234242027136858</v>
      </c>
      <c r="AM433" s="165">
        <v>103.49253458644149</v>
      </c>
      <c r="AN433" s="152">
        <v>121.24382631263622</v>
      </c>
      <c r="AO433" s="150">
        <v>198.9945486070381</v>
      </c>
      <c r="AP433" s="151">
        <v>213.2508698366797</v>
      </c>
      <c r="AQ433" s="152">
        <v>255.45362585968417</v>
      </c>
      <c r="AR433" s="150">
        <v>93.911938527306958</v>
      </c>
      <c r="AS433" s="165">
        <v>105.96750944760279</v>
      </c>
      <c r="AT433" s="152">
        <v>144.97384413388181</v>
      </c>
      <c r="AU433" s="150">
        <v>121.97</v>
      </c>
      <c r="AV433" s="165">
        <v>134.29620445120341</v>
      </c>
      <c r="AW433" s="152">
        <v>179.79663142732846</v>
      </c>
      <c r="AX433" s="150">
        <v>145.69687358285958</v>
      </c>
      <c r="AY433" s="165">
        <v>145.69687358285958</v>
      </c>
      <c r="AZ433" s="152">
        <v>145.69687358285958</v>
      </c>
      <c r="BA433" s="150">
        <v>31.593536316652585</v>
      </c>
      <c r="BB433" s="165">
        <v>33.856953107029007</v>
      </c>
      <c r="BC433" s="152">
        <v>40.557309043455213</v>
      </c>
    </row>
    <row r="434" spans="1:55" hidden="1">
      <c r="A434" s="147" t="str">
        <f t="shared" si="6"/>
        <v>OREGON HEALTH AND SCIENCE UNIVERSITYVIZIENT</v>
      </c>
      <c r="B434" s="148" t="s">
        <v>803</v>
      </c>
      <c r="C434" s="148" t="s">
        <v>8335</v>
      </c>
      <c r="D434" s="168">
        <v>304</v>
      </c>
      <c r="E434" s="150">
        <v>198.71426338624468</v>
      </c>
      <c r="F434" s="151">
        <v>222.47576977424339</v>
      </c>
      <c r="G434" s="152">
        <v>293.84649029487946</v>
      </c>
      <c r="H434" s="150">
        <v>953.01462620561097</v>
      </c>
      <c r="I434" s="151">
        <v>1080.2046052631579</v>
      </c>
      <c r="J434" s="153">
        <v>1410.281432534058</v>
      </c>
      <c r="K434" s="150">
        <v>711.63954476625395</v>
      </c>
      <c r="L434" s="151">
        <v>811.37036184210524</v>
      </c>
      <c r="M434" s="152">
        <v>1047.6582877014123</v>
      </c>
      <c r="N434" s="150">
        <v>36.082888408175478</v>
      </c>
      <c r="O434" s="151">
        <v>39.276513157894733</v>
      </c>
      <c r="P434" s="152">
        <v>49.58600829719569</v>
      </c>
      <c r="Q434" s="150">
        <v>205.2921930311816</v>
      </c>
      <c r="R434" s="151">
        <v>229.55773026315791</v>
      </c>
      <c r="S434" s="152">
        <v>313.03713653545014</v>
      </c>
      <c r="T434" s="150">
        <v>390.38854114806503</v>
      </c>
      <c r="U434" s="165">
        <v>416.2547039473684</v>
      </c>
      <c r="V434" s="152">
        <v>493.28086992554938</v>
      </c>
      <c r="W434" s="150">
        <v>287.8527026380583</v>
      </c>
      <c r="X434" s="165">
        <v>306.92509868421052</v>
      </c>
      <c r="Y434" s="152">
        <v>363.72028530895744</v>
      </c>
      <c r="Z434" s="150">
        <v>3182.5784012147187</v>
      </c>
      <c r="AA434" s="151">
        <v>3942.6305921052631</v>
      </c>
      <c r="AB434" s="152">
        <v>5574.2696799742971</v>
      </c>
      <c r="AC434" s="150">
        <v>837.24716167539395</v>
      </c>
      <c r="AD434" s="151">
        <v>944.35641447368414</v>
      </c>
      <c r="AE434" s="152">
        <v>1096.5987566878389</v>
      </c>
      <c r="AF434" s="150">
        <v>744.29546707528334</v>
      </c>
      <c r="AG434" s="151">
        <v>929.18733552631579</v>
      </c>
      <c r="AH434" s="152">
        <v>1383.0669096982058</v>
      </c>
      <c r="AI434" s="150">
        <v>682.9900015992946</v>
      </c>
      <c r="AJ434" s="165">
        <v>764.01763157894732</v>
      </c>
      <c r="AK434" s="152">
        <v>863.28049174206149</v>
      </c>
      <c r="AL434" s="150">
        <v>13.391123459637223</v>
      </c>
      <c r="AM434" s="165">
        <v>15.706842105263158</v>
      </c>
      <c r="AN434" s="152">
        <v>18.400917938094608</v>
      </c>
      <c r="AO434" s="150">
        <v>289.23</v>
      </c>
      <c r="AP434" s="151">
        <v>309.95094847880375</v>
      </c>
      <c r="AQ434" s="152">
        <v>371.29083547559691</v>
      </c>
      <c r="AR434" s="150">
        <v>152.11000000000001</v>
      </c>
      <c r="AS434" s="165">
        <v>171.63651517413828</v>
      </c>
      <c r="AT434" s="152">
        <v>234.81542152164894</v>
      </c>
      <c r="AU434" s="150">
        <v>121.97</v>
      </c>
      <c r="AV434" s="165">
        <v>134.29620445120341</v>
      </c>
      <c r="AW434" s="152">
        <v>179.79663142732846</v>
      </c>
      <c r="AX434" s="150">
        <v>277.64999999999998</v>
      </c>
      <c r="AY434" s="165">
        <v>277.64999999999998</v>
      </c>
      <c r="AZ434" s="152">
        <v>277.64999999999998</v>
      </c>
      <c r="BA434" s="150">
        <v>37.54</v>
      </c>
      <c r="BB434" s="165">
        <v>40.229431960357815</v>
      </c>
      <c r="BC434" s="152">
        <v>48.19091368030255</v>
      </c>
    </row>
    <row r="435" spans="1:55" hidden="1">
      <c r="A435" s="147" t="str">
        <f t="shared" si="6"/>
        <v>THEDACARE, INCVIZIENT</v>
      </c>
      <c r="B435" s="148" t="s">
        <v>994</v>
      </c>
      <c r="C435" s="148" t="s">
        <v>8335</v>
      </c>
      <c r="D435" s="168">
        <v>295</v>
      </c>
      <c r="E435" s="150">
        <v>844.86832288906794</v>
      </c>
      <c r="F435" s="151">
        <v>945.89450847457624</v>
      </c>
      <c r="G435" s="152">
        <v>1249.3395653221069</v>
      </c>
      <c r="H435" s="150">
        <v>555.82260400291</v>
      </c>
      <c r="I435" s="151">
        <v>627.40450847457623</v>
      </c>
      <c r="J435" s="153">
        <v>820.13309017492588</v>
      </c>
      <c r="K435" s="150">
        <v>349.16672734338357</v>
      </c>
      <c r="L435" s="151">
        <v>398.09976271186434</v>
      </c>
      <c r="M435" s="152">
        <v>514.03469408242165</v>
      </c>
      <c r="N435" s="150">
        <v>59.876609748447926</v>
      </c>
      <c r="O435" s="151">
        <v>65.176169491525428</v>
      </c>
      <c r="P435" s="152">
        <v>82.283935648615554</v>
      </c>
      <c r="Q435" s="150">
        <v>146.77926691107851</v>
      </c>
      <c r="R435" s="151">
        <v>164.12857627118643</v>
      </c>
      <c r="S435" s="152">
        <v>223.81446044388875</v>
      </c>
      <c r="T435" s="150">
        <v>333.53736164849255</v>
      </c>
      <c r="U435" s="165">
        <v>355.63670829088773</v>
      </c>
      <c r="V435" s="152">
        <v>421.4457714941986</v>
      </c>
      <c r="W435" s="150">
        <v>420.22650948644167</v>
      </c>
      <c r="X435" s="165">
        <v>448.06966101694911</v>
      </c>
      <c r="Y435" s="152">
        <v>530.98304974742859</v>
      </c>
      <c r="Z435" s="150">
        <v>1396.5036645531063</v>
      </c>
      <c r="AA435" s="151">
        <v>1730.0117627118645</v>
      </c>
      <c r="AB435" s="152">
        <v>2445.9689767014734</v>
      </c>
      <c r="AC435" s="150">
        <v>341.9258440129118</v>
      </c>
      <c r="AD435" s="151">
        <v>385.66850847457624</v>
      </c>
      <c r="AE435" s="152">
        <v>447.84320877682666</v>
      </c>
      <c r="AF435" s="150">
        <v>303.33922484125799</v>
      </c>
      <c r="AG435" s="151">
        <v>378.69230508474573</v>
      </c>
      <c r="AH435" s="152">
        <v>563.67190564793907</v>
      </c>
      <c r="AI435" s="150">
        <v>433.30542768621973</v>
      </c>
      <c r="AJ435" s="165">
        <v>484.71132203389828</v>
      </c>
      <c r="AK435" s="152">
        <v>547.6860888322708</v>
      </c>
      <c r="AL435" s="150">
        <v>88.234242027136858</v>
      </c>
      <c r="AM435" s="165">
        <v>103.49253458644149</v>
      </c>
      <c r="AN435" s="152">
        <v>121.24382631263622</v>
      </c>
      <c r="AO435" s="150">
        <v>289.23</v>
      </c>
      <c r="AP435" s="151">
        <v>309.95094847880375</v>
      </c>
      <c r="AQ435" s="152">
        <v>371.29083547559691</v>
      </c>
      <c r="AR435" s="150">
        <v>152.11000000000001</v>
      </c>
      <c r="AS435" s="165">
        <v>171.63651517413828</v>
      </c>
      <c r="AT435" s="152">
        <v>234.81542152164894</v>
      </c>
      <c r="AU435" s="150">
        <v>95.471757534377943</v>
      </c>
      <c r="AV435" s="165">
        <v>105.12006779661016</v>
      </c>
      <c r="AW435" s="152">
        <v>140.73543003302305</v>
      </c>
      <c r="AX435" s="150">
        <v>139.82135593220337</v>
      </c>
      <c r="AY435" s="165">
        <v>139.82135593220337</v>
      </c>
      <c r="AZ435" s="152">
        <v>139.82135593220337</v>
      </c>
      <c r="BA435" s="150">
        <v>37.54</v>
      </c>
      <c r="BB435" s="165">
        <v>40.229431960357815</v>
      </c>
      <c r="BC435" s="152">
        <v>48.19091368030255</v>
      </c>
    </row>
    <row r="436" spans="1:55" hidden="1">
      <c r="A436" s="147" t="str">
        <f t="shared" si="6"/>
        <v>TEXAS CHILDRENS HOSPITALVIZIENT</v>
      </c>
      <c r="B436" s="148" t="s">
        <v>977</v>
      </c>
      <c r="C436" s="148" t="s">
        <v>8335</v>
      </c>
      <c r="D436" s="168">
        <v>284</v>
      </c>
      <c r="E436" s="150">
        <v>198.71426338624468</v>
      </c>
      <c r="F436" s="151">
        <v>222.47576977424339</v>
      </c>
      <c r="G436" s="152">
        <v>293.84649029487946</v>
      </c>
      <c r="H436" s="150">
        <v>1124.6768235327761</v>
      </c>
      <c r="I436" s="151">
        <v>1257.3001099127043</v>
      </c>
      <c r="J436" s="153">
        <v>1643.5537764229443</v>
      </c>
      <c r="K436" s="150">
        <v>425.73367152025401</v>
      </c>
      <c r="L436" s="151">
        <v>485.39697610988736</v>
      </c>
      <c r="M436" s="152">
        <v>626.75467180262763</v>
      </c>
      <c r="N436" s="150">
        <v>325.17523151187197</v>
      </c>
      <c r="O436" s="151">
        <v>353.95584507042258</v>
      </c>
      <c r="P436" s="152">
        <v>446.86394130623108</v>
      </c>
      <c r="Q436" s="150">
        <v>373.76792050065018</v>
      </c>
      <c r="R436" s="151">
        <v>417.94728873239438</v>
      </c>
      <c r="S436" s="152">
        <v>569.9351633140858</v>
      </c>
      <c r="T436" s="150">
        <v>1102.3264594843467</v>
      </c>
      <c r="U436" s="165">
        <v>1175.3638380281691</v>
      </c>
      <c r="V436" s="152">
        <v>1392.8599268751475</v>
      </c>
      <c r="W436" s="150">
        <v>196.67147249416419</v>
      </c>
      <c r="X436" s="165">
        <v>209.70242957746478</v>
      </c>
      <c r="Y436" s="152">
        <v>248.5069739909832</v>
      </c>
      <c r="Z436" s="150">
        <v>2861.2963509805131</v>
      </c>
      <c r="AA436" s="151">
        <v>3544.6210915492957</v>
      </c>
      <c r="AB436" s="152">
        <v>5011.5458235385968</v>
      </c>
      <c r="AC436" s="150">
        <v>958.93</v>
      </c>
      <c r="AD436" s="151">
        <v>1081.6061707741517</v>
      </c>
      <c r="AE436" s="152">
        <v>1255.9749305646094</v>
      </c>
      <c r="AF436" s="150">
        <v>586.89658720088164</v>
      </c>
      <c r="AG436" s="151">
        <v>732.68869718309861</v>
      </c>
      <c r="AH436" s="152">
        <v>1090.5847006727022</v>
      </c>
      <c r="AI436" s="150">
        <v>49.685828256107641</v>
      </c>
      <c r="AJ436" s="165">
        <v>55.580387323943661</v>
      </c>
      <c r="AK436" s="152">
        <v>62.80151414970365</v>
      </c>
      <c r="AL436" s="150">
        <v>88.234242027136858</v>
      </c>
      <c r="AM436" s="165">
        <v>103.49253458644149</v>
      </c>
      <c r="AN436" s="152">
        <v>121.24382631263622</v>
      </c>
      <c r="AO436" s="150">
        <v>289.23</v>
      </c>
      <c r="AP436" s="151">
        <v>309.95094847880375</v>
      </c>
      <c r="AQ436" s="152">
        <v>371.29083547559691</v>
      </c>
      <c r="AR436" s="150">
        <v>152.11000000000001</v>
      </c>
      <c r="AS436" s="165">
        <v>171.63651517413828</v>
      </c>
      <c r="AT436" s="152">
        <v>234.81542152164894</v>
      </c>
      <c r="AU436" s="150">
        <v>121.97</v>
      </c>
      <c r="AV436" s="165">
        <v>134.29620445120341</v>
      </c>
      <c r="AW436" s="152">
        <v>179.79663142732846</v>
      </c>
      <c r="AX436" s="150">
        <v>277.64999999999998</v>
      </c>
      <c r="AY436" s="165">
        <v>277.64999999999998</v>
      </c>
      <c r="AZ436" s="152">
        <v>277.64999999999998</v>
      </c>
      <c r="BA436" s="150">
        <v>37.54</v>
      </c>
      <c r="BB436" s="165">
        <v>40.229431960357815</v>
      </c>
      <c r="BC436" s="152">
        <v>48.19091368030255</v>
      </c>
    </row>
    <row r="437" spans="1:55" hidden="1">
      <c r="A437" s="147" t="str">
        <f t="shared" si="6"/>
        <v>NORTHWEST COMMUNITY HEALTHCAREVIZIENT</v>
      </c>
      <c r="B437" s="148" t="s">
        <v>1173</v>
      </c>
      <c r="C437" s="148" t="s">
        <v>8335</v>
      </c>
      <c r="D437" s="168">
        <v>280</v>
      </c>
      <c r="E437" s="150">
        <v>571.04653925862249</v>
      </c>
      <c r="F437" s="151">
        <v>639.33014285714285</v>
      </c>
      <c r="G437" s="152">
        <v>844.42867108148766</v>
      </c>
      <c r="H437" s="150">
        <v>573.92626120607338</v>
      </c>
      <c r="I437" s="151">
        <v>649.07249055239663</v>
      </c>
      <c r="J437" s="153">
        <v>842.40963971859946</v>
      </c>
      <c r="K437" s="150">
        <v>425.73367152025401</v>
      </c>
      <c r="L437" s="151">
        <v>485.39697610988736</v>
      </c>
      <c r="M437" s="152">
        <v>626.75467180262763</v>
      </c>
      <c r="N437" s="150">
        <v>68.484447934058537</v>
      </c>
      <c r="O437" s="151">
        <v>74.545870329598088</v>
      </c>
      <c r="P437" s="152">
        <v>94.113042311703452</v>
      </c>
      <c r="Q437" s="150">
        <v>79.708141751760863</v>
      </c>
      <c r="R437" s="151">
        <v>89.129644112911151</v>
      </c>
      <c r="S437" s="152">
        <v>121.5419256042684</v>
      </c>
      <c r="T437" s="150">
        <v>445.453647474077</v>
      </c>
      <c r="U437" s="165">
        <v>474.96828571428568</v>
      </c>
      <c r="V437" s="152">
        <v>562.85915076124616</v>
      </c>
      <c r="W437" s="150">
        <v>136.27829307889405</v>
      </c>
      <c r="X437" s="165">
        <v>145.30775</v>
      </c>
      <c r="Y437" s="152">
        <v>172.19633231096702</v>
      </c>
      <c r="Z437" s="150">
        <v>1435.8068352819844</v>
      </c>
      <c r="AA437" s="151">
        <v>1778.7011785714287</v>
      </c>
      <c r="AB437" s="152">
        <v>2514.8082778282633</v>
      </c>
      <c r="AC437" s="150">
        <v>140.63150921525335</v>
      </c>
      <c r="AD437" s="151">
        <v>158.6225357142857</v>
      </c>
      <c r="AE437" s="152">
        <v>184.19451891360583</v>
      </c>
      <c r="AF437" s="150">
        <v>226.85461002334876</v>
      </c>
      <c r="AG437" s="151">
        <v>283.20800000000003</v>
      </c>
      <c r="AH437" s="152">
        <v>421.54643997589892</v>
      </c>
      <c r="AI437" s="150">
        <v>510.34062408640165</v>
      </c>
      <c r="AJ437" s="165">
        <v>570.88571428571424</v>
      </c>
      <c r="AK437" s="152">
        <v>645.05644868244644</v>
      </c>
      <c r="AL437" s="150">
        <v>167.99135886453411</v>
      </c>
      <c r="AM437" s="165">
        <v>197.042</v>
      </c>
      <c r="AN437" s="152">
        <v>230.83912399826661</v>
      </c>
      <c r="AO437" s="150">
        <v>198.9945486070381</v>
      </c>
      <c r="AP437" s="151">
        <v>213.2508698366797</v>
      </c>
      <c r="AQ437" s="152">
        <v>255.45362585968417</v>
      </c>
      <c r="AR437" s="150">
        <v>93.911938527306958</v>
      </c>
      <c r="AS437" s="165">
        <v>105.96750944760279</v>
      </c>
      <c r="AT437" s="152">
        <v>144.97384413388181</v>
      </c>
      <c r="AU437" s="150">
        <v>39.279219089298181</v>
      </c>
      <c r="AV437" s="165">
        <v>43.248750000000001</v>
      </c>
      <c r="AW437" s="152">
        <v>57.901707611312858</v>
      </c>
      <c r="AX437" s="150">
        <v>29.49382142857143</v>
      </c>
      <c r="AY437" s="165">
        <v>29.49382142857143</v>
      </c>
      <c r="AZ437" s="152">
        <v>29.49382142857143</v>
      </c>
      <c r="BA437" s="150">
        <v>31.593536316652585</v>
      </c>
      <c r="BB437" s="165">
        <v>33.856953107029007</v>
      </c>
      <c r="BC437" s="152">
        <v>40.557309043455213</v>
      </c>
    </row>
    <row r="438" spans="1:55" hidden="1">
      <c r="A438" s="147" t="str">
        <f t="shared" si="6"/>
        <v>ASHLAND HOSPITAL CORPPREMIER</v>
      </c>
      <c r="B438" s="148" t="s">
        <v>288</v>
      </c>
      <c r="C438" s="148" t="s">
        <v>8334</v>
      </c>
      <c r="D438" s="168">
        <v>279</v>
      </c>
      <c r="E438" s="150">
        <v>159.18756212487537</v>
      </c>
      <c r="F438" s="151">
        <v>194.89457034570702</v>
      </c>
      <c r="G438" s="152">
        <v>299.06056954401754</v>
      </c>
      <c r="H438" s="150">
        <v>344.83304949266835</v>
      </c>
      <c r="I438" s="151">
        <v>436.48984560213341</v>
      </c>
      <c r="J438" s="153">
        <v>527.06188068041831</v>
      </c>
      <c r="K438" s="150">
        <v>308.44806465813815</v>
      </c>
      <c r="L438" s="151">
        <v>387.8037882544632</v>
      </c>
      <c r="M438" s="152">
        <v>469.78825758675106</v>
      </c>
      <c r="N438" s="150">
        <v>10.491937621630575</v>
      </c>
      <c r="O438" s="151">
        <v>14.175448028673834</v>
      </c>
      <c r="P438" s="152">
        <v>16.489529241594653</v>
      </c>
      <c r="Q438" s="150">
        <v>25.893047212899575</v>
      </c>
      <c r="R438" s="151">
        <v>34.510609318996416</v>
      </c>
      <c r="S438" s="152">
        <v>40.78409385207258</v>
      </c>
      <c r="T438" s="150">
        <v>423.312889629219</v>
      </c>
      <c r="U438" s="165">
        <v>505.92043921790867</v>
      </c>
      <c r="V438" s="152">
        <v>547.6558628262452</v>
      </c>
      <c r="W438" s="150">
        <v>282.82724971760445</v>
      </c>
      <c r="X438" s="165">
        <v>338.01967741935488</v>
      </c>
      <c r="Y438" s="152">
        <v>365.90428798551096</v>
      </c>
      <c r="Z438" s="150">
        <v>750.90429082710341</v>
      </c>
      <c r="AA438" s="151">
        <v>935.42731182795694</v>
      </c>
      <c r="AB438" s="152">
        <v>1207.2490527931968</v>
      </c>
      <c r="AC438" s="150">
        <v>107.85596992771944</v>
      </c>
      <c r="AD438" s="151">
        <v>137.01648745519714</v>
      </c>
      <c r="AE438" s="152">
        <v>144.62348283779986</v>
      </c>
      <c r="AF438" s="150">
        <v>166.53707243463617</v>
      </c>
      <c r="AG438" s="151">
        <v>171.30899641577059</v>
      </c>
      <c r="AH438" s="152">
        <v>185.89075421814863</v>
      </c>
      <c r="AI438" s="150">
        <v>345.32408676157206</v>
      </c>
      <c r="AJ438" s="165">
        <v>437.38265232974908</v>
      </c>
      <c r="AK438" s="152">
        <v>510.32712347952116</v>
      </c>
      <c r="AL438" s="150">
        <v>63.399473527182444</v>
      </c>
      <c r="AM438" s="165">
        <v>80.638960573476709</v>
      </c>
      <c r="AN438" s="152">
        <v>99.252052456546693</v>
      </c>
      <c r="AO438" s="150">
        <v>102.68686500658382</v>
      </c>
      <c r="AP438" s="151">
        <v>118.57586249645787</v>
      </c>
      <c r="AQ438" s="152">
        <v>132.5300238661244</v>
      </c>
      <c r="AR438" s="150">
        <v>51.781502799530799</v>
      </c>
      <c r="AS438" s="165">
        <v>66.616851090960623</v>
      </c>
      <c r="AT438" s="152">
        <v>83.372346508207315</v>
      </c>
      <c r="AU438" s="150">
        <v>37.363499931729748</v>
      </c>
      <c r="AV438" s="165">
        <v>47.38404151317652</v>
      </c>
      <c r="AW438" s="152">
        <v>57.558739573200825</v>
      </c>
      <c r="AX438" s="150">
        <v>13.64258064516129</v>
      </c>
      <c r="AY438" s="165">
        <v>13.64258064516129</v>
      </c>
      <c r="AZ438" s="152">
        <v>13.64258064516129</v>
      </c>
      <c r="BA438" s="150">
        <v>15.603589737643819</v>
      </c>
      <c r="BB438" s="165">
        <v>18.017972513459902</v>
      </c>
      <c r="BC438" s="152">
        <v>20.138350900035384</v>
      </c>
    </row>
    <row r="439" spans="1:55" hidden="1">
      <c r="A439" s="147" t="str">
        <f t="shared" si="6"/>
        <v>CENTEGRA HEALTH SYSTEMVIZIENT</v>
      </c>
      <c r="B439" s="148" t="s">
        <v>374</v>
      </c>
      <c r="C439" s="148" t="s">
        <v>8335</v>
      </c>
      <c r="D439" s="168">
        <v>276</v>
      </c>
      <c r="E439" s="150">
        <v>269.81277811826425</v>
      </c>
      <c r="F439" s="151">
        <v>302.07597826086959</v>
      </c>
      <c r="G439" s="152">
        <v>398.98262226228866</v>
      </c>
      <c r="H439" s="150">
        <v>541.782838553435</v>
      </c>
      <c r="I439" s="151">
        <v>614.26050724637685</v>
      </c>
      <c r="J439" s="153">
        <v>803.65572880816762</v>
      </c>
      <c r="K439" s="150">
        <v>398.14429418779469</v>
      </c>
      <c r="L439" s="151">
        <v>453.94115942028986</v>
      </c>
      <c r="M439" s="152">
        <v>586.13826701252231</v>
      </c>
      <c r="N439" s="150">
        <v>10.011875997283152</v>
      </c>
      <c r="O439" s="151">
        <v>10.898007246376812</v>
      </c>
      <c r="P439" s="152">
        <v>13.758570562751675</v>
      </c>
      <c r="Q439" s="150">
        <v>133.62666836835714</v>
      </c>
      <c r="R439" s="151">
        <v>149.42134057971015</v>
      </c>
      <c r="S439" s="152">
        <v>203.75889123289363</v>
      </c>
      <c r="T439" s="150">
        <v>554.34063867663383</v>
      </c>
      <c r="U439" s="165">
        <v>591.06985507246372</v>
      </c>
      <c r="V439" s="152">
        <v>700.44482268188085</v>
      </c>
      <c r="W439" s="150">
        <v>158.16016200467612</v>
      </c>
      <c r="X439" s="165">
        <v>168.63945652173913</v>
      </c>
      <c r="Y439" s="152">
        <v>199.84547208224109</v>
      </c>
      <c r="Z439" s="150">
        <v>1257.462599086638</v>
      </c>
      <c r="AA439" s="151">
        <v>1557.7653985507247</v>
      </c>
      <c r="AB439" s="152">
        <v>2202.439266575484</v>
      </c>
      <c r="AC439" s="150">
        <v>263.11569797092324</v>
      </c>
      <c r="AD439" s="151">
        <v>296.77615942028984</v>
      </c>
      <c r="AE439" s="152">
        <v>344.62027519160841</v>
      </c>
      <c r="AF439" s="150">
        <v>197.04793599771097</v>
      </c>
      <c r="AG439" s="151">
        <v>245.99699275362318</v>
      </c>
      <c r="AH439" s="152">
        <v>366.15899459078429</v>
      </c>
      <c r="AI439" s="150">
        <v>269.76420107467817</v>
      </c>
      <c r="AJ439" s="165">
        <v>301.768115942029</v>
      </c>
      <c r="AK439" s="152">
        <v>340.97449686354685</v>
      </c>
      <c r="AL439" s="150">
        <v>32.993356249484471</v>
      </c>
      <c r="AM439" s="165">
        <v>38.698876811594204</v>
      </c>
      <c r="AN439" s="152">
        <v>45.336602464983301</v>
      </c>
      <c r="AO439" s="150">
        <v>198.9945486070381</v>
      </c>
      <c r="AP439" s="151">
        <v>213.2508698366797</v>
      </c>
      <c r="AQ439" s="152">
        <v>255.45362585968417</v>
      </c>
      <c r="AR439" s="150">
        <v>93.911938527306958</v>
      </c>
      <c r="AS439" s="165">
        <v>105.96750944760279</v>
      </c>
      <c r="AT439" s="152">
        <v>144.97384413388181</v>
      </c>
      <c r="AU439" s="150">
        <v>27.781348990162101</v>
      </c>
      <c r="AV439" s="165">
        <v>30.588913043478257</v>
      </c>
      <c r="AW439" s="152">
        <v>40.952635606609483</v>
      </c>
      <c r="AX439" s="150">
        <v>16.285507246376813</v>
      </c>
      <c r="AY439" s="165">
        <v>16.285507246376813</v>
      </c>
      <c r="AZ439" s="152">
        <v>16.285507246376813</v>
      </c>
      <c r="BA439" s="150">
        <v>31.593536316652585</v>
      </c>
      <c r="BB439" s="165">
        <v>33.856953107029007</v>
      </c>
      <c r="BC439" s="152">
        <v>40.557309043455213</v>
      </c>
    </row>
    <row r="440" spans="1:55" hidden="1">
      <c r="A440" s="147" t="str">
        <f t="shared" si="6"/>
        <v>UNIVERSITY OF COLORADO HEALTHVIZIENT</v>
      </c>
      <c r="B440" s="148" t="s">
        <v>1035</v>
      </c>
      <c r="C440" s="148" t="s">
        <v>8335</v>
      </c>
      <c r="D440" s="168">
        <v>275</v>
      </c>
      <c r="E440" s="150">
        <v>198.71426338624468</v>
      </c>
      <c r="F440" s="151">
        <v>222.47576977424339</v>
      </c>
      <c r="G440" s="152">
        <v>293.84649029487946</v>
      </c>
      <c r="H440" s="150">
        <v>946.19116236246293</v>
      </c>
      <c r="I440" s="151">
        <v>1076.3295272727273</v>
      </c>
      <c r="J440" s="153">
        <v>1389.9874606352701</v>
      </c>
      <c r="K440" s="150">
        <v>888.11815227937973</v>
      </c>
      <c r="L440" s="151">
        <v>1012.5810909090909</v>
      </c>
      <c r="M440" s="152">
        <v>1307.4657662527343</v>
      </c>
      <c r="N440" s="150">
        <v>40.037856184379393</v>
      </c>
      <c r="O440" s="151">
        <v>43.581527272727271</v>
      </c>
      <c r="P440" s="152">
        <v>55.02102399625916</v>
      </c>
      <c r="Q440" s="150">
        <v>18.035153898703854</v>
      </c>
      <c r="R440" s="151">
        <v>20.16690909090909</v>
      </c>
      <c r="S440" s="152">
        <v>27.500670386276695</v>
      </c>
      <c r="T440" s="150">
        <v>333.53736164849255</v>
      </c>
      <c r="U440" s="165">
        <v>355.63670829088773</v>
      </c>
      <c r="V440" s="152">
        <v>421.4457714941986</v>
      </c>
      <c r="W440" s="150">
        <v>562.79999999999995</v>
      </c>
      <c r="X440" s="165">
        <v>600.08971239943901</v>
      </c>
      <c r="Y440" s="152">
        <v>711.13376631822064</v>
      </c>
      <c r="Z440" s="150">
        <v>3739.2599999999998</v>
      </c>
      <c r="AA440" s="151">
        <v>4632.2569342545139</v>
      </c>
      <c r="AB440" s="152">
        <v>6549.2946334283979</v>
      </c>
      <c r="AC440" s="150">
        <v>958.93</v>
      </c>
      <c r="AD440" s="151">
        <v>1081.6061707741517</v>
      </c>
      <c r="AE440" s="152">
        <v>1255.9749305646094</v>
      </c>
      <c r="AF440" s="150">
        <v>1010.2221536968995</v>
      </c>
      <c r="AG440" s="151">
        <v>1261.1733818181817</v>
      </c>
      <c r="AH440" s="152">
        <v>1877.2179786510958</v>
      </c>
      <c r="AI440" s="150">
        <v>1270.72</v>
      </c>
      <c r="AJ440" s="165">
        <v>1421.4739345036446</v>
      </c>
      <c r="AK440" s="152">
        <v>1606.1549713725785</v>
      </c>
      <c r="AL440" s="150">
        <v>88.234242027136858</v>
      </c>
      <c r="AM440" s="165">
        <v>103.49253458644149</v>
      </c>
      <c r="AN440" s="152">
        <v>121.24382631263622</v>
      </c>
      <c r="AO440" s="150">
        <v>198.9945486070381</v>
      </c>
      <c r="AP440" s="151">
        <v>213.2508698366797</v>
      </c>
      <c r="AQ440" s="152">
        <v>255.45362585968417</v>
      </c>
      <c r="AR440" s="150">
        <v>93.911938527306958</v>
      </c>
      <c r="AS440" s="165">
        <v>105.96750944760279</v>
      </c>
      <c r="AT440" s="152">
        <v>144.97384413388181</v>
      </c>
      <c r="AU440" s="150">
        <v>35.215211290584982</v>
      </c>
      <c r="AV440" s="165">
        <v>38.774036363636363</v>
      </c>
      <c r="AW440" s="152">
        <v>51.910931909886067</v>
      </c>
      <c r="AX440" s="150">
        <v>28.586145454545452</v>
      </c>
      <c r="AY440" s="165">
        <v>28.586145454545452</v>
      </c>
      <c r="AZ440" s="152">
        <v>28.586145454545452</v>
      </c>
      <c r="BA440" s="150">
        <v>25.217925086644005</v>
      </c>
      <c r="BB440" s="165">
        <v>27.024581818181819</v>
      </c>
      <c r="BC440" s="152">
        <v>32.372798376313199</v>
      </c>
    </row>
    <row r="441" spans="1:55" hidden="1">
      <c r="A441" s="147" t="str">
        <f t="shared" si="6"/>
        <v>TORRANCE MEMORIAL MEDICAL CENTERVIZIENT</v>
      </c>
      <c r="B441" s="148" t="s">
        <v>1188</v>
      </c>
      <c r="C441" s="148" t="s">
        <v>8335</v>
      </c>
      <c r="D441" s="168">
        <v>274</v>
      </c>
      <c r="E441" s="150">
        <v>962.31925361078117</v>
      </c>
      <c r="F441" s="151">
        <v>1077.3897810218978</v>
      </c>
      <c r="G441" s="152">
        <v>1423.0188130334793</v>
      </c>
      <c r="H441" s="150">
        <v>573.92626120607338</v>
      </c>
      <c r="I441" s="151">
        <v>649.07249055239663</v>
      </c>
      <c r="J441" s="153">
        <v>842.40963971859946</v>
      </c>
      <c r="K441" s="150">
        <v>425.73367152025401</v>
      </c>
      <c r="L441" s="151">
        <v>485.39697610988736</v>
      </c>
      <c r="M441" s="152">
        <v>626.75467180262763</v>
      </c>
      <c r="N441" s="150">
        <v>68.484447934058537</v>
      </c>
      <c r="O441" s="151">
        <v>74.545870329598088</v>
      </c>
      <c r="P441" s="152">
        <v>94.113042311703452</v>
      </c>
      <c r="Q441" s="150">
        <v>79.708141751760863</v>
      </c>
      <c r="R441" s="151">
        <v>89.129644112911151</v>
      </c>
      <c r="S441" s="152">
        <v>121.5419256042684</v>
      </c>
      <c r="T441" s="150">
        <v>1118.02</v>
      </c>
      <c r="U441" s="165">
        <v>1192.0971930647138</v>
      </c>
      <c r="V441" s="152">
        <v>1412.689718228673</v>
      </c>
      <c r="W441" s="150">
        <v>277.54614731966103</v>
      </c>
      <c r="X441" s="165">
        <v>295.93565693430656</v>
      </c>
      <c r="Y441" s="152">
        <v>350.69729401304602</v>
      </c>
      <c r="Z441" s="150">
        <v>1330.3298889505506</v>
      </c>
      <c r="AA441" s="151">
        <v>1648.0345985401459</v>
      </c>
      <c r="AB441" s="152">
        <v>2330.0659495176155</v>
      </c>
      <c r="AC441" s="150">
        <v>264.76674971712151</v>
      </c>
      <c r="AD441" s="151">
        <v>298.6384306569343</v>
      </c>
      <c r="AE441" s="152">
        <v>346.7827683895373</v>
      </c>
      <c r="AF441" s="150">
        <v>247.04214948361016</v>
      </c>
      <c r="AG441" s="151">
        <v>308.41036496350364</v>
      </c>
      <c r="AH441" s="152">
        <v>459.05938886624898</v>
      </c>
      <c r="AI441" s="150">
        <v>136.02846509919968</v>
      </c>
      <c r="AJ441" s="165">
        <v>152.16642335766423</v>
      </c>
      <c r="AK441" s="152">
        <v>171.93622156514485</v>
      </c>
      <c r="AL441" s="150">
        <v>246.98651321354362</v>
      </c>
      <c r="AM441" s="165">
        <v>289.69773722627735</v>
      </c>
      <c r="AN441" s="152">
        <v>339.38739906006793</v>
      </c>
      <c r="AO441" s="150">
        <v>206.04043207056927</v>
      </c>
      <c r="AP441" s="151">
        <v>220.80153284671533</v>
      </c>
      <c r="AQ441" s="152">
        <v>264.49857955687389</v>
      </c>
      <c r="AR441" s="150">
        <v>75.672811622366254</v>
      </c>
      <c r="AS441" s="165">
        <v>85.387007299270081</v>
      </c>
      <c r="AT441" s="152">
        <v>116.81771848553196</v>
      </c>
      <c r="AU441" s="150">
        <v>68.93898583604674</v>
      </c>
      <c r="AV441" s="165">
        <v>75.905912408759121</v>
      </c>
      <c r="AW441" s="152">
        <v>101.62332891151523</v>
      </c>
      <c r="AX441" s="150">
        <v>121.87492700729928</v>
      </c>
      <c r="AY441" s="165">
        <v>121.87492700729928</v>
      </c>
      <c r="AZ441" s="152">
        <v>121.87492700729928</v>
      </c>
      <c r="BA441" s="150">
        <v>20.15156195369104</v>
      </c>
      <c r="BB441" s="165">
        <v>21.595255474452557</v>
      </c>
      <c r="BC441" s="152">
        <v>25.86899793909414</v>
      </c>
    </row>
    <row r="442" spans="1:55" hidden="1">
      <c r="A442" s="147" t="str">
        <f t="shared" si="6"/>
        <v>MIDMICHIGAN HEALTHVIZIENT</v>
      </c>
      <c r="B442" s="148" t="s">
        <v>727</v>
      </c>
      <c r="C442" s="148" t="s">
        <v>8335</v>
      </c>
      <c r="D442" s="168">
        <v>254</v>
      </c>
      <c r="E442" s="150">
        <v>932.94437286956099</v>
      </c>
      <c r="F442" s="151">
        <v>1044.5023622047242</v>
      </c>
      <c r="G442" s="152">
        <v>1379.5810372968649</v>
      </c>
      <c r="H442" s="150">
        <v>1274.3089596889938</v>
      </c>
      <c r="I442" s="151">
        <v>1449.4854330708661</v>
      </c>
      <c r="J442" s="153">
        <v>1880.2015847335585</v>
      </c>
      <c r="K442" s="150">
        <v>1143.2864722599888</v>
      </c>
      <c r="L442" s="151">
        <v>1303.5092913385827</v>
      </c>
      <c r="M442" s="152">
        <v>1683.1183099493303</v>
      </c>
      <c r="N442" s="150">
        <v>17.957832063995529</v>
      </c>
      <c r="O442" s="151">
        <v>19.547244094488189</v>
      </c>
      <c r="P442" s="152">
        <v>24.678102253121562</v>
      </c>
      <c r="Q442" s="150">
        <v>113.06465536500953</v>
      </c>
      <c r="R442" s="151">
        <v>126.42889763779527</v>
      </c>
      <c r="S442" s="152">
        <v>172.40517253110661</v>
      </c>
      <c r="T442" s="150">
        <v>103.53262933863554</v>
      </c>
      <c r="U442" s="165">
        <v>110.3924409448819</v>
      </c>
      <c r="V442" s="152">
        <v>130.8200935295171</v>
      </c>
      <c r="W442" s="150">
        <v>356.46842477704331</v>
      </c>
      <c r="X442" s="165">
        <v>380.087125984252</v>
      </c>
      <c r="Y442" s="152">
        <v>450.42063519051555</v>
      </c>
      <c r="Z442" s="150">
        <v>1102.7235283128737</v>
      </c>
      <c r="AA442" s="151">
        <v>1366.0720866141733</v>
      </c>
      <c r="AB442" s="152">
        <v>1931.4145809959007</v>
      </c>
      <c r="AC442" s="150">
        <v>339.78701898676547</v>
      </c>
      <c r="AD442" s="151">
        <v>383.25606299212598</v>
      </c>
      <c r="AE442" s="152">
        <v>445.041846202182</v>
      </c>
      <c r="AF442" s="150">
        <v>193.82255903854508</v>
      </c>
      <c r="AG442" s="151">
        <v>241.97039370078738</v>
      </c>
      <c r="AH442" s="152">
        <v>360.16552514100442</v>
      </c>
      <c r="AI442" s="150">
        <v>395.42398076743734</v>
      </c>
      <c r="AJ442" s="165">
        <v>442.33574803149605</v>
      </c>
      <c r="AK442" s="152">
        <v>499.80498655058108</v>
      </c>
      <c r="AL442" s="150">
        <v>148.29889776476494</v>
      </c>
      <c r="AM442" s="165">
        <v>173.94413385826775</v>
      </c>
      <c r="AN442" s="152">
        <v>203.77945557028326</v>
      </c>
      <c r="AO442" s="150">
        <v>198.9945486070381</v>
      </c>
      <c r="AP442" s="151">
        <v>213.2508698366797</v>
      </c>
      <c r="AQ442" s="152">
        <v>255.45362585968417</v>
      </c>
      <c r="AR442" s="150">
        <v>24.863485355469837</v>
      </c>
      <c r="AS442" s="165">
        <v>28.055236220472441</v>
      </c>
      <c r="AT442" s="152">
        <v>38.382287780172206</v>
      </c>
      <c r="AU442" s="150">
        <v>49.150770289026909</v>
      </c>
      <c r="AV442" s="165">
        <v>54.117913385826775</v>
      </c>
      <c r="AW442" s="152">
        <v>72.453414200421889</v>
      </c>
      <c r="AX442" s="150">
        <v>62.586574803149603</v>
      </c>
      <c r="AY442" s="165">
        <v>62.586574803149603</v>
      </c>
      <c r="AZ442" s="152">
        <v>62.586574803149603</v>
      </c>
      <c r="BA442" s="150">
        <v>15.377391600842182</v>
      </c>
      <c r="BB442" s="165">
        <v>16.479055118110239</v>
      </c>
      <c r="BC442" s="152">
        <v>19.740291722546488</v>
      </c>
    </row>
    <row r="443" spans="1:55" hidden="1">
      <c r="A443" s="147" t="str">
        <f t="shared" si="6"/>
        <v>NORMAN REGIONAL HEALTH SYSTEMVIZIENT</v>
      </c>
      <c r="B443" s="148" t="s">
        <v>767</v>
      </c>
      <c r="C443" s="148" t="s">
        <v>8335</v>
      </c>
      <c r="D443" s="168">
        <v>250</v>
      </c>
      <c r="E443" s="150">
        <v>789.73822479325963</v>
      </c>
      <c r="F443" s="151">
        <v>884.17216000000008</v>
      </c>
      <c r="G443" s="152">
        <v>1167.8165505218162</v>
      </c>
      <c r="H443" s="150">
        <v>1181.2328104187095</v>
      </c>
      <c r="I443" s="151">
        <v>1344.002164112911</v>
      </c>
      <c r="J443" s="153">
        <v>1741.2400898772969</v>
      </c>
      <c r="K443" s="150">
        <v>1081.7244285711363</v>
      </c>
      <c r="L443" s="151">
        <v>1233.3198</v>
      </c>
      <c r="M443" s="152">
        <v>1592.4881787926263</v>
      </c>
      <c r="N443" s="150">
        <v>19.80024009581243</v>
      </c>
      <c r="O443" s="151">
        <v>21.552720000000001</v>
      </c>
      <c r="P443" s="152">
        <v>27.209985480402043</v>
      </c>
      <c r="Q443" s="150">
        <v>79.708141751760863</v>
      </c>
      <c r="R443" s="151">
        <v>89.129644112911151</v>
      </c>
      <c r="S443" s="152">
        <v>121.5419256042684</v>
      </c>
      <c r="T443" s="150">
        <v>92.193078509525378</v>
      </c>
      <c r="U443" s="165">
        <v>98.301559999999995</v>
      </c>
      <c r="V443" s="152">
        <v>116.4918463911695</v>
      </c>
      <c r="W443" s="150">
        <v>238.69506535492124</v>
      </c>
      <c r="X443" s="165">
        <v>254.5104</v>
      </c>
      <c r="Y443" s="152">
        <v>301.60646913187452</v>
      </c>
      <c r="Z443" s="150">
        <v>750.0792654422944</v>
      </c>
      <c r="AA443" s="151">
        <v>929.2105600000001</v>
      </c>
      <c r="AB443" s="152">
        <v>1313.7599706378089</v>
      </c>
      <c r="AC443" s="150">
        <v>148.81164637180021</v>
      </c>
      <c r="AD443" s="151">
        <v>167.84916000000001</v>
      </c>
      <c r="AE443" s="152">
        <v>194.90859313925623</v>
      </c>
      <c r="AF443" s="150">
        <v>237.56463237461779</v>
      </c>
      <c r="AG443" s="151">
        <v>296.57851960172212</v>
      </c>
      <c r="AH443" s="152">
        <v>441.44804917738304</v>
      </c>
      <c r="AI443" s="150">
        <v>555.4675978520205</v>
      </c>
      <c r="AJ443" s="165">
        <v>621.36639999999989</v>
      </c>
      <c r="AK443" s="152">
        <v>702.09569671242048</v>
      </c>
      <c r="AL443" s="150">
        <v>257.6668687512722</v>
      </c>
      <c r="AM443" s="165">
        <v>302.22504000000004</v>
      </c>
      <c r="AN443" s="152">
        <v>354.06341533247274</v>
      </c>
      <c r="AO443" s="150">
        <v>95.90432464972055</v>
      </c>
      <c r="AP443" s="151">
        <v>102.77508</v>
      </c>
      <c r="AQ443" s="152">
        <v>123.11446539058059</v>
      </c>
      <c r="AR443" s="150">
        <v>93.911938527306958</v>
      </c>
      <c r="AS443" s="165">
        <v>105.96750944760279</v>
      </c>
      <c r="AT443" s="152">
        <v>144.97384413388181</v>
      </c>
      <c r="AU443" s="150">
        <v>43.958213161154603</v>
      </c>
      <c r="AV443" s="165">
        <v>48.400599999999997</v>
      </c>
      <c r="AW443" s="152">
        <v>64.799037877675275</v>
      </c>
      <c r="AX443" s="150">
        <v>102.37183999999999</v>
      </c>
      <c r="AY443" s="165">
        <v>102.37183999999999</v>
      </c>
      <c r="AZ443" s="152">
        <v>102.37183999999999</v>
      </c>
      <c r="BA443" s="150">
        <v>10.880949540409732</v>
      </c>
      <c r="BB443" s="165">
        <v>11.66048</v>
      </c>
      <c r="BC443" s="152">
        <v>13.968111349536844</v>
      </c>
    </row>
    <row r="444" spans="1:55" hidden="1">
      <c r="A444" s="147" t="str">
        <f t="shared" si="6"/>
        <v>PEACEHEALTHPREMIER</v>
      </c>
      <c r="B444" s="148" t="s">
        <v>817</v>
      </c>
      <c r="C444" s="148" t="s">
        <v>8334</v>
      </c>
      <c r="D444" s="168">
        <v>245</v>
      </c>
      <c r="E444" s="150">
        <v>159.18756212487537</v>
      </c>
      <c r="F444" s="151">
        <v>194.89457034570702</v>
      </c>
      <c r="G444" s="152">
        <v>299.06056954401754</v>
      </c>
      <c r="H444" s="150">
        <v>455.67642834470092</v>
      </c>
      <c r="I444" s="151">
        <v>585.43021960895453</v>
      </c>
      <c r="J444" s="153">
        <v>701.4224954146963</v>
      </c>
      <c r="K444" s="150">
        <v>308.44806465813815</v>
      </c>
      <c r="L444" s="151">
        <v>387.8037882544632</v>
      </c>
      <c r="M444" s="152">
        <v>469.78825758675106</v>
      </c>
      <c r="N444" s="150">
        <v>76.558518121147813</v>
      </c>
      <c r="O444" s="151">
        <v>103.43668957211675</v>
      </c>
      <c r="P444" s="152">
        <v>120.32228638580358</v>
      </c>
      <c r="Q444" s="150">
        <v>70.669845565414946</v>
      </c>
      <c r="R444" s="151">
        <v>94.189741782374639</v>
      </c>
      <c r="S444" s="152">
        <v>111.31195144214163</v>
      </c>
      <c r="T444" s="150">
        <v>423.312889629219</v>
      </c>
      <c r="U444" s="165">
        <v>505.92043921790867</v>
      </c>
      <c r="V444" s="152">
        <v>547.6558628262452</v>
      </c>
      <c r="W444" s="150">
        <v>47.310340827116228</v>
      </c>
      <c r="X444" s="165">
        <v>56.542734693877549</v>
      </c>
      <c r="Y444" s="152">
        <v>61.207173608562989</v>
      </c>
      <c r="Z444" s="150">
        <v>1085.1656185802628</v>
      </c>
      <c r="AA444" s="151">
        <v>1351.8281489090382</v>
      </c>
      <c r="AB444" s="152">
        <v>1744.6499922270516</v>
      </c>
      <c r="AC444" s="150">
        <v>12.19555954794391</v>
      </c>
      <c r="AD444" s="151">
        <v>15.492816326530612</v>
      </c>
      <c r="AE444" s="152">
        <v>16.352959397253887</v>
      </c>
      <c r="AF444" s="150">
        <v>228.76459380868297</v>
      </c>
      <c r="AG444" s="151">
        <v>235.31957424199513</v>
      </c>
      <c r="AH444" s="152">
        <v>255.34988852524194</v>
      </c>
      <c r="AI444" s="150">
        <v>37.634190596482526</v>
      </c>
      <c r="AJ444" s="165">
        <v>47.666938775510204</v>
      </c>
      <c r="AK444" s="152">
        <v>55.616590234678654</v>
      </c>
      <c r="AL444" s="150">
        <v>46.77458482399269</v>
      </c>
      <c r="AM444" s="165">
        <v>59.493457778407432</v>
      </c>
      <c r="AN444" s="152">
        <v>73.225742869830938</v>
      </c>
      <c r="AO444" s="150">
        <v>102.68686500658382</v>
      </c>
      <c r="AP444" s="151">
        <v>118.57586249645787</v>
      </c>
      <c r="AQ444" s="152">
        <v>132.5300238661244</v>
      </c>
      <c r="AR444" s="150">
        <v>83.780390447501247</v>
      </c>
      <c r="AS444" s="165">
        <v>107.78338775510204</v>
      </c>
      <c r="AT444" s="152">
        <v>134.89310594217184</v>
      </c>
      <c r="AU444" s="150">
        <v>37.363499931729748</v>
      </c>
      <c r="AV444" s="165">
        <v>47.38404151317652</v>
      </c>
      <c r="AW444" s="152">
        <v>57.558739573200825</v>
      </c>
      <c r="AX444" s="150">
        <v>145.0901224489796</v>
      </c>
      <c r="AY444" s="165">
        <v>145.0901224489796</v>
      </c>
      <c r="AZ444" s="152">
        <v>145.0901224489796</v>
      </c>
      <c r="BA444" s="150">
        <v>7.1874936425159222</v>
      </c>
      <c r="BB444" s="165">
        <v>8.2996326530612254</v>
      </c>
      <c r="BC444" s="152">
        <v>9.2763441937698534</v>
      </c>
    </row>
    <row r="445" spans="1:55" hidden="1">
      <c r="A445" s="147" t="str">
        <f t="shared" si="6"/>
        <v>EL CAMINO HOSPITALPREMIER</v>
      </c>
      <c r="B445" s="148" t="s">
        <v>476</v>
      </c>
      <c r="C445" s="148" t="s">
        <v>8334</v>
      </c>
      <c r="D445" s="168">
        <v>242</v>
      </c>
      <c r="E445" s="150">
        <v>325.84565688836761</v>
      </c>
      <c r="F445" s="151">
        <v>398.93537190082645</v>
      </c>
      <c r="G445" s="152">
        <v>612.15578925718171</v>
      </c>
      <c r="H445" s="150">
        <v>505.7349639259138</v>
      </c>
      <c r="I445" s="151">
        <v>646.25818181818181</v>
      </c>
      <c r="J445" s="153">
        <v>777.25379655961774</v>
      </c>
      <c r="K445" s="150">
        <v>370.73154363132039</v>
      </c>
      <c r="L445" s="151">
        <v>466.11119834710746</v>
      </c>
      <c r="M445" s="152">
        <v>564.65040916381508</v>
      </c>
      <c r="N445" s="150">
        <v>11.637184729881064</v>
      </c>
      <c r="O445" s="151">
        <v>15.722768595041323</v>
      </c>
      <c r="P445" s="152">
        <v>18.289443267142705</v>
      </c>
      <c r="Q445" s="150">
        <v>123.36623556471234</v>
      </c>
      <c r="R445" s="151">
        <v>164.42421487603306</v>
      </c>
      <c r="S445" s="152">
        <v>194.31394412865995</v>
      </c>
      <c r="T445" s="150">
        <v>877.10022635860844</v>
      </c>
      <c r="U445" s="165">
        <v>1048.2622727272728</v>
      </c>
      <c r="V445" s="152">
        <v>1134.7376680928801</v>
      </c>
      <c r="W445" s="150">
        <v>276.32587268757118</v>
      </c>
      <c r="X445" s="165">
        <v>330.24958677685953</v>
      </c>
      <c r="Y445" s="152">
        <v>357.49321113391716</v>
      </c>
      <c r="Z445" s="150">
        <v>1303.0114845409498</v>
      </c>
      <c r="AA445" s="151">
        <v>1623.2062396694214</v>
      </c>
      <c r="AB445" s="152">
        <v>2094.8866582690998</v>
      </c>
      <c r="AC445" s="150">
        <v>247.80737920376154</v>
      </c>
      <c r="AD445" s="151">
        <v>314.8059090909091</v>
      </c>
      <c r="AE445" s="152">
        <v>332.28356554925062</v>
      </c>
      <c r="AF445" s="150">
        <v>258.65458993298114</v>
      </c>
      <c r="AG445" s="151">
        <v>266.06603305785126</v>
      </c>
      <c r="AH445" s="152">
        <v>288.71347443374344</v>
      </c>
      <c r="AI445" s="150">
        <v>222.95987178121621</v>
      </c>
      <c r="AJ445" s="165">
        <v>282.39785123966942</v>
      </c>
      <c r="AK445" s="152">
        <v>329.49473951995617</v>
      </c>
      <c r="AL445" s="150">
        <v>46.77458482399269</v>
      </c>
      <c r="AM445" s="165">
        <v>59.493457778407432</v>
      </c>
      <c r="AN445" s="152">
        <v>73.225742869830938</v>
      </c>
      <c r="AO445" s="150">
        <v>102.68686500658382</v>
      </c>
      <c r="AP445" s="151">
        <v>118.57586249645787</v>
      </c>
      <c r="AQ445" s="152">
        <v>132.5300238661244</v>
      </c>
      <c r="AR445" s="150">
        <v>123.13625627448158</v>
      </c>
      <c r="AS445" s="165">
        <v>158.41466942148759</v>
      </c>
      <c r="AT445" s="152">
        <v>198.25918659766128</v>
      </c>
      <c r="AU445" s="150">
        <v>77.845694021225356</v>
      </c>
      <c r="AV445" s="165">
        <v>98.723181818181814</v>
      </c>
      <c r="AW445" s="152">
        <v>119.92184986015447</v>
      </c>
      <c r="AX445" s="150">
        <v>14.0649173553719</v>
      </c>
      <c r="AY445" s="165">
        <v>14.0649173553719</v>
      </c>
      <c r="AZ445" s="152">
        <v>14.0649173553719</v>
      </c>
      <c r="BA445" s="150">
        <v>26.867550838088089</v>
      </c>
      <c r="BB445" s="165">
        <v>31.024834710743804</v>
      </c>
      <c r="BC445" s="152">
        <v>34.675877519172737</v>
      </c>
    </row>
    <row r="446" spans="1:55" hidden="1">
      <c r="A446" s="147" t="str">
        <f t="shared" si="6"/>
        <v>MARSHFIELD CLINICASCENSION HLTH RESOURCE &amp; SUPPLY MGMT GR</v>
      </c>
      <c r="B446" s="148" t="s">
        <v>686</v>
      </c>
      <c r="C446" s="148" t="s">
        <v>8333</v>
      </c>
      <c r="D446" s="168">
        <v>239</v>
      </c>
      <c r="E446" s="150">
        <v>299.29990771390464</v>
      </c>
      <c r="F446" s="151">
        <v>340.50175270799724</v>
      </c>
      <c r="G446" s="152">
        <v>422.01480715870633</v>
      </c>
      <c r="H446" s="150">
        <v>706.75638330325296</v>
      </c>
      <c r="I446" s="151">
        <v>780.14256393554228</v>
      </c>
      <c r="J446" s="153">
        <v>935.60110998449545</v>
      </c>
      <c r="K446" s="150">
        <v>480.09642181704237</v>
      </c>
      <c r="L446" s="151">
        <v>534.15959322424521</v>
      </c>
      <c r="M446" s="152">
        <v>645.06119007108077</v>
      </c>
      <c r="N446" s="150">
        <v>171.02617415652543</v>
      </c>
      <c r="O446" s="151">
        <v>184.76</v>
      </c>
      <c r="P446" s="152">
        <v>215.00846192967975</v>
      </c>
      <c r="Q446" s="150">
        <v>55.633787329685205</v>
      </c>
      <c r="R446" s="151">
        <v>61.222970711297066</v>
      </c>
      <c r="S446" s="152">
        <v>75.531457983734953</v>
      </c>
      <c r="T446" s="150">
        <v>371.18615967095161</v>
      </c>
      <c r="U446" s="151">
        <v>401.34005859816926</v>
      </c>
      <c r="V446" s="152">
        <v>439.62317712594205</v>
      </c>
      <c r="W446" s="150">
        <v>45.284582119970537</v>
      </c>
      <c r="X446" s="165">
        <v>48.96334728033473</v>
      </c>
      <c r="Y446" s="152">
        <v>53.633874398900581</v>
      </c>
      <c r="Z446" s="150">
        <v>865.72993854171841</v>
      </c>
      <c r="AA446" s="151">
        <v>1062.0532311592538</v>
      </c>
      <c r="AB446" s="152">
        <v>1365.1747660869462</v>
      </c>
      <c r="AC446" s="150">
        <v>96.222293705468999</v>
      </c>
      <c r="AD446" s="151">
        <v>108.36640167364017</v>
      </c>
      <c r="AE446" s="152">
        <v>116.21238399107888</v>
      </c>
      <c r="AF446" s="150">
        <v>154.01481749349145</v>
      </c>
      <c r="AG446" s="151">
        <v>188.78861834524082</v>
      </c>
      <c r="AH446" s="152">
        <v>251.49459455341051</v>
      </c>
      <c r="AI446" s="150">
        <v>165.32326592901691</v>
      </c>
      <c r="AJ446" s="165">
        <v>180.94157755243145</v>
      </c>
      <c r="AK446" s="152">
        <v>195.0388846907282</v>
      </c>
      <c r="AL446" s="150">
        <v>78.925683600090792</v>
      </c>
      <c r="AM446" s="165">
        <v>91.740543933054383</v>
      </c>
      <c r="AN446" s="152">
        <v>101.56069780672715</v>
      </c>
      <c r="AO446" s="150">
        <v>245.02194689101239</v>
      </c>
      <c r="AP446" s="151">
        <v>264.98146443514645</v>
      </c>
      <c r="AQ446" s="152">
        <v>295.14107576006484</v>
      </c>
      <c r="AR446" s="150">
        <v>33.379740817535463</v>
      </c>
      <c r="AS446" s="165">
        <v>37.175321502650384</v>
      </c>
      <c r="AT446" s="152">
        <v>45.170665542203082</v>
      </c>
      <c r="AU446" s="150">
        <v>22.432474091243623</v>
      </c>
      <c r="AV446" s="165">
        <v>25.59221757322176</v>
      </c>
      <c r="AW446" s="152">
        <v>30.19141372727157</v>
      </c>
      <c r="AX446" s="150">
        <v>69.790125523012549</v>
      </c>
      <c r="AY446" s="165">
        <v>69.790125523012549</v>
      </c>
      <c r="AZ446" s="152">
        <v>69.790125523012549</v>
      </c>
      <c r="BA446" s="150">
        <v>5.8056448681345856</v>
      </c>
      <c r="BB446" s="165">
        <v>6.2785734040101397</v>
      </c>
      <c r="BC446" s="152">
        <v>6.9931869108211444</v>
      </c>
    </row>
    <row r="447" spans="1:55" hidden="1">
      <c r="A447" s="147" t="str">
        <f t="shared" si="6"/>
        <v>BAY MEDICAL CENTERHEALTHTRUST</v>
      </c>
      <c r="B447" s="148" t="s">
        <v>311</v>
      </c>
      <c r="C447" s="148" t="s">
        <v>8331</v>
      </c>
      <c r="D447" s="168">
        <v>230</v>
      </c>
      <c r="E447" s="150">
        <v>345.75598471432551</v>
      </c>
      <c r="F447" s="151">
        <v>0</v>
      </c>
      <c r="G447" s="152">
        <v>569.07887259296376</v>
      </c>
      <c r="H447" s="150">
        <v>1740.777416348215</v>
      </c>
      <c r="I447" s="151">
        <v>0</v>
      </c>
      <c r="J447" s="153">
        <v>1875.3937711557373</v>
      </c>
      <c r="K447" s="150">
        <v>1577.9637664274396</v>
      </c>
      <c r="L447" s="151">
        <v>0</v>
      </c>
      <c r="M447" s="152">
        <v>1701.5154356794776</v>
      </c>
      <c r="N447" s="150">
        <v>88.460822071022477</v>
      </c>
      <c r="O447" s="151">
        <v>0</v>
      </c>
      <c r="P447" s="152">
        <v>93.950024317087781</v>
      </c>
      <c r="Q447" s="150">
        <v>74.352827849752998</v>
      </c>
      <c r="R447" s="151">
        <v>0</v>
      </c>
      <c r="S447" s="152">
        <v>79.928311159171813</v>
      </c>
      <c r="T447" s="150">
        <v>219.65656584956659</v>
      </c>
      <c r="U447" s="151">
        <v>0</v>
      </c>
      <c r="V447" s="152">
        <v>266.33359387486632</v>
      </c>
      <c r="W447" s="150">
        <v>186.93236881349625</v>
      </c>
      <c r="X447" s="151">
        <v>0</v>
      </c>
      <c r="Y447" s="152">
        <v>204.84318663993122</v>
      </c>
      <c r="Z447" s="150">
        <v>1037.9913062727194</v>
      </c>
      <c r="AA447" s="151">
        <v>0</v>
      </c>
      <c r="AB447" s="152">
        <v>1346.5800562262973</v>
      </c>
      <c r="AC447" s="150">
        <v>193.80161944263207</v>
      </c>
      <c r="AD447" s="151">
        <v>0</v>
      </c>
      <c r="AE447" s="152">
        <v>222.06139820674809</v>
      </c>
      <c r="AF447" s="150">
        <v>195.14386149687755</v>
      </c>
      <c r="AG447" s="151">
        <v>0</v>
      </c>
      <c r="AH447" s="152">
        <v>229.506605621478</v>
      </c>
      <c r="AI447" s="150">
        <v>340.16194752539843</v>
      </c>
      <c r="AJ447" s="151">
        <v>0</v>
      </c>
      <c r="AK447" s="152">
        <v>354.71760079958847</v>
      </c>
      <c r="AL447" s="150">
        <v>115.75727840432474</v>
      </c>
      <c r="AM447" s="151">
        <v>0</v>
      </c>
      <c r="AN447" s="152">
        <v>135.90399385038225</v>
      </c>
      <c r="AO447" s="150">
        <v>82.680464660023887</v>
      </c>
      <c r="AP447" s="151">
        <v>0</v>
      </c>
      <c r="AQ447" s="152">
        <v>87.846298286804327</v>
      </c>
      <c r="AR447" s="150">
        <v>24.282779849007358</v>
      </c>
      <c r="AS447" s="151">
        <v>0</v>
      </c>
      <c r="AT447" s="152">
        <v>28.058067549823374</v>
      </c>
      <c r="AU447" s="150">
        <v>26.739870444589435</v>
      </c>
      <c r="AV447" s="151">
        <v>0</v>
      </c>
      <c r="AW447" s="152">
        <v>32.866931761291596</v>
      </c>
      <c r="AX447" s="150">
        <v>46.286146891602193</v>
      </c>
      <c r="AY447" s="151">
        <v>0</v>
      </c>
      <c r="AZ447" s="152">
        <v>46.286146891602193</v>
      </c>
      <c r="BA447" s="150">
        <v>6.0449035324820635</v>
      </c>
      <c r="BB447" s="151">
        <v>0</v>
      </c>
      <c r="BC447" s="152">
        <v>6.4225860487468518</v>
      </c>
    </row>
    <row r="448" spans="1:55" hidden="1">
      <c r="A448" s="147" t="str">
        <f t="shared" si="6"/>
        <v>CHILDRENS NATIONAL MEDICAL CENTERVIZIENT</v>
      </c>
      <c r="B448" s="148" t="s">
        <v>1161</v>
      </c>
      <c r="C448" s="148" t="s">
        <v>8335</v>
      </c>
      <c r="D448" s="168">
        <v>224</v>
      </c>
      <c r="E448" s="150">
        <v>198.71426338624468</v>
      </c>
      <c r="F448" s="151">
        <v>222.47576977424339</v>
      </c>
      <c r="G448" s="152">
        <v>293.84649029487946</v>
      </c>
      <c r="H448" s="150">
        <v>868.81050762936968</v>
      </c>
      <c r="I448" s="151">
        <v>972.75313682417323</v>
      </c>
      <c r="J448" s="153">
        <v>1261.3263184749337</v>
      </c>
      <c r="K448" s="150">
        <v>425.73367152025401</v>
      </c>
      <c r="L448" s="151">
        <v>485.39697610988736</v>
      </c>
      <c r="M448" s="152">
        <v>626.75467180262763</v>
      </c>
      <c r="N448" s="150">
        <v>272.54347734263354</v>
      </c>
      <c r="O448" s="151">
        <v>296.66575892857145</v>
      </c>
      <c r="P448" s="152">
        <v>374.53606751161254</v>
      </c>
      <c r="Q448" s="150">
        <v>170.53335876648214</v>
      </c>
      <c r="R448" s="151">
        <v>190.6904017857143</v>
      </c>
      <c r="S448" s="152">
        <v>260.03557916069343</v>
      </c>
      <c r="T448" s="150">
        <v>774.93598543055896</v>
      </c>
      <c r="U448" s="165">
        <v>826.28129464285723</v>
      </c>
      <c r="V448" s="152">
        <v>979.18114068009106</v>
      </c>
      <c r="W448" s="150">
        <v>189.49879538895806</v>
      </c>
      <c r="X448" s="165">
        <v>202.05450892857144</v>
      </c>
      <c r="Y448" s="152">
        <v>239.44383809117915</v>
      </c>
      <c r="Z448" s="150">
        <v>1000.2431291131884</v>
      </c>
      <c r="AA448" s="151">
        <v>1239.1176785714285</v>
      </c>
      <c r="AB448" s="152">
        <v>1751.920689554787</v>
      </c>
      <c r="AC448" s="150">
        <v>272.11788620745341</v>
      </c>
      <c r="AD448" s="151">
        <v>306.93</v>
      </c>
      <c r="AE448" s="152">
        <v>356.41104484664635</v>
      </c>
      <c r="AF448" s="150">
        <v>501.94362857186297</v>
      </c>
      <c r="AG448" s="151">
        <v>626.6324107142857</v>
      </c>
      <c r="AH448" s="152">
        <v>932.72316428251474</v>
      </c>
      <c r="AI448" s="150">
        <v>276.85224828436822</v>
      </c>
      <c r="AJ448" s="165">
        <v>309.69706516381325</v>
      </c>
      <c r="AK448" s="152">
        <v>349.93359270147118</v>
      </c>
      <c r="AL448" s="150">
        <v>88.234242027136858</v>
      </c>
      <c r="AM448" s="151">
        <v>103.49253458644149</v>
      </c>
      <c r="AN448" s="152">
        <v>121.24382631263622</v>
      </c>
      <c r="AO448" s="150">
        <v>289.23</v>
      </c>
      <c r="AP448" s="151">
        <v>309.95094847880375</v>
      </c>
      <c r="AQ448" s="152">
        <v>371.29083547559691</v>
      </c>
      <c r="AR448" s="150">
        <v>152.11000000000001</v>
      </c>
      <c r="AS448" s="165">
        <v>171.63651517413828</v>
      </c>
      <c r="AT448" s="152">
        <v>234.81542152164894</v>
      </c>
      <c r="AU448" s="150">
        <v>121.97</v>
      </c>
      <c r="AV448" s="165">
        <v>134.29620445120341</v>
      </c>
      <c r="AW448" s="152">
        <v>179.79663142732846</v>
      </c>
      <c r="AX448" s="150">
        <v>277.64999999999998</v>
      </c>
      <c r="AY448" s="165">
        <v>277.64999999999998</v>
      </c>
      <c r="AZ448" s="152">
        <v>277.64999999999998</v>
      </c>
      <c r="BA448" s="150">
        <v>37.54</v>
      </c>
      <c r="BB448" s="165">
        <v>40.229431960357815</v>
      </c>
      <c r="BC448" s="152">
        <v>48.19091368030255</v>
      </c>
    </row>
    <row r="449" spans="1:55" hidden="1">
      <c r="A449" s="147" t="str">
        <f t="shared" si="6"/>
        <v>PHOENIX CHILDRENS HOSPITALVIZIENT</v>
      </c>
      <c r="B449" s="148" t="s">
        <v>825</v>
      </c>
      <c r="C449" s="148" t="s">
        <v>8335</v>
      </c>
      <c r="D449" s="168">
        <v>220</v>
      </c>
      <c r="E449" s="150">
        <v>198.71426338624468</v>
      </c>
      <c r="F449" s="151">
        <v>222.47576977424339</v>
      </c>
      <c r="G449" s="152">
        <v>293.84649029487946</v>
      </c>
      <c r="H449" s="150">
        <v>1181.2146643480025</v>
      </c>
      <c r="I449" s="151">
        <v>1308.4549459881391</v>
      </c>
      <c r="J449" s="153">
        <v>1668.5613602980598</v>
      </c>
      <c r="K449" s="150">
        <v>425.73367152025401</v>
      </c>
      <c r="L449" s="151">
        <v>485.39697610988736</v>
      </c>
      <c r="M449" s="152">
        <v>626.75467180262763</v>
      </c>
      <c r="N449" s="150">
        <v>731.54</v>
      </c>
      <c r="O449" s="151">
        <v>796.28715169643363</v>
      </c>
      <c r="P449" s="152">
        <v>1005.3005762562989</v>
      </c>
      <c r="Q449" s="150">
        <v>23.940992827748484</v>
      </c>
      <c r="R449" s="151">
        <v>26.770818181818182</v>
      </c>
      <c r="S449" s="152">
        <v>36.506112239133302</v>
      </c>
      <c r="T449" s="150">
        <v>333.53736164849255</v>
      </c>
      <c r="U449" s="165">
        <v>355.63670829088773</v>
      </c>
      <c r="V449" s="152">
        <v>421.4457714941986</v>
      </c>
      <c r="W449" s="150">
        <v>86.232283946042273</v>
      </c>
      <c r="X449" s="165">
        <v>91.945818181818183</v>
      </c>
      <c r="Y449" s="152">
        <v>108.96000152944436</v>
      </c>
      <c r="Z449" s="150">
        <v>1019.3271088344137</v>
      </c>
      <c r="AA449" s="151">
        <v>1262.7592272727275</v>
      </c>
      <c r="AB449" s="152">
        <v>1785.3461817571688</v>
      </c>
      <c r="AC449" s="150">
        <v>405.82888435421557</v>
      </c>
      <c r="AD449" s="151">
        <v>457.74668181818186</v>
      </c>
      <c r="AE449" s="152">
        <v>531.54130629753877</v>
      </c>
      <c r="AF449" s="150">
        <v>385.05013678683679</v>
      </c>
      <c r="AG449" s="151">
        <v>480.70118181818179</v>
      </c>
      <c r="AH449" s="152">
        <v>715.5089965243277</v>
      </c>
      <c r="AI449" s="150">
        <v>276.85224828436822</v>
      </c>
      <c r="AJ449" s="165">
        <v>309.69706516381325</v>
      </c>
      <c r="AK449" s="152">
        <v>349.93359270147118</v>
      </c>
      <c r="AL449" s="150">
        <v>88.234242027136858</v>
      </c>
      <c r="AM449" s="151">
        <v>103.49253458644149</v>
      </c>
      <c r="AN449" s="152">
        <v>121.24382631263622</v>
      </c>
      <c r="AO449" s="150">
        <v>289.23</v>
      </c>
      <c r="AP449" s="151">
        <v>309.95094847880375</v>
      </c>
      <c r="AQ449" s="152">
        <v>371.29083547559691</v>
      </c>
      <c r="AR449" s="150">
        <v>82.616483559481608</v>
      </c>
      <c r="AS449" s="165">
        <v>93.222045454545452</v>
      </c>
      <c r="AT449" s="152">
        <v>127.5368115946095</v>
      </c>
      <c r="AU449" s="150">
        <v>121.97</v>
      </c>
      <c r="AV449" s="165">
        <v>134.29620445120341</v>
      </c>
      <c r="AW449" s="152">
        <v>179.79663142732846</v>
      </c>
      <c r="AX449" s="150">
        <v>277.64999999999998</v>
      </c>
      <c r="AY449" s="165">
        <v>277.64999999999998</v>
      </c>
      <c r="AZ449" s="152">
        <v>277.64999999999998</v>
      </c>
      <c r="BA449" s="150">
        <v>37.54</v>
      </c>
      <c r="BB449" s="165">
        <v>40.229431960357815</v>
      </c>
      <c r="BC449" s="152">
        <v>48.19091368030255</v>
      </c>
    </row>
    <row r="450" spans="1:55" hidden="1">
      <c r="A450" s="147" t="str">
        <f t="shared" si="6"/>
        <v>NATIONWIDE CHILDRENS HOSPITALVIZIENT</v>
      </c>
      <c r="B450" s="148" t="s">
        <v>1171</v>
      </c>
      <c r="C450" s="148" t="s">
        <v>8335</v>
      </c>
      <c r="D450" s="168">
        <v>217</v>
      </c>
      <c r="E450" s="150">
        <v>198.71426338624468</v>
      </c>
      <c r="F450" s="151">
        <v>222.47576977424339</v>
      </c>
      <c r="G450" s="152">
        <v>293.84649029487946</v>
      </c>
      <c r="H450" s="150">
        <v>961.96412998087169</v>
      </c>
      <c r="I450" s="151">
        <v>1090.6934101382487</v>
      </c>
      <c r="J450" s="153">
        <v>1422.2734778774188</v>
      </c>
      <c r="K450" s="150">
        <v>736.62519370888072</v>
      </c>
      <c r="L450" s="151">
        <v>839.85755760368659</v>
      </c>
      <c r="M450" s="152">
        <v>1084.4415474019943</v>
      </c>
      <c r="N450" s="150">
        <v>38.331756378290798</v>
      </c>
      <c r="O450" s="151">
        <v>41.724423963133646</v>
      </c>
      <c r="P450" s="152">
        <v>52.676458944161361</v>
      </c>
      <c r="Q450" s="150">
        <v>187.00717989370014</v>
      </c>
      <c r="R450" s="151">
        <v>209.11142857142858</v>
      </c>
      <c r="S450" s="152">
        <v>285.15547153126323</v>
      </c>
      <c r="T450" s="150">
        <v>333.53736164849255</v>
      </c>
      <c r="U450" s="165">
        <v>355.63670829088773</v>
      </c>
      <c r="V450" s="152">
        <v>421.4457714941986</v>
      </c>
      <c r="W450" s="150">
        <v>32.020823192940846</v>
      </c>
      <c r="X450" s="165">
        <v>34.142442396313363</v>
      </c>
      <c r="Y450" s="152">
        <v>40.460356428226468</v>
      </c>
      <c r="Z450" s="150">
        <v>1308.7257328765756</v>
      </c>
      <c r="AA450" s="151">
        <v>1621.2710138248847</v>
      </c>
      <c r="AB450" s="152">
        <v>2292.2263814118846</v>
      </c>
      <c r="AC450" s="150">
        <v>243.64425780551107</v>
      </c>
      <c r="AD450" s="151">
        <v>274.81373271889402</v>
      </c>
      <c r="AE450" s="152">
        <v>319.11722417667875</v>
      </c>
      <c r="AF450" s="150">
        <v>855.30333031938164</v>
      </c>
      <c r="AG450" s="151">
        <v>1067.7708755760368</v>
      </c>
      <c r="AH450" s="152">
        <v>1589.3442674960691</v>
      </c>
      <c r="AI450" s="150">
        <v>276.85224828436822</v>
      </c>
      <c r="AJ450" s="165">
        <v>309.69706516381325</v>
      </c>
      <c r="AK450" s="152">
        <v>349.93359270147118</v>
      </c>
      <c r="AL450" s="150">
        <v>88.234242027136858</v>
      </c>
      <c r="AM450" s="151">
        <v>103.49253458644149</v>
      </c>
      <c r="AN450" s="152">
        <v>121.24382631263622</v>
      </c>
      <c r="AO450" s="150">
        <v>289.23</v>
      </c>
      <c r="AP450" s="151">
        <v>309.95094847880375</v>
      </c>
      <c r="AQ450" s="152">
        <v>371.29083547559691</v>
      </c>
      <c r="AR450" s="150">
        <v>152.11000000000001</v>
      </c>
      <c r="AS450" s="165">
        <v>171.63651517413828</v>
      </c>
      <c r="AT450" s="152">
        <v>234.81542152164894</v>
      </c>
      <c r="AU450" s="150">
        <v>121.97</v>
      </c>
      <c r="AV450" s="165">
        <v>134.29620445120341</v>
      </c>
      <c r="AW450" s="152">
        <v>179.79663142732846</v>
      </c>
      <c r="AX450" s="150">
        <v>277.64999999999998</v>
      </c>
      <c r="AY450" s="165">
        <v>277.64999999999998</v>
      </c>
      <c r="AZ450" s="152">
        <v>277.64999999999998</v>
      </c>
      <c r="BA450" s="150">
        <v>37.54</v>
      </c>
      <c r="BB450" s="165">
        <v>40.229431960357815</v>
      </c>
      <c r="BC450" s="152">
        <v>48.19091368030255</v>
      </c>
    </row>
    <row r="451" spans="1:55" hidden="1">
      <c r="A451" s="147" t="str">
        <f t="shared" ref="A451:A514" si="7">CONCATENATE(B451,C451)</f>
        <v>COOK CHILDRENS HEALTH CARE SYSTEMVIZIENT</v>
      </c>
      <c r="B451" s="148" t="s">
        <v>433</v>
      </c>
      <c r="C451" s="148" t="s">
        <v>8335</v>
      </c>
      <c r="D451" s="168">
        <v>210</v>
      </c>
      <c r="E451" s="150">
        <v>198.71426338624468</v>
      </c>
      <c r="F451" s="151">
        <v>222.47576977424339</v>
      </c>
      <c r="G451" s="152">
        <v>293.84649029487946</v>
      </c>
      <c r="H451" s="150">
        <v>1925.3864499690831</v>
      </c>
      <c r="I451" s="151">
        <v>2140.5878367265086</v>
      </c>
      <c r="J451" s="153">
        <v>2803.3020507339247</v>
      </c>
      <c r="K451" s="150">
        <v>425.73367152025401</v>
      </c>
      <c r="L451" s="151">
        <v>485.39697610988736</v>
      </c>
      <c r="M451" s="152">
        <v>626.75467180262763</v>
      </c>
      <c r="N451" s="150">
        <v>731.54</v>
      </c>
      <c r="O451" s="151">
        <v>796.28715169643363</v>
      </c>
      <c r="P451" s="152">
        <v>1005.3005762562989</v>
      </c>
      <c r="Q451" s="150">
        <v>768.11277844882886</v>
      </c>
      <c r="R451" s="151">
        <v>858.90370892018791</v>
      </c>
      <c r="S451" s="152">
        <v>1171.2468026749982</v>
      </c>
      <c r="T451" s="150">
        <v>333.53736164849255</v>
      </c>
      <c r="U451" s="165">
        <v>355.63670829088773</v>
      </c>
      <c r="V451" s="152">
        <v>421.4457714941986</v>
      </c>
      <c r="W451" s="150">
        <v>80.320644394388466</v>
      </c>
      <c r="X451" s="165">
        <v>85.642488262910788</v>
      </c>
      <c r="Y451" s="152">
        <v>101.49026716646758</v>
      </c>
      <c r="Z451" s="150">
        <v>1149.060900214944</v>
      </c>
      <c r="AA451" s="151">
        <v>1423.4755868544601</v>
      </c>
      <c r="AB451" s="152">
        <v>2012.5742492525626</v>
      </c>
      <c r="AC451" s="150">
        <v>91.94833900963809</v>
      </c>
      <c r="AD451" s="151">
        <v>103.7113145539906</v>
      </c>
      <c r="AE451" s="152">
        <v>120.43090601312022</v>
      </c>
      <c r="AF451" s="150">
        <v>328.80251963877737</v>
      </c>
      <c r="AG451" s="151">
        <v>410.48098591549297</v>
      </c>
      <c r="AH451" s="152">
        <v>610.98838412217572</v>
      </c>
      <c r="AI451" s="150">
        <v>276.85224828436822</v>
      </c>
      <c r="AJ451" s="165">
        <v>309.69706516381325</v>
      </c>
      <c r="AK451" s="152">
        <v>349.93359270147118</v>
      </c>
      <c r="AL451" s="150">
        <v>88.234242027136858</v>
      </c>
      <c r="AM451" s="151">
        <v>103.49253458644149</v>
      </c>
      <c r="AN451" s="152">
        <v>121.24382631263622</v>
      </c>
      <c r="AO451" s="150">
        <v>289.23</v>
      </c>
      <c r="AP451" s="151">
        <v>309.95094847880375</v>
      </c>
      <c r="AQ451" s="152">
        <v>371.29083547559691</v>
      </c>
      <c r="AR451" s="150">
        <v>152.11000000000001</v>
      </c>
      <c r="AS451" s="165">
        <v>171.63651517413828</v>
      </c>
      <c r="AT451" s="152">
        <v>234.81542152164894</v>
      </c>
      <c r="AU451" s="150">
        <v>96.463166947690851</v>
      </c>
      <c r="AV451" s="165">
        <v>106.21166836449666</v>
      </c>
      <c r="AW451" s="152">
        <v>142.19687196857279</v>
      </c>
      <c r="AX451" s="150">
        <v>277.64999999999998</v>
      </c>
      <c r="AY451" s="165">
        <v>277.64999999999998</v>
      </c>
      <c r="AZ451" s="152">
        <v>277.64999999999998</v>
      </c>
      <c r="BA451" s="150">
        <v>37.54</v>
      </c>
      <c r="BB451" s="165">
        <v>40.229431960357815</v>
      </c>
      <c r="BC451" s="152">
        <v>48.19091368030255</v>
      </c>
    </row>
    <row r="452" spans="1:55" hidden="1">
      <c r="A452" s="147" t="str">
        <f t="shared" si="7"/>
        <v>COOK CHILDRENS HEALTH CARE SYSTEMPREMIER</v>
      </c>
      <c r="B452" s="148" t="s">
        <v>433</v>
      </c>
      <c r="C452" s="148" t="s">
        <v>8334</v>
      </c>
      <c r="D452" s="168">
        <v>3</v>
      </c>
      <c r="E452" s="150">
        <v>159.18756212487537</v>
      </c>
      <c r="F452" s="151">
        <v>194.89457034570702</v>
      </c>
      <c r="G452" s="152">
        <v>299.06056954401754</v>
      </c>
      <c r="H452" s="150">
        <v>1594.2197417512702</v>
      </c>
      <c r="I452" s="151">
        <v>2113.2129431840408</v>
      </c>
      <c r="J452" s="153">
        <v>2492.7858666667576</v>
      </c>
      <c r="K452" s="150">
        <v>308.44806465813815</v>
      </c>
      <c r="L452" s="151">
        <v>387.8037882544632</v>
      </c>
      <c r="M452" s="152">
        <v>469.78825758675106</v>
      </c>
      <c r="N452" s="150">
        <v>641.34276884539668</v>
      </c>
      <c r="O452" s="151">
        <v>866.50544600938974</v>
      </c>
      <c r="P452" s="152">
        <v>1007.9587510088433</v>
      </c>
      <c r="Q452" s="150">
        <v>644.42890824773531</v>
      </c>
      <c r="R452" s="151">
        <v>858.90370892018791</v>
      </c>
      <c r="S452" s="152">
        <v>1015.0388580711634</v>
      </c>
      <c r="T452" s="150">
        <v>423.312889629219</v>
      </c>
      <c r="U452" s="165">
        <v>505.92043921790867</v>
      </c>
      <c r="V452" s="152">
        <v>547.6558628262452</v>
      </c>
      <c r="W452" s="150">
        <v>71.658637151827335</v>
      </c>
      <c r="X452" s="165">
        <v>85.642488262910788</v>
      </c>
      <c r="Y452" s="152">
        <v>92.707483565433122</v>
      </c>
      <c r="Z452" s="150">
        <v>1142.6798347034296</v>
      </c>
      <c r="AA452" s="151">
        <v>1423.4755868544601</v>
      </c>
      <c r="AB452" s="152">
        <v>1837.1171465435577</v>
      </c>
      <c r="AC452" s="150">
        <v>81.638966459106769</v>
      </c>
      <c r="AD452" s="151">
        <v>103.7113145539906</v>
      </c>
      <c r="AE452" s="152">
        <v>109.46924562921129</v>
      </c>
      <c r="AF452" s="150">
        <v>399.04676995793852</v>
      </c>
      <c r="AG452" s="151">
        <v>410.48098591549297</v>
      </c>
      <c r="AH452" s="152">
        <v>445.42097414923433</v>
      </c>
      <c r="AI452" s="150">
        <v>268.83162993822793</v>
      </c>
      <c r="AJ452" s="165">
        <v>340.49837772740148</v>
      </c>
      <c r="AK452" s="152">
        <v>397.28497856395063</v>
      </c>
      <c r="AL452" s="150">
        <v>46.77458482399269</v>
      </c>
      <c r="AM452" s="151">
        <v>59.493457778407432</v>
      </c>
      <c r="AN452" s="152">
        <v>73.225742869830938</v>
      </c>
      <c r="AO452" s="150">
        <v>289.23</v>
      </c>
      <c r="AP452" s="151">
        <v>333.98328703141954</v>
      </c>
      <c r="AQ452" s="152">
        <v>373.28687364583107</v>
      </c>
      <c r="AR452" s="150">
        <v>152.11000000000001</v>
      </c>
      <c r="AS452" s="165">
        <v>195.68936148252999</v>
      </c>
      <c r="AT452" s="152">
        <v>244.90922321162003</v>
      </c>
      <c r="AU452" s="150">
        <v>37.363499931729748</v>
      </c>
      <c r="AV452" s="165">
        <v>47.38404151317652</v>
      </c>
      <c r="AW452" s="152">
        <v>57.558739573200825</v>
      </c>
      <c r="AX452" s="150">
        <v>277.64999999999998</v>
      </c>
      <c r="AY452" s="165">
        <v>277.64999999999998</v>
      </c>
      <c r="AZ452" s="152">
        <v>277.64999999999998</v>
      </c>
      <c r="BA452" s="150">
        <v>37.54</v>
      </c>
      <c r="BB452" s="165">
        <v>43.34865883608024</v>
      </c>
      <c r="BC452" s="152">
        <v>48.449985259705066</v>
      </c>
    </row>
    <row r="453" spans="1:55" hidden="1">
      <c r="A453" s="147" t="str">
        <f t="shared" si="7"/>
        <v>MIAMI CHILDRENS HEALTH SYSTEMVIZIENT</v>
      </c>
      <c r="B453" s="148" t="s">
        <v>723</v>
      </c>
      <c r="C453" s="148" t="s">
        <v>8335</v>
      </c>
      <c r="D453" s="168">
        <v>210</v>
      </c>
      <c r="E453" s="150">
        <v>198.71426338624468</v>
      </c>
      <c r="F453" s="151">
        <v>222.47576977424339</v>
      </c>
      <c r="G453" s="152">
        <v>293.84649029487946</v>
      </c>
      <c r="H453" s="150">
        <v>1494.0099908770399</v>
      </c>
      <c r="I453" s="151">
        <v>1666.1684285714286</v>
      </c>
      <c r="J453" s="153">
        <v>2192.254622375789</v>
      </c>
      <c r="K453" s="150">
        <v>386.53762507125418</v>
      </c>
      <c r="L453" s="151">
        <v>440.70790476190479</v>
      </c>
      <c r="M453" s="152">
        <v>569.05121334612477</v>
      </c>
      <c r="N453" s="150">
        <v>434.96838411239224</v>
      </c>
      <c r="O453" s="151">
        <v>473.4665714285714</v>
      </c>
      <c r="P453" s="152">
        <v>597.74443940380445</v>
      </c>
      <c r="Q453" s="150">
        <v>672.50398169339337</v>
      </c>
      <c r="R453" s="151">
        <v>751.99395238095246</v>
      </c>
      <c r="S453" s="152">
        <v>1025.4589696258602</v>
      </c>
      <c r="T453" s="150">
        <v>152.20146606880138</v>
      </c>
      <c r="U453" s="165">
        <v>162.28595238095238</v>
      </c>
      <c r="V453" s="152">
        <v>192.31627897061409</v>
      </c>
      <c r="W453" s="150">
        <v>194.93986979422402</v>
      </c>
      <c r="X453" s="165">
        <v>207.85609523809524</v>
      </c>
      <c r="Y453" s="152">
        <v>246.31898331974074</v>
      </c>
      <c r="Z453" s="150">
        <v>1040.6191754939359</v>
      </c>
      <c r="AA453" s="151">
        <v>1289.1361904761904</v>
      </c>
      <c r="AB453" s="152">
        <v>1822.6391268606942</v>
      </c>
      <c r="AC453" s="150">
        <v>404.25472767693765</v>
      </c>
      <c r="AD453" s="151">
        <v>455.97114285714287</v>
      </c>
      <c r="AE453" s="152">
        <v>529.47952772825636</v>
      </c>
      <c r="AF453" s="150">
        <v>237.56463237461779</v>
      </c>
      <c r="AG453" s="151">
        <v>296.57851960172212</v>
      </c>
      <c r="AH453" s="152">
        <v>441.44804917738304</v>
      </c>
      <c r="AI453" s="150">
        <v>276.85224828436822</v>
      </c>
      <c r="AJ453" s="165">
        <v>309.69706516381325</v>
      </c>
      <c r="AK453" s="152">
        <v>349.93359270147118</v>
      </c>
      <c r="AL453" s="150">
        <v>88.234242027136858</v>
      </c>
      <c r="AM453" s="151">
        <v>103.49253458644149</v>
      </c>
      <c r="AN453" s="152">
        <v>121.24382631263622</v>
      </c>
      <c r="AO453" s="150">
        <v>289.23</v>
      </c>
      <c r="AP453" s="151">
        <v>309.95094847880375</v>
      </c>
      <c r="AQ453" s="152">
        <v>371.29083547559691</v>
      </c>
      <c r="AR453" s="150">
        <v>152.11000000000001</v>
      </c>
      <c r="AS453" s="165">
        <v>171.63651517413828</v>
      </c>
      <c r="AT453" s="152">
        <v>234.81542152164894</v>
      </c>
      <c r="AU453" s="150">
        <v>121.97</v>
      </c>
      <c r="AV453" s="165">
        <v>134.29620445120341</v>
      </c>
      <c r="AW453" s="152">
        <v>179.79663142732846</v>
      </c>
      <c r="AX453" s="150">
        <v>277.64999999999998</v>
      </c>
      <c r="AY453" s="165">
        <v>277.64999999999998</v>
      </c>
      <c r="AZ453" s="152">
        <v>277.64999999999998</v>
      </c>
      <c r="BA453" s="150">
        <v>37.54</v>
      </c>
      <c r="BB453" s="165">
        <v>40.229431960357815</v>
      </c>
      <c r="BC453" s="152">
        <v>48.19091368030255</v>
      </c>
    </row>
    <row r="454" spans="1:55" hidden="1">
      <c r="A454" s="147" t="str">
        <f t="shared" si="7"/>
        <v>THE CHILDRENS MERCY HOSPITALVIZIENT</v>
      </c>
      <c r="B454" s="148" t="s">
        <v>983</v>
      </c>
      <c r="C454" s="148" t="s">
        <v>8335</v>
      </c>
      <c r="D454" s="168">
        <v>210</v>
      </c>
      <c r="E454" s="150">
        <v>198.71426338624468</v>
      </c>
      <c r="F454" s="151">
        <v>222.47576977424339</v>
      </c>
      <c r="G454" s="152">
        <v>293.84649029487946</v>
      </c>
      <c r="H454" s="150">
        <v>2798.5227120545919</v>
      </c>
      <c r="I454" s="151">
        <v>3150.7427314346201</v>
      </c>
      <c r="J454" s="153">
        <v>4053.5391638759747</v>
      </c>
      <c r="K454" s="150">
        <v>1966.7706226527416</v>
      </c>
      <c r="L454" s="151">
        <v>2242.398421361378</v>
      </c>
      <c r="M454" s="152">
        <v>2895.4314835140417</v>
      </c>
      <c r="N454" s="150">
        <v>731.54</v>
      </c>
      <c r="O454" s="151">
        <v>796.28715169643363</v>
      </c>
      <c r="P454" s="152">
        <v>1005.3005762562989</v>
      </c>
      <c r="Q454" s="150">
        <v>100.21208940185029</v>
      </c>
      <c r="R454" s="151">
        <v>112.05715837680827</v>
      </c>
      <c r="S454" s="152">
        <v>152.80710410563435</v>
      </c>
      <c r="T454" s="150">
        <v>412.42977389230663</v>
      </c>
      <c r="U454" s="165">
        <v>439.75633333333332</v>
      </c>
      <c r="V454" s="152">
        <v>521.13137606575731</v>
      </c>
      <c r="W454" s="150">
        <v>95.706088628580332</v>
      </c>
      <c r="X454" s="165">
        <v>102.04733333333333</v>
      </c>
      <c r="Y454" s="152">
        <v>120.93075917915382</v>
      </c>
      <c r="Z454" s="150">
        <v>1550.7093703592311</v>
      </c>
      <c r="AA454" s="151">
        <v>1921.0443333333333</v>
      </c>
      <c r="AB454" s="152">
        <v>2716.0594762869773</v>
      </c>
      <c r="AC454" s="150">
        <v>430.0004091142045</v>
      </c>
      <c r="AD454" s="151">
        <v>485.0104761904762</v>
      </c>
      <c r="AE454" s="152">
        <v>563.20037331188576</v>
      </c>
      <c r="AF454" s="150">
        <v>508.51343716478686</v>
      </c>
      <c r="AG454" s="151">
        <v>634.83423809523811</v>
      </c>
      <c r="AH454" s="152">
        <v>944.93133330929834</v>
      </c>
      <c r="AI454" s="150">
        <v>306.28059975267956</v>
      </c>
      <c r="AJ454" s="151">
        <v>342.61669698484121</v>
      </c>
      <c r="AK454" s="152">
        <v>387.13021588370469</v>
      </c>
      <c r="AL454" s="150">
        <v>88.234242027136858</v>
      </c>
      <c r="AM454" s="151">
        <v>103.49253458644149</v>
      </c>
      <c r="AN454" s="152">
        <v>121.24382631263622</v>
      </c>
      <c r="AO454" s="150">
        <v>289.23</v>
      </c>
      <c r="AP454" s="151">
        <v>309.95094847880375</v>
      </c>
      <c r="AQ454" s="152">
        <v>371.29083547559691</v>
      </c>
      <c r="AR454" s="150">
        <v>152.11000000000001</v>
      </c>
      <c r="AS454" s="165">
        <v>171.63651517413828</v>
      </c>
      <c r="AT454" s="152">
        <v>234.81542152164894</v>
      </c>
      <c r="AU454" s="150">
        <v>121.97</v>
      </c>
      <c r="AV454" s="165">
        <v>134.29620445120341</v>
      </c>
      <c r="AW454" s="152">
        <v>179.79663142732846</v>
      </c>
      <c r="AX454" s="150">
        <v>277.64999999999998</v>
      </c>
      <c r="AY454" s="165">
        <v>277.64999999999998</v>
      </c>
      <c r="AZ454" s="152">
        <v>277.64999999999998</v>
      </c>
      <c r="BA454" s="150">
        <v>37.54</v>
      </c>
      <c r="BB454" s="165">
        <v>40.229431960357815</v>
      </c>
      <c r="BC454" s="152">
        <v>48.19091368030255</v>
      </c>
    </row>
    <row r="455" spans="1:55" hidden="1">
      <c r="A455" s="147" t="str">
        <f t="shared" si="7"/>
        <v>LIFEPOINT HEALTHHEALTHTRUST</v>
      </c>
      <c r="B455" s="148" t="s">
        <v>662</v>
      </c>
      <c r="C455" s="148" t="s">
        <v>8331</v>
      </c>
      <c r="D455" s="168">
        <v>209</v>
      </c>
      <c r="E455" s="150">
        <v>345.75598471432551</v>
      </c>
      <c r="F455" s="151">
        <v>0</v>
      </c>
      <c r="G455" s="152">
        <v>569.07887259296376</v>
      </c>
      <c r="H455" s="150">
        <v>1740.777416348215</v>
      </c>
      <c r="I455" s="151">
        <v>0</v>
      </c>
      <c r="J455" s="153">
        <v>1875.3937711557373</v>
      </c>
      <c r="K455" s="150">
        <v>1577.9637664274396</v>
      </c>
      <c r="L455" s="151">
        <v>0</v>
      </c>
      <c r="M455" s="152">
        <v>1701.5154356794776</v>
      </c>
      <c r="N455" s="150">
        <v>88.460822071022477</v>
      </c>
      <c r="O455" s="151">
        <v>0</v>
      </c>
      <c r="P455" s="152">
        <v>93.950024317087781</v>
      </c>
      <c r="Q455" s="150">
        <v>74.352827849752998</v>
      </c>
      <c r="R455" s="151">
        <v>0</v>
      </c>
      <c r="S455" s="152">
        <v>79.928311159171813</v>
      </c>
      <c r="T455" s="150">
        <v>219.65656584956659</v>
      </c>
      <c r="U455" s="151">
        <v>0</v>
      </c>
      <c r="V455" s="152">
        <v>266.33359387486632</v>
      </c>
      <c r="W455" s="150">
        <v>186.93236881349625</v>
      </c>
      <c r="X455" s="151">
        <v>0</v>
      </c>
      <c r="Y455" s="152">
        <v>204.84318663993122</v>
      </c>
      <c r="Z455" s="150">
        <v>1037.9913062727194</v>
      </c>
      <c r="AA455" s="151">
        <v>0</v>
      </c>
      <c r="AB455" s="152">
        <v>1346.5800562262973</v>
      </c>
      <c r="AC455" s="150">
        <v>193.80161944263207</v>
      </c>
      <c r="AD455" s="151">
        <v>0</v>
      </c>
      <c r="AE455" s="152">
        <v>222.06139820674809</v>
      </c>
      <c r="AF455" s="150">
        <v>195.14386149687755</v>
      </c>
      <c r="AG455" s="151">
        <v>0</v>
      </c>
      <c r="AH455" s="152">
        <v>229.506605621478</v>
      </c>
      <c r="AI455" s="150">
        <v>340.16194752539843</v>
      </c>
      <c r="AJ455" s="151">
        <v>0</v>
      </c>
      <c r="AK455" s="152">
        <v>354.71760079958847</v>
      </c>
      <c r="AL455" s="150">
        <v>115.75727840432474</v>
      </c>
      <c r="AM455" s="151">
        <v>0</v>
      </c>
      <c r="AN455" s="152">
        <v>135.90399385038225</v>
      </c>
      <c r="AO455" s="150">
        <v>82.680464660023887</v>
      </c>
      <c r="AP455" s="151">
        <v>0</v>
      </c>
      <c r="AQ455" s="152">
        <v>87.846298286804327</v>
      </c>
      <c r="AR455" s="150">
        <v>24.282779849007358</v>
      </c>
      <c r="AS455" s="151">
        <v>0</v>
      </c>
      <c r="AT455" s="152">
        <v>28.058067549823374</v>
      </c>
      <c r="AU455" s="150">
        <v>26.739870444589435</v>
      </c>
      <c r="AV455" s="151">
        <v>0</v>
      </c>
      <c r="AW455" s="152">
        <v>32.866931761291596</v>
      </c>
      <c r="AX455" s="150">
        <v>46.286146891602193</v>
      </c>
      <c r="AY455" s="151">
        <v>0</v>
      </c>
      <c r="AZ455" s="152">
        <v>46.286146891602193</v>
      </c>
      <c r="BA455" s="150">
        <v>6.0449035324820635</v>
      </c>
      <c r="BB455" s="151">
        <v>0</v>
      </c>
      <c r="BC455" s="152">
        <v>6.4225860487468518</v>
      </c>
    </row>
    <row r="456" spans="1:55" hidden="1">
      <c r="A456" s="147" t="str">
        <f t="shared" si="7"/>
        <v>WASHINGTON HEALTH SYSTEMPREMIER</v>
      </c>
      <c r="B456" s="148" t="s">
        <v>1097</v>
      </c>
      <c r="C456" s="148" t="s">
        <v>8334</v>
      </c>
      <c r="D456" s="168">
        <v>201</v>
      </c>
      <c r="E456" s="150">
        <v>542.25219707303802</v>
      </c>
      <c r="F456" s="151">
        <v>663.88358208955231</v>
      </c>
      <c r="G456" s="152">
        <v>1018.7118184895976</v>
      </c>
      <c r="H456" s="150">
        <v>683.60553100011123</v>
      </c>
      <c r="I456" s="151">
        <v>867.71426914555877</v>
      </c>
      <c r="J456" s="153">
        <v>1046.3559742919688</v>
      </c>
      <c r="K456" s="150">
        <v>582.06007473865054</v>
      </c>
      <c r="L456" s="151">
        <v>731.80910447761198</v>
      </c>
      <c r="M456" s="152">
        <v>886.51873574033175</v>
      </c>
      <c r="N456" s="150">
        <v>30.875610696045822</v>
      </c>
      <c r="O456" s="151">
        <v>41.715422885572146</v>
      </c>
      <c r="P456" s="152">
        <v>48.525287109495423</v>
      </c>
      <c r="Q456" s="150">
        <v>70.669845565414946</v>
      </c>
      <c r="R456" s="151">
        <v>94.189741782374639</v>
      </c>
      <c r="S456" s="152">
        <v>111.31195144214163</v>
      </c>
      <c r="T456" s="150">
        <v>506.74736515702546</v>
      </c>
      <c r="U456" s="165">
        <v>605.63676616915416</v>
      </c>
      <c r="V456" s="152">
        <v>655.59819296568185</v>
      </c>
      <c r="W456" s="150">
        <v>244.08005261166366</v>
      </c>
      <c r="X456" s="165">
        <v>291.71114427860698</v>
      </c>
      <c r="Y456" s="152">
        <v>315.77557661615162</v>
      </c>
      <c r="Z456" s="150">
        <v>758.870102100493</v>
      </c>
      <c r="AA456" s="151">
        <v>945.35059701492537</v>
      </c>
      <c r="AB456" s="152">
        <v>1220.0559021240699</v>
      </c>
      <c r="AC456" s="150">
        <v>206.34832357316108</v>
      </c>
      <c r="AD456" s="151">
        <v>262.13776119402985</v>
      </c>
      <c r="AE456" s="152">
        <v>276.69134358433041</v>
      </c>
      <c r="AF456" s="150">
        <v>159.96862545183635</v>
      </c>
      <c r="AG456" s="151">
        <v>164.55233830845773</v>
      </c>
      <c r="AH456" s="152">
        <v>178.55897189590434</v>
      </c>
      <c r="AI456" s="150">
        <v>182.58696235851593</v>
      </c>
      <c r="AJ456" s="151">
        <v>231.26208955223882</v>
      </c>
      <c r="AK456" s="152">
        <v>269.83081359633115</v>
      </c>
      <c r="AL456" s="150">
        <v>46.77458482399269</v>
      </c>
      <c r="AM456" s="151">
        <v>59.493457778407432</v>
      </c>
      <c r="AN456" s="152">
        <v>73.225742869830938</v>
      </c>
      <c r="AO456" s="150">
        <v>102.68686500658382</v>
      </c>
      <c r="AP456" s="151">
        <v>118.57586249645787</v>
      </c>
      <c r="AQ456" s="152">
        <v>132.5300238661244</v>
      </c>
      <c r="AR456" s="150">
        <v>51.781502799530799</v>
      </c>
      <c r="AS456" s="165">
        <v>66.616851090960623</v>
      </c>
      <c r="AT456" s="152">
        <v>83.372346508207315</v>
      </c>
      <c r="AU456" s="150">
        <v>37.363499931729748</v>
      </c>
      <c r="AV456" s="165">
        <v>47.38404151317652</v>
      </c>
      <c r="AW456" s="152">
        <v>57.558739573200825</v>
      </c>
      <c r="AX456" s="150">
        <v>28.157661691542291</v>
      </c>
      <c r="AY456" s="151">
        <v>28.157661691542291</v>
      </c>
      <c r="AZ456" s="152">
        <v>28.157661691542291</v>
      </c>
      <c r="BA456" s="150">
        <v>15.603589737643819</v>
      </c>
      <c r="BB456" s="165">
        <v>18.017972513459902</v>
      </c>
      <c r="BC456" s="152">
        <v>20.138350900035384</v>
      </c>
    </row>
    <row r="457" spans="1:55" hidden="1">
      <c r="A457" s="147" t="str">
        <f t="shared" si="7"/>
        <v>CHILDRENS HOSPITAL AND HEALTH SYSTEMVIZIENT</v>
      </c>
      <c r="B457" s="148" t="s">
        <v>389</v>
      </c>
      <c r="C457" s="148" t="s">
        <v>8335</v>
      </c>
      <c r="D457" s="168">
        <v>194</v>
      </c>
      <c r="E457" s="150">
        <v>198.71426338624468</v>
      </c>
      <c r="F457" s="151">
        <v>222.47576977424339</v>
      </c>
      <c r="G457" s="152">
        <v>293.84649029487946</v>
      </c>
      <c r="H457" s="150">
        <v>2012.2972319987011</v>
      </c>
      <c r="I457" s="151">
        <v>2235.1024874824207</v>
      </c>
      <c r="J457" s="153">
        <v>2942.2323916504911</v>
      </c>
      <c r="K457" s="150">
        <v>304.09723199870115</v>
      </c>
      <c r="L457" s="151">
        <v>346.71412371134016</v>
      </c>
      <c r="M457" s="152">
        <v>447.68448818445421</v>
      </c>
      <c r="N457" s="150">
        <v>731.54</v>
      </c>
      <c r="O457" s="151">
        <v>796.28715169643363</v>
      </c>
      <c r="P457" s="152">
        <v>1005.3005762562989</v>
      </c>
      <c r="Q457" s="150">
        <v>976.66</v>
      </c>
      <c r="R457" s="151">
        <v>1092.1012120746468</v>
      </c>
      <c r="S457" s="152">
        <v>1489.2473272097377</v>
      </c>
      <c r="T457" s="150">
        <v>284.1012676903506</v>
      </c>
      <c r="U457" s="165">
        <v>302.9251030927835</v>
      </c>
      <c r="V457" s="152">
        <v>358.98010751318418</v>
      </c>
      <c r="W457" s="150">
        <v>41.75221171759069</v>
      </c>
      <c r="X457" s="165">
        <v>44.518608247422684</v>
      </c>
      <c r="Y457" s="152">
        <v>52.756587723606991</v>
      </c>
      <c r="Z457" s="150">
        <v>889.48822741022332</v>
      </c>
      <c r="AA457" s="151">
        <v>1101.9126804123712</v>
      </c>
      <c r="AB457" s="152">
        <v>1557.9340495915005</v>
      </c>
      <c r="AC457" s="150">
        <v>227.37088692080832</v>
      </c>
      <c r="AD457" s="151">
        <v>256.45850515463917</v>
      </c>
      <c r="AE457" s="152">
        <v>297.80289897362258</v>
      </c>
      <c r="AF457" s="150">
        <v>309.25578413154392</v>
      </c>
      <c r="AG457" s="151">
        <v>386.07860824742266</v>
      </c>
      <c r="AH457" s="152">
        <v>574.66619183621481</v>
      </c>
      <c r="AI457" s="150">
        <v>276.85224828436822</v>
      </c>
      <c r="AJ457" s="151">
        <v>309.69706516381325</v>
      </c>
      <c r="AK457" s="152">
        <v>349.93359270147118</v>
      </c>
      <c r="AL457" s="150">
        <v>88.234242027136858</v>
      </c>
      <c r="AM457" s="151">
        <v>103.49253458644149</v>
      </c>
      <c r="AN457" s="152">
        <v>121.24382631263622</v>
      </c>
      <c r="AO457" s="150">
        <v>289.23</v>
      </c>
      <c r="AP457" s="151">
        <v>309.95094847880375</v>
      </c>
      <c r="AQ457" s="152">
        <v>371.29083547559691</v>
      </c>
      <c r="AR457" s="150">
        <v>135.55998572807482</v>
      </c>
      <c r="AS457" s="165">
        <v>152.96195876288658</v>
      </c>
      <c r="AT457" s="152">
        <v>209.26681474069161</v>
      </c>
      <c r="AU457" s="150">
        <v>121.97</v>
      </c>
      <c r="AV457" s="165">
        <v>134.29620445120341</v>
      </c>
      <c r="AW457" s="152">
        <v>179.79663142732846</v>
      </c>
      <c r="AX457" s="150">
        <v>87.69948453608248</v>
      </c>
      <c r="AY457" s="151">
        <v>87.69948453608248</v>
      </c>
      <c r="AZ457" s="152">
        <v>87.69948453608248</v>
      </c>
      <c r="BA457" s="150">
        <v>37.54</v>
      </c>
      <c r="BB457" s="165">
        <v>40.229431960357815</v>
      </c>
      <c r="BC457" s="152">
        <v>48.19091368030255</v>
      </c>
    </row>
    <row r="458" spans="1:55" hidden="1">
      <c r="A458" s="147" t="str">
        <f t="shared" si="7"/>
        <v>CHILDRENS OF ALABAMAVIZIENT</v>
      </c>
      <c r="B458" s="148" t="s">
        <v>393</v>
      </c>
      <c r="C458" s="148" t="s">
        <v>8335</v>
      </c>
      <c r="D458" s="168">
        <v>192</v>
      </c>
      <c r="E458" s="150">
        <v>198.71426338624468</v>
      </c>
      <c r="F458" s="151">
        <v>222.47576977424339</v>
      </c>
      <c r="G458" s="152">
        <v>293.84649029487946</v>
      </c>
      <c r="H458" s="150">
        <v>831.74433401243482</v>
      </c>
      <c r="I458" s="151">
        <v>919.81187499999999</v>
      </c>
      <c r="J458" s="153">
        <v>1174.042841408406</v>
      </c>
      <c r="K458" s="150">
        <v>257.77680060683241</v>
      </c>
      <c r="L458" s="151">
        <v>293.90223958333337</v>
      </c>
      <c r="M458" s="152">
        <v>379.49268491200462</v>
      </c>
      <c r="N458" s="150">
        <v>535.5269872179241</v>
      </c>
      <c r="O458" s="151">
        <v>582.92541666666659</v>
      </c>
      <c r="P458" s="152">
        <v>735.93458847223496</v>
      </c>
      <c r="Q458" s="150">
        <v>38.440546187678372</v>
      </c>
      <c r="R458" s="151">
        <v>42.984218749999997</v>
      </c>
      <c r="S458" s="152">
        <v>58.615568024166535</v>
      </c>
      <c r="T458" s="150">
        <v>179.07196493642215</v>
      </c>
      <c r="U458" s="165">
        <v>190.93682291666667</v>
      </c>
      <c r="V458" s="152">
        <v>226.26887147697627</v>
      </c>
      <c r="W458" s="150">
        <v>105.50941957801038</v>
      </c>
      <c r="X458" s="165">
        <v>112.50020833333333</v>
      </c>
      <c r="Y458" s="152">
        <v>133.31789432579947</v>
      </c>
      <c r="Z458" s="150">
        <v>974.13094884706572</v>
      </c>
      <c r="AA458" s="151">
        <v>1206.7694791666665</v>
      </c>
      <c r="AB458" s="152">
        <v>1706.1853402920901</v>
      </c>
      <c r="AC458" s="150">
        <v>584.95046434553251</v>
      </c>
      <c r="AD458" s="151">
        <v>659.7833333333333</v>
      </c>
      <c r="AE458" s="152">
        <v>766.14885219996893</v>
      </c>
      <c r="AF458" s="150">
        <v>199.51022003161057</v>
      </c>
      <c r="AG458" s="151">
        <v>249.07093750000001</v>
      </c>
      <c r="AH458" s="152">
        <v>370.73446726287608</v>
      </c>
      <c r="AI458" s="150">
        <v>276.85224828436822</v>
      </c>
      <c r="AJ458" s="151">
        <v>309.69706516381325</v>
      </c>
      <c r="AK458" s="152">
        <v>349.93359270147118</v>
      </c>
      <c r="AL458" s="150">
        <v>88.234242027136858</v>
      </c>
      <c r="AM458" s="151">
        <v>103.49253458644149</v>
      </c>
      <c r="AN458" s="152">
        <v>121.24382631263622</v>
      </c>
      <c r="AO458" s="150">
        <v>289.23</v>
      </c>
      <c r="AP458" s="151">
        <v>309.95094847880375</v>
      </c>
      <c r="AQ458" s="152">
        <v>371.29083547559691</v>
      </c>
      <c r="AR458" s="150">
        <v>118.0771589440088</v>
      </c>
      <c r="AS458" s="165">
        <v>133.23484375000001</v>
      </c>
      <c r="AT458" s="152">
        <v>182.27820557173206</v>
      </c>
      <c r="AU458" s="150">
        <v>121.97</v>
      </c>
      <c r="AV458" s="165">
        <v>134.29620445120341</v>
      </c>
      <c r="AW458" s="152">
        <v>179.79663142732846</v>
      </c>
      <c r="AX458" s="150">
        <v>277.64999999999998</v>
      </c>
      <c r="AY458" s="151">
        <v>277.64999999999998</v>
      </c>
      <c r="AZ458" s="152">
        <v>277.64999999999998</v>
      </c>
      <c r="BA458" s="150">
        <v>37.54</v>
      </c>
      <c r="BB458" s="165">
        <v>40.229431960357815</v>
      </c>
      <c r="BC458" s="152">
        <v>48.19091368030255</v>
      </c>
    </row>
    <row r="459" spans="1:55" hidden="1">
      <c r="A459" s="147" t="str">
        <f t="shared" si="7"/>
        <v>CHILDRENS HOSPITAL MEDICAL CENTER OF AKRONPREMIER</v>
      </c>
      <c r="B459" s="148" t="s">
        <v>391</v>
      </c>
      <c r="C459" s="148" t="s">
        <v>8334</v>
      </c>
      <c r="D459" s="168">
        <v>191</v>
      </c>
      <c r="E459" s="150">
        <v>159.18756212487537</v>
      </c>
      <c r="F459" s="151">
        <v>194.89457034570702</v>
      </c>
      <c r="G459" s="152">
        <v>299.06056954401754</v>
      </c>
      <c r="H459" s="150">
        <v>401.96340771863873</v>
      </c>
      <c r="I459" s="151">
        <v>512.7382908722642</v>
      </c>
      <c r="J459" s="153">
        <v>617.02804833632365</v>
      </c>
      <c r="K459" s="150">
        <v>308.44806465813815</v>
      </c>
      <c r="L459" s="151">
        <v>387.8037882544632</v>
      </c>
      <c r="M459" s="152">
        <v>469.78825758675106</v>
      </c>
      <c r="N459" s="150">
        <v>16.20289853327753</v>
      </c>
      <c r="O459" s="151">
        <v>21.891413612565447</v>
      </c>
      <c r="P459" s="152">
        <v>25.465093178999304</v>
      </c>
      <c r="Q459" s="150">
        <v>77.312444527223093</v>
      </c>
      <c r="R459" s="151">
        <v>103.0430890052356</v>
      </c>
      <c r="S459" s="152">
        <v>121.7746975705733</v>
      </c>
      <c r="T459" s="150">
        <v>657.56622267944431</v>
      </c>
      <c r="U459" s="165">
        <v>785.88722513088999</v>
      </c>
      <c r="V459" s="152">
        <v>850.71824144626476</v>
      </c>
      <c r="W459" s="150">
        <v>83.534844716767253</v>
      </c>
      <c r="X459" s="165">
        <v>99.83628272251309</v>
      </c>
      <c r="Y459" s="152">
        <v>108.07218154752786</v>
      </c>
      <c r="Z459" s="150">
        <v>990.77676959401219</v>
      </c>
      <c r="AA459" s="151">
        <v>1234.2447120418847</v>
      </c>
      <c r="AB459" s="152">
        <v>1592.8984974961093</v>
      </c>
      <c r="AC459" s="150">
        <v>192.95277750001895</v>
      </c>
      <c r="AD459" s="151">
        <v>245.12052356020942</v>
      </c>
      <c r="AE459" s="152">
        <v>258.7293287889479</v>
      </c>
      <c r="AF459" s="150">
        <v>348.22953610210334</v>
      </c>
      <c r="AG459" s="151">
        <v>358.20764397905759</v>
      </c>
      <c r="AH459" s="152">
        <v>388.69814486779092</v>
      </c>
      <c r="AI459" s="150">
        <v>268.83162993822793</v>
      </c>
      <c r="AJ459" s="151">
        <v>340.49837772740148</v>
      </c>
      <c r="AK459" s="152">
        <v>397.28497856395063</v>
      </c>
      <c r="AL459" s="150">
        <v>46.77458482399269</v>
      </c>
      <c r="AM459" s="151">
        <v>59.493457778407432</v>
      </c>
      <c r="AN459" s="152">
        <v>73.225742869830938</v>
      </c>
      <c r="AO459" s="150">
        <v>201.95053307907651</v>
      </c>
      <c r="AP459" s="151">
        <v>233.1988481675393</v>
      </c>
      <c r="AQ459" s="152">
        <v>260.64199123257424</v>
      </c>
      <c r="AR459" s="150">
        <v>51.781502799530799</v>
      </c>
      <c r="AS459" s="165">
        <v>66.616851090960623</v>
      </c>
      <c r="AT459" s="152">
        <v>83.372346508207315</v>
      </c>
      <c r="AU459" s="150">
        <v>71.594145329712589</v>
      </c>
      <c r="AV459" s="165">
        <v>90.79502617801046</v>
      </c>
      <c r="AW459" s="152">
        <v>110.29129427190796</v>
      </c>
      <c r="AX459" s="150">
        <v>67.086426041371467</v>
      </c>
      <c r="AY459" s="151">
        <v>67.086426041371467</v>
      </c>
      <c r="AZ459" s="152">
        <v>67.086426041371467</v>
      </c>
      <c r="BA459" s="150">
        <v>35.371306484480982</v>
      </c>
      <c r="BB459" s="165">
        <v>40.844397905759159</v>
      </c>
      <c r="BC459" s="152">
        <v>45.651019653426047</v>
      </c>
    </row>
    <row r="460" spans="1:55" hidden="1">
      <c r="A460" s="147" t="str">
        <f t="shared" si="7"/>
        <v>ANN AND ROBERT H LURIE CHILDRENS HOSPITALVIZIENT</v>
      </c>
      <c r="B460" s="148" t="s">
        <v>1134</v>
      </c>
      <c r="C460" s="148" t="s">
        <v>8335</v>
      </c>
      <c r="D460" s="168">
        <v>180</v>
      </c>
      <c r="E460" s="150">
        <v>198.71426338624468</v>
      </c>
      <c r="F460" s="151">
        <v>222.47576977424339</v>
      </c>
      <c r="G460" s="152">
        <v>293.84649029487946</v>
      </c>
      <c r="H460" s="150">
        <v>1808.5638750123137</v>
      </c>
      <c r="I460" s="151">
        <v>2055.0763888888887</v>
      </c>
      <c r="J460" s="153">
        <v>2668.8088690674967</v>
      </c>
      <c r="K460" s="150">
        <v>1555.4106920340973</v>
      </c>
      <c r="L460" s="151">
        <v>1773.3895555555555</v>
      </c>
      <c r="M460" s="152">
        <v>2289.8374806084612</v>
      </c>
      <c r="N460" s="150">
        <v>46.782179991467515</v>
      </c>
      <c r="O460" s="151">
        <v>50.922777777777782</v>
      </c>
      <c r="P460" s="152">
        <v>64.289242562195085</v>
      </c>
      <c r="Q460" s="150">
        <v>206.37100298674878</v>
      </c>
      <c r="R460" s="151">
        <v>230.76405555555556</v>
      </c>
      <c r="S460" s="152">
        <v>314.68214589684067</v>
      </c>
      <c r="T460" s="150">
        <v>333.53736164849255</v>
      </c>
      <c r="U460" s="165">
        <v>355.63670829088773</v>
      </c>
      <c r="V460" s="152">
        <v>421.4457714941986</v>
      </c>
      <c r="W460" s="150">
        <v>43.269932028734665</v>
      </c>
      <c r="X460" s="165">
        <v>46.136888888888883</v>
      </c>
      <c r="Y460" s="152">
        <v>54.674324328229375</v>
      </c>
      <c r="Z460" s="150">
        <v>1955.3310888560068</v>
      </c>
      <c r="AA460" s="151">
        <v>2422.2963888888889</v>
      </c>
      <c r="AB460" s="152">
        <v>3424.7523324990375</v>
      </c>
      <c r="AC460" s="150">
        <v>487.34055892487294</v>
      </c>
      <c r="AD460" s="151">
        <v>549.68616666666662</v>
      </c>
      <c r="AE460" s="152">
        <v>638.30261297173433</v>
      </c>
      <c r="AF460" s="150">
        <v>538.22543908432147</v>
      </c>
      <c r="AG460" s="151">
        <v>671.92705555555551</v>
      </c>
      <c r="AH460" s="152">
        <v>1000.1428568152468</v>
      </c>
      <c r="AI460" s="150">
        <v>276.85224828436822</v>
      </c>
      <c r="AJ460" s="151">
        <v>309.69706516381325</v>
      </c>
      <c r="AK460" s="152">
        <v>349.93359270147118</v>
      </c>
      <c r="AL460" s="150">
        <v>88.234242027136858</v>
      </c>
      <c r="AM460" s="151">
        <v>103.49253458644149</v>
      </c>
      <c r="AN460" s="152">
        <v>121.24382631263622</v>
      </c>
      <c r="AO460" s="150">
        <v>289.23</v>
      </c>
      <c r="AP460" s="151">
        <v>309.95094847880375</v>
      </c>
      <c r="AQ460" s="152">
        <v>371.29083547559691</v>
      </c>
      <c r="AR460" s="150">
        <v>93.911938527306958</v>
      </c>
      <c r="AS460" s="165">
        <v>105.96750944760279</v>
      </c>
      <c r="AT460" s="152">
        <v>144.97384413388181</v>
      </c>
      <c r="AU460" s="150">
        <v>121.97</v>
      </c>
      <c r="AV460" s="165">
        <v>134.29620445120341</v>
      </c>
      <c r="AW460" s="152">
        <v>179.79663142732846</v>
      </c>
      <c r="AX460" s="150">
        <v>145.69687358285958</v>
      </c>
      <c r="AY460" s="151">
        <v>145.69687358285958</v>
      </c>
      <c r="AZ460" s="152">
        <v>145.69687358285958</v>
      </c>
      <c r="BA460" s="150">
        <v>37.54</v>
      </c>
      <c r="BB460" s="165">
        <v>40.229431960357815</v>
      </c>
      <c r="BC460" s="152">
        <v>48.19091368030255</v>
      </c>
    </row>
    <row r="461" spans="1:55" hidden="1">
      <c r="A461" s="147" t="str">
        <f t="shared" si="7"/>
        <v>SALINAS VALLEY MEMORIAL HEALTHCARE SYSTEMVIZIENT</v>
      </c>
      <c r="B461" s="148" t="s">
        <v>898</v>
      </c>
      <c r="C461" s="148" t="s">
        <v>8335</v>
      </c>
      <c r="D461" s="168">
        <v>169</v>
      </c>
      <c r="E461" s="150">
        <v>198.71426338624468</v>
      </c>
      <c r="F461" s="151">
        <v>222.47576977424339</v>
      </c>
      <c r="G461" s="152">
        <v>293.84649029487946</v>
      </c>
      <c r="H461" s="150">
        <v>1408.711208174695</v>
      </c>
      <c r="I461" s="151">
        <v>1603.6853846153845</v>
      </c>
      <c r="J461" s="153">
        <v>2073.5348646898319</v>
      </c>
      <c r="K461" s="150">
        <v>1335.0884369405037</v>
      </c>
      <c r="L461" s="151">
        <v>1522.1908284023668</v>
      </c>
      <c r="M461" s="152">
        <v>1965.4844591786525</v>
      </c>
      <c r="N461" s="150">
        <v>27.968036609915114</v>
      </c>
      <c r="O461" s="151">
        <v>30.443431952662721</v>
      </c>
      <c r="P461" s="152">
        <v>38.434375865577998</v>
      </c>
      <c r="Q461" s="150">
        <v>45.654734624276159</v>
      </c>
      <c r="R461" s="151">
        <v>51.051124260355024</v>
      </c>
      <c r="S461" s="152">
        <v>69.616029645601486</v>
      </c>
      <c r="T461" s="150">
        <v>333.53736164849255</v>
      </c>
      <c r="U461" s="165">
        <v>355.63670829088773</v>
      </c>
      <c r="V461" s="152">
        <v>421.4457714941986</v>
      </c>
      <c r="W461" s="150">
        <v>562.79999999999995</v>
      </c>
      <c r="X461" s="165">
        <v>600.08971239943901</v>
      </c>
      <c r="Y461" s="152">
        <v>711.13376631822064</v>
      </c>
      <c r="Z461" s="150">
        <v>1592.1006496822877</v>
      </c>
      <c r="AA461" s="151">
        <v>1972.3205325443787</v>
      </c>
      <c r="AB461" s="152">
        <v>2788.5560888630566</v>
      </c>
      <c r="AC461" s="150">
        <v>198.54478697961343</v>
      </c>
      <c r="AD461" s="151">
        <v>223.94467455621302</v>
      </c>
      <c r="AE461" s="152">
        <v>260.04742269058761</v>
      </c>
      <c r="AF461" s="150">
        <v>342.19218574719099</v>
      </c>
      <c r="AG461" s="151">
        <v>427.19680473372779</v>
      </c>
      <c r="AH461" s="152">
        <v>635.86936881932058</v>
      </c>
      <c r="AI461" s="150">
        <v>450.93649780540665</v>
      </c>
      <c r="AJ461" s="151">
        <v>504.43408284023667</v>
      </c>
      <c r="AK461" s="152">
        <v>569.97127433541118</v>
      </c>
      <c r="AL461" s="150">
        <v>33.324241846118682</v>
      </c>
      <c r="AM461" s="151">
        <v>39.086982248520712</v>
      </c>
      <c r="AN461" s="152">
        <v>45.791276692199226</v>
      </c>
      <c r="AO461" s="150">
        <v>198.9945486070381</v>
      </c>
      <c r="AP461" s="151">
        <v>213.2508698366797</v>
      </c>
      <c r="AQ461" s="152">
        <v>255.45362585968417</v>
      </c>
      <c r="AR461" s="150">
        <v>93.911938527306958</v>
      </c>
      <c r="AS461" s="165">
        <v>105.96750944760279</v>
      </c>
      <c r="AT461" s="152">
        <v>144.97384413388181</v>
      </c>
      <c r="AU461" s="150">
        <v>54.443213342755449</v>
      </c>
      <c r="AV461" s="165">
        <v>59.945207100591716</v>
      </c>
      <c r="AW461" s="152">
        <v>80.255032902408885</v>
      </c>
      <c r="AX461" s="150">
        <v>25.617514792899406</v>
      </c>
      <c r="AY461" s="151">
        <v>25.617514792899406</v>
      </c>
      <c r="AZ461" s="152">
        <v>25.617514792899406</v>
      </c>
      <c r="BA461" s="150">
        <v>12.542561601172487</v>
      </c>
      <c r="BB461" s="151">
        <v>13.441132886067265</v>
      </c>
      <c r="BC461" s="152">
        <v>16.101158855939815</v>
      </c>
    </row>
    <row r="462" spans="1:55" hidden="1">
      <c r="A462" s="147" t="str">
        <f t="shared" si="7"/>
        <v>IASIS HEALTHCARE CORPORATIONHEALTHTRUST</v>
      </c>
      <c r="B462" s="148" t="s">
        <v>603</v>
      </c>
      <c r="C462" s="148" t="s">
        <v>8331</v>
      </c>
      <c r="D462" s="168">
        <v>150</v>
      </c>
      <c r="E462" s="150">
        <v>345.75598471432551</v>
      </c>
      <c r="F462" s="151">
        <v>0</v>
      </c>
      <c r="G462" s="152">
        <v>569.07887259296376</v>
      </c>
      <c r="H462" s="150">
        <v>1740.777416348215</v>
      </c>
      <c r="I462" s="151">
        <v>0</v>
      </c>
      <c r="J462" s="153">
        <v>1875.3937711557373</v>
      </c>
      <c r="K462" s="150">
        <v>1577.9637664274396</v>
      </c>
      <c r="L462" s="151">
        <v>0</v>
      </c>
      <c r="M462" s="152">
        <v>1701.5154356794776</v>
      </c>
      <c r="N462" s="150">
        <v>88.460822071022477</v>
      </c>
      <c r="O462" s="151">
        <v>0</v>
      </c>
      <c r="P462" s="152">
        <v>93.950024317087781</v>
      </c>
      <c r="Q462" s="150">
        <v>74.352827849752998</v>
      </c>
      <c r="R462" s="151">
        <v>0</v>
      </c>
      <c r="S462" s="152">
        <v>79.928311159171813</v>
      </c>
      <c r="T462" s="150">
        <v>219.65656584956659</v>
      </c>
      <c r="U462" s="151">
        <v>0</v>
      </c>
      <c r="V462" s="152">
        <v>266.33359387486632</v>
      </c>
      <c r="W462" s="150">
        <v>186.93236881349625</v>
      </c>
      <c r="X462" s="151">
        <v>0</v>
      </c>
      <c r="Y462" s="152">
        <v>204.84318663993122</v>
      </c>
      <c r="Z462" s="150">
        <v>1037.9913062727194</v>
      </c>
      <c r="AA462" s="151">
        <v>0</v>
      </c>
      <c r="AB462" s="152">
        <v>1346.5800562262973</v>
      </c>
      <c r="AC462" s="150">
        <v>193.80161944263207</v>
      </c>
      <c r="AD462" s="151">
        <v>0</v>
      </c>
      <c r="AE462" s="152">
        <v>222.06139820674809</v>
      </c>
      <c r="AF462" s="150">
        <v>195.14386149687755</v>
      </c>
      <c r="AG462" s="151">
        <v>0</v>
      </c>
      <c r="AH462" s="152">
        <v>229.506605621478</v>
      </c>
      <c r="AI462" s="150">
        <v>340.16194752539843</v>
      </c>
      <c r="AJ462" s="151">
        <v>0</v>
      </c>
      <c r="AK462" s="152">
        <v>354.71760079958847</v>
      </c>
      <c r="AL462" s="150">
        <v>115.75727840432474</v>
      </c>
      <c r="AM462" s="151">
        <v>0</v>
      </c>
      <c r="AN462" s="152">
        <v>135.90399385038225</v>
      </c>
      <c r="AO462" s="150">
        <v>82.680464660023887</v>
      </c>
      <c r="AP462" s="151">
        <v>0</v>
      </c>
      <c r="AQ462" s="152">
        <v>87.846298286804327</v>
      </c>
      <c r="AR462" s="150">
        <v>24.282779849007358</v>
      </c>
      <c r="AS462" s="151">
        <v>0</v>
      </c>
      <c r="AT462" s="152">
        <v>28.058067549823374</v>
      </c>
      <c r="AU462" s="150">
        <v>26.739870444589435</v>
      </c>
      <c r="AV462" s="151">
        <v>0</v>
      </c>
      <c r="AW462" s="152">
        <v>32.866931761291596</v>
      </c>
      <c r="AX462" s="150">
        <v>46.286146891602193</v>
      </c>
      <c r="AY462" s="151">
        <v>0</v>
      </c>
      <c r="AZ462" s="152">
        <v>46.286146891602193</v>
      </c>
      <c r="BA462" s="150">
        <v>6.0449035324820635</v>
      </c>
      <c r="BB462" s="151">
        <v>0</v>
      </c>
      <c r="BC462" s="152">
        <v>6.4225860487468518</v>
      </c>
    </row>
    <row r="463" spans="1:55" hidden="1">
      <c r="A463" s="147" t="str">
        <f t="shared" si="7"/>
        <v>RUSH SYSTEM FOR HEALTHPREMIER</v>
      </c>
      <c r="B463" s="148" t="s">
        <v>871</v>
      </c>
      <c r="C463" s="148" t="s">
        <v>8334</v>
      </c>
      <c r="D463" s="168">
        <v>150</v>
      </c>
      <c r="E463" s="150">
        <v>741.25805364308405</v>
      </c>
      <c r="F463" s="151">
        <v>907.52800000000013</v>
      </c>
      <c r="G463" s="152">
        <v>1392.5777412665693</v>
      </c>
      <c r="H463" s="150">
        <v>408.85267532817261</v>
      </c>
      <c r="I463" s="151">
        <v>523.02287782657993</v>
      </c>
      <c r="J463" s="153">
        <v>627.67048307599453</v>
      </c>
      <c r="K463" s="150">
        <v>308.44806465813815</v>
      </c>
      <c r="L463" s="151">
        <v>387.8037882544632</v>
      </c>
      <c r="M463" s="152">
        <v>469.78825758675106</v>
      </c>
      <c r="N463" s="150">
        <v>76.558518121147813</v>
      </c>
      <c r="O463" s="151">
        <v>103.43668957211675</v>
      </c>
      <c r="P463" s="152">
        <v>120.32228638580358</v>
      </c>
      <c r="Q463" s="150">
        <v>23.846092548886674</v>
      </c>
      <c r="R463" s="151">
        <v>31.782399999999999</v>
      </c>
      <c r="S463" s="152">
        <v>37.559939103439916</v>
      </c>
      <c r="T463" s="150">
        <v>423.312889629219</v>
      </c>
      <c r="U463" s="165">
        <v>505.92043921790867</v>
      </c>
      <c r="V463" s="152">
        <v>547.6558628262452</v>
      </c>
      <c r="W463" s="150">
        <v>128.7219703954562</v>
      </c>
      <c r="X463" s="165">
        <v>153.84146666666666</v>
      </c>
      <c r="Y463" s="152">
        <v>166.53247157998194</v>
      </c>
      <c r="Z463" s="150">
        <v>832.64190217114799</v>
      </c>
      <c r="AA463" s="151">
        <v>1037.2506666666668</v>
      </c>
      <c r="AB463" s="152">
        <v>1338.6608120255021</v>
      </c>
      <c r="AC463" s="150">
        <v>133.12191338386651</v>
      </c>
      <c r="AD463" s="151">
        <v>169.11346666666668</v>
      </c>
      <c r="AE463" s="152">
        <v>178.50244885386459</v>
      </c>
      <c r="AF463" s="150">
        <v>166.61050522202524</v>
      </c>
      <c r="AG463" s="151">
        <v>171.38453333333334</v>
      </c>
      <c r="AH463" s="152">
        <v>185.97272080992627</v>
      </c>
      <c r="AI463" s="150">
        <v>358.68810709555731</v>
      </c>
      <c r="AJ463" s="151">
        <v>454.30933333333331</v>
      </c>
      <c r="AK463" s="152">
        <v>530.07675090667885</v>
      </c>
      <c r="AL463" s="150">
        <v>176.66032913717237</v>
      </c>
      <c r="AM463" s="151">
        <v>224.69753333333333</v>
      </c>
      <c r="AN463" s="152">
        <v>276.5622374923318</v>
      </c>
      <c r="AO463" s="150">
        <v>102.68686500658382</v>
      </c>
      <c r="AP463" s="151">
        <v>118.57586249645787</v>
      </c>
      <c r="AQ463" s="152">
        <v>132.5300238661244</v>
      </c>
      <c r="AR463" s="150">
        <v>51.781502799530799</v>
      </c>
      <c r="AS463" s="165">
        <v>66.616851090960623</v>
      </c>
      <c r="AT463" s="152">
        <v>83.372346508207315</v>
      </c>
      <c r="AU463" s="150">
        <v>45.10068448046853</v>
      </c>
      <c r="AV463" s="165">
        <v>57.196266666666673</v>
      </c>
      <c r="AW463" s="152">
        <v>69.477927852788511</v>
      </c>
      <c r="AX463" s="150">
        <v>35.239066666666666</v>
      </c>
      <c r="AY463" s="151">
        <v>35.239066666666666</v>
      </c>
      <c r="AZ463" s="152">
        <v>35.239066666666666</v>
      </c>
      <c r="BA463" s="150">
        <v>15.603589737643819</v>
      </c>
      <c r="BB463" s="165">
        <v>18.017972513459902</v>
      </c>
      <c r="BC463" s="152">
        <v>20.138350900035384</v>
      </c>
    </row>
    <row r="464" spans="1:55" hidden="1">
      <c r="A464" s="147" t="str">
        <f t="shared" si="7"/>
        <v>HUNTERDON HEALTHCARE SYSTEMVIZIENT</v>
      </c>
      <c r="B464" s="148" t="s">
        <v>600</v>
      </c>
      <c r="C464" s="148" t="s">
        <v>8335</v>
      </c>
      <c r="D464" s="168">
        <v>145</v>
      </c>
      <c r="E464" s="150">
        <v>97.533453353626385</v>
      </c>
      <c r="F464" s="151">
        <v>109.19613793103449</v>
      </c>
      <c r="G464" s="152">
        <v>144.22650123809046</v>
      </c>
      <c r="H464" s="150">
        <v>1649.7122735694709</v>
      </c>
      <c r="I464" s="151">
        <v>1877.1101379310344</v>
      </c>
      <c r="J464" s="153">
        <v>2433.6899085169402</v>
      </c>
      <c r="K464" s="150">
        <v>1501.616285320745</v>
      </c>
      <c r="L464" s="151">
        <v>1712.056275862069</v>
      </c>
      <c r="M464" s="152">
        <v>2210.6426741369692</v>
      </c>
      <c r="N464" s="150">
        <v>18.424903570993152</v>
      </c>
      <c r="O464" s="151">
        <v>20.055655172413793</v>
      </c>
      <c r="P464" s="152">
        <v>25.319963607439313</v>
      </c>
      <c r="Q464" s="150">
        <v>129.67108467773284</v>
      </c>
      <c r="R464" s="151">
        <v>144.99820689655172</v>
      </c>
      <c r="S464" s="152">
        <v>197.72727077253211</v>
      </c>
      <c r="T464" s="150">
        <v>633.99721507295078</v>
      </c>
      <c r="U464" s="165">
        <v>676.00427586206888</v>
      </c>
      <c r="V464" s="152">
        <v>801.09599749483039</v>
      </c>
      <c r="W464" s="150">
        <v>312.13700120571121</v>
      </c>
      <c r="X464" s="165">
        <v>332.81841379310345</v>
      </c>
      <c r="Y464" s="152">
        <v>394.40504846249542</v>
      </c>
      <c r="Z464" s="150">
        <v>925.80376373491777</v>
      </c>
      <c r="AA464" s="151">
        <v>1146.9009655172415</v>
      </c>
      <c r="AB464" s="152">
        <v>1621.540524445187</v>
      </c>
      <c r="AC464" s="150">
        <v>99.081938420868497</v>
      </c>
      <c r="AD464" s="151">
        <v>111.75751724137932</v>
      </c>
      <c r="AE464" s="152">
        <v>129.77425956884989</v>
      </c>
      <c r="AF464" s="150">
        <v>213.78907283176289</v>
      </c>
      <c r="AG464" s="151">
        <v>266.89682758620688</v>
      </c>
      <c r="AH464" s="152">
        <v>397.26775906692887</v>
      </c>
      <c r="AI464" s="150">
        <v>442.64720769357734</v>
      </c>
      <c r="AJ464" s="151">
        <v>495.16137931034478</v>
      </c>
      <c r="AK464" s="152">
        <v>559.49384065823278</v>
      </c>
      <c r="AL464" s="150">
        <v>88.487204224629664</v>
      </c>
      <c r="AM464" s="151">
        <v>103.78924137931035</v>
      </c>
      <c r="AN464" s="152">
        <v>121.59142497764257</v>
      </c>
      <c r="AO464" s="150">
        <v>198.9945486070381</v>
      </c>
      <c r="AP464" s="151">
        <v>213.2508698366797</v>
      </c>
      <c r="AQ464" s="152">
        <v>255.45362585968417</v>
      </c>
      <c r="AR464" s="150">
        <v>93.911938527306958</v>
      </c>
      <c r="AS464" s="165">
        <v>105.96750944760279</v>
      </c>
      <c r="AT464" s="152">
        <v>144.97384413388181</v>
      </c>
      <c r="AU464" s="150">
        <v>96.463166947690851</v>
      </c>
      <c r="AV464" s="165">
        <v>106.21166836449666</v>
      </c>
      <c r="AW464" s="152">
        <v>142.19687196857279</v>
      </c>
      <c r="AX464" s="150">
        <v>25.372896551724139</v>
      </c>
      <c r="AY464" s="151">
        <v>25.372896551724139</v>
      </c>
      <c r="AZ464" s="152">
        <v>25.372896551724139</v>
      </c>
      <c r="BA464" s="150">
        <v>31.593536316652585</v>
      </c>
      <c r="BB464" s="165">
        <v>33.856953107029007</v>
      </c>
      <c r="BC464" s="152">
        <v>40.557309043455213</v>
      </c>
    </row>
    <row r="465" spans="1:55" hidden="1">
      <c r="A465" s="147" t="str">
        <f t="shared" si="7"/>
        <v>NEMOURS CHILDRENS HEALTH SYSTEMPREMIER</v>
      </c>
      <c r="B465" s="148" t="s">
        <v>755</v>
      </c>
      <c r="C465" s="148" t="s">
        <v>8334</v>
      </c>
      <c r="D465" s="168">
        <v>145</v>
      </c>
      <c r="E465" s="150">
        <v>159.18756212487537</v>
      </c>
      <c r="F465" s="151">
        <v>194.89457034570702</v>
      </c>
      <c r="G465" s="152">
        <v>299.06056954401754</v>
      </c>
      <c r="H465" s="150">
        <v>1083.188946694306</v>
      </c>
      <c r="I465" s="151">
        <v>1404.7437931034483</v>
      </c>
      <c r="J465" s="153">
        <v>1674.9024305366017</v>
      </c>
      <c r="K465" s="150">
        <v>581.93928716466894</v>
      </c>
      <c r="L465" s="151">
        <v>731.65724137931034</v>
      </c>
      <c r="M465" s="152">
        <v>886.33476770674451</v>
      </c>
      <c r="N465" s="150">
        <v>274.50017716623717</v>
      </c>
      <c r="O465" s="151">
        <v>370.87172413793104</v>
      </c>
      <c r="P465" s="152">
        <v>431.41494559344568</v>
      </c>
      <c r="Q465" s="150">
        <v>226.74948236339986</v>
      </c>
      <c r="R465" s="151">
        <v>302.21482758620692</v>
      </c>
      <c r="S465" s="152">
        <v>357.15271723641155</v>
      </c>
      <c r="T465" s="150">
        <v>1118.02</v>
      </c>
      <c r="U465" s="165">
        <v>1336.1964242332485</v>
      </c>
      <c r="V465" s="152">
        <v>1446.4246725236867</v>
      </c>
      <c r="W465" s="150">
        <v>67.213177072931245</v>
      </c>
      <c r="X465" s="165">
        <v>80.329517241379321</v>
      </c>
      <c r="Y465" s="152">
        <v>86.956224072012262</v>
      </c>
      <c r="Z465" s="150">
        <v>1245.0729999230339</v>
      </c>
      <c r="AA465" s="151">
        <v>1551.0302758620692</v>
      </c>
      <c r="AB465" s="152">
        <v>2001.7373960665782</v>
      </c>
      <c r="AC465" s="150">
        <v>671.0085386743641</v>
      </c>
      <c r="AD465" s="151">
        <v>852.42600000000004</v>
      </c>
      <c r="AE465" s="152">
        <v>899.75169610011949</v>
      </c>
      <c r="AF465" s="150">
        <v>722.5855068118409</v>
      </c>
      <c r="AG465" s="151">
        <v>743.2903448275863</v>
      </c>
      <c r="AH465" s="152">
        <v>806.55894140973362</v>
      </c>
      <c r="AI465" s="150">
        <v>268.83162993822793</v>
      </c>
      <c r="AJ465" s="151">
        <v>340.49837772740148</v>
      </c>
      <c r="AK465" s="152">
        <v>397.28497856395063</v>
      </c>
      <c r="AL465" s="150">
        <v>46.77458482399269</v>
      </c>
      <c r="AM465" s="151">
        <v>59.493457778407432</v>
      </c>
      <c r="AN465" s="152">
        <v>73.225742869830938</v>
      </c>
      <c r="AO465" s="150">
        <v>289.23</v>
      </c>
      <c r="AP465" s="151">
        <v>333.98328703141954</v>
      </c>
      <c r="AQ465" s="152">
        <v>373.28687364583107</v>
      </c>
      <c r="AR465" s="150">
        <v>51.781502799530799</v>
      </c>
      <c r="AS465" s="165">
        <v>66.616851090960623</v>
      </c>
      <c r="AT465" s="152">
        <v>83.372346508207315</v>
      </c>
      <c r="AU465" s="150">
        <v>121.96999999999998</v>
      </c>
      <c r="AV465" s="165">
        <v>154.68121439164599</v>
      </c>
      <c r="AW465" s="152">
        <v>187.89565962961146</v>
      </c>
      <c r="AX465" s="150">
        <v>67.086426041371467</v>
      </c>
      <c r="AY465" s="151">
        <v>67.086426041371467</v>
      </c>
      <c r="AZ465" s="152">
        <v>67.086426041371467</v>
      </c>
      <c r="BA465" s="150">
        <v>37.54</v>
      </c>
      <c r="BB465" s="165">
        <v>43.34865883608024</v>
      </c>
      <c r="BC465" s="152">
        <v>48.449985259705066</v>
      </c>
    </row>
    <row r="466" spans="1:55" hidden="1">
      <c r="A466" s="147" t="str">
        <f t="shared" si="7"/>
        <v>ALAMEDA HEALTH SYSTEMVIZIENT</v>
      </c>
      <c r="B466" s="148" t="s">
        <v>262</v>
      </c>
      <c r="C466" s="148" t="s">
        <v>8335</v>
      </c>
      <c r="D466" s="168">
        <v>141</v>
      </c>
      <c r="E466" s="150">
        <v>198.71426338624468</v>
      </c>
      <c r="F466" s="151">
        <v>222.47576977424339</v>
      </c>
      <c r="G466" s="152">
        <v>293.84649029487946</v>
      </c>
      <c r="H466" s="150">
        <v>535.79608606701663</v>
      </c>
      <c r="I466" s="151">
        <v>606.435328708989</v>
      </c>
      <c r="J466" s="153">
        <v>784.26733696034228</v>
      </c>
      <c r="K466" s="150">
        <v>425.73367152025401</v>
      </c>
      <c r="L466" s="151">
        <v>485.39697610988736</v>
      </c>
      <c r="M466" s="152">
        <v>626.75467180262763</v>
      </c>
      <c r="N466" s="150">
        <v>68.484447934058537</v>
      </c>
      <c r="O466" s="151">
        <v>74.545870329598088</v>
      </c>
      <c r="P466" s="152">
        <v>94.113042311703452</v>
      </c>
      <c r="Q466" s="150">
        <v>41.577966612704088</v>
      </c>
      <c r="R466" s="151">
        <v>46.492482269503547</v>
      </c>
      <c r="S466" s="152">
        <v>63.399622846011177</v>
      </c>
      <c r="T466" s="150">
        <v>1118.02</v>
      </c>
      <c r="U466" s="165">
        <v>1192.0971930647138</v>
      </c>
      <c r="V466" s="152">
        <v>1412.689718228673</v>
      </c>
      <c r="W466" s="150">
        <v>191.53624080638696</v>
      </c>
      <c r="X466" s="165">
        <v>204.22695035460993</v>
      </c>
      <c r="Y466" s="152">
        <v>242.01828058116496</v>
      </c>
      <c r="Z466" s="150">
        <v>2349.8664779810606</v>
      </c>
      <c r="AA466" s="151">
        <v>2911.0533333333333</v>
      </c>
      <c r="AB466" s="152">
        <v>4115.7790347594582</v>
      </c>
      <c r="AC466" s="150">
        <v>117.82875947343886</v>
      </c>
      <c r="AD466" s="151">
        <v>132.90262411347518</v>
      </c>
      <c r="AE466" s="152">
        <v>154.3282283359228</v>
      </c>
      <c r="AF466" s="150">
        <v>199.40459825456833</v>
      </c>
      <c r="AG466" s="151">
        <v>248.93907801418442</v>
      </c>
      <c r="AH466" s="152">
        <v>370.53819845400551</v>
      </c>
      <c r="AI466" s="150">
        <v>88.913198347052685</v>
      </c>
      <c r="AJ466" s="151">
        <v>99.461560283687945</v>
      </c>
      <c r="AK466" s="152">
        <v>112.38382613459676</v>
      </c>
      <c r="AL466" s="150">
        <v>88.234242027136858</v>
      </c>
      <c r="AM466" s="151">
        <v>103.49253458644149</v>
      </c>
      <c r="AN466" s="152">
        <v>121.24382631263622</v>
      </c>
      <c r="AO466" s="150">
        <v>198.9945486070381</v>
      </c>
      <c r="AP466" s="151">
        <v>213.2508698366797</v>
      </c>
      <c r="AQ466" s="152">
        <v>255.45362585968417</v>
      </c>
      <c r="AR466" s="150">
        <v>93.911938527306958</v>
      </c>
      <c r="AS466" s="165">
        <v>105.96750944760279</v>
      </c>
      <c r="AT466" s="152">
        <v>144.97384413388181</v>
      </c>
      <c r="AU466" s="150">
        <v>96.463166947690851</v>
      </c>
      <c r="AV466" s="165">
        <v>106.21166836449666</v>
      </c>
      <c r="AW466" s="152">
        <v>142.19687196857279</v>
      </c>
      <c r="AX466" s="150">
        <v>97.94141843971633</v>
      </c>
      <c r="AY466" s="151">
        <v>97.94141843971633</v>
      </c>
      <c r="AZ466" s="152">
        <v>97.94141843971633</v>
      </c>
      <c r="BA466" s="150">
        <v>31.593536316652585</v>
      </c>
      <c r="BB466" s="165">
        <v>33.856953107029007</v>
      </c>
      <c r="BC466" s="152">
        <v>40.557309043455213</v>
      </c>
    </row>
    <row r="467" spans="1:55">
      <c r="A467" s="147" t="str">
        <f t="shared" si="7"/>
        <v>ADVENTIST HEALTH SYSTEM WESTPREMIER</v>
      </c>
      <c r="B467" s="148" t="s">
        <v>256</v>
      </c>
      <c r="C467" s="148" t="s">
        <v>8334</v>
      </c>
      <c r="D467" s="168">
        <v>137</v>
      </c>
      <c r="E467" s="150">
        <v>159.18756212487537</v>
      </c>
      <c r="F467" s="151">
        <v>194.89457034570702</v>
      </c>
      <c r="G467" s="152">
        <v>299.06056954401754</v>
      </c>
      <c r="H467" s="150">
        <v>1148.8993972932012</v>
      </c>
      <c r="I467" s="151">
        <v>1453.7902662144525</v>
      </c>
      <c r="J467" s="153">
        <v>1755.0384358551582</v>
      </c>
      <c r="K467" s="150">
        <v>1044.1824609037976</v>
      </c>
      <c r="L467" s="151">
        <v>1312.8236496350364</v>
      </c>
      <c r="M467" s="152">
        <v>1590.3638735886564</v>
      </c>
      <c r="N467" s="150">
        <v>76.558518121147813</v>
      </c>
      <c r="O467" s="151">
        <v>103.43668957211675</v>
      </c>
      <c r="P467" s="152">
        <v>120.32228638580358</v>
      </c>
      <c r="Q467" s="150">
        <v>28.158418268256007</v>
      </c>
      <c r="R467" s="151">
        <v>37.529927007299264</v>
      </c>
      <c r="S467" s="152">
        <v>44.352275880698294</v>
      </c>
      <c r="T467" s="150">
        <v>197.17340018985172</v>
      </c>
      <c r="U467" s="165">
        <v>235.65087591240874</v>
      </c>
      <c r="V467" s="152">
        <v>255.09066993433757</v>
      </c>
      <c r="W467" s="150">
        <v>118.05118017931586</v>
      </c>
      <c r="X467" s="165">
        <v>141.08832116788324</v>
      </c>
      <c r="Y467" s="152">
        <v>152.72726751927664</v>
      </c>
      <c r="Z467" s="150">
        <v>876.4582193478642</v>
      </c>
      <c r="AA467" s="151">
        <v>1091.8341605839416</v>
      </c>
      <c r="AB467" s="152">
        <v>1409.105485274355</v>
      </c>
      <c r="AC467" s="150">
        <v>225.24349539962063</v>
      </c>
      <c r="AD467" s="151">
        <v>286.14153284671534</v>
      </c>
      <c r="AE467" s="152">
        <v>302.02777660878502</v>
      </c>
      <c r="AF467" s="150">
        <v>185.88428824173991</v>
      </c>
      <c r="AG467" s="151">
        <v>191.21058394160585</v>
      </c>
      <c r="AH467" s="152">
        <v>207.48635744226181</v>
      </c>
      <c r="AI467" s="150">
        <v>264.64612855679366</v>
      </c>
      <c r="AJ467" s="151">
        <v>335.19708029197079</v>
      </c>
      <c r="AK467" s="152">
        <v>391.09955749952979</v>
      </c>
      <c r="AL467" s="150">
        <v>40.294955630983075</v>
      </c>
      <c r="AM467" s="151">
        <v>51.251897810218971</v>
      </c>
      <c r="AN467" s="152">
        <v>63.081865314005078</v>
      </c>
      <c r="AO467" s="150">
        <v>102.68686500658382</v>
      </c>
      <c r="AP467" s="151">
        <v>118.57586249645787</v>
      </c>
      <c r="AQ467" s="152">
        <v>132.5300238661244</v>
      </c>
      <c r="AR467" s="150">
        <v>36.382847314311583</v>
      </c>
      <c r="AS467" s="165">
        <v>46.806496350364959</v>
      </c>
      <c r="AT467" s="152">
        <v>58.579283899645162</v>
      </c>
      <c r="AU467" s="150">
        <v>37.363499931729748</v>
      </c>
      <c r="AV467" s="165">
        <v>47.38404151317652</v>
      </c>
      <c r="AW467" s="152">
        <v>57.558739573200825</v>
      </c>
      <c r="AX467" s="150">
        <v>18.251313868613142</v>
      </c>
      <c r="AY467" s="151">
        <v>18.251313868613142</v>
      </c>
      <c r="AZ467" s="152">
        <v>18.251313868613142</v>
      </c>
      <c r="BA467" s="150">
        <v>15.603589737643819</v>
      </c>
      <c r="BB467" s="165">
        <v>18.017972513459902</v>
      </c>
      <c r="BC467" s="152">
        <v>20.138350900035384</v>
      </c>
    </row>
    <row r="468" spans="1:55" hidden="1">
      <c r="A468" s="147" t="str">
        <f t="shared" si="7"/>
        <v>VENTURA COUNTY HEALTH CARE AGENCYINTALARE</v>
      </c>
      <c r="B468" s="148" t="s">
        <v>1067</v>
      </c>
      <c r="C468" s="148" t="s">
        <v>8332</v>
      </c>
      <c r="D468" s="168">
        <v>130</v>
      </c>
      <c r="E468" s="150">
        <v>169.21609095567126</v>
      </c>
      <c r="F468" s="151">
        <v>190.17290816326533</v>
      </c>
      <c r="G468" s="152">
        <v>313.7694987837092</v>
      </c>
      <c r="H468" s="150">
        <v>739.61383168129373</v>
      </c>
      <c r="I468" s="151">
        <v>843.09298508634197</v>
      </c>
      <c r="J468" s="153">
        <v>1015.9582089214969</v>
      </c>
      <c r="K468" s="150">
        <v>664.72833309183125</v>
      </c>
      <c r="L468" s="151">
        <v>757.6604591836732</v>
      </c>
      <c r="M468" s="152">
        <v>909.88557218727135</v>
      </c>
      <c r="N468" s="150">
        <v>14.588130732190127</v>
      </c>
      <c r="O468" s="151">
        <v>16.445076923076925</v>
      </c>
      <c r="P468" s="152">
        <v>17.765703667855149</v>
      </c>
      <c r="Q468" s="150">
        <v>60.297367857272299</v>
      </c>
      <c r="R468" s="151">
        <v>68.987448979591846</v>
      </c>
      <c r="S468" s="152">
        <v>88.30693306637032</v>
      </c>
      <c r="T468" s="150">
        <v>457.86281017243175</v>
      </c>
      <c r="U468" s="165">
        <v>533.71376923076923</v>
      </c>
      <c r="V468" s="152">
        <v>597.42160959226908</v>
      </c>
      <c r="W468" s="150">
        <v>150.73084928487808</v>
      </c>
      <c r="X468" s="165">
        <v>175.70138461538463</v>
      </c>
      <c r="Y468" s="152">
        <v>196.67434129683667</v>
      </c>
      <c r="Z468" s="150">
        <v>1435.2170641259272</v>
      </c>
      <c r="AA468" s="151">
        <v>1759.4889230769231</v>
      </c>
      <c r="AB468" s="152">
        <v>2543.1149991059933</v>
      </c>
      <c r="AC468" s="150">
        <v>374.91329707641478</v>
      </c>
      <c r="AD468" s="151">
        <v>451.30730769230769</v>
      </c>
      <c r="AE468" s="152">
        <v>484.96378334212915</v>
      </c>
      <c r="AF468" s="150">
        <v>225.86346706474461</v>
      </c>
      <c r="AG468" s="151">
        <v>306.67492307692305</v>
      </c>
      <c r="AH468" s="152">
        <v>389.74772147976716</v>
      </c>
      <c r="AI468" s="150">
        <v>276.08671167883216</v>
      </c>
      <c r="AJ468" s="151">
        <v>306.26623076923079</v>
      </c>
      <c r="AK468" s="152">
        <v>365.60912376356026</v>
      </c>
      <c r="AL468" s="150">
        <v>179.82763398800606</v>
      </c>
      <c r="AM468" s="151">
        <v>227.15284615384616</v>
      </c>
      <c r="AN468" s="152">
        <v>249.9357967776134</v>
      </c>
      <c r="AO468" s="150">
        <v>82.680464660023887</v>
      </c>
      <c r="AP468" s="151">
        <v>91.35389541697873</v>
      </c>
      <c r="AQ468" s="152">
        <v>102.25299189574946</v>
      </c>
      <c r="AR468" s="150">
        <v>51.20799843392367</v>
      </c>
      <c r="AS468" s="151">
        <v>61.303689407913318</v>
      </c>
      <c r="AT468" s="152">
        <v>74.858401567637571</v>
      </c>
      <c r="AU468" s="150">
        <v>34.5238282676127</v>
      </c>
      <c r="AV468" s="165">
        <v>41.733846153846152</v>
      </c>
      <c r="AW468" s="152">
        <v>54.21226343804652</v>
      </c>
      <c r="AX468" s="150">
        <v>70.533769230769224</v>
      </c>
      <c r="AY468" s="151">
        <v>70.533769230769224</v>
      </c>
      <c r="AZ468" s="152">
        <v>70.533769230769224</v>
      </c>
      <c r="BA468" s="150">
        <v>10.552474658819062</v>
      </c>
      <c r="BB468" s="151">
        <v>11.65946115973118</v>
      </c>
      <c r="BC468" s="152">
        <v>13.050508487164269</v>
      </c>
    </row>
    <row r="469" spans="1:55" hidden="1">
      <c r="A469" s="147" t="str">
        <f t="shared" si="7"/>
        <v>SELECT MEDICAL CORPVIZIENT</v>
      </c>
      <c r="B469" s="148" t="s">
        <v>914</v>
      </c>
      <c r="C469" s="148" t="s">
        <v>8335</v>
      </c>
      <c r="D469" s="168">
        <v>124</v>
      </c>
      <c r="E469" s="150">
        <v>432.81412865255982</v>
      </c>
      <c r="F469" s="151">
        <v>484.56841899660054</v>
      </c>
      <c r="G469" s="152">
        <v>640.01904285746809</v>
      </c>
      <c r="H469" s="150">
        <v>2147.0808612714095</v>
      </c>
      <c r="I469" s="151">
        <v>2441.6430569725353</v>
      </c>
      <c r="J469" s="153">
        <v>3158.3114688903238</v>
      </c>
      <c r="K469" s="150">
        <v>1966.7706226527416</v>
      </c>
      <c r="L469" s="151">
        <v>2242.398421361378</v>
      </c>
      <c r="M469" s="152">
        <v>2895.4314835140417</v>
      </c>
      <c r="N469" s="150">
        <v>80.098149216817802</v>
      </c>
      <c r="O469" s="151">
        <v>87.187477234349146</v>
      </c>
      <c r="P469" s="152">
        <v>110.07288127064815</v>
      </c>
      <c r="Q469" s="150">
        <v>100.21208940185029</v>
      </c>
      <c r="R469" s="151">
        <v>112.05715837680827</v>
      </c>
      <c r="S469" s="152">
        <v>152.80710410563435</v>
      </c>
      <c r="T469" s="150">
        <v>427.60650499221407</v>
      </c>
      <c r="U469" s="165">
        <v>455.93863646216607</v>
      </c>
      <c r="V469" s="152">
        <v>540.30814569524568</v>
      </c>
      <c r="W469" s="150">
        <v>230.88416277365587</v>
      </c>
      <c r="X469" s="165">
        <v>246.1819666603206</v>
      </c>
      <c r="Y469" s="152">
        <v>291.73689455660809</v>
      </c>
      <c r="Z469" s="150">
        <v>1082.7604634972979</v>
      </c>
      <c r="AA469" s="151">
        <v>1341.3415128052047</v>
      </c>
      <c r="AB469" s="152">
        <v>1896.4493757779076</v>
      </c>
      <c r="AC469" s="150">
        <v>249.76420605477719</v>
      </c>
      <c r="AD469" s="151">
        <v>281.71660758069282</v>
      </c>
      <c r="AE469" s="152">
        <v>327.13293082620584</v>
      </c>
      <c r="AF469" s="150">
        <v>229.36481817349096</v>
      </c>
      <c r="AG469" s="151">
        <v>286.3417737845059</v>
      </c>
      <c r="AH469" s="152">
        <v>426.21096634008444</v>
      </c>
      <c r="AI469" s="150">
        <v>306.28059975267956</v>
      </c>
      <c r="AJ469" s="151">
        <v>342.61669698484121</v>
      </c>
      <c r="AK469" s="152">
        <v>387.13021588370469</v>
      </c>
      <c r="AL469" s="150">
        <v>81.419337272144318</v>
      </c>
      <c r="AM469" s="151">
        <v>95.499132593568319</v>
      </c>
      <c r="AN469" s="152">
        <v>111.87937653136703</v>
      </c>
      <c r="AO469" s="150">
        <v>99.39613263717132</v>
      </c>
      <c r="AP469" s="151">
        <v>106.51704728422442</v>
      </c>
      <c r="AQ469" s="152">
        <v>127.59697517511525</v>
      </c>
      <c r="AR469" s="150">
        <v>59.420233122652725</v>
      </c>
      <c r="AS469" s="165">
        <v>67.048068792367474</v>
      </c>
      <c r="AT469" s="152">
        <v>91.728269591810829</v>
      </c>
      <c r="AU469" s="150">
        <v>50.746392781899807</v>
      </c>
      <c r="AV469" s="165">
        <v>55.874788392220132</v>
      </c>
      <c r="AW469" s="152">
        <v>74.805529878442911</v>
      </c>
      <c r="AX469" s="150">
        <v>71.185558074562636</v>
      </c>
      <c r="AY469" s="151">
        <v>71.185558074562636</v>
      </c>
      <c r="AZ469" s="152">
        <v>71.185558074562636</v>
      </c>
      <c r="BA469" s="150">
        <v>12.542561601172487</v>
      </c>
      <c r="BB469" s="165">
        <v>13.441132886067265</v>
      </c>
      <c r="BC469" s="152">
        <v>16.101158855939815</v>
      </c>
    </row>
    <row r="470" spans="1:55" hidden="1">
      <c r="A470" s="147" t="str">
        <f t="shared" si="7"/>
        <v>PRESBYTERIAN HEALTHCARE SERVICESPREMIER</v>
      </c>
      <c r="B470" s="148" t="s">
        <v>837</v>
      </c>
      <c r="C470" s="148" t="s">
        <v>8334</v>
      </c>
      <c r="D470" s="168">
        <v>121</v>
      </c>
      <c r="E470" s="150">
        <v>432.13827256452134</v>
      </c>
      <c r="F470" s="151">
        <v>529.07024793388427</v>
      </c>
      <c r="G470" s="152">
        <v>811.84431867569072</v>
      </c>
      <c r="H470" s="150">
        <v>921.78408605898198</v>
      </c>
      <c r="I470" s="151">
        <v>1167.5499127126129</v>
      </c>
      <c r="J470" s="153">
        <v>1408.647642443588</v>
      </c>
      <c r="K470" s="150">
        <v>826.25619231855228</v>
      </c>
      <c r="L470" s="151">
        <v>1038.8305785123969</v>
      </c>
      <c r="M470" s="152">
        <v>1258.4467253500557</v>
      </c>
      <c r="N470" s="150">
        <v>76.558518121147813</v>
      </c>
      <c r="O470" s="151">
        <v>103.43668957211675</v>
      </c>
      <c r="P470" s="152">
        <v>120.32228638580358</v>
      </c>
      <c r="Q470" s="150">
        <v>18.969375619281916</v>
      </c>
      <c r="R470" s="151">
        <v>25.282644628099177</v>
      </c>
      <c r="S470" s="152">
        <v>29.878630707728732</v>
      </c>
      <c r="T470" s="150">
        <v>600.37442306891592</v>
      </c>
      <c r="U470" s="165">
        <v>717.53471074380161</v>
      </c>
      <c r="V470" s="152">
        <v>776.72705164402612</v>
      </c>
      <c r="W470" s="150">
        <v>266.77947009145367</v>
      </c>
      <c r="X470" s="165">
        <v>318.84024793388426</v>
      </c>
      <c r="Y470" s="152">
        <v>345.14266977609839</v>
      </c>
      <c r="Z470" s="150">
        <v>589.78260126023008</v>
      </c>
      <c r="AA470" s="151">
        <v>734.71247933884308</v>
      </c>
      <c r="AB470" s="152">
        <v>948.20937291629161</v>
      </c>
      <c r="AC470" s="150">
        <v>63.430896432811657</v>
      </c>
      <c r="AD470" s="151">
        <v>80.580413223140496</v>
      </c>
      <c r="AE470" s="152">
        <v>85.054143667566635</v>
      </c>
      <c r="AF470" s="150">
        <v>228.76459380868297</v>
      </c>
      <c r="AG470" s="151">
        <v>235.31957424199513</v>
      </c>
      <c r="AH470" s="152">
        <v>255.34988852524194</v>
      </c>
      <c r="AI470" s="150">
        <v>379.36613564060212</v>
      </c>
      <c r="AJ470" s="151">
        <v>480.49983471074381</v>
      </c>
      <c r="AK470" s="152">
        <v>560.63517191223741</v>
      </c>
      <c r="AL470" s="150">
        <v>84.312216583148071</v>
      </c>
      <c r="AM470" s="151">
        <v>107.23826446280991</v>
      </c>
      <c r="AN470" s="152">
        <v>131.99100997976743</v>
      </c>
      <c r="AO470" s="150">
        <v>102.68686500658382</v>
      </c>
      <c r="AP470" s="151">
        <v>118.57586249645787</v>
      </c>
      <c r="AQ470" s="152">
        <v>132.5300238661244</v>
      </c>
      <c r="AR470" s="150">
        <v>51.781502799530799</v>
      </c>
      <c r="AS470" s="165">
        <v>66.616851090960623</v>
      </c>
      <c r="AT470" s="152">
        <v>83.372346508207315</v>
      </c>
      <c r="AU470" s="150">
        <v>45.116075271433523</v>
      </c>
      <c r="AV470" s="165">
        <v>57.215785123966938</v>
      </c>
      <c r="AW470" s="152">
        <v>69.501637476635267</v>
      </c>
      <c r="AX470" s="150">
        <v>67.086426041371467</v>
      </c>
      <c r="AY470" s="151">
        <v>67.086426041371467</v>
      </c>
      <c r="AZ470" s="152">
        <v>67.086426041371467</v>
      </c>
      <c r="BA470" s="150">
        <v>15.603589737643819</v>
      </c>
      <c r="BB470" s="165">
        <v>18.017972513459902</v>
      </c>
      <c r="BC470" s="152">
        <v>20.138350900035384</v>
      </c>
    </row>
    <row r="471" spans="1:55" hidden="1">
      <c r="A471" s="147" t="str">
        <f t="shared" si="7"/>
        <v>HOWARD UNIVERSITY HOSPITALVIZIENT</v>
      </c>
      <c r="B471" s="148" t="s">
        <v>596</v>
      </c>
      <c r="C471" s="148" t="s">
        <v>8335</v>
      </c>
      <c r="D471" s="168">
        <v>111</v>
      </c>
      <c r="E471" s="150">
        <v>198.71426338624468</v>
      </c>
      <c r="F471" s="151">
        <v>222.47576977424339</v>
      </c>
      <c r="G471" s="152">
        <v>293.84649029487946</v>
      </c>
      <c r="H471" s="150">
        <v>517.81085396372123</v>
      </c>
      <c r="I471" s="151">
        <v>585.9794082991915</v>
      </c>
      <c r="J471" s="153">
        <v>755.09362644102328</v>
      </c>
      <c r="K471" s="150">
        <v>425.73367152025401</v>
      </c>
      <c r="L471" s="151">
        <v>485.39697610988736</v>
      </c>
      <c r="M471" s="152">
        <v>626.75467180262763</v>
      </c>
      <c r="N471" s="150">
        <v>80.098149216817802</v>
      </c>
      <c r="O471" s="151">
        <v>87.187477234349146</v>
      </c>
      <c r="P471" s="152">
        <v>110.07288127064815</v>
      </c>
      <c r="Q471" s="150">
        <v>11.979033226649426</v>
      </c>
      <c r="R471" s="151">
        <v>13.394954954954954</v>
      </c>
      <c r="S471" s="152">
        <v>18.266073367747527</v>
      </c>
      <c r="T471" s="150">
        <v>738.77208136963259</v>
      </c>
      <c r="U471" s="165">
        <v>787.72126126126125</v>
      </c>
      <c r="V471" s="152">
        <v>933.48573680728123</v>
      </c>
      <c r="W471" s="150">
        <v>360.65836835489603</v>
      </c>
      <c r="X471" s="165">
        <v>384.55468468468467</v>
      </c>
      <c r="Y471" s="152">
        <v>455.71489666382627</v>
      </c>
      <c r="Z471" s="150">
        <v>1320.2777893968278</v>
      </c>
      <c r="AA471" s="151">
        <v>1635.5818918918919</v>
      </c>
      <c r="AB471" s="152">
        <v>2312.4597489159228</v>
      </c>
      <c r="AC471" s="150">
        <v>559.04668419457028</v>
      </c>
      <c r="AD471" s="151">
        <v>630.56567567567561</v>
      </c>
      <c r="AE471" s="152">
        <v>732.22093412829986</v>
      </c>
      <c r="AF471" s="150">
        <v>211.91124307060548</v>
      </c>
      <c r="AG471" s="151">
        <v>264.55252252252257</v>
      </c>
      <c r="AH471" s="152">
        <v>393.77833273076038</v>
      </c>
      <c r="AI471" s="150">
        <v>246.673102719887</v>
      </c>
      <c r="AJ471" s="151">
        <v>275.93756756756756</v>
      </c>
      <c r="AK471" s="152">
        <v>311.78798652531259</v>
      </c>
      <c r="AL471" s="150">
        <v>48.676770744573844</v>
      </c>
      <c r="AM471" s="151">
        <v>57.094414414414409</v>
      </c>
      <c r="AN471" s="152">
        <v>66.887387504275381</v>
      </c>
      <c r="AO471" s="150">
        <v>198.9945486070381</v>
      </c>
      <c r="AP471" s="151">
        <v>213.2508698366797</v>
      </c>
      <c r="AQ471" s="152">
        <v>255.45362585968417</v>
      </c>
      <c r="AR471" s="150">
        <v>93.911938527306958</v>
      </c>
      <c r="AS471" s="165">
        <v>105.96750944760279</v>
      </c>
      <c r="AT471" s="152">
        <v>144.97384413388181</v>
      </c>
      <c r="AU471" s="150">
        <v>55.101727521671251</v>
      </c>
      <c r="AV471" s="165">
        <v>60.670270270270265</v>
      </c>
      <c r="AW471" s="152">
        <v>81.225752186791894</v>
      </c>
      <c r="AX471" s="150">
        <v>145.69687358285958</v>
      </c>
      <c r="AY471" s="151">
        <v>145.69687358285958</v>
      </c>
      <c r="AZ471" s="152">
        <v>145.69687358285958</v>
      </c>
      <c r="BA471" s="150">
        <v>12.542561601172487</v>
      </c>
      <c r="BB471" s="151">
        <v>13.441132886067265</v>
      </c>
      <c r="BC471" s="152">
        <v>16.101158855939815</v>
      </c>
    </row>
    <row r="472" spans="1:55" hidden="1">
      <c r="A472" s="147" t="str">
        <f t="shared" si="7"/>
        <v>WELLSPAN HEALTHHEALTHTRUST</v>
      </c>
      <c r="B472" s="148" t="s">
        <v>1103</v>
      </c>
      <c r="C472" s="148" t="s">
        <v>8331</v>
      </c>
      <c r="D472" s="168">
        <v>111</v>
      </c>
      <c r="E472" s="150">
        <v>345.75598471432551</v>
      </c>
      <c r="F472" s="151">
        <v>0</v>
      </c>
      <c r="G472" s="152">
        <v>569.07887259296376</v>
      </c>
      <c r="H472" s="150">
        <v>1740.777416348215</v>
      </c>
      <c r="I472" s="151">
        <v>0</v>
      </c>
      <c r="J472" s="153">
        <v>1875.3937711557373</v>
      </c>
      <c r="K472" s="150">
        <v>1577.9637664274396</v>
      </c>
      <c r="L472" s="151">
        <v>0</v>
      </c>
      <c r="M472" s="152">
        <v>1701.5154356794776</v>
      </c>
      <c r="N472" s="150">
        <v>88.460822071022477</v>
      </c>
      <c r="O472" s="151">
        <v>0</v>
      </c>
      <c r="P472" s="152">
        <v>93.950024317087781</v>
      </c>
      <c r="Q472" s="150">
        <v>74.352827849752998</v>
      </c>
      <c r="R472" s="151">
        <v>0</v>
      </c>
      <c r="S472" s="152">
        <v>79.928311159171813</v>
      </c>
      <c r="T472" s="150">
        <v>219.65656584956659</v>
      </c>
      <c r="U472" s="151">
        <v>0</v>
      </c>
      <c r="V472" s="152">
        <v>266.33359387486632</v>
      </c>
      <c r="W472" s="150">
        <v>186.93236881349625</v>
      </c>
      <c r="X472" s="151">
        <v>0</v>
      </c>
      <c r="Y472" s="152">
        <v>204.84318663993122</v>
      </c>
      <c r="Z472" s="150">
        <v>1037.9913062727194</v>
      </c>
      <c r="AA472" s="151">
        <v>0</v>
      </c>
      <c r="AB472" s="152">
        <v>1346.5800562262973</v>
      </c>
      <c r="AC472" s="150">
        <v>193.80161944263207</v>
      </c>
      <c r="AD472" s="151">
        <v>0</v>
      </c>
      <c r="AE472" s="152">
        <v>222.06139820674809</v>
      </c>
      <c r="AF472" s="150">
        <v>195.14386149687755</v>
      </c>
      <c r="AG472" s="151">
        <v>0</v>
      </c>
      <c r="AH472" s="152">
        <v>229.506605621478</v>
      </c>
      <c r="AI472" s="150">
        <v>340.16194752539843</v>
      </c>
      <c r="AJ472" s="151">
        <v>0</v>
      </c>
      <c r="AK472" s="152">
        <v>354.71760079958847</v>
      </c>
      <c r="AL472" s="150">
        <v>115.75727840432474</v>
      </c>
      <c r="AM472" s="151">
        <v>0</v>
      </c>
      <c r="AN472" s="152">
        <v>135.90399385038225</v>
      </c>
      <c r="AO472" s="150">
        <v>82.680464660023887</v>
      </c>
      <c r="AP472" s="151">
        <v>0</v>
      </c>
      <c r="AQ472" s="152">
        <v>87.846298286804327</v>
      </c>
      <c r="AR472" s="150">
        <v>24.282779849007358</v>
      </c>
      <c r="AS472" s="151">
        <v>0</v>
      </c>
      <c r="AT472" s="152">
        <v>28.058067549823374</v>
      </c>
      <c r="AU472" s="150">
        <v>26.739870444589435</v>
      </c>
      <c r="AV472" s="151">
        <v>0</v>
      </c>
      <c r="AW472" s="152">
        <v>32.866931761291596</v>
      </c>
      <c r="AX472" s="150">
        <v>46.286146891602193</v>
      </c>
      <c r="AY472" s="151">
        <v>0</v>
      </c>
      <c r="AZ472" s="152">
        <v>46.286146891602193</v>
      </c>
      <c r="BA472" s="150">
        <v>6.0449035324820635</v>
      </c>
      <c r="BB472" s="151">
        <v>0</v>
      </c>
      <c r="BC472" s="152">
        <v>6.4225860487468518</v>
      </c>
    </row>
    <row r="473" spans="1:55" hidden="1">
      <c r="A473" s="147" t="str">
        <f t="shared" si="7"/>
        <v>BLOUNT MEMORIAL HOSPITAL, INCPREMIER</v>
      </c>
      <c r="B473" s="148" t="s">
        <v>1156</v>
      </c>
      <c r="C473" s="148" t="s">
        <v>8334</v>
      </c>
      <c r="D473" s="168">
        <v>106</v>
      </c>
      <c r="E473" s="150">
        <v>159.18756212487537</v>
      </c>
      <c r="F473" s="151">
        <v>194.89457034570702</v>
      </c>
      <c r="G473" s="152">
        <v>299.06056954401754</v>
      </c>
      <c r="H473" s="150">
        <v>469.52979719642411</v>
      </c>
      <c r="I473" s="151">
        <v>605.77338768532434</v>
      </c>
      <c r="J473" s="153">
        <v>724.5372054594834</v>
      </c>
      <c r="K473" s="150">
        <v>283.57093475114459</v>
      </c>
      <c r="L473" s="151">
        <v>356.52641509433965</v>
      </c>
      <c r="M473" s="152">
        <v>431.89862606736131</v>
      </c>
      <c r="N473" s="150">
        <v>76.558518121147813</v>
      </c>
      <c r="O473" s="151">
        <v>103.43668957211675</v>
      </c>
      <c r="P473" s="152">
        <v>120.32228638580358</v>
      </c>
      <c r="Q473" s="150">
        <v>109.40034432413171</v>
      </c>
      <c r="R473" s="151">
        <v>145.81028301886792</v>
      </c>
      <c r="S473" s="152">
        <v>172.31629300631855</v>
      </c>
      <c r="T473" s="150">
        <v>950.00703673172734</v>
      </c>
      <c r="U473" s="165">
        <v>1135.3965094339624</v>
      </c>
      <c r="V473" s="152">
        <v>1229.0599604657223</v>
      </c>
      <c r="W473" s="150">
        <v>164.36099598663327</v>
      </c>
      <c r="X473" s="165">
        <v>196.43528301886792</v>
      </c>
      <c r="Y473" s="152">
        <v>212.64002414593031</v>
      </c>
      <c r="Z473" s="150">
        <v>1928.707399693335</v>
      </c>
      <c r="AA473" s="151">
        <v>2402.6571698113207</v>
      </c>
      <c r="AB473" s="152">
        <v>3100.8348331986454</v>
      </c>
      <c r="AC473" s="150">
        <v>228.23080654934154</v>
      </c>
      <c r="AD473" s="151">
        <v>289.93650943396227</v>
      </c>
      <c r="AE473" s="152">
        <v>306.03344586457456</v>
      </c>
      <c r="AF473" s="150">
        <v>194.45353983084641</v>
      </c>
      <c r="AG473" s="151">
        <v>200.02537735849054</v>
      </c>
      <c r="AH473" s="152">
        <v>217.05146278305185</v>
      </c>
      <c r="AI473" s="150">
        <v>396.53587998717671</v>
      </c>
      <c r="AJ473" s="151">
        <v>502.24679245283022</v>
      </c>
      <c r="AK473" s="152">
        <v>586.00897750291438</v>
      </c>
      <c r="AL473" s="150">
        <v>177.76623148633266</v>
      </c>
      <c r="AM473" s="151">
        <v>226.10415094339623</v>
      </c>
      <c r="AN473" s="152">
        <v>278.2935307013143</v>
      </c>
      <c r="AO473" s="150">
        <v>233.40919545583282</v>
      </c>
      <c r="AP473" s="151">
        <v>269.52518867924528</v>
      </c>
      <c r="AQ473" s="152">
        <v>301.24326263491525</v>
      </c>
      <c r="AR473" s="150">
        <v>152.11000000000001</v>
      </c>
      <c r="AS473" s="165">
        <v>195.68936148252999</v>
      </c>
      <c r="AT473" s="152">
        <v>244.90922321162003</v>
      </c>
      <c r="AU473" s="150">
        <v>47.364165741042811</v>
      </c>
      <c r="AV473" s="165">
        <v>60.066792452830185</v>
      </c>
      <c r="AW473" s="152">
        <v>72.964836965807038</v>
      </c>
      <c r="AX473" s="150">
        <v>14.351320754716982</v>
      </c>
      <c r="AY473" s="151">
        <v>14.351320754716982</v>
      </c>
      <c r="AZ473" s="152">
        <v>14.351320754716982</v>
      </c>
      <c r="BA473" s="150">
        <v>37.54</v>
      </c>
      <c r="BB473" s="165">
        <v>43.34865883608024</v>
      </c>
      <c r="BC473" s="152">
        <v>48.449985259705066</v>
      </c>
    </row>
    <row r="474" spans="1:55" hidden="1">
      <c r="A474" s="147" t="str">
        <f t="shared" si="7"/>
        <v>QUORUM HEALTH CORPPREMIER</v>
      </c>
      <c r="B474" s="148" t="s">
        <v>847</v>
      </c>
      <c r="C474" s="148" t="s">
        <v>8334</v>
      </c>
      <c r="D474" s="168">
        <v>12</v>
      </c>
      <c r="E474" s="150">
        <v>362.23099444656128</v>
      </c>
      <c r="F474" s="151">
        <v>443.4822236499906</v>
      </c>
      <c r="G474" s="152">
        <v>680.51175644429622</v>
      </c>
      <c r="H474" s="150">
        <v>1894.4947035444011</v>
      </c>
      <c r="I474" s="151">
        <v>2396.2253332879836</v>
      </c>
      <c r="J474" s="153">
        <v>2893.8812797803257</v>
      </c>
      <c r="K474" s="150">
        <v>1726.4826996787724</v>
      </c>
      <c r="L474" s="151">
        <v>2170.6621243783366</v>
      </c>
      <c r="M474" s="152">
        <v>2629.5554816811873</v>
      </c>
      <c r="N474" s="150">
        <v>89.481531551151548</v>
      </c>
      <c r="O474" s="151">
        <v>120.89671572335898</v>
      </c>
      <c r="P474" s="152">
        <v>140.63258706889604</v>
      </c>
      <c r="Q474" s="150">
        <v>78.53047231447708</v>
      </c>
      <c r="R474" s="151">
        <v>104.66649318628784</v>
      </c>
      <c r="S474" s="152">
        <v>123.69321103024254</v>
      </c>
      <c r="T474" s="150">
        <v>384.24960581477654</v>
      </c>
      <c r="U474" s="165">
        <v>459.23413651163639</v>
      </c>
      <c r="V474" s="152">
        <v>497.11821815172704</v>
      </c>
      <c r="W474" s="150">
        <v>189.76163281973086</v>
      </c>
      <c r="X474" s="165">
        <v>226.79273647196567</v>
      </c>
      <c r="Y474" s="152">
        <v>245.50178673801835</v>
      </c>
      <c r="Z474" s="150">
        <v>986.62409566069584</v>
      </c>
      <c r="AA474" s="151">
        <v>1229.0715832399951</v>
      </c>
      <c r="AB474" s="152">
        <v>1586.2221317677511</v>
      </c>
      <c r="AC474" s="150">
        <v>230.25125306255788</v>
      </c>
      <c r="AD474" s="151">
        <v>292.50321468465472</v>
      </c>
      <c r="AE474" s="152">
        <v>308.74265159351717</v>
      </c>
      <c r="AF474" s="150">
        <v>191.44924184679036</v>
      </c>
      <c r="AG474" s="151">
        <v>196.93499474842895</v>
      </c>
      <c r="AH474" s="152">
        <v>213.69802795927447</v>
      </c>
      <c r="AI474" s="150">
        <v>294.8679095660695</v>
      </c>
      <c r="AJ474" s="151">
        <v>373.47556488865223</v>
      </c>
      <c r="AK474" s="152">
        <v>435.76193455387215</v>
      </c>
      <c r="AL474" s="150">
        <v>54.469913703925542</v>
      </c>
      <c r="AM474" s="151">
        <v>69.281288617141215</v>
      </c>
      <c r="AN474" s="152">
        <v>85.272801672835115</v>
      </c>
      <c r="AO474" s="150">
        <v>89.444861980726344</v>
      </c>
      <c r="AP474" s="151">
        <v>103.28489096011697</v>
      </c>
      <c r="AQ474" s="152">
        <v>115.43959095691385</v>
      </c>
      <c r="AR474" s="150">
        <v>57.759898731420471</v>
      </c>
      <c r="AS474" s="165">
        <v>74.3080514236228</v>
      </c>
      <c r="AT474" s="152">
        <v>92.998040438459171</v>
      </c>
      <c r="AU474" s="150">
        <v>36.155689824141191</v>
      </c>
      <c r="AV474" s="165">
        <v>45.852308019724831</v>
      </c>
      <c r="AW474" s="152">
        <v>55.698099441425271</v>
      </c>
      <c r="AX474" s="150">
        <v>67.616417215658572</v>
      </c>
      <c r="AY474" s="151">
        <v>67.616417215658572</v>
      </c>
      <c r="AZ474" s="152">
        <v>67.616417215658572</v>
      </c>
      <c r="BA474" s="150">
        <v>9.606148799477328</v>
      </c>
      <c r="BB474" s="151">
        <v>11.092532419743327</v>
      </c>
      <c r="BC474" s="152">
        <v>12.397916029227758</v>
      </c>
    </row>
    <row r="475" spans="1:55" hidden="1">
      <c r="A475" s="147" t="str">
        <f t="shared" si="7"/>
        <v>QUORUM HEALTH CORPHEALTHTRUST</v>
      </c>
      <c r="B475" s="148" t="s">
        <v>847</v>
      </c>
      <c r="C475" s="148" t="s">
        <v>8331</v>
      </c>
      <c r="D475" s="168">
        <v>93</v>
      </c>
      <c r="E475" s="150">
        <v>345.75598471432551</v>
      </c>
      <c r="F475" s="151">
        <v>0</v>
      </c>
      <c r="G475" s="152">
        <v>569.07887259296376</v>
      </c>
      <c r="H475" s="150">
        <v>1740.777416348215</v>
      </c>
      <c r="I475" s="151">
        <v>0</v>
      </c>
      <c r="J475" s="153">
        <v>1875.3937711557373</v>
      </c>
      <c r="K475" s="150">
        <v>1577.9637664274396</v>
      </c>
      <c r="L475" s="151">
        <v>0</v>
      </c>
      <c r="M475" s="152">
        <v>1701.5154356794776</v>
      </c>
      <c r="N475" s="150">
        <v>88.460822071022477</v>
      </c>
      <c r="O475" s="151">
        <v>0</v>
      </c>
      <c r="P475" s="152">
        <v>93.950024317087781</v>
      </c>
      <c r="Q475" s="150">
        <v>74.352827849752998</v>
      </c>
      <c r="R475" s="151">
        <v>0</v>
      </c>
      <c r="S475" s="152">
        <v>79.928311159171813</v>
      </c>
      <c r="T475" s="150">
        <v>219.65656584956659</v>
      </c>
      <c r="U475" s="151">
        <v>0</v>
      </c>
      <c r="V475" s="152">
        <v>266.33359387486632</v>
      </c>
      <c r="W475" s="150">
        <v>186.93236881349625</v>
      </c>
      <c r="X475" s="151">
        <v>0</v>
      </c>
      <c r="Y475" s="152">
        <v>204.84318663993122</v>
      </c>
      <c r="Z475" s="150">
        <v>1037.9913062727194</v>
      </c>
      <c r="AA475" s="151">
        <v>0</v>
      </c>
      <c r="AB475" s="152">
        <v>1346.5800562262973</v>
      </c>
      <c r="AC475" s="150">
        <v>193.80161944263207</v>
      </c>
      <c r="AD475" s="151">
        <v>0</v>
      </c>
      <c r="AE475" s="152">
        <v>222.06139820674809</v>
      </c>
      <c r="AF475" s="150">
        <v>195.14386149687755</v>
      </c>
      <c r="AG475" s="151">
        <v>0</v>
      </c>
      <c r="AH475" s="152">
        <v>229.506605621478</v>
      </c>
      <c r="AI475" s="150">
        <v>340.16194752539843</v>
      </c>
      <c r="AJ475" s="151">
        <v>0</v>
      </c>
      <c r="AK475" s="152">
        <v>354.71760079958847</v>
      </c>
      <c r="AL475" s="150">
        <v>115.75727840432474</v>
      </c>
      <c r="AM475" s="151">
        <v>0</v>
      </c>
      <c r="AN475" s="152">
        <v>135.90399385038225</v>
      </c>
      <c r="AO475" s="150">
        <v>82.680464660023887</v>
      </c>
      <c r="AP475" s="151">
        <v>0</v>
      </c>
      <c r="AQ475" s="152">
        <v>87.846298286804327</v>
      </c>
      <c r="AR475" s="150">
        <v>24.282779849007358</v>
      </c>
      <c r="AS475" s="151">
        <v>0</v>
      </c>
      <c r="AT475" s="152">
        <v>28.058067549823374</v>
      </c>
      <c r="AU475" s="150">
        <v>26.739870444589435</v>
      </c>
      <c r="AV475" s="151">
        <v>0</v>
      </c>
      <c r="AW475" s="152">
        <v>32.866931761291596</v>
      </c>
      <c r="AX475" s="150">
        <v>46.286146891602193</v>
      </c>
      <c r="AY475" s="151">
        <v>0</v>
      </c>
      <c r="AZ475" s="152">
        <v>46.286146891602193</v>
      </c>
      <c r="BA475" s="150">
        <v>6.0449035324820635</v>
      </c>
      <c r="BB475" s="151">
        <v>0</v>
      </c>
      <c r="BC475" s="152">
        <v>6.4225860487468518</v>
      </c>
    </row>
    <row r="476" spans="1:55" hidden="1">
      <c r="A476" s="147" t="str">
        <f t="shared" si="7"/>
        <v>RUSH HEALTH SYSTEMSPREMIER</v>
      </c>
      <c r="B476" s="148" t="s">
        <v>870</v>
      </c>
      <c r="C476" s="148" t="s">
        <v>8334</v>
      </c>
      <c r="D476" s="168">
        <v>101</v>
      </c>
      <c r="E476" s="150">
        <v>159.18756212487537</v>
      </c>
      <c r="F476" s="151">
        <v>194.89457034570702</v>
      </c>
      <c r="G476" s="152">
        <v>299.06056954401754</v>
      </c>
      <c r="H476" s="150">
        <v>1416.4886162865232</v>
      </c>
      <c r="I476" s="151">
        <v>1786.8773267326733</v>
      </c>
      <c r="J476" s="153">
        <v>2160.9162540316593</v>
      </c>
      <c r="K476" s="150">
        <v>1346.644361305131</v>
      </c>
      <c r="L476" s="151">
        <v>1693.1011881188119</v>
      </c>
      <c r="M476" s="152">
        <v>2051.0347788621443</v>
      </c>
      <c r="N476" s="150">
        <v>37.596762760795684</v>
      </c>
      <c r="O476" s="151">
        <v>50.79623762376238</v>
      </c>
      <c r="P476" s="152">
        <v>59.088505983424731</v>
      </c>
      <c r="Q476" s="150">
        <v>32.247492220596527</v>
      </c>
      <c r="R476" s="151">
        <v>42.979900990099011</v>
      </c>
      <c r="S476" s="152">
        <v>50.792969186090289</v>
      </c>
      <c r="T476" s="150">
        <v>423.312889629219</v>
      </c>
      <c r="U476" s="165">
        <v>505.92043921790867</v>
      </c>
      <c r="V476" s="152">
        <v>547.6558628262452</v>
      </c>
      <c r="W476" s="150">
        <v>146.49446244657773</v>
      </c>
      <c r="X476" s="151">
        <v>175.08217821782176</v>
      </c>
      <c r="Y476" s="152">
        <v>189.52541535108915</v>
      </c>
      <c r="Z476" s="150">
        <v>817.04120115824423</v>
      </c>
      <c r="AA476" s="151">
        <v>1017.8163366336634</v>
      </c>
      <c r="AB476" s="152">
        <v>1313.57914482662</v>
      </c>
      <c r="AC476" s="150">
        <v>134.47967251915796</v>
      </c>
      <c r="AD476" s="151">
        <v>170.83831683168316</v>
      </c>
      <c r="AE476" s="152">
        <v>180.32306068585018</v>
      </c>
      <c r="AF476" s="150">
        <v>211.76008553791314</v>
      </c>
      <c r="AG476" s="151">
        <v>217.82782178217823</v>
      </c>
      <c r="AH476" s="152">
        <v>236.36924462805325</v>
      </c>
      <c r="AI476" s="150">
        <v>448.60970682508577</v>
      </c>
      <c r="AJ476" s="151">
        <v>568.20277227722772</v>
      </c>
      <c r="AK476" s="152">
        <v>662.96476274215604</v>
      </c>
      <c r="AL476" s="150">
        <v>142.60075682320621</v>
      </c>
      <c r="AM476" s="151">
        <v>181.37653465346534</v>
      </c>
      <c r="AN476" s="152">
        <v>223.24188213474454</v>
      </c>
      <c r="AO476" s="150">
        <v>102.68686500658382</v>
      </c>
      <c r="AP476" s="151">
        <v>118.57586249645787</v>
      </c>
      <c r="AQ476" s="152">
        <v>132.5300238661244</v>
      </c>
      <c r="AR476" s="150">
        <v>53.200874450267797</v>
      </c>
      <c r="AS476" s="165">
        <v>68.44287128712871</v>
      </c>
      <c r="AT476" s="152">
        <v>85.657647990230814</v>
      </c>
      <c r="AU476" s="150">
        <v>34.527088228770083</v>
      </c>
      <c r="AV476" s="165">
        <v>43.786930693069301</v>
      </c>
      <c r="AW476" s="152">
        <v>53.189227005284479</v>
      </c>
      <c r="AX476" s="150">
        <v>98.48910891089109</v>
      </c>
      <c r="AY476" s="151">
        <v>98.48910891089109</v>
      </c>
      <c r="AZ476" s="152">
        <v>98.48910891089109</v>
      </c>
      <c r="BA476" s="150">
        <v>15.603589737643819</v>
      </c>
      <c r="BB476" s="165">
        <v>18.017972513459902</v>
      </c>
      <c r="BC476" s="152">
        <v>20.138350900035384</v>
      </c>
    </row>
    <row r="477" spans="1:55" hidden="1">
      <c r="A477" s="147" t="str">
        <f t="shared" si="7"/>
        <v>EMORY HEALTHCARE, INCVIZIENT</v>
      </c>
      <c r="B477" s="148" t="s">
        <v>480</v>
      </c>
      <c r="C477" s="148" t="s">
        <v>8335</v>
      </c>
      <c r="D477" s="168">
        <v>82</v>
      </c>
      <c r="E477" s="150">
        <v>198.71426338624468</v>
      </c>
      <c r="F477" s="151">
        <v>222.47576977424339</v>
      </c>
      <c r="G477" s="152">
        <v>293.84649029487946</v>
      </c>
      <c r="H477" s="150">
        <v>573.92626120607338</v>
      </c>
      <c r="I477" s="151">
        <v>649.07249055239663</v>
      </c>
      <c r="J477" s="153">
        <v>842.40963971859946</v>
      </c>
      <c r="K477" s="150">
        <v>425.73367152025401</v>
      </c>
      <c r="L477" s="151">
        <v>485.39697610988736</v>
      </c>
      <c r="M477" s="152">
        <v>626.75467180262763</v>
      </c>
      <c r="N477" s="150">
        <v>68.484447934058537</v>
      </c>
      <c r="O477" s="151">
        <v>74.545870329598088</v>
      </c>
      <c r="P477" s="152">
        <v>94.113042311703452</v>
      </c>
      <c r="Q477" s="150">
        <v>79.708141751760863</v>
      </c>
      <c r="R477" s="151">
        <v>89.129644112911151</v>
      </c>
      <c r="S477" s="152">
        <v>121.5419256042684</v>
      </c>
      <c r="T477" s="150">
        <v>333.53736164849255</v>
      </c>
      <c r="U477" s="165">
        <v>355.63670829088773</v>
      </c>
      <c r="V477" s="152">
        <v>421.4457714941986</v>
      </c>
      <c r="W477" s="150">
        <v>114.25819774552485</v>
      </c>
      <c r="X477" s="151">
        <v>121.82865853658538</v>
      </c>
      <c r="Y477" s="152">
        <v>144.37253464020455</v>
      </c>
      <c r="Z477" s="150">
        <v>1011.7533317172716</v>
      </c>
      <c r="AA477" s="151">
        <v>1253.3767073170732</v>
      </c>
      <c r="AB477" s="152">
        <v>1772.080750140196</v>
      </c>
      <c r="AC477" s="150">
        <v>205.39184889267037</v>
      </c>
      <c r="AD477" s="151">
        <v>231.66768292682926</v>
      </c>
      <c r="AE477" s="152">
        <v>269.01547886864364</v>
      </c>
      <c r="AF477" s="150">
        <v>164.51818473348777</v>
      </c>
      <c r="AG477" s="151">
        <v>205.38646341463414</v>
      </c>
      <c r="AH477" s="152">
        <v>305.71146461851083</v>
      </c>
      <c r="AI477" s="150">
        <v>564.28184657812562</v>
      </c>
      <c r="AJ477" s="151">
        <v>631.22634146341466</v>
      </c>
      <c r="AK477" s="152">
        <v>713.23666357400145</v>
      </c>
      <c r="AL477" s="150">
        <v>88.234242027136858</v>
      </c>
      <c r="AM477" s="151">
        <v>103.49253458644149</v>
      </c>
      <c r="AN477" s="152">
        <v>121.24382631263622</v>
      </c>
      <c r="AO477" s="150">
        <v>289.23</v>
      </c>
      <c r="AP477" s="151">
        <v>309.95094847880375</v>
      </c>
      <c r="AQ477" s="152">
        <v>371.29083547559691</v>
      </c>
      <c r="AR477" s="150">
        <v>152.11000000000001</v>
      </c>
      <c r="AS477" s="165">
        <v>171.63651517413828</v>
      </c>
      <c r="AT477" s="152">
        <v>234.81542152164894</v>
      </c>
      <c r="AU477" s="150">
        <v>104.74535954471388</v>
      </c>
      <c r="AV477" s="165">
        <v>115.33085365853657</v>
      </c>
      <c r="AW477" s="152">
        <v>154.40569651376504</v>
      </c>
      <c r="AX477" s="150">
        <v>210.1832926829268</v>
      </c>
      <c r="AY477" s="151">
        <v>210.1832926829268</v>
      </c>
      <c r="AZ477" s="152">
        <v>210.1832926829268</v>
      </c>
      <c r="BA477" s="150">
        <v>37.54</v>
      </c>
      <c r="BB477" s="165">
        <v>40.229431960357815</v>
      </c>
      <c r="BC477" s="152">
        <v>48.19091368030255</v>
      </c>
    </row>
    <row r="478" spans="1:55" hidden="1">
      <c r="A478" s="147" t="str">
        <f t="shared" si="7"/>
        <v>DAYTON CHILDRENSVIZIENT</v>
      </c>
      <c r="B478" s="148" t="s">
        <v>456</v>
      </c>
      <c r="C478" s="148" t="s">
        <v>8335</v>
      </c>
      <c r="D478" s="168">
        <v>75</v>
      </c>
      <c r="E478" s="150">
        <v>198.71426338624468</v>
      </c>
      <c r="F478" s="151">
        <v>222.47576977424339</v>
      </c>
      <c r="G478" s="152">
        <v>293.84649029487946</v>
      </c>
      <c r="H478" s="150">
        <v>1114.4337995818726</v>
      </c>
      <c r="I478" s="151">
        <v>1264.5797333333333</v>
      </c>
      <c r="J478" s="153">
        <v>1640.8183283397382</v>
      </c>
      <c r="K478" s="150">
        <v>926.70582825449821</v>
      </c>
      <c r="L478" s="151">
        <v>1056.5765333333334</v>
      </c>
      <c r="M478" s="152">
        <v>1364.273596615433</v>
      </c>
      <c r="N478" s="150">
        <v>64.469162535942402</v>
      </c>
      <c r="O478" s="151">
        <v>70.175200000000004</v>
      </c>
      <c r="P478" s="152">
        <v>88.595136627038698</v>
      </c>
      <c r="Q478" s="150">
        <v>123.25880879143199</v>
      </c>
      <c r="R478" s="151">
        <v>137.828</v>
      </c>
      <c r="S478" s="152">
        <v>187.94959509726641</v>
      </c>
      <c r="T478" s="150">
        <v>333.53736164849255</v>
      </c>
      <c r="U478" s="165">
        <v>355.63670829088773</v>
      </c>
      <c r="V478" s="152">
        <v>421.4457714941986</v>
      </c>
      <c r="W478" s="150">
        <v>282.95666946374183</v>
      </c>
      <c r="X478" s="151">
        <v>301.70466666666664</v>
      </c>
      <c r="Y478" s="152">
        <v>357.53383450712619</v>
      </c>
      <c r="Z478" s="150">
        <v>1428.8197536592743</v>
      </c>
      <c r="AA478" s="151">
        <v>1770.0454666666667</v>
      </c>
      <c r="AB478" s="152">
        <v>2502.5704403484033</v>
      </c>
      <c r="AC478" s="150">
        <v>344.37932741828274</v>
      </c>
      <c r="AD478" s="151">
        <v>388.43586666666664</v>
      </c>
      <c r="AE478" s="152">
        <v>451.05670053295296</v>
      </c>
      <c r="AF478" s="150">
        <v>529.97560687991449</v>
      </c>
      <c r="AG478" s="151">
        <v>661.62786666666659</v>
      </c>
      <c r="AH478" s="152">
        <v>984.8128293769314</v>
      </c>
      <c r="AI478" s="150">
        <v>276.85224828436822</v>
      </c>
      <c r="AJ478" s="151">
        <v>309.69706516381325</v>
      </c>
      <c r="AK478" s="152">
        <v>349.93359270147118</v>
      </c>
      <c r="AL478" s="150">
        <v>88.234242027136858</v>
      </c>
      <c r="AM478" s="151">
        <v>103.49253458644149</v>
      </c>
      <c r="AN478" s="152">
        <v>121.24382631263622</v>
      </c>
      <c r="AO478" s="150">
        <v>289.23</v>
      </c>
      <c r="AP478" s="151">
        <v>309.95094847880375</v>
      </c>
      <c r="AQ478" s="152">
        <v>371.29083547559691</v>
      </c>
      <c r="AR478" s="150">
        <v>152.11000000000001</v>
      </c>
      <c r="AS478" s="165">
        <v>171.63651517413828</v>
      </c>
      <c r="AT478" s="152">
        <v>234.81542152164894</v>
      </c>
      <c r="AU478" s="150">
        <v>121.97</v>
      </c>
      <c r="AV478" s="165">
        <v>134.29620445120341</v>
      </c>
      <c r="AW478" s="152">
        <v>179.79663142732846</v>
      </c>
      <c r="AX478" s="150">
        <v>277.64999999999998</v>
      </c>
      <c r="AY478" s="151">
        <v>277.64999999999998</v>
      </c>
      <c r="AZ478" s="152">
        <v>277.64999999999998</v>
      </c>
      <c r="BA478" s="150">
        <v>37.54</v>
      </c>
      <c r="BB478" s="165">
        <v>40.229431960357815</v>
      </c>
      <c r="BC478" s="152">
        <v>48.19091368030255</v>
      </c>
    </row>
    <row r="479" spans="1:55" hidden="1">
      <c r="A479" s="147" t="str">
        <f t="shared" si="7"/>
        <v>KUAKINI HEALTH SYSTEMPREMIER</v>
      </c>
      <c r="B479" s="148" t="s">
        <v>1126</v>
      </c>
      <c r="C479" s="148" t="s">
        <v>8334</v>
      </c>
      <c r="D479" s="168">
        <v>71</v>
      </c>
      <c r="E479" s="150">
        <v>159.18756212487537</v>
      </c>
      <c r="F479" s="151">
        <v>194.89457034570702</v>
      </c>
      <c r="G479" s="152">
        <v>299.06056954401754</v>
      </c>
      <c r="H479" s="150">
        <v>529.92289754000592</v>
      </c>
      <c r="I479" s="151">
        <v>686.84618262066044</v>
      </c>
      <c r="J479" s="153">
        <v>817.90213265303225</v>
      </c>
      <c r="K479" s="150">
        <v>308.44806465813815</v>
      </c>
      <c r="L479" s="151">
        <v>387.8037882544632</v>
      </c>
      <c r="M479" s="152">
        <v>469.78825758675106</v>
      </c>
      <c r="N479" s="150">
        <v>211.19128324694796</v>
      </c>
      <c r="O479" s="151">
        <v>285.33633802816905</v>
      </c>
      <c r="P479" s="152">
        <v>331.91627383400635</v>
      </c>
      <c r="Q479" s="150">
        <v>10.283549634919783</v>
      </c>
      <c r="R479" s="151">
        <v>13.706056338028169</v>
      </c>
      <c r="S479" s="152">
        <v>16.197601232274931</v>
      </c>
      <c r="T479" s="150">
        <v>1118.02</v>
      </c>
      <c r="U479" s="165">
        <v>1336.1964242332485</v>
      </c>
      <c r="V479" s="152">
        <v>1446.4246725236867</v>
      </c>
      <c r="W479" s="150">
        <v>231.10607255682112</v>
      </c>
      <c r="X479" s="151">
        <v>276.20535211267605</v>
      </c>
      <c r="Y479" s="152">
        <v>298.99064892956778</v>
      </c>
      <c r="Z479" s="150">
        <v>1639.0599536926061</v>
      </c>
      <c r="AA479" s="151">
        <v>2041.8333802816903</v>
      </c>
      <c r="AB479" s="152">
        <v>2635.1608330631711</v>
      </c>
      <c r="AC479" s="150">
        <v>482.63425076101578</v>
      </c>
      <c r="AD479" s="151">
        <v>613.12183098591549</v>
      </c>
      <c r="AE479" s="152">
        <v>647.16163906965335</v>
      </c>
      <c r="AF479" s="150">
        <v>168.60351249613598</v>
      </c>
      <c r="AG479" s="151">
        <v>173.43464788732396</v>
      </c>
      <c r="AH479" s="152">
        <v>188.19734034917096</v>
      </c>
      <c r="AI479" s="150">
        <v>268.83162993822793</v>
      </c>
      <c r="AJ479" s="151">
        <v>340.49837772740148</v>
      </c>
      <c r="AK479" s="152">
        <v>397.28497856395063</v>
      </c>
      <c r="AL479" s="150">
        <v>422.5</v>
      </c>
      <c r="AM479" s="151">
        <v>537.38554828355882</v>
      </c>
      <c r="AN479" s="152">
        <v>661.42492721034705</v>
      </c>
      <c r="AO479" s="150">
        <v>52.698747669245847</v>
      </c>
      <c r="AP479" s="151">
        <v>60.852957746478879</v>
      </c>
      <c r="AQ479" s="152">
        <v>68.014212780497559</v>
      </c>
      <c r="AR479" s="150">
        <v>51.781502799530799</v>
      </c>
      <c r="AS479" s="165">
        <v>66.616851090960623</v>
      </c>
      <c r="AT479" s="152">
        <v>83.372346508207315</v>
      </c>
      <c r="AU479" s="150">
        <v>121.96999999999998</v>
      </c>
      <c r="AV479" s="165">
        <v>154.68121439164599</v>
      </c>
      <c r="AW479" s="152">
        <v>187.89565962961146</v>
      </c>
      <c r="AX479" s="150">
        <v>77.47</v>
      </c>
      <c r="AY479" s="151">
        <v>77.47</v>
      </c>
      <c r="AZ479" s="152">
        <v>77.47</v>
      </c>
      <c r="BA479" s="150">
        <v>15.603589737643819</v>
      </c>
      <c r="BB479" s="165">
        <v>18.017972513459902</v>
      </c>
      <c r="BC479" s="152">
        <v>20.138350900035384</v>
      </c>
    </row>
    <row r="480" spans="1:55" hidden="1">
      <c r="A480" s="147" t="str">
        <f t="shared" si="7"/>
        <v>HALIFAX HEALTHROI</v>
      </c>
      <c r="B480" s="148" t="s">
        <v>555</v>
      </c>
      <c r="C480" s="148" t="s">
        <v>8350</v>
      </c>
      <c r="D480" s="168">
        <v>67</v>
      </c>
      <c r="E480" s="150">
        <v>461.1275474083439</v>
      </c>
      <c r="F480" s="151">
        <v>462.70297766530012</v>
      </c>
      <c r="G480" s="152">
        <v>467.323155288034</v>
      </c>
      <c r="H480" s="150">
        <v>1579.2107650071262</v>
      </c>
      <c r="I480" s="151">
        <v>1886.9008784098075</v>
      </c>
      <c r="J480" s="153">
        <v>2101.7571597012134</v>
      </c>
      <c r="K480" s="150">
        <v>1458.7142604298356</v>
      </c>
      <c r="L480" s="151">
        <v>1745.0927111151568</v>
      </c>
      <c r="M480" s="152">
        <v>1944.9166726145888</v>
      </c>
      <c r="N480" s="150">
        <v>84.259245271654066</v>
      </c>
      <c r="O480" s="151">
        <v>97.981292294650686</v>
      </c>
      <c r="P480" s="152">
        <v>107.35289013855216</v>
      </c>
      <c r="Q480" s="150">
        <v>36.237259305636577</v>
      </c>
      <c r="R480" s="151">
        <v>43.826875000000001</v>
      </c>
      <c r="S480" s="152">
        <v>49.487596948072429</v>
      </c>
      <c r="T480" s="150">
        <v>273.33321112515802</v>
      </c>
      <c r="U480" s="151">
        <v>299.76007687630965</v>
      </c>
      <c r="V480" s="152">
        <v>325.19835383542494</v>
      </c>
      <c r="W480" s="150">
        <v>45.276935987757398</v>
      </c>
      <c r="X480" s="151">
        <v>49.654477611940294</v>
      </c>
      <c r="Y480" s="152">
        <v>53.868262072216943</v>
      </c>
      <c r="Z480" s="150">
        <v>825.92154905806706</v>
      </c>
      <c r="AA480" s="151">
        <v>1210.7352546296297</v>
      </c>
      <c r="AB480" s="152">
        <v>1457.2249705566689</v>
      </c>
      <c r="AC480" s="150">
        <v>24.97446662930837</v>
      </c>
      <c r="AD480" s="151">
        <v>28.682537313432835</v>
      </c>
      <c r="AE480" s="152">
        <v>32.103014136340413</v>
      </c>
      <c r="AF480" s="150">
        <v>130.01135404728944</v>
      </c>
      <c r="AG480" s="151">
        <v>180.50219907407407</v>
      </c>
      <c r="AH480" s="152">
        <v>225.27506466966079</v>
      </c>
      <c r="AI480" s="150">
        <v>94.498031832538544</v>
      </c>
      <c r="AJ480" s="151">
        <v>104.82865671641791</v>
      </c>
      <c r="AK480" s="152">
        <v>110.15708428810306</v>
      </c>
      <c r="AL480" s="150">
        <v>10.865160561806634</v>
      </c>
      <c r="AM480" s="151">
        <v>12.824328358208955</v>
      </c>
      <c r="AN480" s="152">
        <v>14.05151970391212</v>
      </c>
      <c r="AO480" s="150">
        <v>82.680464660023887</v>
      </c>
      <c r="AP480" s="151">
        <v>92.870814373218309</v>
      </c>
      <c r="AQ480" s="152">
        <v>99.000829646018687</v>
      </c>
      <c r="AR480" s="150">
        <v>51.20799843392367</v>
      </c>
      <c r="AS480" s="151">
        <v>64.669143283074234</v>
      </c>
      <c r="AT480" s="152">
        <v>73.948109547739421</v>
      </c>
      <c r="AU480" s="150">
        <v>41.366485019016629</v>
      </c>
      <c r="AV480" s="151">
        <v>50.326152694072078</v>
      </c>
      <c r="AW480" s="152">
        <v>57.031016488148978</v>
      </c>
      <c r="AX480" s="150">
        <v>15.162662037037038</v>
      </c>
      <c r="AY480" s="151">
        <v>15.162662037037038</v>
      </c>
      <c r="AZ480" s="152">
        <v>15.162662037037038</v>
      </c>
      <c r="BA480" s="150">
        <v>10.552474658819062</v>
      </c>
      <c r="BB480" s="151">
        <v>11.853064919833654</v>
      </c>
      <c r="BC480" s="152">
        <v>12.635436319055797</v>
      </c>
    </row>
    <row r="481" spans="1:55" hidden="1">
      <c r="A481" s="147" t="str">
        <f t="shared" si="7"/>
        <v>SUMMA HEALTH SYSTEMPREMIER</v>
      </c>
      <c r="B481" s="148" t="s">
        <v>961</v>
      </c>
      <c r="C481" s="148" t="s">
        <v>8334</v>
      </c>
      <c r="D481" s="168">
        <v>63</v>
      </c>
      <c r="E481" s="150">
        <v>552.69326819501634</v>
      </c>
      <c r="F481" s="151">
        <v>676.66666666666663</v>
      </c>
      <c r="G481" s="152">
        <v>1038.3271240744584</v>
      </c>
      <c r="H481" s="150">
        <v>1979.3165382691388</v>
      </c>
      <c r="I481" s="151">
        <v>2495.2980952380949</v>
      </c>
      <c r="J481" s="153">
        <v>3018.9448960657569</v>
      </c>
      <c r="K481" s="150">
        <v>1895.1239990933009</v>
      </c>
      <c r="L481" s="151">
        <v>2382.6904761904761</v>
      </c>
      <c r="M481" s="152">
        <v>2886.4081297823354</v>
      </c>
      <c r="N481" s="150">
        <v>21.60505431241544</v>
      </c>
      <c r="O481" s="151">
        <v>29.190158730158732</v>
      </c>
      <c r="P481" s="152">
        <v>33.95532719488741</v>
      </c>
      <c r="Q481" s="150">
        <v>62.587484863422539</v>
      </c>
      <c r="R481" s="151">
        <v>83.417460317460325</v>
      </c>
      <c r="S481" s="152">
        <v>98.581439088534083</v>
      </c>
      <c r="T481" s="150">
        <v>1118.02</v>
      </c>
      <c r="U481" s="165">
        <v>1336.1964242332485</v>
      </c>
      <c r="V481" s="152">
        <v>1446.4246725236867</v>
      </c>
      <c r="W481" s="150">
        <v>157.43452462676359</v>
      </c>
      <c r="X481" s="151">
        <v>188.15714285714284</v>
      </c>
      <c r="Y481" s="152">
        <v>203.67898671507558</v>
      </c>
      <c r="Z481" s="150">
        <v>1056.9240591994171</v>
      </c>
      <c r="AA481" s="151">
        <v>1316.6466666666668</v>
      </c>
      <c r="AB481" s="152">
        <v>1699.2452765683165</v>
      </c>
      <c r="AC481" s="150">
        <v>146.10245110118973</v>
      </c>
      <c r="AD481" s="151">
        <v>185.60349206349207</v>
      </c>
      <c r="AE481" s="152">
        <v>195.9079812045058</v>
      </c>
      <c r="AF481" s="150">
        <v>187.4038148457451</v>
      </c>
      <c r="AG481" s="151">
        <v>192.7736507936508</v>
      </c>
      <c r="AH481" s="152">
        <v>209.18247196105119</v>
      </c>
      <c r="AI481" s="150">
        <v>208.82532963187276</v>
      </c>
      <c r="AJ481" s="151">
        <v>264.49523809523811</v>
      </c>
      <c r="AK481" s="152">
        <v>308.60641891533282</v>
      </c>
      <c r="AL481" s="150">
        <v>135.78151559789839</v>
      </c>
      <c r="AM481" s="151">
        <v>172.70301587301589</v>
      </c>
      <c r="AN481" s="152">
        <v>212.56634099609599</v>
      </c>
      <c r="AO481" s="150">
        <v>102.68686500658382</v>
      </c>
      <c r="AP481" s="151">
        <v>118.57586249645787</v>
      </c>
      <c r="AQ481" s="152">
        <v>132.5300238661244</v>
      </c>
      <c r="AR481" s="150">
        <v>51.781502799530799</v>
      </c>
      <c r="AS481" s="165">
        <v>66.616851090960623</v>
      </c>
      <c r="AT481" s="152">
        <v>83.372346508207315</v>
      </c>
      <c r="AU481" s="150">
        <v>37.363499931729748</v>
      </c>
      <c r="AV481" s="165">
        <v>47.38404151317652</v>
      </c>
      <c r="AW481" s="152">
        <v>57.558739573200825</v>
      </c>
      <c r="AX481" s="150">
        <v>23.031904761904762</v>
      </c>
      <c r="AY481" s="151">
        <v>23.031904761904762</v>
      </c>
      <c r="AZ481" s="152">
        <v>23.031904761904762</v>
      </c>
      <c r="BA481" s="150">
        <v>15.603589737643819</v>
      </c>
      <c r="BB481" s="165">
        <v>18.017972513459902</v>
      </c>
      <c r="BC481" s="152">
        <v>20.138350900035384</v>
      </c>
    </row>
    <row r="482" spans="1:55" hidden="1">
      <c r="A482" s="147" t="str">
        <f t="shared" si="7"/>
        <v>GREAT RIVER HEALTH SYSTEMSPREMIER</v>
      </c>
      <c r="B482" s="148" t="s">
        <v>542</v>
      </c>
      <c r="C482" s="148" t="s">
        <v>8334</v>
      </c>
      <c r="D482" s="168">
        <v>60</v>
      </c>
      <c r="E482" s="150">
        <v>901.5597933843593</v>
      </c>
      <c r="F482" s="151">
        <v>1103.7866666666666</v>
      </c>
      <c r="G482" s="152">
        <v>1693.7314805789156</v>
      </c>
      <c r="H482" s="150">
        <v>580.14139235030075</v>
      </c>
      <c r="I482" s="151">
        <v>746.57083333333321</v>
      </c>
      <c r="J482" s="153">
        <v>894.71732392709032</v>
      </c>
      <c r="K482" s="150">
        <v>363.45718363648677</v>
      </c>
      <c r="L482" s="151">
        <v>456.96533333333332</v>
      </c>
      <c r="M482" s="152">
        <v>553.5710434663215</v>
      </c>
      <c r="N482" s="150">
        <v>44.114335212509573</v>
      </c>
      <c r="O482" s="151">
        <v>59.601999999999997</v>
      </c>
      <c r="P482" s="152">
        <v>69.331771374669543</v>
      </c>
      <c r="Q482" s="150">
        <v>172.56987350130436</v>
      </c>
      <c r="R482" s="151">
        <v>230.00349999999997</v>
      </c>
      <c r="S482" s="152">
        <v>271.81450908609929</v>
      </c>
      <c r="T482" s="150">
        <v>1118.02</v>
      </c>
      <c r="U482" s="165">
        <v>1336.1964242332485</v>
      </c>
      <c r="V482" s="152">
        <v>1446.4246725236867</v>
      </c>
      <c r="W482" s="150">
        <v>110.49827372103969</v>
      </c>
      <c r="X482" s="151">
        <v>132.0615</v>
      </c>
      <c r="Y482" s="152">
        <v>142.95578735746008</v>
      </c>
      <c r="Z482" s="150">
        <v>1470.9566680432672</v>
      </c>
      <c r="AA482" s="151">
        <v>1832.4213333333332</v>
      </c>
      <c r="AB482" s="152">
        <v>2364.8966531261353</v>
      </c>
      <c r="AC482" s="150">
        <v>480.59940492415035</v>
      </c>
      <c r="AD482" s="151">
        <v>610.53683333333333</v>
      </c>
      <c r="AE482" s="152">
        <v>644.433125366029</v>
      </c>
      <c r="AF482" s="150">
        <v>324.07258125814832</v>
      </c>
      <c r="AG482" s="151">
        <v>333.35849999999999</v>
      </c>
      <c r="AH482" s="152">
        <v>361.7338510327408</v>
      </c>
      <c r="AI482" s="150">
        <v>268.83162993822793</v>
      </c>
      <c r="AJ482" s="151">
        <v>340.49837772740148</v>
      </c>
      <c r="AK482" s="152">
        <v>397.28497856395063</v>
      </c>
      <c r="AL482" s="150">
        <v>67.916696618610246</v>
      </c>
      <c r="AM482" s="151">
        <v>86.384499999999989</v>
      </c>
      <c r="AN482" s="152">
        <v>106.32377779250061</v>
      </c>
      <c r="AO482" s="150">
        <v>102.68686500658382</v>
      </c>
      <c r="AP482" s="151">
        <v>118.57586249645787</v>
      </c>
      <c r="AQ482" s="152">
        <v>132.5300238661244</v>
      </c>
      <c r="AR482" s="150">
        <v>51.781502799530799</v>
      </c>
      <c r="AS482" s="165">
        <v>66.616851090960623</v>
      </c>
      <c r="AT482" s="152">
        <v>83.372346508207315</v>
      </c>
      <c r="AU482" s="150">
        <v>37.363499931729748</v>
      </c>
      <c r="AV482" s="165">
        <v>47.38404151317652</v>
      </c>
      <c r="AW482" s="152">
        <v>57.558739573200825</v>
      </c>
      <c r="AX482" s="150">
        <v>39.444166666666668</v>
      </c>
      <c r="AY482" s="151">
        <v>39.444166666666668</v>
      </c>
      <c r="AZ482" s="152">
        <v>39.444166666666668</v>
      </c>
      <c r="BA482" s="150">
        <v>15.603589737643819</v>
      </c>
      <c r="BB482" s="165">
        <v>18.017972513459902</v>
      </c>
      <c r="BC482" s="152">
        <v>20.138350900035384</v>
      </c>
    </row>
    <row r="483" spans="1:55" hidden="1">
      <c r="A483" s="147" t="str">
        <f t="shared" si="7"/>
        <v>UNIVERSITY OF KENTUCKY HEALTHCAREVIZIENT</v>
      </c>
      <c r="B483" s="148" t="s">
        <v>1037</v>
      </c>
      <c r="C483" s="148" t="s">
        <v>8335</v>
      </c>
      <c r="D483" s="168">
        <v>60</v>
      </c>
      <c r="E483" s="150">
        <v>198.71426338624468</v>
      </c>
      <c r="F483" s="151">
        <v>222.47576977424339</v>
      </c>
      <c r="G483" s="152">
        <v>293.84649029487946</v>
      </c>
      <c r="H483" s="150">
        <v>573.92626120607338</v>
      </c>
      <c r="I483" s="151">
        <v>649.07249055239663</v>
      </c>
      <c r="J483" s="153">
        <v>842.40963971859946</v>
      </c>
      <c r="K483" s="150">
        <v>425.73367152025401</v>
      </c>
      <c r="L483" s="151">
        <v>485.39697610988736</v>
      </c>
      <c r="M483" s="152">
        <v>626.75467180262763</v>
      </c>
      <c r="N483" s="150">
        <v>68.484447934058537</v>
      </c>
      <c r="O483" s="151">
        <v>74.545870329598088</v>
      </c>
      <c r="P483" s="152">
        <v>94.113042311703452</v>
      </c>
      <c r="Q483" s="150">
        <v>79.708141751760863</v>
      </c>
      <c r="R483" s="151">
        <v>89.129644112911151</v>
      </c>
      <c r="S483" s="152">
        <v>121.5419256042684</v>
      </c>
      <c r="T483" s="150">
        <v>333.53736164849255</v>
      </c>
      <c r="U483" s="165">
        <v>355.63670829088773</v>
      </c>
      <c r="V483" s="152">
        <v>421.4457714941986</v>
      </c>
      <c r="W483" s="150">
        <v>182.64166188501204</v>
      </c>
      <c r="X483" s="151">
        <v>194.7430390062766</v>
      </c>
      <c r="Y483" s="152">
        <v>230.77941169670868</v>
      </c>
      <c r="Z483" s="150">
        <v>1052.3850525456978</v>
      </c>
      <c r="AA483" s="151">
        <v>1303.7119529427239</v>
      </c>
      <c r="AB483" s="152">
        <v>1843.2469999245309</v>
      </c>
      <c r="AC483" s="150">
        <v>274.4181744693625</v>
      </c>
      <c r="AD483" s="151">
        <v>309.52456475304791</v>
      </c>
      <c r="AE483" s="152">
        <v>359.42388664952023</v>
      </c>
      <c r="AF483" s="150">
        <v>237.56463237461779</v>
      </c>
      <c r="AG483" s="151">
        <v>296.57851960172212</v>
      </c>
      <c r="AH483" s="152">
        <v>441.44804917738304</v>
      </c>
      <c r="AI483" s="150">
        <v>276.85224828436822</v>
      </c>
      <c r="AJ483" s="151">
        <v>309.69706516381325</v>
      </c>
      <c r="AK483" s="152">
        <v>349.93359270147118</v>
      </c>
      <c r="AL483" s="150">
        <v>88.234242027136858</v>
      </c>
      <c r="AM483" s="151">
        <v>103.49253458644149</v>
      </c>
      <c r="AN483" s="152">
        <v>121.24382631263622</v>
      </c>
      <c r="AO483" s="150">
        <v>198.9945486070381</v>
      </c>
      <c r="AP483" s="151">
        <v>213.2508698366797</v>
      </c>
      <c r="AQ483" s="152">
        <v>255.45362585968417</v>
      </c>
      <c r="AR483" s="150">
        <v>93.911938527306958</v>
      </c>
      <c r="AS483" s="165">
        <v>105.96750944760279</v>
      </c>
      <c r="AT483" s="152">
        <v>144.97384413388181</v>
      </c>
      <c r="AU483" s="150">
        <v>96.463166947690851</v>
      </c>
      <c r="AV483" s="165">
        <v>106.21166836449666</v>
      </c>
      <c r="AW483" s="152">
        <v>142.19687196857279</v>
      </c>
      <c r="AX483" s="150">
        <v>145.69687358285958</v>
      </c>
      <c r="AY483" s="151">
        <v>145.69687358285958</v>
      </c>
      <c r="AZ483" s="152">
        <v>145.69687358285958</v>
      </c>
      <c r="BA483" s="150">
        <v>31.593536316652585</v>
      </c>
      <c r="BB483" s="165">
        <v>33.856953107029007</v>
      </c>
      <c r="BC483" s="152">
        <v>40.557309043455213</v>
      </c>
    </row>
    <row r="484" spans="1:55" hidden="1">
      <c r="A484" s="147" t="str">
        <f t="shared" si="7"/>
        <v>TRINITY HEALTHHEALTHTRUST</v>
      </c>
      <c r="B484" s="148" t="s">
        <v>1008</v>
      </c>
      <c r="C484" s="148" t="s">
        <v>8331</v>
      </c>
      <c r="D484" s="168">
        <v>60</v>
      </c>
      <c r="E484" s="150">
        <v>345.75598471432551</v>
      </c>
      <c r="F484" s="151">
        <v>0</v>
      </c>
      <c r="G484" s="152">
        <v>569.07887259296376</v>
      </c>
      <c r="H484" s="150">
        <v>1740.777416348215</v>
      </c>
      <c r="I484" s="151">
        <v>0</v>
      </c>
      <c r="J484" s="153">
        <v>1875.3937711557373</v>
      </c>
      <c r="K484" s="150">
        <v>1577.9637664274396</v>
      </c>
      <c r="L484" s="151">
        <v>0</v>
      </c>
      <c r="M484" s="152">
        <v>1701.5154356794776</v>
      </c>
      <c r="N484" s="150">
        <v>88.460822071022477</v>
      </c>
      <c r="O484" s="151">
        <v>0</v>
      </c>
      <c r="P484" s="152">
        <v>93.950024317087781</v>
      </c>
      <c r="Q484" s="150">
        <v>74.352827849752998</v>
      </c>
      <c r="R484" s="151">
        <v>0</v>
      </c>
      <c r="S484" s="152">
        <v>79.928311159171813</v>
      </c>
      <c r="T484" s="150">
        <v>219.65656584956659</v>
      </c>
      <c r="U484" s="151">
        <v>0</v>
      </c>
      <c r="V484" s="152">
        <v>266.33359387486632</v>
      </c>
      <c r="W484" s="150">
        <v>186.93236881349625</v>
      </c>
      <c r="X484" s="151">
        <v>0</v>
      </c>
      <c r="Y484" s="152">
        <v>204.84318663993122</v>
      </c>
      <c r="Z484" s="150">
        <v>1037.9913062727194</v>
      </c>
      <c r="AA484" s="151">
        <v>0</v>
      </c>
      <c r="AB484" s="152">
        <v>1346.5800562262973</v>
      </c>
      <c r="AC484" s="150">
        <v>193.80161944263207</v>
      </c>
      <c r="AD484" s="151">
        <v>0</v>
      </c>
      <c r="AE484" s="152">
        <v>222.06139820674809</v>
      </c>
      <c r="AF484" s="150">
        <v>195.14386149687755</v>
      </c>
      <c r="AG484" s="151">
        <v>0</v>
      </c>
      <c r="AH484" s="152">
        <v>229.506605621478</v>
      </c>
      <c r="AI484" s="150">
        <v>340.16194752539843</v>
      </c>
      <c r="AJ484" s="151">
        <v>0</v>
      </c>
      <c r="AK484" s="152">
        <v>354.71760079958847</v>
      </c>
      <c r="AL484" s="150">
        <v>115.75727840432474</v>
      </c>
      <c r="AM484" s="151">
        <v>0</v>
      </c>
      <c r="AN484" s="152">
        <v>135.90399385038225</v>
      </c>
      <c r="AO484" s="150">
        <v>82.680464660023887</v>
      </c>
      <c r="AP484" s="151">
        <v>0</v>
      </c>
      <c r="AQ484" s="152">
        <v>87.846298286804327</v>
      </c>
      <c r="AR484" s="150">
        <v>24.282779849007358</v>
      </c>
      <c r="AS484" s="151">
        <v>0</v>
      </c>
      <c r="AT484" s="152">
        <v>28.058067549823374</v>
      </c>
      <c r="AU484" s="150">
        <v>26.739870444589435</v>
      </c>
      <c r="AV484" s="151">
        <v>0</v>
      </c>
      <c r="AW484" s="152">
        <v>32.866931761291596</v>
      </c>
      <c r="AX484" s="150">
        <v>46.286146891602193</v>
      </c>
      <c r="AY484" s="151">
        <v>0</v>
      </c>
      <c r="AZ484" s="152">
        <v>46.286146891602193</v>
      </c>
      <c r="BA484" s="150">
        <v>6.0449035324820635</v>
      </c>
      <c r="BB484" s="151">
        <v>0</v>
      </c>
      <c r="BC484" s="152">
        <v>6.4225860487468518</v>
      </c>
    </row>
    <row r="485" spans="1:55" hidden="1">
      <c r="A485" s="147" t="str">
        <f t="shared" si="7"/>
        <v>MOUNTAIN STATES HEALTH ALLIANCEPREMIER</v>
      </c>
      <c r="B485" s="148" t="s">
        <v>745</v>
      </c>
      <c r="C485" s="148" t="s">
        <v>8334</v>
      </c>
      <c r="D485" s="168">
        <v>60</v>
      </c>
      <c r="E485" s="150">
        <v>1174.2717205210774</v>
      </c>
      <c r="F485" s="151">
        <v>1437.6699999999998</v>
      </c>
      <c r="G485" s="152">
        <v>2206.0666351745708</v>
      </c>
      <c r="H485" s="150">
        <v>3219.9867529939952</v>
      </c>
      <c r="I485" s="151">
        <v>4061.4485229054499</v>
      </c>
      <c r="J485" s="153">
        <v>4912.0227165146707</v>
      </c>
      <c r="K485" s="150">
        <v>3065.8441262351616</v>
      </c>
      <c r="L485" s="151">
        <v>3854.6066666666666</v>
      </c>
      <c r="M485" s="152">
        <v>4669.4978348880713</v>
      </c>
      <c r="N485" s="150">
        <v>76.558518121147813</v>
      </c>
      <c r="O485" s="151">
        <v>103.43668957211675</v>
      </c>
      <c r="P485" s="152">
        <v>120.32228638580358</v>
      </c>
      <c r="Q485" s="150">
        <v>77.584108637685787</v>
      </c>
      <c r="R485" s="151">
        <v>103.40516666666667</v>
      </c>
      <c r="S485" s="152">
        <v>122.20259524079539</v>
      </c>
      <c r="T485" s="150">
        <v>423.312889629219</v>
      </c>
      <c r="U485" s="165">
        <v>505.92043921790867</v>
      </c>
      <c r="V485" s="152">
        <v>547.6558628262452</v>
      </c>
      <c r="W485" s="150">
        <v>259.25549169074037</v>
      </c>
      <c r="X485" s="151">
        <v>309.84800000000001</v>
      </c>
      <c r="Y485" s="152">
        <v>335.40861493421096</v>
      </c>
      <c r="Z485" s="150">
        <v>1630.3293230840138</v>
      </c>
      <c r="AA485" s="151">
        <v>2030.9573333333333</v>
      </c>
      <c r="AB485" s="152">
        <v>2621.1243630878821</v>
      </c>
      <c r="AC485" s="150">
        <v>337.5023821829522</v>
      </c>
      <c r="AD485" s="151">
        <v>428.75133333333338</v>
      </c>
      <c r="AE485" s="152">
        <v>452.55510668592279</v>
      </c>
      <c r="AF485" s="150">
        <v>228.01143381403364</v>
      </c>
      <c r="AG485" s="151">
        <v>234.54483333333334</v>
      </c>
      <c r="AH485" s="152">
        <v>254.50920195974913</v>
      </c>
      <c r="AI485" s="150">
        <v>1132.9353116771561</v>
      </c>
      <c r="AJ485" s="151">
        <v>1434.96</v>
      </c>
      <c r="AK485" s="152">
        <v>1674.2753861122114</v>
      </c>
      <c r="AL485" s="150">
        <v>237.11727081297812</v>
      </c>
      <c r="AM485" s="151">
        <v>301.59383333333335</v>
      </c>
      <c r="AN485" s="152">
        <v>371.20774813678156</v>
      </c>
      <c r="AO485" s="150">
        <v>102.68686500658382</v>
      </c>
      <c r="AP485" s="151">
        <v>118.57586249645787</v>
      </c>
      <c r="AQ485" s="152">
        <v>132.5300238661244</v>
      </c>
      <c r="AR485" s="150">
        <v>51.781502799530799</v>
      </c>
      <c r="AS485" s="165">
        <v>66.616851090960623</v>
      </c>
      <c r="AT485" s="152">
        <v>83.372346508207315</v>
      </c>
      <c r="AU485" s="150">
        <v>37.363499931729748</v>
      </c>
      <c r="AV485" s="151">
        <v>47.38404151317652</v>
      </c>
      <c r="AW485" s="152">
        <v>57.558739573200825</v>
      </c>
      <c r="AX485" s="150">
        <v>49.311</v>
      </c>
      <c r="AY485" s="151">
        <v>49.311</v>
      </c>
      <c r="AZ485" s="152">
        <v>49.311</v>
      </c>
      <c r="BA485" s="150">
        <v>15.603589737643819</v>
      </c>
      <c r="BB485" s="165">
        <v>18.017972513459902</v>
      </c>
      <c r="BC485" s="152">
        <v>20.138350900035384</v>
      </c>
    </row>
    <row r="486" spans="1:55" hidden="1">
      <c r="A486" s="147" t="str">
        <f t="shared" si="7"/>
        <v>LECOM HEALTHPREMIER</v>
      </c>
      <c r="B486" s="148" t="s">
        <v>653</v>
      </c>
      <c r="C486" s="148" t="s">
        <v>8334</v>
      </c>
      <c r="D486" s="168">
        <v>59</v>
      </c>
      <c r="E486" s="150">
        <v>362.23099444656128</v>
      </c>
      <c r="F486" s="151">
        <v>443.4822236499906</v>
      </c>
      <c r="G486" s="152">
        <v>680.51175644429622</v>
      </c>
      <c r="H486" s="150">
        <v>1894.4947035444011</v>
      </c>
      <c r="I486" s="151">
        <v>2396.2253332879836</v>
      </c>
      <c r="J486" s="153">
        <v>2893.8812797803257</v>
      </c>
      <c r="K486" s="150">
        <v>1726.4826996787724</v>
      </c>
      <c r="L486" s="151">
        <v>2170.6621243783366</v>
      </c>
      <c r="M486" s="152">
        <v>2629.5554816811873</v>
      </c>
      <c r="N486" s="150">
        <v>89.481531551151548</v>
      </c>
      <c r="O486" s="151">
        <v>120.89671572335898</v>
      </c>
      <c r="P486" s="152">
        <v>140.63258706889604</v>
      </c>
      <c r="Q486" s="150">
        <v>78.53047231447708</v>
      </c>
      <c r="R486" s="151">
        <v>104.66649318628784</v>
      </c>
      <c r="S486" s="152">
        <v>123.69321103024254</v>
      </c>
      <c r="T486" s="150">
        <v>384.24960581477654</v>
      </c>
      <c r="U486" s="165">
        <v>459.23413651163639</v>
      </c>
      <c r="V486" s="152">
        <v>497.11821815172704</v>
      </c>
      <c r="W486" s="150">
        <v>189.76163281973086</v>
      </c>
      <c r="X486" s="151">
        <v>226.79273647196567</v>
      </c>
      <c r="Y486" s="152">
        <v>245.50178673801835</v>
      </c>
      <c r="Z486" s="150">
        <v>986.62409566069584</v>
      </c>
      <c r="AA486" s="151">
        <v>1229.0715832399951</v>
      </c>
      <c r="AB486" s="152">
        <v>1586.2221317677511</v>
      </c>
      <c r="AC486" s="150">
        <v>230.25125306255788</v>
      </c>
      <c r="AD486" s="151">
        <v>292.50321468465472</v>
      </c>
      <c r="AE486" s="152">
        <v>308.74265159351717</v>
      </c>
      <c r="AF486" s="150">
        <v>191.44924184679036</v>
      </c>
      <c r="AG486" s="151">
        <v>196.93499474842895</v>
      </c>
      <c r="AH486" s="152">
        <v>213.69802795927447</v>
      </c>
      <c r="AI486" s="150">
        <v>294.8679095660695</v>
      </c>
      <c r="AJ486" s="151">
        <v>373.47556488865223</v>
      </c>
      <c r="AK486" s="152">
        <v>435.76193455387215</v>
      </c>
      <c r="AL486" s="150">
        <v>54.469913703925542</v>
      </c>
      <c r="AM486" s="151">
        <v>69.281288617141215</v>
      </c>
      <c r="AN486" s="152">
        <v>85.272801672835115</v>
      </c>
      <c r="AO486" s="150">
        <v>89.444861980726344</v>
      </c>
      <c r="AP486" s="151">
        <v>103.28489096011697</v>
      </c>
      <c r="AQ486" s="152">
        <v>115.43959095691385</v>
      </c>
      <c r="AR486" s="150">
        <v>57.759898731420471</v>
      </c>
      <c r="AS486" s="165">
        <v>74.3080514236228</v>
      </c>
      <c r="AT486" s="152">
        <v>92.998040438459171</v>
      </c>
      <c r="AU486" s="150">
        <v>36.155689824141191</v>
      </c>
      <c r="AV486" s="151">
        <v>45.852308019724831</v>
      </c>
      <c r="AW486" s="152">
        <v>55.698099441425271</v>
      </c>
      <c r="AX486" s="150">
        <v>67.616417215658572</v>
      </c>
      <c r="AY486" s="151">
        <v>67.616417215658572</v>
      </c>
      <c r="AZ486" s="152">
        <v>67.616417215658572</v>
      </c>
      <c r="BA486" s="150">
        <v>9.606148799477328</v>
      </c>
      <c r="BB486" s="165">
        <v>11.092532419743327</v>
      </c>
      <c r="BC486" s="152">
        <v>12.397916029227758</v>
      </c>
    </row>
    <row r="487" spans="1:55" hidden="1">
      <c r="A487" s="147" t="str">
        <f t="shared" si="7"/>
        <v>BAYSTATE HEALTHPREMIER</v>
      </c>
      <c r="B487" s="148" t="s">
        <v>316</v>
      </c>
      <c r="C487" s="148" t="s">
        <v>8334</v>
      </c>
      <c r="D487" s="168">
        <v>55</v>
      </c>
      <c r="E487" s="150">
        <v>159.18756212487537</v>
      </c>
      <c r="F487" s="151">
        <v>194.89457034570702</v>
      </c>
      <c r="G487" s="152">
        <v>299.06056954401754</v>
      </c>
      <c r="H487" s="150">
        <v>455.67642834470092</v>
      </c>
      <c r="I487" s="151">
        <v>585.43021960895453</v>
      </c>
      <c r="J487" s="153">
        <v>701.4224954146963</v>
      </c>
      <c r="K487" s="150">
        <v>308.44806465813815</v>
      </c>
      <c r="L487" s="151">
        <v>387.8037882544632</v>
      </c>
      <c r="M487" s="152">
        <v>469.78825758675106</v>
      </c>
      <c r="N487" s="150">
        <v>76.558518121147813</v>
      </c>
      <c r="O487" s="151">
        <v>103.43668957211675</v>
      </c>
      <c r="P487" s="152">
        <v>120.32228638580358</v>
      </c>
      <c r="Q487" s="150">
        <v>70.669845565414946</v>
      </c>
      <c r="R487" s="151">
        <v>94.189741782374639</v>
      </c>
      <c r="S487" s="152">
        <v>111.31195144214163</v>
      </c>
      <c r="T487" s="150">
        <v>423.312889629219</v>
      </c>
      <c r="U487" s="165">
        <v>505.92043921790867</v>
      </c>
      <c r="V487" s="152">
        <v>547.6558628262452</v>
      </c>
      <c r="W487" s="150">
        <v>34.257072752331524</v>
      </c>
      <c r="X487" s="151">
        <v>40.942181818181822</v>
      </c>
      <c r="Y487" s="152">
        <v>44.319668017934596</v>
      </c>
      <c r="Z487" s="150">
        <v>1085.1656185802628</v>
      </c>
      <c r="AA487" s="151">
        <v>1351.8281489090382</v>
      </c>
      <c r="AB487" s="152">
        <v>1744.6499922270516</v>
      </c>
      <c r="AC487" s="150">
        <v>36.740182173502234</v>
      </c>
      <c r="AD487" s="151">
        <v>46.673454545454547</v>
      </c>
      <c r="AE487" s="152">
        <v>49.264710238923456</v>
      </c>
      <c r="AF487" s="150">
        <v>228.76459380868297</v>
      </c>
      <c r="AG487" s="151">
        <v>235.31957424199513</v>
      </c>
      <c r="AH487" s="152">
        <v>255.34988852524194</v>
      </c>
      <c r="AI487" s="150">
        <v>268.83162993822793</v>
      </c>
      <c r="AJ487" s="151">
        <v>340.49837772740148</v>
      </c>
      <c r="AK487" s="152">
        <v>397.28497856395063</v>
      </c>
      <c r="AL487" s="150">
        <v>22.261003959618048</v>
      </c>
      <c r="AM487" s="151">
        <v>28.314181818181819</v>
      </c>
      <c r="AN487" s="152">
        <v>34.849663724543468</v>
      </c>
      <c r="AO487" s="150">
        <v>102.68686500658382</v>
      </c>
      <c r="AP487" s="151">
        <v>118.57586249645787</v>
      </c>
      <c r="AQ487" s="152">
        <v>132.5300238661244</v>
      </c>
      <c r="AR487" s="150">
        <v>51.781502799530799</v>
      </c>
      <c r="AS487" s="165">
        <v>66.616851090960623</v>
      </c>
      <c r="AT487" s="152">
        <v>83.372346508207315</v>
      </c>
      <c r="AU487" s="150">
        <v>37.363499931729748</v>
      </c>
      <c r="AV487" s="151">
        <v>47.38404151317652</v>
      </c>
      <c r="AW487" s="152">
        <v>57.558739573200825</v>
      </c>
      <c r="AX487" s="150">
        <v>67.086426041371467</v>
      </c>
      <c r="AY487" s="151">
        <v>67.086426041371467</v>
      </c>
      <c r="AZ487" s="152">
        <v>67.086426041371467</v>
      </c>
      <c r="BA487" s="150">
        <v>15.603589737643819</v>
      </c>
      <c r="BB487" s="165">
        <v>18.017972513459902</v>
      </c>
      <c r="BC487" s="152">
        <v>20.138350900035384</v>
      </c>
    </row>
    <row r="488" spans="1:55" hidden="1">
      <c r="A488" s="147" t="str">
        <f t="shared" si="7"/>
        <v>SOUTHWESTERN VERMONT HEALTH CAREVIZIENT</v>
      </c>
      <c r="B488" s="148" t="s">
        <v>945</v>
      </c>
      <c r="C488" s="148" t="s">
        <v>8335</v>
      </c>
      <c r="D488" s="168">
        <v>55</v>
      </c>
      <c r="E488" s="150">
        <v>717.21356442224976</v>
      </c>
      <c r="F488" s="151">
        <v>802.97527272727268</v>
      </c>
      <c r="G488" s="152">
        <v>1060.5715216713882</v>
      </c>
      <c r="H488" s="150">
        <v>968.48505557268186</v>
      </c>
      <c r="I488" s="151">
        <v>1102.4781818181818</v>
      </c>
      <c r="J488" s="153">
        <v>1426.306610121605</v>
      </c>
      <c r="K488" s="150">
        <v>911.67167113084633</v>
      </c>
      <c r="L488" s="151">
        <v>1039.4354545454546</v>
      </c>
      <c r="M488" s="152">
        <v>1342.1406791503523</v>
      </c>
      <c r="N488" s="150">
        <v>16.368025832545001</v>
      </c>
      <c r="O488" s="151">
        <v>17.81672727272727</v>
      </c>
      <c r="P488" s="152">
        <v>22.493350741771437</v>
      </c>
      <c r="Q488" s="150">
        <v>40.445358609290587</v>
      </c>
      <c r="R488" s="151">
        <v>45.225999999999999</v>
      </c>
      <c r="S488" s="152">
        <v>61.672580229481461</v>
      </c>
      <c r="T488" s="150">
        <v>535.76484190234487</v>
      </c>
      <c r="U488" s="165">
        <v>571.26327272727269</v>
      </c>
      <c r="V488" s="152">
        <v>676.97311635199105</v>
      </c>
      <c r="W488" s="150">
        <v>69.235536583750431</v>
      </c>
      <c r="X488" s="151">
        <v>73.822909090909093</v>
      </c>
      <c r="Y488" s="152">
        <v>87.483525042404764</v>
      </c>
      <c r="Z488" s="150">
        <v>1012.3575902321747</v>
      </c>
      <c r="AA488" s="151">
        <v>1254.1252727272727</v>
      </c>
      <c r="AB488" s="152">
        <v>1773.1391058172171</v>
      </c>
      <c r="AC488" s="150">
        <v>341.43164895327351</v>
      </c>
      <c r="AD488" s="151">
        <v>385.11109090909093</v>
      </c>
      <c r="AE488" s="152">
        <v>447.19592836458116</v>
      </c>
      <c r="AF488" s="150">
        <v>274.63356588751913</v>
      </c>
      <c r="AG488" s="151">
        <v>342.85581818181817</v>
      </c>
      <c r="AH488" s="152">
        <v>510.33039172470234</v>
      </c>
      <c r="AI488" s="150">
        <v>75.637527913969876</v>
      </c>
      <c r="AJ488" s="151">
        <v>84.610909090909104</v>
      </c>
      <c r="AK488" s="152">
        <v>95.603745499681196</v>
      </c>
      <c r="AL488" s="150">
        <v>58.238800479270033</v>
      </c>
      <c r="AM488" s="151">
        <v>68.31</v>
      </c>
      <c r="AN488" s="152">
        <v>80.026697659999357</v>
      </c>
      <c r="AO488" s="150">
        <v>198.9945486070381</v>
      </c>
      <c r="AP488" s="151">
        <v>213.2508698366797</v>
      </c>
      <c r="AQ488" s="152">
        <v>255.45362585968417</v>
      </c>
      <c r="AR488" s="150">
        <v>93.911938527306958</v>
      </c>
      <c r="AS488" s="165">
        <v>105.96750944760279</v>
      </c>
      <c r="AT488" s="152">
        <v>144.97384413388181</v>
      </c>
      <c r="AU488" s="150">
        <v>96.463166947690851</v>
      </c>
      <c r="AV488" s="151">
        <v>106.21166836449666</v>
      </c>
      <c r="AW488" s="152">
        <v>142.19687196857279</v>
      </c>
      <c r="AX488" s="150">
        <v>17.86</v>
      </c>
      <c r="AY488" s="151">
        <v>17.86</v>
      </c>
      <c r="AZ488" s="152">
        <v>17.86</v>
      </c>
      <c r="BA488" s="150">
        <v>31.593536316652585</v>
      </c>
      <c r="BB488" s="165">
        <v>33.856953107029007</v>
      </c>
      <c r="BC488" s="152">
        <v>40.557309043455213</v>
      </c>
    </row>
    <row r="489" spans="1:55" hidden="1">
      <c r="A489" s="147" t="str">
        <f t="shared" si="7"/>
        <v>WAYNE GENERAL HOSPITALINTALARE</v>
      </c>
      <c r="B489" s="148" t="s">
        <v>1100</v>
      </c>
      <c r="C489" s="148" t="s">
        <v>8332</v>
      </c>
      <c r="D489" s="168">
        <v>52</v>
      </c>
      <c r="E489" s="150">
        <v>233.57624982443801</v>
      </c>
      <c r="F489" s="151">
        <v>262.50384615384615</v>
      </c>
      <c r="G489" s="152">
        <v>433.10953716802004</v>
      </c>
      <c r="H489" s="150">
        <v>789.31321147556912</v>
      </c>
      <c r="I489" s="151">
        <v>899.11867739403419</v>
      </c>
      <c r="J489" s="153">
        <v>1076.4830609474648</v>
      </c>
      <c r="K489" s="150">
        <v>664.72833309183125</v>
      </c>
      <c r="L489" s="151">
        <v>757.6604591836732</v>
      </c>
      <c r="M489" s="152">
        <v>909.88557218727135</v>
      </c>
      <c r="N489" s="150">
        <v>64.287510526465539</v>
      </c>
      <c r="O489" s="151">
        <v>72.470769230769235</v>
      </c>
      <c r="P489" s="152">
        <v>78.290555693823222</v>
      </c>
      <c r="Q489" s="150">
        <v>60.297367857272299</v>
      </c>
      <c r="R489" s="151">
        <v>68.987448979591846</v>
      </c>
      <c r="S489" s="152">
        <v>88.30693306637032</v>
      </c>
      <c r="T489" s="150">
        <v>421.80161988384754</v>
      </c>
      <c r="U489" s="165">
        <v>491.67857142857144</v>
      </c>
      <c r="V489" s="152">
        <v>550.36879406024173</v>
      </c>
      <c r="W489" s="150">
        <v>54.940832916359156</v>
      </c>
      <c r="X489" s="151">
        <v>64.042500000000004</v>
      </c>
      <c r="Y489" s="152">
        <v>71.687064561697156</v>
      </c>
      <c r="Z489" s="150">
        <v>512.11331277978422</v>
      </c>
      <c r="AA489" s="151">
        <v>627.81980769230768</v>
      </c>
      <c r="AB489" s="152">
        <v>907.43280547969982</v>
      </c>
      <c r="AC489" s="150">
        <v>167.76968978618837</v>
      </c>
      <c r="AD489" s="151">
        <v>201.9551923076923</v>
      </c>
      <c r="AE489" s="152">
        <v>217.01610511899779</v>
      </c>
      <c r="AF489" s="150">
        <v>193.025360290278</v>
      </c>
      <c r="AG489" s="151">
        <v>262.08770408163264</v>
      </c>
      <c r="AH489" s="152">
        <v>333.0826155226851</v>
      </c>
      <c r="AI489" s="150">
        <v>235.60000000000002</v>
      </c>
      <c r="AJ489" s="151">
        <v>261.35384615384612</v>
      </c>
      <c r="AK489" s="152">
        <v>311.99440579703588</v>
      </c>
      <c r="AL489" s="150">
        <v>98.741002864388065</v>
      </c>
      <c r="AM489" s="151">
        <v>124.72665816326533</v>
      </c>
      <c r="AN489" s="152">
        <v>137.23647850017002</v>
      </c>
      <c r="AO489" s="150">
        <v>82.680464660023887</v>
      </c>
      <c r="AP489" s="151">
        <v>91.35389541697873</v>
      </c>
      <c r="AQ489" s="152">
        <v>102.25299189574946</v>
      </c>
      <c r="AR489" s="150">
        <v>51.20799843392367</v>
      </c>
      <c r="AS489" s="151">
        <v>61.303689407913318</v>
      </c>
      <c r="AT489" s="152">
        <v>74.858401567637571</v>
      </c>
      <c r="AU489" s="150">
        <v>50.929653219761057</v>
      </c>
      <c r="AV489" s="151">
        <v>61.565892857142863</v>
      </c>
      <c r="AW489" s="152">
        <v>79.974090815072955</v>
      </c>
      <c r="AX489" s="150">
        <v>48.114030612244903</v>
      </c>
      <c r="AY489" s="151">
        <v>48.114030612244903</v>
      </c>
      <c r="AZ489" s="152">
        <v>48.114030612244903</v>
      </c>
      <c r="BA489" s="150">
        <v>10.552474658819062</v>
      </c>
      <c r="BB489" s="151">
        <v>11.65946115973118</v>
      </c>
      <c r="BC489" s="152">
        <v>13.050508487164269</v>
      </c>
    </row>
    <row r="490" spans="1:55" hidden="1">
      <c r="A490" s="147" t="str">
        <f t="shared" si="7"/>
        <v>WISE REGIONAL HEALTH SYSTEMVIZIENT</v>
      </c>
      <c r="B490" s="148" t="s">
        <v>1117</v>
      </c>
      <c r="C490" s="148" t="s">
        <v>8335</v>
      </c>
      <c r="D490" s="168">
        <v>50</v>
      </c>
      <c r="E490" s="150">
        <v>198.71426338624468</v>
      </c>
      <c r="F490" s="151">
        <v>222.47576977424339</v>
      </c>
      <c r="G490" s="152">
        <v>293.84649029487946</v>
      </c>
      <c r="H490" s="150">
        <v>2030.5390282492663</v>
      </c>
      <c r="I490" s="151">
        <v>2312.3548000000001</v>
      </c>
      <c r="J490" s="153">
        <v>2989.9989318066</v>
      </c>
      <c r="K490" s="150">
        <v>1941.300976589813</v>
      </c>
      <c r="L490" s="151">
        <v>2213.3593999999998</v>
      </c>
      <c r="M490" s="152">
        <v>2857.935695121038</v>
      </c>
      <c r="N490" s="150">
        <v>26.626354292958457</v>
      </c>
      <c r="O490" s="151">
        <v>28.983000000000001</v>
      </c>
      <c r="P490" s="152">
        <v>36.590602447324159</v>
      </c>
      <c r="Q490" s="150">
        <v>62.611697366494852</v>
      </c>
      <c r="R490" s="151">
        <v>70.0124</v>
      </c>
      <c r="S490" s="152">
        <v>95.472634238237902</v>
      </c>
      <c r="T490" s="150">
        <v>843.18245159850369</v>
      </c>
      <c r="U490" s="165">
        <v>899.04960000000005</v>
      </c>
      <c r="V490" s="152">
        <v>1065.4149120445536</v>
      </c>
      <c r="W490" s="150">
        <v>265.79433585395537</v>
      </c>
      <c r="X490" s="151">
        <v>283.40519999999998</v>
      </c>
      <c r="Y490" s="152">
        <v>335.84812921441608</v>
      </c>
      <c r="Z490" s="150">
        <v>1667.9169376478917</v>
      </c>
      <c r="AA490" s="151">
        <v>2066.2429999999999</v>
      </c>
      <c r="AB490" s="152">
        <v>2921.3479267934472</v>
      </c>
      <c r="AC490" s="150">
        <v>312.32906001286023</v>
      </c>
      <c r="AD490" s="151">
        <v>352.28539999999998</v>
      </c>
      <c r="AE490" s="152">
        <v>409.07831589684531</v>
      </c>
      <c r="AF490" s="150">
        <v>217.57001430295725</v>
      </c>
      <c r="AG490" s="151">
        <v>271.61700000000002</v>
      </c>
      <c r="AH490" s="152">
        <v>404.29359123659549</v>
      </c>
      <c r="AI490" s="150">
        <v>552.13693630341243</v>
      </c>
      <c r="AJ490" s="151">
        <v>617.64059999999995</v>
      </c>
      <c r="AK490" s="152">
        <v>697.88583253757758</v>
      </c>
      <c r="AL490" s="150">
        <v>215.73592138304679</v>
      </c>
      <c r="AM490" s="151">
        <v>253.04300000000001</v>
      </c>
      <c r="AN490" s="152">
        <v>296.44555198329994</v>
      </c>
      <c r="AO490" s="150">
        <v>120.96169065462286</v>
      </c>
      <c r="AP490" s="151">
        <v>129.6276</v>
      </c>
      <c r="AQ490" s="152">
        <v>155.28115058498642</v>
      </c>
      <c r="AR490" s="150">
        <v>110.48493649944095</v>
      </c>
      <c r="AS490" s="165">
        <v>124.66799999999999</v>
      </c>
      <c r="AT490" s="152">
        <v>170.55793133856315</v>
      </c>
      <c r="AU490" s="150">
        <v>107.09831756433617</v>
      </c>
      <c r="AV490" s="151">
        <v>117.9216</v>
      </c>
      <c r="AW490" s="152">
        <v>157.87420455523431</v>
      </c>
      <c r="AX490" s="150">
        <v>97.717600000000004</v>
      </c>
      <c r="AY490" s="151">
        <v>97.717600000000004</v>
      </c>
      <c r="AZ490" s="152">
        <v>97.717600000000004</v>
      </c>
      <c r="BA490" s="150">
        <v>12.660200832611258</v>
      </c>
      <c r="BB490" s="165">
        <v>13.5672</v>
      </c>
      <c r="BC490" s="152">
        <v>16.252174893438031</v>
      </c>
    </row>
    <row r="491" spans="1:55" hidden="1">
      <c r="A491" s="147" t="str">
        <f t="shared" si="7"/>
        <v>CGH MEDICAL CENTERPREMIER</v>
      </c>
      <c r="B491" s="148" t="s">
        <v>381</v>
      </c>
      <c r="C491" s="148" t="s">
        <v>8334</v>
      </c>
      <c r="D491" s="168">
        <v>50</v>
      </c>
      <c r="E491" s="150">
        <v>1084.5279469008915</v>
      </c>
      <c r="F491" s="151">
        <v>1327.796</v>
      </c>
      <c r="G491" s="152">
        <v>2037.4678847845855</v>
      </c>
      <c r="H491" s="150">
        <v>438.04384782428758</v>
      </c>
      <c r="I491" s="151">
        <v>563.26123135449143</v>
      </c>
      <c r="J491" s="153">
        <v>674.56682592419713</v>
      </c>
      <c r="K491" s="150">
        <v>290.81548413772481</v>
      </c>
      <c r="L491" s="151">
        <v>365.63480000000004</v>
      </c>
      <c r="M491" s="152">
        <v>442.93258809625189</v>
      </c>
      <c r="N491" s="150">
        <v>76.558518121147813</v>
      </c>
      <c r="O491" s="151">
        <v>103.43668957211675</v>
      </c>
      <c r="P491" s="152">
        <v>120.32228638580358</v>
      </c>
      <c r="Q491" s="150">
        <v>70.669845565414946</v>
      </c>
      <c r="R491" s="151">
        <v>94.189741782374639</v>
      </c>
      <c r="S491" s="152">
        <v>111.31195144214163</v>
      </c>
      <c r="T491" s="150">
        <v>802.14627085463621</v>
      </c>
      <c r="U491" s="165">
        <v>958.68139999999994</v>
      </c>
      <c r="V491" s="152">
        <v>1037.7669067968495</v>
      </c>
      <c r="W491" s="150">
        <v>193.57511329700196</v>
      </c>
      <c r="X491" s="151">
        <v>231.35040000000001</v>
      </c>
      <c r="Y491" s="152">
        <v>250.435430367392</v>
      </c>
      <c r="Z491" s="150">
        <v>1211.419698216479</v>
      </c>
      <c r="AA491" s="151">
        <v>1509.1071999999999</v>
      </c>
      <c r="AB491" s="152">
        <v>1947.6320765140008</v>
      </c>
      <c r="AC491" s="150">
        <v>171.68478284962171</v>
      </c>
      <c r="AD491" s="151">
        <v>218.10240000000002</v>
      </c>
      <c r="AE491" s="152">
        <v>230.21119055907107</v>
      </c>
      <c r="AF491" s="150">
        <v>533.56123035416374</v>
      </c>
      <c r="AG491" s="151">
        <v>548.84980000000007</v>
      </c>
      <c r="AH491" s="152">
        <v>595.56769001705254</v>
      </c>
      <c r="AI491" s="150">
        <v>209.12152894718528</v>
      </c>
      <c r="AJ491" s="151">
        <v>264.87040000000002</v>
      </c>
      <c r="AK491" s="152">
        <v>309.04414842901258</v>
      </c>
      <c r="AL491" s="150">
        <v>49.885116162176054</v>
      </c>
      <c r="AM491" s="151">
        <v>63.449799999999996</v>
      </c>
      <c r="AN491" s="152">
        <v>78.095288346620137</v>
      </c>
      <c r="AO491" s="150">
        <v>102.68686500658382</v>
      </c>
      <c r="AP491" s="151">
        <v>118.57586249645787</v>
      </c>
      <c r="AQ491" s="152">
        <v>132.5300238661244</v>
      </c>
      <c r="AR491" s="150">
        <v>51.781502799530799</v>
      </c>
      <c r="AS491" s="165">
        <v>66.616851090960623</v>
      </c>
      <c r="AT491" s="152">
        <v>83.372346508207315</v>
      </c>
      <c r="AU491" s="150">
        <v>37.363499931729748</v>
      </c>
      <c r="AV491" s="151">
        <v>47.38404151317652</v>
      </c>
      <c r="AW491" s="152">
        <v>57.558739573200825</v>
      </c>
      <c r="AX491" s="150">
        <v>30.382399999999997</v>
      </c>
      <c r="AY491" s="151">
        <v>30.382399999999997</v>
      </c>
      <c r="AZ491" s="152">
        <v>30.382399999999997</v>
      </c>
      <c r="BA491" s="150">
        <v>15.603589737643819</v>
      </c>
      <c r="BB491" s="165">
        <v>18.017972513459902</v>
      </c>
      <c r="BC491" s="152">
        <v>20.138350900035384</v>
      </c>
    </row>
    <row r="492" spans="1:55" hidden="1">
      <c r="A492" s="147" t="str">
        <f t="shared" si="7"/>
        <v>WOOD COUNTY HOSPITALVIZIENT</v>
      </c>
      <c r="B492" s="148" t="s">
        <v>1119</v>
      </c>
      <c r="C492" s="148" t="s">
        <v>8335</v>
      </c>
      <c r="D492" s="168">
        <v>49</v>
      </c>
      <c r="E492" s="150">
        <v>901.85834497377641</v>
      </c>
      <c r="F492" s="151">
        <v>1009.6991836734694</v>
      </c>
      <c r="G492" s="152">
        <v>1333.6129218796536</v>
      </c>
      <c r="H492" s="150">
        <v>468.23432369491559</v>
      </c>
      <c r="I492" s="151">
        <v>530.40204081632646</v>
      </c>
      <c r="J492" s="153">
        <v>693.5436959749776</v>
      </c>
      <c r="K492" s="150">
        <v>335.7083578791781</v>
      </c>
      <c r="L492" s="151">
        <v>382.75530612244893</v>
      </c>
      <c r="M492" s="152">
        <v>494.22161256971043</v>
      </c>
      <c r="N492" s="150">
        <v>18.314715234952278</v>
      </c>
      <c r="O492" s="151">
        <v>19.935714285714287</v>
      </c>
      <c r="P492" s="152">
        <v>25.168540038367748</v>
      </c>
      <c r="Q492" s="150">
        <v>114.2112505807852</v>
      </c>
      <c r="R492" s="151">
        <v>127.71102040816326</v>
      </c>
      <c r="S492" s="152">
        <v>174.15354336689941</v>
      </c>
      <c r="T492" s="150">
        <v>333.53736164849255</v>
      </c>
      <c r="U492" s="165">
        <v>355.63670829088773</v>
      </c>
      <c r="V492" s="152">
        <v>421.4457714941986</v>
      </c>
      <c r="W492" s="150">
        <v>112.94549517151341</v>
      </c>
      <c r="X492" s="151">
        <v>120.42897959183675</v>
      </c>
      <c r="Y492" s="152">
        <v>142.71385104832044</v>
      </c>
      <c r="Z492" s="150">
        <v>1728.0278488147728</v>
      </c>
      <c r="AA492" s="151">
        <v>2140.7093877551019</v>
      </c>
      <c r="AB492" s="152">
        <v>3026.6318781409723</v>
      </c>
      <c r="AC492" s="150">
        <v>139.93012973629104</v>
      </c>
      <c r="AD492" s="151">
        <v>157.83142857142857</v>
      </c>
      <c r="AE492" s="152">
        <v>183.27587517278104</v>
      </c>
      <c r="AF492" s="150">
        <v>297.75673741831804</v>
      </c>
      <c r="AG492" s="151">
        <v>371.72306122448981</v>
      </c>
      <c r="AH492" s="152">
        <v>553.29839946656432</v>
      </c>
      <c r="AI492" s="150">
        <v>351.30227492574198</v>
      </c>
      <c r="AJ492" s="151">
        <v>392.9795918367347</v>
      </c>
      <c r="AK492" s="152">
        <v>444.03636940197435</v>
      </c>
      <c r="AL492" s="150">
        <v>334.60076003713363</v>
      </c>
      <c r="AM492" s="151">
        <v>392.46306122448976</v>
      </c>
      <c r="AN492" s="152">
        <v>459.77928185229189</v>
      </c>
      <c r="AO492" s="150">
        <v>198.9945486070381</v>
      </c>
      <c r="AP492" s="151">
        <v>213.2508698366797</v>
      </c>
      <c r="AQ492" s="152">
        <v>255.45362585968417</v>
      </c>
      <c r="AR492" s="150">
        <v>27.091791100326159</v>
      </c>
      <c r="AS492" s="165">
        <v>30.569591836734695</v>
      </c>
      <c r="AT492" s="152">
        <v>41.822170449014159</v>
      </c>
      <c r="AU492" s="150">
        <v>51.978515486590069</v>
      </c>
      <c r="AV492" s="151">
        <v>57.231428571428573</v>
      </c>
      <c r="AW492" s="152">
        <v>76.621808568353856</v>
      </c>
      <c r="AX492" s="150">
        <v>94.262857142857143</v>
      </c>
      <c r="AY492" s="151">
        <v>94.262857142857143</v>
      </c>
      <c r="AZ492" s="152">
        <v>94.262857142857143</v>
      </c>
      <c r="BA492" s="150">
        <v>31.593536316652585</v>
      </c>
      <c r="BB492" s="165">
        <v>33.856953107029007</v>
      </c>
      <c r="BC492" s="152">
        <v>40.557309043455213</v>
      </c>
    </row>
    <row r="493" spans="1:55" hidden="1">
      <c r="A493" s="147" t="str">
        <f t="shared" si="7"/>
        <v>ATLANTIC GENERAL HEALTH SYSTEMPREMIER</v>
      </c>
      <c r="B493" s="148" t="s">
        <v>290</v>
      </c>
      <c r="C493" s="148" t="s">
        <v>8334</v>
      </c>
      <c r="D493" s="168">
        <v>44</v>
      </c>
      <c r="E493" s="150">
        <v>159.18756212487537</v>
      </c>
      <c r="F493" s="151">
        <v>194.89457034570702</v>
      </c>
      <c r="G493" s="152">
        <v>299.06056954401754</v>
      </c>
      <c r="H493" s="150">
        <v>406.69872914185555</v>
      </c>
      <c r="I493" s="151">
        <v>520.15206873567081</v>
      </c>
      <c r="J493" s="153">
        <v>624.27780616575035</v>
      </c>
      <c r="K493" s="150">
        <v>308.44806465813815</v>
      </c>
      <c r="L493" s="151">
        <v>387.8037882544632</v>
      </c>
      <c r="M493" s="152">
        <v>469.78825758675106</v>
      </c>
      <c r="N493" s="150">
        <v>76.558518121147813</v>
      </c>
      <c r="O493" s="151">
        <v>103.43668957211675</v>
      </c>
      <c r="P493" s="152">
        <v>120.32228638580358</v>
      </c>
      <c r="Q493" s="150">
        <v>21.692146362569613</v>
      </c>
      <c r="R493" s="151">
        <v>28.911590909090908</v>
      </c>
      <c r="S493" s="152">
        <v>34.167262193195661</v>
      </c>
      <c r="T493" s="150">
        <v>578.75747733526487</v>
      </c>
      <c r="U493" s="165">
        <v>691.69931818181817</v>
      </c>
      <c r="V493" s="152">
        <v>748.76039303885034</v>
      </c>
      <c r="W493" s="150">
        <v>183.9797115091568</v>
      </c>
      <c r="X493" s="151">
        <v>219.88249999999999</v>
      </c>
      <c r="Y493" s="152">
        <v>238.02149690581069</v>
      </c>
      <c r="Z493" s="150">
        <v>1963.9942611595579</v>
      </c>
      <c r="AA493" s="151">
        <v>2446.6152272727272</v>
      </c>
      <c r="AB493" s="152">
        <v>3157.5664707742135</v>
      </c>
      <c r="AC493" s="150">
        <v>565.36491454589816</v>
      </c>
      <c r="AD493" s="151">
        <v>718.22</v>
      </c>
      <c r="AE493" s="152">
        <v>758.09473569908448</v>
      </c>
      <c r="AF493" s="150">
        <v>516.60545983833504</v>
      </c>
      <c r="AG493" s="151">
        <v>531.40818181818179</v>
      </c>
      <c r="AH493" s="152">
        <v>576.64144780888398</v>
      </c>
      <c r="AI493" s="150">
        <v>78.359535975055252</v>
      </c>
      <c r="AJ493" s="151">
        <v>99.24909090909091</v>
      </c>
      <c r="AK493" s="152">
        <v>115.80135334999171</v>
      </c>
      <c r="AL493" s="150">
        <v>357.58992614615221</v>
      </c>
      <c r="AM493" s="151">
        <v>454.82522727272732</v>
      </c>
      <c r="AN493" s="152">
        <v>559.8080257334251</v>
      </c>
      <c r="AO493" s="150">
        <v>102.68686500658382</v>
      </c>
      <c r="AP493" s="151">
        <v>118.57586249645787</v>
      </c>
      <c r="AQ493" s="152">
        <v>132.5300238661244</v>
      </c>
      <c r="AR493" s="150">
        <v>51.781502799530799</v>
      </c>
      <c r="AS493" s="165">
        <v>66.616851090960623</v>
      </c>
      <c r="AT493" s="152">
        <v>83.372346508207315</v>
      </c>
      <c r="AU493" s="150">
        <v>37.363499931729748</v>
      </c>
      <c r="AV493" s="151">
        <v>47.38404151317652</v>
      </c>
      <c r="AW493" s="152">
        <v>57.558739573200825</v>
      </c>
      <c r="AX493" s="150">
        <v>96.918636363636367</v>
      </c>
      <c r="AY493" s="151">
        <v>96.918636363636367</v>
      </c>
      <c r="AZ493" s="152">
        <v>96.918636363636367</v>
      </c>
      <c r="BA493" s="150">
        <v>15.603589737643819</v>
      </c>
      <c r="BB493" s="165">
        <v>18.017972513459902</v>
      </c>
      <c r="BC493" s="152">
        <v>20.138350900035384</v>
      </c>
    </row>
    <row r="494" spans="1:55" hidden="1">
      <c r="A494" s="147" t="str">
        <f t="shared" si="7"/>
        <v>GRANVILLE HEALTH SYSTEMPREMIER</v>
      </c>
      <c r="B494" s="148" t="s">
        <v>539</v>
      </c>
      <c r="C494" s="148" t="s">
        <v>8334</v>
      </c>
      <c r="D494" s="168">
        <v>36</v>
      </c>
      <c r="E494" s="150">
        <v>379.27327659203576</v>
      </c>
      <c r="F494" s="151">
        <v>464.34722222222223</v>
      </c>
      <c r="G494" s="152">
        <v>712.52854554969963</v>
      </c>
      <c r="H494" s="150">
        <v>1317.7340714880456</v>
      </c>
      <c r="I494" s="151">
        <v>1676.1508562387835</v>
      </c>
      <c r="J494" s="153">
        <v>2019.1344223698693</v>
      </c>
      <c r="K494" s="150">
        <v>1079.4564916358761</v>
      </c>
      <c r="L494" s="151">
        <v>1357.1727777777778</v>
      </c>
      <c r="M494" s="152">
        <v>1644.0887217378938</v>
      </c>
      <c r="N494" s="150">
        <v>76.558518121147813</v>
      </c>
      <c r="O494" s="151">
        <v>103.43668957211675</v>
      </c>
      <c r="P494" s="152">
        <v>120.32228638580358</v>
      </c>
      <c r="Q494" s="150">
        <v>161.71906173102153</v>
      </c>
      <c r="R494" s="151">
        <v>215.54138888888889</v>
      </c>
      <c r="S494" s="152">
        <v>254.72341424617173</v>
      </c>
      <c r="T494" s="150">
        <v>423.312889629219</v>
      </c>
      <c r="U494" s="165">
        <v>505.92043921790867</v>
      </c>
      <c r="V494" s="152">
        <v>547.6558628262452</v>
      </c>
      <c r="W494" s="150">
        <v>229.92786450928153</v>
      </c>
      <c r="X494" s="151">
        <v>274.79722222222222</v>
      </c>
      <c r="Y494" s="152">
        <v>297.46635670820569</v>
      </c>
      <c r="Z494" s="150">
        <v>856.62811003727109</v>
      </c>
      <c r="AA494" s="151">
        <v>1067.1311111111111</v>
      </c>
      <c r="AB494" s="152">
        <v>1377.2240844427924</v>
      </c>
      <c r="AC494" s="150">
        <v>118.06402302434816</v>
      </c>
      <c r="AD494" s="151">
        <v>149.98444444444442</v>
      </c>
      <c r="AE494" s="152">
        <v>158.3114056557672</v>
      </c>
      <c r="AF494" s="150">
        <v>173.68168877233376</v>
      </c>
      <c r="AG494" s="151">
        <v>178.65833333333333</v>
      </c>
      <c r="AH494" s="152">
        <v>193.86566394964507</v>
      </c>
      <c r="AI494" s="150">
        <v>447.97765336988084</v>
      </c>
      <c r="AJ494" s="151">
        <v>567.40222222222224</v>
      </c>
      <c r="AK494" s="152">
        <v>662.03070098960097</v>
      </c>
      <c r="AL494" s="150">
        <v>62.346108903896088</v>
      </c>
      <c r="AM494" s="151">
        <v>79.299166666666665</v>
      </c>
      <c r="AN494" s="152">
        <v>97.603007203805547</v>
      </c>
      <c r="AO494" s="150">
        <v>102.68686500658382</v>
      </c>
      <c r="AP494" s="151">
        <v>118.57586249645787</v>
      </c>
      <c r="AQ494" s="152">
        <v>132.5300238661244</v>
      </c>
      <c r="AR494" s="150">
        <v>51.781502799530799</v>
      </c>
      <c r="AS494" s="165">
        <v>66.616851090960623</v>
      </c>
      <c r="AT494" s="152">
        <v>83.372346508207315</v>
      </c>
      <c r="AU494" s="150">
        <v>25.816307530978818</v>
      </c>
      <c r="AV494" s="151">
        <v>32.74</v>
      </c>
      <c r="AW494" s="152">
        <v>39.770206876561218</v>
      </c>
      <c r="AX494" s="150">
        <v>31.823333333333338</v>
      </c>
      <c r="AY494" s="151">
        <v>31.823333333333338</v>
      </c>
      <c r="AZ494" s="152">
        <v>31.823333333333338</v>
      </c>
      <c r="BA494" s="150">
        <v>15.603589737643819</v>
      </c>
      <c r="BB494" s="165">
        <v>18.017972513459902</v>
      </c>
      <c r="BC494" s="152">
        <v>20.138350900035384</v>
      </c>
    </row>
    <row r="495" spans="1:55" hidden="1">
      <c r="A495" s="147" t="str">
        <f t="shared" si="7"/>
        <v>SPRINGFIELD MEDICAL CARE SYSTEMSVIZIENT</v>
      </c>
      <c r="B495" s="148" t="s">
        <v>950</v>
      </c>
      <c r="C495" s="148" t="s">
        <v>8335</v>
      </c>
      <c r="D495" s="168">
        <v>25</v>
      </c>
      <c r="E495" s="150">
        <v>919.75655988407448</v>
      </c>
      <c r="F495" s="151">
        <v>1029.7375999999999</v>
      </c>
      <c r="G495" s="152">
        <v>1360.0797066202736</v>
      </c>
      <c r="H495" s="150">
        <v>915.12491416138869</v>
      </c>
      <c r="I495" s="151">
        <v>1038.0875144425092</v>
      </c>
      <c r="J495" s="153">
        <v>1344.7139300719493</v>
      </c>
      <c r="K495" s="150">
        <v>766.93232447556932</v>
      </c>
      <c r="L495" s="151">
        <v>874.41199999999992</v>
      </c>
      <c r="M495" s="152">
        <v>1129.0589621559775</v>
      </c>
      <c r="N495" s="150">
        <v>68.484447934058537</v>
      </c>
      <c r="O495" s="151">
        <v>74.545870329598088</v>
      </c>
      <c r="P495" s="152">
        <v>94.113042311703452</v>
      </c>
      <c r="Q495" s="150">
        <v>79.708141751760863</v>
      </c>
      <c r="R495" s="151">
        <v>89.129644112911151</v>
      </c>
      <c r="S495" s="152">
        <v>121.5419256042684</v>
      </c>
      <c r="T495" s="150">
        <v>333.53736164849255</v>
      </c>
      <c r="U495" s="165">
        <v>355.63670829088773</v>
      </c>
      <c r="V495" s="152">
        <v>421.4457714941986</v>
      </c>
      <c r="W495" s="150">
        <v>182.64166188501204</v>
      </c>
      <c r="X495" s="151">
        <v>194.7430390062766</v>
      </c>
      <c r="Y495" s="152">
        <v>230.77941169670868</v>
      </c>
      <c r="Z495" s="150">
        <v>1061.4921698490214</v>
      </c>
      <c r="AA495" s="151">
        <v>1314.9939999999999</v>
      </c>
      <c r="AB495" s="152">
        <v>1859.1980689811517</v>
      </c>
      <c r="AC495" s="150">
        <v>149.85394484943657</v>
      </c>
      <c r="AD495" s="151">
        <v>169.0248</v>
      </c>
      <c r="AE495" s="152">
        <v>196.27376135599462</v>
      </c>
      <c r="AF495" s="150">
        <v>238.6090636027908</v>
      </c>
      <c r="AG495" s="151">
        <v>297.88240000000002</v>
      </c>
      <c r="AH495" s="152">
        <v>443.3888352429193</v>
      </c>
      <c r="AI495" s="150">
        <v>274.62286914202934</v>
      </c>
      <c r="AJ495" s="151">
        <v>307.20319999999998</v>
      </c>
      <c r="AK495" s="152">
        <v>347.1157190609037</v>
      </c>
      <c r="AL495" s="150">
        <v>63.835045338674625</v>
      </c>
      <c r="AM495" s="151">
        <v>74.873999999999995</v>
      </c>
      <c r="AN495" s="152">
        <v>87.716570935365112</v>
      </c>
      <c r="AO495" s="150">
        <v>198.9945486070381</v>
      </c>
      <c r="AP495" s="151">
        <v>213.2508698366797</v>
      </c>
      <c r="AQ495" s="152">
        <v>255.45362585968417</v>
      </c>
      <c r="AR495" s="150">
        <v>93.911938527306958</v>
      </c>
      <c r="AS495" s="165">
        <v>105.96750944760279</v>
      </c>
      <c r="AT495" s="152">
        <v>144.97384413388181</v>
      </c>
      <c r="AU495" s="150">
        <v>96.463166947690851</v>
      </c>
      <c r="AV495" s="151">
        <v>106.21166836449666</v>
      </c>
      <c r="AW495" s="152">
        <v>142.19687196857279</v>
      </c>
      <c r="AX495" s="150">
        <v>29.594799999999999</v>
      </c>
      <c r="AY495" s="151">
        <v>29.594799999999999</v>
      </c>
      <c r="AZ495" s="152">
        <v>29.594799999999999</v>
      </c>
      <c r="BA495" s="150">
        <v>31.593536316652585</v>
      </c>
      <c r="BB495" s="165">
        <v>33.856953107029007</v>
      </c>
      <c r="BC495" s="152">
        <v>40.557309043455213</v>
      </c>
    </row>
    <row r="496" spans="1:55" hidden="1">
      <c r="A496" s="147" t="str">
        <f t="shared" si="7"/>
        <v>PELLA REGIONAL HEALTH CENTERPREMIER</v>
      </c>
      <c r="B496" s="148" t="s">
        <v>818</v>
      </c>
      <c r="C496" s="148" t="s">
        <v>8334</v>
      </c>
      <c r="D496" s="168">
        <v>20</v>
      </c>
      <c r="E496" s="150">
        <v>159.18756212487537</v>
      </c>
      <c r="F496" s="151">
        <v>194.89457034570702</v>
      </c>
      <c r="G496" s="152">
        <v>299.06056954401754</v>
      </c>
      <c r="H496" s="150">
        <v>455.67642834470092</v>
      </c>
      <c r="I496" s="151">
        <v>585.43021960895453</v>
      </c>
      <c r="J496" s="153">
        <v>701.4224954146963</v>
      </c>
      <c r="K496" s="150">
        <v>308.44806465813815</v>
      </c>
      <c r="L496" s="151">
        <v>387.8037882544632</v>
      </c>
      <c r="M496" s="152">
        <v>469.78825758675106</v>
      </c>
      <c r="N496" s="150">
        <v>76.558518121147813</v>
      </c>
      <c r="O496" s="151">
        <v>103.43668957211675</v>
      </c>
      <c r="P496" s="152">
        <v>120.32228638580358</v>
      </c>
      <c r="Q496" s="150">
        <v>70.669845565414946</v>
      </c>
      <c r="R496" s="151">
        <v>94.189741782374639</v>
      </c>
      <c r="S496" s="152">
        <v>111.31195144214163</v>
      </c>
      <c r="T496" s="150">
        <v>685.62621920329173</v>
      </c>
      <c r="U496" s="165">
        <v>819.423</v>
      </c>
      <c r="V496" s="152">
        <v>887.02051804509279</v>
      </c>
      <c r="W496" s="150">
        <v>212.57748791162504</v>
      </c>
      <c r="X496" s="151">
        <v>254.06100000000001</v>
      </c>
      <c r="Y496" s="152">
        <v>275.01951963156313</v>
      </c>
      <c r="Z496" s="150">
        <v>1063.5597700568189</v>
      </c>
      <c r="AA496" s="151">
        <v>1324.913</v>
      </c>
      <c r="AB496" s="152">
        <v>1709.9136876362356</v>
      </c>
      <c r="AC496" s="150">
        <v>277.0738345443429</v>
      </c>
      <c r="AD496" s="151">
        <v>351.98500000000001</v>
      </c>
      <c r="AE496" s="152">
        <v>371.52679616975615</v>
      </c>
      <c r="AF496" s="150">
        <v>404.72653699673691</v>
      </c>
      <c r="AG496" s="151">
        <v>416.32349999999997</v>
      </c>
      <c r="AH496" s="152">
        <v>451.76080085082361</v>
      </c>
      <c r="AI496" s="150">
        <v>264.16208697259123</v>
      </c>
      <c r="AJ496" s="151">
        <v>334.584</v>
      </c>
      <c r="AK496" s="152">
        <v>390.38423077087026</v>
      </c>
      <c r="AL496" s="150">
        <v>80.352242236360652</v>
      </c>
      <c r="AM496" s="151">
        <v>102.2015</v>
      </c>
      <c r="AN496" s="152">
        <v>125.79165910620833</v>
      </c>
      <c r="AO496" s="150">
        <v>102.68686500658382</v>
      </c>
      <c r="AP496" s="151">
        <v>118.57586249645787</v>
      </c>
      <c r="AQ496" s="152">
        <v>132.5300238661244</v>
      </c>
      <c r="AR496" s="150">
        <v>51.781502799530799</v>
      </c>
      <c r="AS496" s="165">
        <v>66.616851090960623</v>
      </c>
      <c r="AT496" s="152">
        <v>83.372346508207315</v>
      </c>
      <c r="AU496" s="150">
        <v>37.363499931729748</v>
      </c>
      <c r="AV496" s="151">
        <v>47.38404151317652</v>
      </c>
      <c r="AW496" s="152">
        <v>57.558739573200825</v>
      </c>
      <c r="AX496" s="150">
        <v>67.086426041371467</v>
      </c>
      <c r="AY496" s="151">
        <v>67.086426041371467</v>
      </c>
      <c r="AZ496" s="152">
        <v>67.086426041371467</v>
      </c>
      <c r="BA496" s="150">
        <v>15.603589737643819</v>
      </c>
      <c r="BB496" s="165">
        <v>18.017972513459902</v>
      </c>
      <c r="BC496" s="152">
        <v>20.138350900035384</v>
      </c>
    </row>
    <row r="497" spans="1:55" hidden="1">
      <c r="A497" s="147" t="str">
        <f t="shared" si="7"/>
        <v>SISTERS OF MARY OF THE PRESENTATION HEALTH SYSTEMINTALARE</v>
      </c>
      <c r="B497" s="148" t="s">
        <v>930</v>
      </c>
      <c r="C497" s="148" t="s">
        <v>8332</v>
      </c>
      <c r="D497" s="168">
        <v>20</v>
      </c>
      <c r="E497" s="150">
        <v>169.21609095567126</v>
      </c>
      <c r="F497" s="151">
        <v>190.17290816326533</v>
      </c>
      <c r="G497" s="152">
        <v>313.7694987837092</v>
      </c>
      <c r="H497" s="150">
        <v>304.76957545513005</v>
      </c>
      <c r="I497" s="151">
        <v>347.134943877551</v>
      </c>
      <c r="J497" s="153">
        <v>416.87220686877532</v>
      </c>
      <c r="K497" s="150">
        <v>204.26877154359528</v>
      </c>
      <c r="L497" s="151">
        <v>232.82649999999998</v>
      </c>
      <c r="M497" s="152">
        <v>279.60476306379849</v>
      </c>
      <c r="N497" s="150">
        <v>40.203436054262454</v>
      </c>
      <c r="O497" s="151">
        <v>45.320994897959181</v>
      </c>
      <c r="P497" s="152">
        <v>48.960510738606516</v>
      </c>
      <c r="Q497" s="150">
        <v>60.297367857272299</v>
      </c>
      <c r="R497" s="151">
        <v>68.987448979591846</v>
      </c>
      <c r="S497" s="152">
        <v>88.30693306637032</v>
      </c>
      <c r="T497" s="150">
        <v>421.80161988384754</v>
      </c>
      <c r="U497" s="165">
        <v>491.67857142857144</v>
      </c>
      <c r="V497" s="152">
        <v>550.36879406024173</v>
      </c>
      <c r="W497" s="150">
        <v>105.80007894716292</v>
      </c>
      <c r="X497" s="151">
        <v>123.32724489795915</v>
      </c>
      <c r="Y497" s="152">
        <v>138.0484548107309</v>
      </c>
      <c r="Z497" s="150">
        <v>1144.4712499829839</v>
      </c>
      <c r="AA497" s="151">
        <v>1403.052219387755</v>
      </c>
      <c r="AB497" s="152">
        <v>2027.9315753884734</v>
      </c>
      <c r="AC497" s="150">
        <v>20.511902902918756</v>
      </c>
      <c r="AD497" s="151">
        <v>24.691499999999998</v>
      </c>
      <c r="AE497" s="152">
        <v>26.532881369951458</v>
      </c>
      <c r="AF497" s="150">
        <v>193.025360290278</v>
      </c>
      <c r="AG497" s="151">
        <v>262.08770408163264</v>
      </c>
      <c r="AH497" s="152">
        <v>333.0826155226851</v>
      </c>
      <c r="AI497" s="150">
        <v>261.95832349545663</v>
      </c>
      <c r="AJ497" s="151">
        <v>290.59344387755101</v>
      </c>
      <c r="AK497" s="152">
        <v>346.89953939962936</v>
      </c>
      <c r="AL497" s="150">
        <v>98.741002864388065</v>
      </c>
      <c r="AM497" s="151">
        <v>124.72665816326533</v>
      </c>
      <c r="AN497" s="152">
        <v>137.23647850017002</v>
      </c>
      <c r="AO497" s="150">
        <v>82.680464660023887</v>
      </c>
      <c r="AP497" s="151">
        <v>91.35389541697873</v>
      </c>
      <c r="AQ497" s="152">
        <v>102.25299189574946</v>
      </c>
      <c r="AR497" s="150">
        <v>51.20799843392367</v>
      </c>
      <c r="AS497" s="151">
        <v>61.303689407913318</v>
      </c>
      <c r="AT497" s="152">
        <v>74.858401567637571</v>
      </c>
      <c r="AU497" s="150">
        <v>50.929653219761057</v>
      </c>
      <c r="AV497" s="151">
        <v>61.565892857142863</v>
      </c>
      <c r="AW497" s="152">
        <v>79.974090815072955</v>
      </c>
      <c r="AX497" s="150">
        <v>48.114030612244903</v>
      </c>
      <c r="AY497" s="151">
        <v>48.114030612244903</v>
      </c>
      <c r="AZ497" s="152">
        <v>48.114030612244903</v>
      </c>
      <c r="BA497" s="150">
        <v>10.552474658819062</v>
      </c>
      <c r="BB497" s="151">
        <v>11.65946115973118</v>
      </c>
      <c r="BC497" s="152">
        <v>13.050508487164269</v>
      </c>
    </row>
    <row r="498" spans="1:55" hidden="1">
      <c r="A498" s="147" t="str">
        <f t="shared" si="7"/>
        <v>GUTHRIE HEALTHCARE SYSTEMVIZIENT</v>
      </c>
      <c r="B498" s="148" t="s">
        <v>551</v>
      </c>
      <c r="C498" s="148" t="s">
        <v>8335</v>
      </c>
      <c r="D498" s="168">
        <v>20</v>
      </c>
      <c r="E498" s="150">
        <v>29.969374580272053</v>
      </c>
      <c r="F498" s="151">
        <v>33.552999999999997</v>
      </c>
      <c r="G498" s="152">
        <v>44.31687683952692</v>
      </c>
      <c r="H498" s="150">
        <v>1116.949146589742</v>
      </c>
      <c r="I498" s="151">
        <v>1269.4158703295982</v>
      </c>
      <c r="J498" s="153">
        <v>1638.9066001576832</v>
      </c>
      <c r="K498" s="150">
        <v>1024.3572044702448</v>
      </c>
      <c r="L498" s="151">
        <v>1167.913</v>
      </c>
      <c r="M498" s="152">
        <v>1508.0335581722052</v>
      </c>
      <c r="N498" s="150">
        <v>68.484447934058537</v>
      </c>
      <c r="O498" s="151">
        <v>74.545870329598088</v>
      </c>
      <c r="P498" s="152">
        <v>94.113042311703452</v>
      </c>
      <c r="Q498" s="150">
        <v>24.107494185438604</v>
      </c>
      <c r="R498" s="151">
        <v>26.957000000000001</v>
      </c>
      <c r="S498" s="152">
        <v>36.759999673774637</v>
      </c>
      <c r="T498" s="150">
        <v>333.53736164849255</v>
      </c>
      <c r="U498" s="165">
        <v>355.63670829088773</v>
      </c>
      <c r="V498" s="152">
        <v>421.4457714941986</v>
      </c>
      <c r="W498" s="150">
        <v>182.64166188501204</v>
      </c>
      <c r="X498" s="151">
        <v>194.7430390062766</v>
      </c>
      <c r="Y498" s="152">
        <v>230.77941169670868</v>
      </c>
      <c r="Z498" s="150">
        <v>340.17225689869758</v>
      </c>
      <c r="AA498" s="151">
        <v>421.41099999999994</v>
      </c>
      <c r="AB498" s="152">
        <v>595.8099561271124</v>
      </c>
      <c r="AC498" s="150">
        <v>42.90557796261885</v>
      </c>
      <c r="AD498" s="151">
        <v>48.394500000000001</v>
      </c>
      <c r="AE498" s="152">
        <v>56.19631287209144</v>
      </c>
      <c r="AF498" s="150">
        <v>237.56463237461779</v>
      </c>
      <c r="AG498" s="151">
        <v>296.57851960172212</v>
      </c>
      <c r="AH498" s="152">
        <v>441.44804917738304</v>
      </c>
      <c r="AI498" s="150">
        <v>276.85224828436822</v>
      </c>
      <c r="AJ498" s="151">
        <v>309.69706516381325</v>
      </c>
      <c r="AK498" s="152">
        <v>349.93359270147118</v>
      </c>
      <c r="AL498" s="150">
        <v>88.234242027136858</v>
      </c>
      <c r="AM498" s="151">
        <v>103.49253458644149</v>
      </c>
      <c r="AN498" s="152">
        <v>121.24382631263622</v>
      </c>
      <c r="AO498" s="150">
        <v>198.9945486070381</v>
      </c>
      <c r="AP498" s="151">
        <v>213.2508698366797</v>
      </c>
      <c r="AQ498" s="152">
        <v>255.45362585968417</v>
      </c>
      <c r="AR498" s="150">
        <v>93.911938527306958</v>
      </c>
      <c r="AS498" s="165">
        <v>105.96750944760279</v>
      </c>
      <c r="AT498" s="152">
        <v>144.97384413388181</v>
      </c>
      <c r="AU498" s="150">
        <v>96.463166947690851</v>
      </c>
      <c r="AV498" s="151">
        <v>106.21166836449666</v>
      </c>
      <c r="AW498" s="152">
        <v>142.19687196857279</v>
      </c>
      <c r="AX498" s="150">
        <v>145.69687358285958</v>
      </c>
      <c r="AY498" s="151">
        <v>145.69687358285958</v>
      </c>
      <c r="AZ498" s="152">
        <v>145.69687358285958</v>
      </c>
      <c r="BA498" s="150">
        <v>31.593536316652585</v>
      </c>
      <c r="BB498" s="165">
        <v>33.856953107029007</v>
      </c>
      <c r="BC498" s="152">
        <v>40.557309043455213</v>
      </c>
    </row>
    <row r="499" spans="1:55" hidden="1">
      <c r="A499" s="147" t="str">
        <f t="shared" si="7"/>
        <v>VERNON MEMORIAL HEALTHCARE, INCINTALARE</v>
      </c>
      <c r="B499" s="148" t="s">
        <v>1069</v>
      </c>
      <c r="C499" s="148" t="s">
        <v>8332</v>
      </c>
      <c r="D499" s="168">
        <v>17</v>
      </c>
      <c r="E499" s="150">
        <v>357.09032600025358</v>
      </c>
      <c r="F499" s="151">
        <v>401.31470588235294</v>
      </c>
      <c r="G499" s="152">
        <v>662.13592322589784</v>
      </c>
      <c r="H499" s="150">
        <v>1728.8703117310083</v>
      </c>
      <c r="I499" s="151">
        <v>1963.7976470588237</v>
      </c>
      <c r="J499" s="153">
        <v>2287.7477345041289</v>
      </c>
      <c r="K499" s="150">
        <v>1093.9681433403175</v>
      </c>
      <c r="L499" s="151">
        <v>1246.9100000000001</v>
      </c>
      <c r="M499" s="152">
        <v>1497.4325307122731</v>
      </c>
      <c r="N499" s="150">
        <v>565.51056192956969</v>
      </c>
      <c r="O499" s="151">
        <v>637.49529411764706</v>
      </c>
      <c r="P499" s="152">
        <v>688.68954143069061</v>
      </c>
      <c r="Q499" s="150">
        <v>69.391606461121157</v>
      </c>
      <c r="R499" s="151">
        <v>79.392352941176469</v>
      </c>
      <c r="S499" s="152">
        <v>101.6256623611653</v>
      </c>
      <c r="T499" s="150">
        <v>1118.02</v>
      </c>
      <c r="U499" s="165">
        <v>1303.2346262206042</v>
      </c>
      <c r="V499" s="152">
        <v>1458.7979043434552</v>
      </c>
      <c r="W499" s="150">
        <v>210.41243064208004</v>
      </c>
      <c r="X499" s="151">
        <v>245.27</v>
      </c>
      <c r="Y499" s="152">
        <v>274.54715735718412</v>
      </c>
      <c r="Z499" s="150">
        <v>800.37888245503416</v>
      </c>
      <c r="AA499" s="151">
        <v>981.21588235294109</v>
      </c>
      <c r="AB499" s="152">
        <v>1418.2213909076665</v>
      </c>
      <c r="AC499" s="150">
        <v>152.25276589496497</v>
      </c>
      <c r="AD499" s="151">
        <v>183.27647058823527</v>
      </c>
      <c r="AE499" s="152">
        <v>196.94440807650585</v>
      </c>
      <c r="AF499" s="150">
        <v>256.70063847628882</v>
      </c>
      <c r="AG499" s="151">
        <v>348.54529411764707</v>
      </c>
      <c r="AH499" s="152">
        <v>442.96003354918719</v>
      </c>
      <c r="AI499" s="150">
        <v>261.95832349545663</v>
      </c>
      <c r="AJ499" s="151">
        <v>290.59344387755101</v>
      </c>
      <c r="AK499" s="152">
        <v>346.89953939962936</v>
      </c>
      <c r="AL499" s="150">
        <v>55.313226312085284</v>
      </c>
      <c r="AM499" s="151">
        <v>69.87</v>
      </c>
      <c r="AN499" s="152">
        <v>76.877813404215473</v>
      </c>
      <c r="AO499" s="150">
        <v>82.680464660023887</v>
      </c>
      <c r="AP499" s="151">
        <v>91.35389541697873</v>
      </c>
      <c r="AQ499" s="152">
        <v>102.25299189574946</v>
      </c>
      <c r="AR499" s="150">
        <v>51.20799843392367</v>
      </c>
      <c r="AS499" s="151">
        <v>61.303689407913318</v>
      </c>
      <c r="AT499" s="152">
        <v>74.858401567637571</v>
      </c>
      <c r="AU499" s="150">
        <v>50.929653219761057</v>
      </c>
      <c r="AV499" s="151">
        <v>61.565892857142863</v>
      </c>
      <c r="AW499" s="152">
        <v>79.974090815072955</v>
      </c>
      <c r="AX499" s="150">
        <v>48.114030612244903</v>
      </c>
      <c r="AY499" s="151">
        <v>48.114030612244903</v>
      </c>
      <c r="AZ499" s="152">
        <v>48.114030612244903</v>
      </c>
      <c r="BA499" s="150">
        <v>10.552474658819062</v>
      </c>
      <c r="BB499" s="151">
        <v>11.65946115973118</v>
      </c>
      <c r="BC499" s="152">
        <v>13.050508487164269</v>
      </c>
    </row>
    <row r="500" spans="1:55" hidden="1">
      <c r="A500" s="147" t="str">
        <f t="shared" si="7"/>
        <v>MEMORIAL HEALTH SYSTEMINTALARE</v>
      </c>
      <c r="B500" s="148" t="s">
        <v>710</v>
      </c>
      <c r="C500" s="148" t="s">
        <v>8332</v>
      </c>
      <c r="D500" s="168">
        <v>14</v>
      </c>
      <c r="E500" s="150">
        <v>169.21609095567126</v>
      </c>
      <c r="F500" s="151">
        <v>190.17290816326533</v>
      </c>
      <c r="G500" s="152">
        <v>313.7694987837092</v>
      </c>
      <c r="H500" s="150">
        <v>765.22913700336608</v>
      </c>
      <c r="I500" s="151">
        <v>871.96890306122418</v>
      </c>
      <c r="J500" s="153">
        <v>1047.1530159922481</v>
      </c>
      <c r="K500" s="150">
        <v>664.72833309183125</v>
      </c>
      <c r="L500" s="151">
        <v>757.6604591836732</v>
      </c>
      <c r="M500" s="152">
        <v>909.88557218727135</v>
      </c>
      <c r="N500" s="150">
        <v>40.203436054262454</v>
      </c>
      <c r="O500" s="151">
        <v>45.320994897959181</v>
      </c>
      <c r="P500" s="152">
        <v>48.960510738606516</v>
      </c>
      <c r="Q500" s="150">
        <v>60.297367857272299</v>
      </c>
      <c r="R500" s="151">
        <v>68.987448979591846</v>
      </c>
      <c r="S500" s="152">
        <v>88.30693306637032</v>
      </c>
      <c r="T500" s="150">
        <v>1118.02</v>
      </c>
      <c r="U500" s="165">
        <v>1303.2346262206042</v>
      </c>
      <c r="V500" s="152">
        <v>1458.7979043434552</v>
      </c>
      <c r="W500" s="150">
        <v>105.80007894716292</v>
      </c>
      <c r="X500" s="151">
        <v>123.32724489795915</v>
      </c>
      <c r="Y500" s="152">
        <v>138.0484548107309</v>
      </c>
      <c r="Z500" s="150">
        <v>291.32706809039649</v>
      </c>
      <c r="AA500" s="151">
        <v>357.14928571428572</v>
      </c>
      <c r="AB500" s="152">
        <v>516.21336940936419</v>
      </c>
      <c r="AC500" s="150">
        <v>52.590377902829097</v>
      </c>
      <c r="AD500" s="151">
        <v>63.306428571428569</v>
      </c>
      <c r="AE500" s="152">
        <v>68.027538190916701</v>
      </c>
      <c r="AF500" s="150">
        <v>193.025360290278</v>
      </c>
      <c r="AG500" s="151">
        <v>262.08770408163264</v>
      </c>
      <c r="AH500" s="152">
        <v>333.0826155226851</v>
      </c>
      <c r="AI500" s="150">
        <v>261.95832349545663</v>
      </c>
      <c r="AJ500" s="151">
        <v>290.59344387755101</v>
      </c>
      <c r="AK500" s="152">
        <v>346.89953939962936</v>
      </c>
      <c r="AL500" s="150">
        <v>98.741002864388065</v>
      </c>
      <c r="AM500" s="151">
        <v>124.72665816326533</v>
      </c>
      <c r="AN500" s="152">
        <v>137.23647850017002</v>
      </c>
      <c r="AO500" s="150">
        <v>82.680464660023887</v>
      </c>
      <c r="AP500" s="151">
        <v>91.35389541697873</v>
      </c>
      <c r="AQ500" s="152">
        <v>102.25299189574946</v>
      </c>
      <c r="AR500" s="150">
        <v>51.20799843392367</v>
      </c>
      <c r="AS500" s="151">
        <v>61.303689407913318</v>
      </c>
      <c r="AT500" s="152">
        <v>74.858401567637571</v>
      </c>
      <c r="AU500" s="150">
        <v>50.929653219761057</v>
      </c>
      <c r="AV500" s="151">
        <v>61.565892857142863</v>
      </c>
      <c r="AW500" s="152">
        <v>79.974090815072955</v>
      </c>
      <c r="AX500" s="150">
        <v>48.114030612244903</v>
      </c>
      <c r="AY500" s="151">
        <v>48.114030612244903</v>
      </c>
      <c r="AZ500" s="152">
        <v>48.114030612244903</v>
      </c>
      <c r="BA500" s="150">
        <v>10.552474658819062</v>
      </c>
      <c r="BB500" s="151">
        <v>11.65946115973118</v>
      </c>
      <c r="BC500" s="152">
        <v>13.050508487164269</v>
      </c>
    </row>
    <row r="501" spans="1:55" hidden="1">
      <c r="A501" s="147" t="str">
        <f t="shared" si="7"/>
        <v>SKIFF MEDICAL CENTERPREMIER</v>
      </c>
      <c r="B501" s="148" t="s">
        <v>931</v>
      </c>
      <c r="C501" s="148" t="s">
        <v>8334</v>
      </c>
      <c r="D501" s="168">
        <v>12</v>
      </c>
      <c r="E501" s="150">
        <v>719.31803673459763</v>
      </c>
      <c r="F501" s="151">
        <v>880.66666666666663</v>
      </c>
      <c r="G501" s="152">
        <v>1351.3597348791718</v>
      </c>
      <c r="H501" s="150">
        <v>400.88839674011206</v>
      </c>
      <c r="I501" s="151">
        <v>512.4079778265799</v>
      </c>
      <c r="J501" s="153">
        <v>615.12596165567686</v>
      </c>
      <c r="K501" s="150">
        <v>308.44806465813815</v>
      </c>
      <c r="L501" s="151">
        <v>387.8037882544632</v>
      </c>
      <c r="M501" s="152">
        <v>469.78825758675106</v>
      </c>
      <c r="N501" s="150">
        <v>76.558518121147813</v>
      </c>
      <c r="O501" s="151">
        <v>103.43668957211675</v>
      </c>
      <c r="P501" s="152">
        <v>120.32228638580358</v>
      </c>
      <c r="Q501" s="150">
        <v>15.881813960826078</v>
      </c>
      <c r="R501" s="151">
        <v>21.1675</v>
      </c>
      <c r="S501" s="152">
        <v>25.015417683122248</v>
      </c>
      <c r="T501" s="150">
        <v>423.312889629219</v>
      </c>
      <c r="U501" s="165">
        <v>505.92043921790867</v>
      </c>
      <c r="V501" s="152">
        <v>547.6558628262452</v>
      </c>
      <c r="W501" s="150">
        <v>96.515455857474976</v>
      </c>
      <c r="X501" s="151">
        <v>115.35000000000001</v>
      </c>
      <c r="Y501" s="152">
        <v>124.86568812017904</v>
      </c>
      <c r="Z501" s="150">
        <v>1238.2782590234267</v>
      </c>
      <c r="AA501" s="151">
        <v>1542.5658333333333</v>
      </c>
      <c r="AB501" s="152">
        <v>1990.8133081165806</v>
      </c>
      <c r="AC501" s="150">
        <v>211.00557075989522</v>
      </c>
      <c r="AD501" s="151">
        <v>268.05416666666667</v>
      </c>
      <c r="AE501" s="152">
        <v>282.9362209799296</v>
      </c>
      <c r="AF501" s="150">
        <v>228.76459380868297</v>
      </c>
      <c r="AG501" s="151">
        <v>235.31957424199513</v>
      </c>
      <c r="AH501" s="152">
        <v>255.34988852524194</v>
      </c>
      <c r="AI501" s="150">
        <v>339.65321060065259</v>
      </c>
      <c r="AJ501" s="151">
        <v>430.2</v>
      </c>
      <c r="AK501" s="152">
        <v>501.94658464728855</v>
      </c>
      <c r="AL501" s="150">
        <v>59.043355249648563</v>
      </c>
      <c r="AM501" s="151">
        <v>75.098333333333329</v>
      </c>
      <c r="AN501" s="152">
        <v>92.432537155629504</v>
      </c>
      <c r="AO501" s="150">
        <v>102.68686500658382</v>
      </c>
      <c r="AP501" s="151">
        <v>118.57586249645787</v>
      </c>
      <c r="AQ501" s="152">
        <v>132.5300238661244</v>
      </c>
      <c r="AR501" s="150">
        <v>51.781502799530799</v>
      </c>
      <c r="AS501" s="165">
        <v>66.616851090960623</v>
      </c>
      <c r="AT501" s="152">
        <v>83.372346508207315</v>
      </c>
      <c r="AU501" s="150">
        <v>37.363499931729748</v>
      </c>
      <c r="AV501" s="151">
        <v>47.38404151317652</v>
      </c>
      <c r="AW501" s="152">
        <v>57.558739573200825</v>
      </c>
      <c r="AX501" s="150">
        <v>67.086426041371467</v>
      </c>
      <c r="AY501" s="151">
        <v>67.086426041371467</v>
      </c>
      <c r="AZ501" s="152">
        <v>67.086426041371467</v>
      </c>
      <c r="BA501" s="150">
        <v>15.603589737643819</v>
      </c>
      <c r="BB501" s="165">
        <v>18.017972513459902</v>
      </c>
      <c r="BC501" s="152">
        <v>20.138350900035384</v>
      </c>
    </row>
    <row r="502" spans="1:55" hidden="1">
      <c r="A502" s="147" t="str">
        <f t="shared" si="7"/>
        <v>CENTRAL PENINSULA GENERAL HOSPITAL, INCINTALARE</v>
      </c>
      <c r="B502" s="148" t="s">
        <v>379</v>
      </c>
      <c r="C502" s="148" t="s">
        <v>8332</v>
      </c>
      <c r="D502" s="168">
        <v>12</v>
      </c>
      <c r="E502" s="150">
        <v>838.95503836884814</v>
      </c>
      <c r="F502" s="151">
        <v>942.85666666666668</v>
      </c>
      <c r="G502" s="152">
        <v>1555.6351668708642</v>
      </c>
      <c r="H502" s="150">
        <v>4178.9226742839637</v>
      </c>
      <c r="I502" s="151">
        <v>4766.6068282312926</v>
      </c>
      <c r="J502" s="153">
        <v>5801.7731616634874</v>
      </c>
      <c r="K502" s="150">
        <v>3222.4644209494822</v>
      </c>
      <c r="L502" s="151">
        <v>3672.98</v>
      </c>
      <c r="M502" s="152">
        <v>4410.9356221824864</v>
      </c>
      <c r="N502" s="150">
        <v>40.203436054262454</v>
      </c>
      <c r="O502" s="151">
        <v>45.320994897959181</v>
      </c>
      <c r="P502" s="152">
        <v>48.960510738606516</v>
      </c>
      <c r="Q502" s="150">
        <v>916.25481728021941</v>
      </c>
      <c r="R502" s="151">
        <v>1048.3058333333333</v>
      </c>
      <c r="S502" s="152">
        <v>1341.8770287423943</v>
      </c>
      <c r="T502" s="150">
        <v>119.57357448513767</v>
      </c>
      <c r="U502" s="165">
        <v>139.38249999999999</v>
      </c>
      <c r="V502" s="152">
        <v>156.02017841700047</v>
      </c>
      <c r="W502" s="150">
        <v>401.18367973097202</v>
      </c>
      <c r="X502" s="151">
        <v>467.64499999999998</v>
      </c>
      <c r="Y502" s="152">
        <v>523.46640601092815</v>
      </c>
      <c r="Z502" s="150">
        <v>3739.2599999999998</v>
      </c>
      <c r="AA502" s="151">
        <v>4584.1055788390149</v>
      </c>
      <c r="AB502" s="152">
        <v>6625.7351791928777</v>
      </c>
      <c r="AC502" s="150">
        <v>850.96449996501951</v>
      </c>
      <c r="AD502" s="151">
        <v>1024.3608333333334</v>
      </c>
      <c r="AE502" s="152">
        <v>1100.7530717395846</v>
      </c>
      <c r="AF502" s="150">
        <v>1053.59375</v>
      </c>
      <c r="AG502" s="151">
        <v>1430.5579668754308</v>
      </c>
      <c r="AH502" s="152">
        <v>1818.0707520535543</v>
      </c>
      <c r="AI502" s="150">
        <v>1270.72</v>
      </c>
      <c r="AJ502" s="151">
        <v>1409.6246153846153</v>
      </c>
      <c r="AK502" s="152">
        <v>1682.7569241698191</v>
      </c>
      <c r="AL502" s="150">
        <v>77.85176292443775</v>
      </c>
      <c r="AM502" s="151">
        <v>98.339999999999989</v>
      </c>
      <c r="AN502" s="152">
        <v>108.20329426321094</v>
      </c>
      <c r="AO502" s="150">
        <v>82.680464660023887</v>
      </c>
      <c r="AP502" s="151">
        <v>91.35389541697873</v>
      </c>
      <c r="AQ502" s="152">
        <v>102.25299189574946</v>
      </c>
      <c r="AR502" s="150">
        <v>51.20799843392367</v>
      </c>
      <c r="AS502" s="151">
        <v>61.303689407913318</v>
      </c>
      <c r="AT502" s="152">
        <v>74.858401567637571</v>
      </c>
      <c r="AU502" s="150">
        <v>32.475989705726839</v>
      </c>
      <c r="AV502" s="151">
        <v>39.258333333333333</v>
      </c>
      <c r="AW502" s="152">
        <v>50.996572445292564</v>
      </c>
      <c r="AX502" s="150">
        <v>160.35749999999999</v>
      </c>
      <c r="AY502" s="151">
        <v>160.35749999999999</v>
      </c>
      <c r="AZ502" s="152">
        <v>160.35749999999999</v>
      </c>
      <c r="BA502" s="150">
        <v>10.552474658819062</v>
      </c>
      <c r="BB502" s="151">
        <v>11.65946115973118</v>
      </c>
      <c r="BC502" s="152">
        <v>13.050508487164269</v>
      </c>
    </row>
    <row r="503" spans="1:55" hidden="1">
      <c r="A503" s="147" t="str">
        <f t="shared" si="7"/>
        <v>HOSPITAL SISTERS HEALTH SYSTEMASCENSION HLTH RESOURCE &amp; SUPPLY MGMT GR</v>
      </c>
      <c r="B503" s="148" t="s">
        <v>594</v>
      </c>
      <c r="C503" s="148" t="s">
        <v>8333</v>
      </c>
      <c r="D503" s="168">
        <v>11</v>
      </c>
      <c r="E503" s="150">
        <v>299.29990771390464</v>
      </c>
      <c r="F503" s="151">
        <v>340.50175270799724</v>
      </c>
      <c r="G503" s="152">
        <v>422.01480715870633</v>
      </c>
      <c r="H503" s="150">
        <v>893.84225581348221</v>
      </c>
      <c r="I503" s="151">
        <v>989.17361373588381</v>
      </c>
      <c r="J503" s="153">
        <v>1205.2982561327572</v>
      </c>
      <c r="K503" s="150">
        <v>480.09642181704237</v>
      </c>
      <c r="L503" s="151">
        <v>534.15959322424521</v>
      </c>
      <c r="M503" s="152">
        <v>645.06119007108077</v>
      </c>
      <c r="N503" s="150">
        <v>14.795875058156433</v>
      </c>
      <c r="O503" s="151">
        <v>15.984020511638628</v>
      </c>
      <c r="P503" s="152">
        <v>18.600885828425387</v>
      </c>
      <c r="Q503" s="150">
        <v>398.94995893828343</v>
      </c>
      <c r="R503" s="151">
        <v>439.03</v>
      </c>
      <c r="S503" s="152">
        <v>541.63618023325114</v>
      </c>
      <c r="T503" s="150">
        <v>371.18615967095161</v>
      </c>
      <c r="U503" s="151">
        <v>401.34005859816926</v>
      </c>
      <c r="V503" s="152">
        <v>439.62317712594205</v>
      </c>
      <c r="W503" s="150">
        <v>132.29381065710157</v>
      </c>
      <c r="X503" s="151">
        <v>143.04090909090908</v>
      </c>
      <c r="Y503" s="152">
        <v>156.68532847973066</v>
      </c>
      <c r="Z503" s="150">
        <v>865.72993854171841</v>
      </c>
      <c r="AA503" s="151">
        <v>1062.0532311592538</v>
      </c>
      <c r="AB503" s="152">
        <v>1365.1747660869462</v>
      </c>
      <c r="AC503" s="150">
        <v>14.715500436561033</v>
      </c>
      <c r="AD503" s="151">
        <v>16.572727272727274</v>
      </c>
      <c r="AE503" s="152">
        <v>17.772631699979122</v>
      </c>
      <c r="AF503" s="150">
        <v>154.01481749349145</v>
      </c>
      <c r="AG503" s="151">
        <v>188.78861834524082</v>
      </c>
      <c r="AH503" s="152">
        <v>251.49459455341051</v>
      </c>
      <c r="AI503" s="150">
        <v>165.32326592901691</v>
      </c>
      <c r="AJ503" s="151">
        <v>180.94157755243145</v>
      </c>
      <c r="AK503" s="152">
        <v>195.0388846907282</v>
      </c>
      <c r="AL503" s="150">
        <v>29.848206690300742</v>
      </c>
      <c r="AM503" s="151">
        <v>34.694545454545455</v>
      </c>
      <c r="AN503" s="152">
        <v>38.408342651882684</v>
      </c>
      <c r="AO503" s="150">
        <v>74.718513042433997</v>
      </c>
      <c r="AP503" s="151">
        <v>80.805092187139891</v>
      </c>
      <c r="AQ503" s="152">
        <v>90.002151229112243</v>
      </c>
      <c r="AR503" s="150">
        <v>33.379740817535463</v>
      </c>
      <c r="AS503" s="165">
        <v>37.175321502650384</v>
      </c>
      <c r="AT503" s="152">
        <v>45.170665542203082</v>
      </c>
      <c r="AU503" s="150">
        <v>52.919970674486798</v>
      </c>
      <c r="AV503" s="151">
        <v>60.374054059362052</v>
      </c>
      <c r="AW503" s="152">
        <v>71.223919509269507</v>
      </c>
      <c r="AX503" s="150">
        <v>49.388030652224018</v>
      </c>
      <c r="AY503" s="151">
        <v>49.388030652224018</v>
      </c>
      <c r="AZ503" s="152">
        <v>49.388030652224018</v>
      </c>
      <c r="BA503" s="150">
        <v>5.8056448681345856</v>
      </c>
      <c r="BB503" s="165">
        <v>6.2785734040101397</v>
      </c>
      <c r="BC503" s="152">
        <v>6.9931869108211444</v>
      </c>
    </row>
    <row r="504" spans="1:55" hidden="1">
      <c r="A504" s="147" t="str">
        <f t="shared" si="7"/>
        <v>GUNDERSEN HEALTH SYSTEMVIZIENT</v>
      </c>
      <c r="B504" s="148" t="s">
        <v>548</v>
      </c>
      <c r="C504" s="148" t="s">
        <v>8335</v>
      </c>
      <c r="D504" s="168">
        <v>9</v>
      </c>
      <c r="E504" s="150">
        <v>35.024164036081594</v>
      </c>
      <c r="F504" s="151">
        <v>39.212222222222223</v>
      </c>
      <c r="G504" s="152">
        <v>51.791590105992995</v>
      </c>
      <c r="H504" s="150">
        <v>1318.5093881824109</v>
      </c>
      <c r="I504" s="151">
        <v>1489.3614258851535</v>
      </c>
      <c r="J504" s="153">
        <v>1959.306968782709</v>
      </c>
      <c r="K504" s="150">
        <v>776.47518770217152</v>
      </c>
      <c r="L504" s="151">
        <v>885.29222222222222</v>
      </c>
      <c r="M504" s="152">
        <v>1143.1077313977635</v>
      </c>
      <c r="N504" s="150">
        <v>68.484447934058537</v>
      </c>
      <c r="O504" s="151">
        <v>74.545870329598088</v>
      </c>
      <c r="P504" s="152">
        <v>94.113042311703452</v>
      </c>
      <c r="Q504" s="150">
        <v>473.54975254618097</v>
      </c>
      <c r="R504" s="151">
        <v>529.52333333333331</v>
      </c>
      <c r="S504" s="152">
        <v>722.08619507324215</v>
      </c>
      <c r="T504" s="150">
        <v>333.53736164849255</v>
      </c>
      <c r="U504" s="151">
        <v>355.63670829088773</v>
      </c>
      <c r="V504" s="152">
        <v>421.4457714941986</v>
      </c>
      <c r="W504" s="150">
        <v>65.187506453970926</v>
      </c>
      <c r="X504" s="151">
        <v>69.506666666666661</v>
      </c>
      <c r="Y504" s="152">
        <v>82.368580279860808</v>
      </c>
      <c r="Z504" s="150">
        <v>1025.7011992430234</v>
      </c>
      <c r="AA504" s="151">
        <v>1270.6555555555556</v>
      </c>
      <c r="AB504" s="152">
        <v>1796.5103682823355</v>
      </c>
      <c r="AC504" s="150">
        <v>300.61452573151865</v>
      </c>
      <c r="AD504" s="151">
        <v>339.07222222222225</v>
      </c>
      <c r="AE504" s="152">
        <v>393.73500472647339</v>
      </c>
      <c r="AF504" s="150">
        <v>381.21587560705592</v>
      </c>
      <c r="AG504" s="151">
        <v>475.91444444444437</v>
      </c>
      <c r="AH504" s="152">
        <v>708.38408444910885</v>
      </c>
      <c r="AI504" s="150">
        <v>264.13104985830745</v>
      </c>
      <c r="AJ504" s="151">
        <v>295.46666666666664</v>
      </c>
      <c r="AK504" s="152">
        <v>333.85434936396604</v>
      </c>
      <c r="AL504" s="150">
        <v>88.234242027136858</v>
      </c>
      <c r="AM504" s="151">
        <v>103.49253458644149</v>
      </c>
      <c r="AN504" s="152">
        <v>121.24382631263622</v>
      </c>
      <c r="AO504" s="150">
        <v>198.9945486070381</v>
      </c>
      <c r="AP504" s="151">
        <v>213.2508698366797</v>
      </c>
      <c r="AQ504" s="152">
        <v>255.45362585968417</v>
      </c>
      <c r="AR504" s="150">
        <v>93.911938527306958</v>
      </c>
      <c r="AS504" s="165">
        <v>105.96750944760279</v>
      </c>
      <c r="AT504" s="152">
        <v>144.97384413388181</v>
      </c>
      <c r="AU504" s="150">
        <v>96.463166947690851</v>
      </c>
      <c r="AV504" s="151">
        <v>106.21166836449666</v>
      </c>
      <c r="AW504" s="152">
        <v>142.19687196857279</v>
      </c>
      <c r="AX504" s="150">
        <v>145.69687358285958</v>
      </c>
      <c r="AY504" s="151">
        <v>145.69687358285958</v>
      </c>
      <c r="AZ504" s="152">
        <v>145.69687358285958</v>
      </c>
      <c r="BA504" s="150">
        <v>31.593536316652585</v>
      </c>
      <c r="BB504" s="165">
        <v>33.856953107029007</v>
      </c>
      <c r="BC504" s="152">
        <v>40.557309043455213</v>
      </c>
    </row>
    <row r="505" spans="1:55" hidden="1">
      <c r="A505" s="147" t="str">
        <f t="shared" si="7"/>
        <v>AVERA HEALTHPREMIER</v>
      </c>
      <c r="B505" s="148" t="s">
        <v>296</v>
      </c>
      <c r="C505" s="148" t="s">
        <v>8334</v>
      </c>
      <c r="D505" s="168">
        <v>9</v>
      </c>
      <c r="E505" s="150">
        <v>362.23099444656128</v>
      </c>
      <c r="F505" s="151">
        <v>443.4822236499906</v>
      </c>
      <c r="G505" s="152">
        <v>680.51175644429622</v>
      </c>
      <c r="H505" s="150">
        <v>1894.4947035444011</v>
      </c>
      <c r="I505" s="151">
        <v>2396.2253332879836</v>
      </c>
      <c r="J505" s="153">
        <v>2893.8812797803257</v>
      </c>
      <c r="K505" s="150">
        <v>1726.4826996787724</v>
      </c>
      <c r="L505" s="151">
        <v>2170.6621243783366</v>
      </c>
      <c r="M505" s="152">
        <v>2629.5554816811873</v>
      </c>
      <c r="N505" s="150">
        <v>89.481531551151548</v>
      </c>
      <c r="O505" s="151">
        <v>120.89671572335898</v>
      </c>
      <c r="P505" s="152">
        <v>140.63258706889604</v>
      </c>
      <c r="Q505" s="150">
        <v>78.53047231447708</v>
      </c>
      <c r="R505" s="151">
        <v>104.66649318628784</v>
      </c>
      <c r="S505" s="152">
        <v>123.69321103024254</v>
      </c>
      <c r="T505" s="150">
        <v>384.24960581477654</v>
      </c>
      <c r="U505" s="151">
        <v>459.23413651163639</v>
      </c>
      <c r="V505" s="152">
        <v>497.11821815172704</v>
      </c>
      <c r="W505" s="150">
        <v>189.76163281973086</v>
      </c>
      <c r="X505" s="151">
        <v>226.79273647196567</v>
      </c>
      <c r="Y505" s="152">
        <v>245.50178673801835</v>
      </c>
      <c r="Z505" s="150">
        <v>986.62409566069584</v>
      </c>
      <c r="AA505" s="151">
        <v>1229.0715832399951</v>
      </c>
      <c r="AB505" s="152">
        <v>1586.2221317677511</v>
      </c>
      <c r="AC505" s="150">
        <v>230.25125306255788</v>
      </c>
      <c r="AD505" s="151">
        <v>292.50321468465472</v>
      </c>
      <c r="AE505" s="152">
        <v>308.74265159351717</v>
      </c>
      <c r="AF505" s="150">
        <v>191.44924184679036</v>
      </c>
      <c r="AG505" s="151">
        <v>196.93499474842895</v>
      </c>
      <c r="AH505" s="152">
        <v>213.69802795927447</v>
      </c>
      <c r="AI505" s="150">
        <v>294.8679095660695</v>
      </c>
      <c r="AJ505" s="151">
        <v>373.47556488865223</v>
      </c>
      <c r="AK505" s="152">
        <v>435.76193455387215</v>
      </c>
      <c r="AL505" s="150">
        <v>54.469913703925542</v>
      </c>
      <c r="AM505" s="151">
        <v>69.281288617141215</v>
      </c>
      <c r="AN505" s="152">
        <v>85.272801672835115</v>
      </c>
      <c r="AO505" s="150">
        <v>89.444861980726344</v>
      </c>
      <c r="AP505" s="151">
        <v>103.28489096011697</v>
      </c>
      <c r="AQ505" s="152">
        <v>115.43959095691385</v>
      </c>
      <c r="AR505" s="150">
        <v>57.759898731420471</v>
      </c>
      <c r="AS505" s="165">
        <v>74.3080514236228</v>
      </c>
      <c r="AT505" s="152">
        <v>92.998040438459171</v>
      </c>
      <c r="AU505" s="150">
        <v>36.155689824141191</v>
      </c>
      <c r="AV505" s="151">
        <v>45.852308019724831</v>
      </c>
      <c r="AW505" s="152">
        <v>55.698099441425271</v>
      </c>
      <c r="AX505" s="150">
        <v>67.616417215658572</v>
      </c>
      <c r="AY505" s="151">
        <v>67.616417215658572</v>
      </c>
      <c r="AZ505" s="152">
        <v>67.616417215658572</v>
      </c>
      <c r="BA505" s="150">
        <v>9.606148799477328</v>
      </c>
      <c r="BB505" s="165">
        <v>11.092532419743327</v>
      </c>
      <c r="BC505" s="152">
        <v>12.397916029227758</v>
      </c>
    </row>
    <row r="506" spans="1:55" hidden="1">
      <c r="A506" s="147" t="str">
        <f t="shared" si="7"/>
        <v>CATHOLIC HEALTH INITIATIVESHEALTHTRUST</v>
      </c>
      <c r="B506" s="148" t="s">
        <v>370</v>
      </c>
      <c r="C506" s="148" t="s">
        <v>8331</v>
      </c>
      <c r="D506" s="168">
        <v>7</v>
      </c>
      <c r="E506" s="150">
        <v>345.75598471432551</v>
      </c>
      <c r="F506" s="151">
        <v>0</v>
      </c>
      <c r="G506" s="152">
        <v>569.07887259296376</v>
      </c>
      <c r="H506" s="150">
        <v>1740.777416348215</v>
      </c>
      <c r="I506" s="151">
        <v>0</v>
      </c>
      <c r="J506" s="153">
        <v>1875.3937711557373</v>
      </c>
      <c r="K506" s="150">
        <v>1577.9637664274396</v>
      </c>
      <c r="L506" s="151">
        <v>0</v>
      </c>
      <c r="M506" s="152">
        <v>1701.5154356794776</v>
      </c>
      <c r="N506" s="150">
        <v>88.460822071022477</v>
      </c>
      <c r="O506" s="151">
        <v>0</v>
      </c>
      <c r="P506" s="152">
        <v>93.950024317087781</v>
      </c>
      <c r="Q506" s="150">
        <v>74.352827849752998</v>
      </c>
      <c r="R506" s="151">
        <v>0</v>
      </c>
      <c r="S506" s="152">
        <v>79.928311159171813</v>
      </c>
      <c r="T506" s="150">
        <v>219.65656584956659</v>
      </c>
      <c r="U506" s="151">
        <v>0</v>
      </c>
      <c r="V506" s="152">
        <v>266.33359387486632</v>
      </c>
      <c r="W506" s="150">
        <v>186.93236881349625</v>
      </c>
      <c r="X506" s="151">
        <v>0</v>
      </c>
      <c r="Y506" s="152">
        <v>204.84318663993122</v>
      </c>
      <c r="Z506" s="150">
        <v>1037.9913062727194</v>
      </c>
      <c r="AA506" s="151">
        <v>0</v>
      </c>
      <c r="AB506" s="152">
        <v>1346.5800562262973</v>
      </c>
      <c r="AC506" s="150">
        <v>193.80161944263207</v>
      </c>
      <c r="AD506" s="151">
        <v>0</v>
      </c>
      <c r="AE506" s="152">
        <v>222.06139820674809</v>
      </c>
      <c r="AF506" s="150">
        <v>195.14386149687755</v>
      </c>
      <c r="AG506" s="151">
        <v>0</v>
      </c>
      <c r="AH506" s="152">
        <v>229.506605621478</v>
      </c>
      <c r="AI506" s="150">
        <v>340.16194752539843</v>
      </c>
      <c r="AJ506" s="151">
        <v>0</v>
      </c>
      <c r="AK506" s="152">
        <v>354.71760079958847</v>
      </c>
      <c r="AL506" s="150">
        <v>115.75727840432474</v>
      </c>
      <c r="AM506" s="151">
        <v>0</v>
      </c>
      <c r="AN506" s="152">
        <v>135.90399385038225</v>
      </c>
      <c r="AO506" s="150">
        <v>82.680464660023887</v>
      </c>
      <c r="AP506" s="151">
        <v>0</v>
      </c>
      <c r="AQ506" s="152">
        <v>87.846298286804327</v>
      </c>
      <c r="AR506" s="150">
        <v>24.282779849007358</v>
      </c>
      <c r="AS506" s="151">
        <v>0</v>
      </c>
      <c r="AT506" s="152">
        <v>28.058067549823374</v>
      </c>
      <c r="AU506" s="150">
        <v>26.739870444589435</v>
      </c>
      <c r="AV506" s="151">
        <v>0</v>
      </c>
      <c r="AW506" s="152">
        <v>32.866931761291596</v>
      </c>
      <c r="AX506" s="150">
        <v>46.286146891602193</v>
      </c>
      <c r="AY506" s="151">
        <v>0</v>
      </c>
      <c r="AZ506" s="152">
        <v>46.286146891602193</v>
      </c>
      <c r="BA506" s="150">
        <v>6.0449035324820635</v>
      </c>
      <c r="BB506" s="151">
        <v>0</v>
      </c>
      <c r="BC506" s="152">
        <v>6.4225860487468518</v>
      </c>
    </row>
    <row r="507" spans="1:55" hidden="1">
      <c r="A507" s="147" t="str">
        <f t="shared" si="7"/>
        <v>NORTH MISSISSIPPI HEALTH SERVICESVIZIENT</v>
      </c>
      <c r="B507" s="148" t="s">
        <v>773</v>
      </c>
      <c r="C507" s="148" t="s">
        <v>8335</v>
      </c>
      <c r="D507" s="168">
        <v>6</v>
      </c>
      <c r="E507" s="150">
        <v>198.71426338624468</v>
      </c>
      <c r="F507" s="151">
        <v>222.47576977424339</v>
      </c>
      <c r="G507" s="152">
        <v>293.84649029487946</v>
      </c>
      <c r="H507" s="150">
        <v>573.92626120607338</v>
      </c>
      <c r="I507" s="151">
        <v>649.07249055239663</v>
      </c>
      <c r="J507" s="153">
        <v>842.40963971859946</v>
      </c>
      <c r="K507" s="150">
        <v>425.73367152025401</v>
      </c>
      <c r="L507" s="151">
        <v>485.39697610988736</v>
      </c>
      <c r="M507" s="152">
        <v>626.75467180262763</v>
      </c>
      <c r="N507" s="150">
        <v>68.484447934058537</v>
      </c>
      <c r="O507" s="151">
        <v>74.545870329598088</v>
      </c>
      <c r="P507" s="152">
        <v>94.113042311703452</v>
      </c>
      <c r="Q507" s="150">
        <v>79.708141751760863</v>
      </c>
      <c r="R507" s="151">
        <v>89.129644112911151</v>
      </c>
      <c r="S507" s="152">
        <v>121.5419256042684</v>
      </c>
      <c r="T507" s="150">
        <v>333.53736164849255</v>
      </c>
      <c r="U507" s="151">
        <v>355.63670829088773</v>
      </c>
      <c r="V507" s="152">
        <v>421.4457714941986</v>
      </c>
      <c r="W507" s="150">
        <v>334.50175507489269</v>
      </c>
      <c r="X507" s="151">
        <v>356.66499999999996</v>
      </c>
      <c r="Y507" s="152">
        <v>422.66434421901818</v>
      </c>
      <c r="Z507" s="150">
        <v>1052.3850525456978</v>
      </c>
      <c r="AA507" s="151">
        <v>1303.7119529427239</v>
      </c>
      <c r="AB507" s="152">
        <v>1843.2469999245309</v>
      </c>
      <c r="AC507" s="150">
        <v>274.4181744693625</v>
      </c>
      <c r="AD507" s="151">
        <v>309.52456475304791</v>
      </c>
      <c r="AE507" s="152">
        <v>359.42388664952023</v>
      </c>
      <c r="AF507" s="150">
        <v>237.56463237461779</v>
      </c>
      <c r="AG507" s="151">
        <v>296.57851960172212</v>
      </c>
      <c r="AH507" s="152">
        <v>441.44804917738304</v>
      </c>
      <c r="AI507" s="150">
        <v>276.85224828436822</v>
      </c>
      <c r="AJ507" s="151">
        <v>309.69706516381325</v>
      </c>
      <c r="AK507" s="152">
        <v>349.93359270147118</v>
      </c>
      <c r="AL507" s="150">
        <v>28.256887384247399</v>
      </c>
      <c r="AM507" s="151">
        <v>33.143333333333338</v>
      </c>
      <c r="AN507" s="152">
        <v>38.828158631404563</v>
      </c>
      <c r="AO507" s="150">
        <v>198.9945486070381</v>
      </c>
      <c r="AP507" s="151">
        <v>213.2508698366797</v>
      </c>
      <c r="AQ507" s="152">
        <v>255.45362585968417</v>
      </c>
      <c r="AR507" s="150">
        <v>93.911938527306958</v>
      </c>
      <c r="AS507" s="165">
        <v>105.96750944760279</v>
      </c>
      <c r="AT507" s="152">
        <v>144.97384413388181</v>
      </c>
      <c r="AU507" s="150">
        <v>96.463166947690851</v>
      </c>
      <c r="AV507" s="151">
        <v>106.21166836449666</v>
      </c>
      <c r="AW507" s="152">
        <v>142.19687196857279</v>
      </c>
      <c r="AX507" s="150">
        <v>25.981666666666666</v>
      </c>
      <c r="AY507" s="151">
        <v>25.981666666666666</v>
      </c>
      <c r="AZ507" s="152">
        <v>25.981666666666666</v>
      </c>
      <c r="BA507" s="150">
        <v>31.593536316652585</v>
      </c>
      <c r="BB507" s="165">
        <v>33.856953107029007</v>
      </c>
      <c r="BC507" s="152">
        <v>40.557309043455213</v>
      </c>
    </row>
    <row r="508" spans="1:55" hidden="1">
      <c r="A508" s="147" t="str">
        <f t="shared" si="7"/>
        <v>OCEAN BEACH HOSPITAL AND MEDICAL CLINICSVIZIENT</v>
      </c>
      <c r="B508" s="148" t="s">
        <v>794</v>
      </c>
      <c r="C508" s="148" t="s">
        <v>8335</v>
      </c>
      <c r="D508" s="168">
        <v>6</v>
      </c>
      <c r="E508" s="150">
        <v>55.841067856852604</v>
      </c>
      <c r="F508" s="151">
        <v>62.518333333333338</v>
      </c>
      <c r="G508" s="152">
        <v>82.574353367681709</v>
      </c>
      <c r="H508" s="150">
        <v>3465.6205391614958</v>
      </c>
      <c r="I508" s="151">
        <v>3946.0155144425094</v>
      </c>
      <c r="J508" s="153">
        <v>5099.4910485290475</v>
      </c>
      <c r="K508" s="150">
        <v>3317.4279494756765</v>
      </c>
      <c r="L508" s="151">
        <v>3782.34</v>
      </c>
      <c r="M508" s="152">
        <v>4883.836080613075</v>
      </c>
      <c r="N508" s="150">
        <v>68.484447934058537</v>
      </c>
      <c r="O508" s="151">
        <v>74.545870329598088</v>
      </c>
      <c r="P508" s="152">
        <v>94.113042311703452</v>
      </c>
      <c r="Q508" s="150">
        <v>79.708141751760863</v>
      </c>
      <c r="R508" s="151">
        <v>89.129644112911151</v>
      </c>
      <c r="S508" s="152">
        <v>121.5419256042684</v>
      </c>
      <c r="T508" s="150">
        <v>333.53736164849255</v>
      </c>
      <c r="U508" s="151">
        <v>355.63670829088773</v>
      </c>
      <c r="V508" s="152">
        <v>421.4457714941986</v>
      </c>
      <c r="W508" s="150">
        <v>240.94399056079396</v>
      </c>
      <c r="X508" s="151">
        <v>256.90833333333336</v>
      </c>
      <c r="Y508" s="152">
        <v>304.44812984939455</v>
      </c>
      <c r="Z508" s="150">
        <v>1024.3136742076272</v>
      </c>
      <c r="AA508" s="151">
        <v>1268.9366666666667</v>
      </c>
      <c r="AB508" s="152">
        <v>1794.0801253283637</v>
      </c>
      <c r="AC508" s="150">
        <v>293.5583369555618</v>
      </c>
      <c r="AD508" s="151">
        <v>331.11333333333334</v>
      </c>
      <c r="AE508" s="152">
        <v>384.4930410712189</v>
      </c>
      <c r="AF508" s="150">
        <v>257.6513360747586</v>
      </c>
      <c r="AG508" s="151">
        <v>321.65500000000003</v>
      </c>
      <c r="AH508" s="152">
        <v>478.77362274528878</v>
      </c>
      <c r="AI508" s="150">
        <v>598.22822167817924</v>
      </c>
      <c r="AJ508" s="151">
        <v>669.19999999999993</v>
      </c>
      <c r="AK508" s="152">
        <v>756.14394379862165</v>
      </c>
      <c r="AL508" s="150">
        <v>255.98870008155009</v>
      </c>
      <c r="AM508" s="151">
        <v>300.25666666666666</v>
      </c>
      <c r="AN508" s="152">
        <v>351.75742180841075</v>
      </c>
      <c r="AO508" s="150">
        <v>198.9945486070381</v>
      </c>
      <c r="AP508" s="151">
        <v>213.2508698366797</v>
      </c>
      <c r="AQ508" s="152">
        <v>255.45362585968417</v>
      </c>
      <c r="AR508" s="150">
        <v>93.911938527306958</v>
      </c>
      <c r="AS508" s="165">
        <v>105.96750944760279</v>
      </c>
      <c r="AT508" s="152">
        <v>144.97384413388181</v>
      </c>
      <c r="AU508" s="150">
        <v>96.463166947690851</v>
      </c>
      <c r="AV508" s="151">
        <v>106.21166836449666</v>
      </c>
      <c r="AW508" s="152">
        <v>142.19687196857279</v>
      </c>
      <c r="AX508" s="150">
        <v>140.41</v>
      </c>
      <c r="AY508" s="151">
        <v>140.41</v>
      </c>
      <c r="AZ508" s="152">
        <v>140.41</v>
      </c>
      <c r="BA508" s="150">
        <v>31.593536316652585</v>
      </c>
      <c r="BB508" s="165">
        <v>33.856953107029007</v>
      </c>
      <c r="BC508" s="152">
        <v>40.557309043455213</v>
      </c>
    </row>
    <row r="509" spans="1:55" hidden="1">
      <c r="A509" s="147" t="str">
        <f t="shared" si="7"/>
        <v>GRACE HOSPITALVIZIENT</v>
      </c>
      <c r="B509" s="148" t="s">
        <v>533</v>
      </c>
      <c r="C509" s="148" t="s">
        <v>8335</v>
      </c>
      <c r="D509" s="168">
        <v>5</v>
      </c>
      <c r="E509" s="150">
        <v>198.71426338624468</v>
      </c>
      <c r="F509" s="151">
        <v>222.47576977424339</v>
      </c>
      <c r="G509" s="152">
        <v>293.84649029487946</v>
      </c>
      <c r="H509" s="150">
        <v>573.92626120607338</v>
      </c>
      <c r="I509" s="151">
        <v>649.07249055239663</v>
      </c>
      <c r="J509" s="153">
        <v>842.40963971859946</v>
      </c>
      <c r="K509" s="150">
        <v>425.73367152025401</v>
      </c>
      <c r="L509" s="151">
        <v>485.39697610988736</v>
      </c>
      <c r="M509" s="152">
        <v>626.75467180262763</v>
      </c>
      <c r="N509" s="150">
        <v>68.484447934058537</v>
      </c>
      <c r="O509" s="151">
        <v>74.545870329598088</v>
      </c>
      <c r="P509" s="152">
        <v>94.113042311703452</v>
      </c>
      <c r="Q509" s="150">
        <v>79.708141751760863</v>
      </c>
      <c r="R509" s="151">
        <v>89.129644112911151</v>
      </c>
      <c r="S509" s="152">
        <v>121.5419256042684</v>
      </c>
      <c r="T509" s="150">
        <v>333.53736164849255</v>
      </c>
      <c r="U509" s="151">
        <v>355.63670829088773</v>
      </c>
      <c r="V509" s="152">
        <v>421.4457714941986</v>
      </c>
      <c r="W509" s="150">
        <v>182.64166188501204</v>
      </c>
      <c r="X509" s="151">
        <v>194.7430390062766</v>
      </c>
      <c r="Y509" s="152">
        <v>230.77941169670868</v>
      </c>
      <c r="Z509" s="150">
        <v>1052.3850525456978</v>
      </c>
      <c r="AA509" s="151">
        <v>1303.7119529427239</v>
      </c>
      <c r="AB509" s="152">
        <v>1843.2469999245309</v>
      </c>
      <c r="AC509" s="150">
        <v>274.4181744693625</v>
      </c>
      <c r="AD509" s="151">
        <v>309.52456475304791</v>
      </c>
      <c r="AE509" s="152">
        <v>359.42388664952023</v>
      </c>
      <c r="AF509" s="150">
        <v>237.56463237461779</v>
      </c>
      <c r="AG509" s="151">
        <v>296.57851960172212</v>
      </c>
      <c r="AH509" s="152">
        <v>441.44804917738304</v>
      </c>
      <c r="AI509" s="150">
        <v>276.85224828436822</v>
      </c>
      <c r="AJ509" s="151">
        <v>309.69706516381325</v>
      </c>
      <c r="AK509" s="152">
        <v>349.93359270147118</v>
      </c>
      <c r="AL509" s="150">
        <v>88.234242027136858</v>
      </c>
      <c r="AM509" s="151">
        <v>103.49253458644149</v>
      </c>
      <c r="AN509" s="152">
        <v>121.24382631263622</v>
      </c>
      <c r="AO509" s="150">
        <v>198.9945486070381</v>
      </c>
      <c r="AP509" s="151">
        <v>213.2508698366797</v>
      </c>
      <c r="AQ509" s="152">
        <v>255.45362585968417</v>
      </c>
      <c r="AR509" s="150">
        <v>93.911938527306958</v>
      </c>
      <c r="AS509" s="165">
        <v>105.96750944760279</v>
      </c>
      <c r="AT509" s="152">
        <v>144.97384413388181</v>
      </c>
      <c r="AU509" s="150">
        <v>96.463166947690851</v>
      </c>
      <c r="AV509" s="151">
        <v>106.21166836449666</v>
      </c>
      <c r="AW509" s="152">
        <v>142.19687196857279</v>
      </c>
      <c r="AX509" s="150">
        <v>145.69687358285958</v>
      </c>
      <c r="AY509" s="151">
        <v>145.69687358285958</v>
      </c>
      <c r="AZ509" s="152">
        <v>145.69687358285958</v>
      </c>
      <c r="BA509" s="150">
        <v>31.593536316652585</v>
      </c>
      <c r="BB509" s="165">
        <v>33.856953107029007</v>
      </c>
      <c r="BC509" s="152">
        <v>40.557309043455213</v>
      </c>
    </row>
    <row r="510" spans="1:55" hidden="1">
      <c r="A510" s="147" t="str">
        <f t="shared" si="7"/>
        <v>BACON COUNTY HOSPITAL AND HEALTH SYSTEMASCENSION HLTH RESOURCE &amp; SUPPLY MGMT GR</v>
      </c>
      <c r="B510" s="148" t="s">
        <v>297</v>
      </c>
      <c r="C510" s="148" t="s">
        <v>8333</v>
      </c>
      <c r="D510" s="168">
        <v>4</v>
      </c>
      <c r="E510" s="150">
        <v>1314.83</v>
      </c>
      <c r="F510" s="151">
        <v>1495.8304629382183</v>
      </c>
      <c r="G510" s="152">
        <v>1853.9188105159035</v>
      </c>
      <c r="H510" s="150">
        <v>1299.2172614547044</v>
      </c>
      <c r="I510" s="151">
        <v>1444.4797672274717</v>
      </c>
      <c r="J510" s="153">
        <v>1745.0103825378599</v>
      </c>
      <c r="K510" s="150">
        <v>1238.062982511876</v>
      </c>
      <c r="L510" s="151">
        <v>1377.48</v>
      </c>
      <c r="M510" s="152">
        <v>1663.4708041760975</v>
      </c>
      <c r="N510" s="150">
        <v>14.795875058156433</v>
      </c>
      <c r="O510" s="151">
        <v>15.984020511638628</v>
      </c>
      <c r="P510" s="152">
        <v>18.600885828425387</v>
      </c>
      <c r="Q510" s="150">
        <v>46.358403884671908</v>
      </c>
      <c r="R510" s="151">
        <v>51.01574671583316</v>
      </c>
      <c r="S510" s="152">
        <v>62.938692533336905</v>
      </c>
      <c r="T510" s="150">
        <v>371.18615967095161</v>
      </c>
      <c r="U510" s="151">
        <v>401.34005859816926</v>
      </c>
      <c r="V510" s="152">
        <v>439.62317712594205</v>
      </c>
      <c r="W510" s="150">
        <v>562.79999999999995</v>
      </c>
      <c r="X510" s="151">
        <v>608.51995445973023</v>
      </c>
      <c r="Y510" s="152">
        <v>666.56559691183668</v>
      </c>
      <c r="Z510" s="150">
        <v>3739.26</v>
      </c>
      <c r="AA510" s="151">
        <v>4587.2193952700873</v>
      </c>
      <c r="AB510" s="152">
        <v>5896.4616661368736</v>
      </c>
      <c r="AC510" s="150">
        <v>724.27283616729085</v>
      </c>
      <c r="AD510" s="151">
        <v>815.6825</v>
      </c>
      <c r="AE510" s="152">
        <v>874.7398311727942</v>
      </c>
      <c r="AF510" s="150">
        <v>997.86693142679724</v>
      </c>
      <c r="AG510" s="151">
        <v>1223.1675</v>
      </c>
      <c r="AH510" s="152">
        <v>1629.4415266118376</v>
      </c>
      <c r="AI510" s="150">
        <v>1270.72</v>
      </c>
      <c r="AJ510" s="151">
        <v>1390.7666300649214</v>
      </c>
      <c r="AK510" s="152">
        <v>1499.1224021706328</v>
      </c>
      <c r="AL510" s="150">
        <v>422.5</v>
      </c>
      <c r="AM510" s="151">
        <v>491.09970346422045</v>
      </c>
      <c r="AN510" s="152">
        <v>543.66833286817246</v>
      </c>
      <c r="AO510" s="150">
        <v>289.23</v>
      </c>
      <c r="AP510" s="151">
        <v>312.79071091810289</v>
      </c>
      <c r="AQ510" s="152">
        <v>348.39186621945322</v>
      </c>
      <c r="AR510" s="150">
        <v>33.379740817535463</v>
      </c>
      <c r="AS510" s="165">
        <v>37.175321502650384</v>
      </c>
      <c r="AT510" s="152">
        <v>45.170665542203082</v>
      </c>
      <c r="AU510" s="150">
        <v>121.97</v>
      </c>
      <c r="AV510" s="151">
        <v>139.15017865213133</v>
      </c>
      <c r="AW510" s="152">
        <v>164.15695911815334</v>
      </c>
      <c r="AX510" s="150">
        <v>277.64999999999998</v>
      </c>
      <c r="AY510" s="151">
        <v>277.64999999999998</v>
      </c>
      <c r="AZ510" s="152">
        <v>277.64999999999998</v>
      </c>
      <c r="BA510" s="150">
        <v>5.8056448681345856</v>
      </c>
      <c r="BB510" s="165">
        <v>6.2785734040101397</v>
      </c>
      <c r="BC510" s="152">
        <v>6.9931869108211444</v>
      </c>
    </row>
    <row r="511" spans="1:55" ht="15.75" hidden="1" thickBot="1">
      <c r="A511" s="169" t="str">
        <f t="shared" si="7"/>
        <v>SOUTHWEST HEALTHCARE SERVICESINTALARE</v>
      </c>
      <c r="B511" s="155" t="s">
        <v>944</v>
      </c>
      <c r="C511" s="155" t="s">
        <v>8332</v>
      </c>
      <c r="D511" s="170">
        <v>4</v>
      </c>
      <c r="E511" s="157">
        <v>169.21609095567126</v>
      </c>
      <c r="F511" s="158">
        <v>190.17290816326533</v>
      </c>
      <c r="G511" s="159">
        <v>313.7694987837092</v>
      </c>
      <c r="H511" s="157">
        <v>848.27104763501916</v>
      </c>
      <c r="I511" s="158">
        <v>966.40369991485886</v>
      </c>
      <c r="J511" s="160">
        <v>1158.205919604957</v>
      </c>
      <c r="K511" s="157">
        <v>730.44752402377856</v>
      </c>
      <c r="L511" s="158">
        <v>832.5675</v>
      </c>
      <c r="M511" s="159">
        <v>999.84253756389023</v>
      </c>
      <c r="N511" s="157">
        <v>57.526155753968261</v>
      </c>
      <c r="O511" s="158">
        <v>64.848750935267034</v>
      </c>
      <c r="P511" s="159">
        <v>70.056448974696565</v>
      </c>
      <c r="Q511" s="157">
        <v>60.297367857272299</v>
      </c>
      <c r="R511" s="158">
        <v>68.987448979591846</v>
      </c>
      <c r="S511" s="159">
        <v>88.30693306637032</v>
      </c>
      <c r="T511" s="157">
        <v>421.80161988384754</v>
      </c>
      <c r="U511" s="158">
        <v>491.67857142857144</v>
      </c>
      <c r="V511" s="159">
        <v>550.36879406024173</v>
      </c>
      <c r="W511" s="157">
        <v>28.226423937705544</v>
      </c>
      <c r="X511" s="158">
        <v>32.902500000000003</v>
      </c>
      <c r="Y511" s="159">
        <v>36.829974497267301</v>
      </c>
      <c r="Z511" s="157">
        <v>402.99305391824527</v>
      </c>
      <c r="AA511" s="158">
        <v>494.04500000000002</v>
      </c>
      <c r="AB511" s="159">
        <v>714.0785220381814</v>
      </c>
      <c r="AC511" s="157">
        <v>76.921193499615754</v>
      </c>
      <c r="AD511" s="158">
        <v>92.594999999999999</v>
      </c>
      <c r="AE511" s="159">
        <v>99.500319966411737</v>
      </c>
      <c r="AF511" s="157">
        <v>193.025360290278</v>
      </c>
      <c r="AG511" s="158">
        <v>262.08770408163264</v>
      </c>
      <c r="AH511" s="159">
        <v>333.0826155226851</v>
      </c>
      <c r="AI511" s="157">
        <v>445.32116788321173</v>
      </c>
      <c r="AJ511" s="158">
        <v>494</v>
      </c>
      <c r="AK511" s="159">
        <v>589.71864670018965</v>
      </c>
      <c r="AL511" s="157">
        <v>98.741002864388065</v>
      </c>
      <c r="AM511" s="158">
        <v>124.72665816326533</v>
      </c>
      <c r="AN511" s="159">
        <v>137.23647850017002</v>
      </c>
      <c r="AO511" s="157">
        <v>82.680464660023887</v>
      </c>
      <c r="AP511" s="158">
        <v>91.35389541697873</v>
      </c>
      <c r="AQ511" s="159">
        <v>102.25299189574946</v>
      </c>
      <c r="AR511" s="157">
        <v>51.20799843392367</v>
      </c>
      <c r="AS511" s="158">
        <v>61.303689407913318</v>
      </c>
      <c r="AT511" s="159">
        <v>74.858401567637571</v>
      </c>
      <c r="AU511" s="157">
        <v>50.929653219761057</v>
      </c>
      <c r="AV511" s="158">
        <v>61.565892857142863</v>
      </c>
      <c r="AW511" s="159">
        <v>79.974090815072955</v>
      </c>
      <c r="AX511" s="157">
        <v>48.114030612244903</v>
      </c>
      <c r="AY511" s="158">
        <v>48.114030612244903</v>
      </c>
      <c r="AZ511" s="159">
        <v>48.114030612244903</v>
      </c>
      <c r="BA511" s="157">
        <v>10.552474658819062</v>
      </c>
      <c r="BB511" s="158">
        <v>11.65946115973118</v>
      </c>
      <c r="BC511" s="159">
        <v>13.050508487164269</v>
      </c>
    </row>
    <row r="512" spans="1:55" hidden="1">
      <c r="A512" s="161" t="str">
        <f t="shared" si="7"/>
        <v>MERCY HEALTHHEALTHTRUST</v>
      </c>
      <c r="B512" s="162" t="s">
        <v>717</v>
      </c>
      <c r="C512" s="162" t="s">
        <v>8331</v>
      </c>
      <c r="D512" s="163">
        <v>22</v>
      </c>
      <c r="E512" s="164">
        <v>111.4734507902472</v>
      </c>
      <c r="F512" s="165">
        <v>0</v>
      </c>
      <c r="G512" s="152">
        <v>183.4738616373478</v>
      </c>
      <c r="H512" s="164">
        <v>1639.0761261430196</v>
      </c>
      <c r="I512" s="165">
        <v>0</v>
      </c>
      <c r="J512" s="167">
        <v>1766.5844763714113</v>
      </c>
      <c r="K512" s="164">
        <v>1577.9637664274396</v>
      </c>
      <c r="L512" s="165">
        <v>0</v>
      </c>
      <c r="M512" s="166">
        <v>1701.5154356794776</v>
      </c>
      <c r="N512" s="164">
        <v>48.393242135062344</v>
      </c>
      <c r="O512" s="165">
        <v>0</v>
      </c>
      <c r="P512" s="152">
        <v>51.396156727116349</v>
      </c>
      <c r="Q512" s="164">
        <v>12.719117580517691</v>
      </c>
      <c r="R512" s="165">
        <v>0</v>
      </c>
      <c r="S512" s="152">
        <v>13.672883964817322</v>
      </c>
      <c r="T512" s="164">
        <v>298.98282959359125</v>
      </c>
      <c r="U512" s="165">
        <v>0</v>
      </c>
      <c r="V512" s="166">
        <v>362.51669147496602</v>
      </c>
      <c r="W512" s="164">
        <v>194.98373159143628</v>
      </c>
      <c r="X512" s="165">
        <v>0</v>
      </c>
      <c r="Y512" s="166">
        <v>213.66598612990529</v>
      </c>
      <c r="Z512" s="164">
        <v>959.8784341713615</v>
      </c>
      <c r="AA512" s="165">
        <v>0</v>
      </c>
      <c r="AB512" s="166">
        <v>1245.244683694181</v>
      </c>
      <c r="AC512" s="164">
        <v>203.57276747916148</v>
      </c>
      <c r="AD512" s="165">
        <v>0</v>
      </c>
      <c r="AE512" s="166">
        <v>233.25735622462796</v>
      </c>
      <c r="AF512" s="164">
        <v>172.62392561148536</v>
      </c>
      <c r="AG512" s="165">
        <v>0</v>
      </c>
      <c r="AH512" s="166">
        <v>203.02115020297705</v>
      </c>
      <c r="AI512" s="164">
        <v>290.21550903072654</v>
      </c>
      <c r="AJ512" s="165">
        <v>0</v>
      </c>
      <c r="AK512" s="166">
        <v>302.63393606224633</v>
      </c>
      <c r="AL512" s="164">
        <v>81.401335891939112</v>
      </c>
      <c r="AM512" s="165">
        <v>0</v>
      </c>
      <c r="AN512" s="166">
        <v>95.568648511502019</v>
      </c>
      <c r="AO512" s="164">
        <v>101.1878352184865</v>
      </c>
      <c r="AP512" s="165">
        <v>0</v>
      </c>
      <c r="AQ512" s="166">
        <v>107.51</v>
      </c>
      <c r="AR512" s="164">
        <v>44.795675677629248</v>
      </c>
      <c r="AS512" s="165">
        <v>0</v>
      </c>
      <c r="AT512" s="166">
        <v>51.760140392422187</v>
      </c>
      <c r="AU512" s="164">
        <v>31.641849427517943</v>
      </c>
      <c r="AV512" s="165">
        <v>0</v>
      </c>
      <c r="AW512" s="166">
        <v>38.892129566982405</v>
      </c>
      <c r="AX512" s="164">
        <v>66.30497124492554</v>
      </c>
      <c r="AY512" s="165">
        <v>0</v>
      </c>
      <c r="AZ512" s="166">
        <v>66.30497124492554</v>
      </c>
      <c r="BA512" s="164">
        <v>11.031055844396672</v>
      </c>
      <c r="BB512" s="165">
        <v>0</v>
      </c>
      <c r="BC512" s="166">
        <v>11.720270635994588</v>
      </c>
    </row>
    <row r="513" spans="1:55" hidden="1">
      <c r="A513" s="147" t="str">
        <f t="shared" si="7"/>
        <v>DIGNITY HEALTHDIGNITY HLTH</v>
      </c>
      <c r="B513" s="148" t="s">
        <v>463</v>
      </c>
      <c r="C513" s="148" t="s">
        <v>8352</v>
      </c>
      <c r="D513" s="168">
        <v>5546</v>
      </c>
      <c r="E513" s="150">
        <v>379.06622248610302</v>
      </c>
      <c r="F513" s="151">
        <v>431.24875692342675</v>
      </c>
      <c r="G513" s="152">
        <v>534.48582729188786</v>
      </c>
      <c r="H513" s="150">
        <v>1836.884199411508</v>
      </c>
      <c r="I513" s="151">
        <v>2042.9772138573892</v>
      </c>
      <c r="J513" s="153">
        <v>2466.8200433450156</v>
      </c>
      <c r="K513" s="150">
        <v>1802.829657442308</v>
      </c>
      <c r="L513" s="151">
        <v>2005.8444777140478</v>
      </c>
      <c r="M513" s="152">
        <v>2422.2955878816183</v>
      </c>
      <c r="N513" s="150">
        <v>17.015504482872192</v>
      </c>
      <c r="O513" s="151">
        <v>18.381891682721221</v>
      </c>
      <c r="P513" s="152">
        <v>21.391330688784709</v>
      </c>
      <c r="Q513" s="150">
        <v>17.039037486327825</v>
      </c>
      <c r="R513" s="151">
        <v>18.750844460620037</v>
      </c>
      <c r="S513" s="152">
        <v>23.133124774612337</v>
      </c>
      <c r="T513" s="150">
        <v>614.94209696011171</v>
      </c>
      <c r="U513" s="151">
        <v>664.89789772128336</v>
      </c>
      <c r="V513" s="152">
        <v>728.32133249188598</v>
      </c>
      <c r="W513" s="150">
        <v>299.5208865944677</v>
      </c>
      <c r="X513" s="151">
        <v>323.85294291080942</v>
      </c>
      <c r="Y513" s="152">
        <v>354.74470248827987</v>
      </c>
      <c r="Z513" s="150">
        <v>739.47949925410865</v>
      </c>
      <c r="AA513" s="151">
        <v>907.17272973343893</v>
      </c>
      <c r="AB513" s="166">
        <v>1166.0896862603677</v>
      </c>
      <c r="AC513" s="150">
        <v>179.4339767484079</v>
      </c>
      <c r="AD513" s="151">
        <v>202.08013807834854</v>
      </c>
      <c r="AE513" s="152">
        <v>216.71121529029926</v>
      </c>
      <c r="AF513" s="150">
        <v>129.8647483144112</v>
      </c>
      <c r="AG513" s="151">
        <v>159.18589396157418</v>
      </c>
      <c r="AH513" s="152">
        <v>212.05935088351964</v>
      </c>
      <c r="AI513" s="150">
        <v>269.14532696176349</v>
      </c>
      <c r="AJ513" s="151">
        <v>294.571848539673</v>
      </c>
      <c r="AK513" s="152">
        <v>317.52218355571586</v>
      </c>
      <c r="AL513" s="150">
        <v>31.260792286171974</v>
      </c>
      <c r="AM513" s="151">
        <v>36.336487152179039</v>
      </c>
      <c r="AN513" s="166">
        <v>40.226042192571221</v>
      </c>
      <c r="AO513" s="150">
        <v>49.313162647373574</v>
      </c>
      <c r="AP513" s="151">
        <v>53.330218864198102</v>
      </c>
      <c r="AQ513" s="152">
        <v>59.400147854309409</v>
      </c>
      <c r="AR513" s="150">
        <v>51.20799843392367</v>
      </c>
      <c r="AS513" s="151">
        <v>57.030814460017261</v>
      </c>
      <c r="AT513" s="152">
        <v>69.296504816756368</v>
      </c>
      <c r="AU513" s="150">
        <v>27.340013706875258</v>
      </c>
      <c r="AV513" s="151">
        <v>31.191012475718715</v>
      </c>
      <c r="AW513" s="166">
        <v>36.796372160115382</v>
      </c>
      <c r="AX513" s="150">
        <v>90.62345293905517</v>
      </c>
      <c r="AY513" s="151">
        <v>90.62345293905517</v>
      </c>
      <c r="AZ513" s="152">
        <v>90.62345293905517</v>
      </c>
      <c r="BA513" s="150">
        <v>6.4689171720820156</v>
      </c>
      <c r="BB513" s="151">
        <v>6.9958759503711834</v>
      </c>
      <c r="BC513" s="166">
        <v>7.7921312657771358</v>
      </c>
    </row>
    <row r="514" spans="1:55" hidden="1">
      <c r="A514" s="147" t="str">
        <f t="shared" si="7"/>
        <v>PROVIDENCE SAINT JOSEPH HEALTHPREMIER</v>
      </c>
      <c r="B514" s="148" t="s">
        <v>844</v>
      </c>
      <c r="C514" s="148" t="s">
        <v>8334</v>
      </c>
      <c r="D514" s="168">
        <v>15</v>
      </c>
      <c r="E514" s="150">
        <v>362.23099444656128</v>
      </c>
      <c r="F514" s="151">
        <v>443.4822236499906</v>
      </c>
      <c r="G514" s="152">
        <v>680.51175644429622</v>
      </c>
      <c r="H514" s="150">
        <v>1798.6593218374987</v>
      </c>
      <c r="I514" s="151">
        <v>2267.9772965447805</v>
      </c>
      <c r="J514" s="153">
        <v>2743.0291307262714</v>
      </c>
      <c r="K514" s="150">
        <v>1726.4826996787724</v>
      </c>
      <c r="L514" s="151">
        <v>2170.6621243783366</v>
      </c>
      <c r="M514" s="152">
        <v>2629.5554816811873</v>
      </c>
      <c r="N514" s="150">
        <v>61.160458252088169</v>
      </c>
      <c r="O514" s="151">
        <v>82.6326774546352</v>
      </c>
      <c r="P514" s="152">
        <v>96.122108341357304</v>
      </c>
      <c r="Q514" s="150">
        <v>11.016163906638223</v>
      </c>
      <c r="R514" s="151">
        <v>14.682494711809086</v>
      </c>
      <c r="S514" s="152">
        <v>17.35154070372684</v>
      </c>
      <c r="T514" s="150">
        <v>284.73466098115699</v>
      </c>
      <c r="U514" s="151">
        <v>340.29931115569332</v>
      </c>
      <c r="V514" s="152">
        <v>368.37197793046005</v>
      </c>
      <c r="W514" s="150">
        <v>216.33979970034778</v>
      </c>
      <c r="X514" s="151">
        <v>258.55750950693363</v>
      </c>
      <c r="Y514" s="152">
        <v>279.88696439725186</v>
      </c>
      <c r="Z514" s="150">
        <v>1072.8322370320918</v>
      </c>
      <c r="AA514" s="151">
        <v>1336.4640311535695</v>
      </c>
      <c r="AB514" s="166">
        <v>1724.8212825317505</v>
      </c>
      <c r="AC514" s="150">
        <v>252.74660609164479</v>
      </c>
      <c r="AD514" s="151">
        <v>321.08053180651359</v>
      </c>
      <c r="AE514" s="152">
        <v>338.9065479908391</v>
      </c>
      <c r="AF514" s="150">
        <v>412.551787067845</v>
      </c>
      <c r="AG514" s="151">
        <v>424.37297341025288</v>
      </c>
      <c r="AH514" s="152">
        <v>460.4954424318135</v>
      </c>
      <c r="AI514" s="150">
        <v>240.85113726657656</v>
      </c>
      <c r="AJ514" s="151">
        <v>305.05867755186813</v>
      </c>
      <c r="AK514" s="152">
        <v>355.93482406829077</v>
      </c>
      <c r="AL514" s="150">
        <v>55.675614201272843</v>
      </c>
      <c r="AM514" s="151">
        <v>70.814841333905079</v>
      </c>
      <c r="AN514" s="166">
        <v>87.160329160871612</v>
      </c>
      <c r="AO514" s="150">
        <v>57.771415209317944</v>
      </c>
      <c r="AP514" s="151">
        <v>66.710531922915848</v>
      </c>
      <c r="AQ514" s="152">
        <v>74.561113887153851</v>
      </c>
      <c r="AR514" s="150">
        <v>47.732281462073352</v>
      </c>
      <c r="AS514" s="151">
        <v>61.407531927010304</v>
      </c>
      <c r="AT514" s="166">
        <v>76.852777430772434</v>
      </c>
      <c r="AU514" s="150">
        <v>38.378802950003461</v>
      </c>
      <c r="AV514" s="151">
        <v>48.671639314620165</v>
      </c>
      <c r="AW514" s="166">
        <v>59.122821153445756</v>
      </c>
      <c r="AX514" s="150">
        <v>58.876346033728922</v>
      </c>
      <c r="AY514" s="151">
        <v>58.876346033728922</v>
      </c>
      <c r="AZ514" s="152">
        <v>58.876346033728922</v>
      </c>
      <c r="BA514" s="150">
        <v>23.939277915373662</v>
      </c>
      <c r="BB514" s="151">
        <v>27.643462736698005</v>
      </c>
      <c r="BC514" s="166">
        <v>30.896581303352079</v>
      </c>
    </row>
    <row r="515" spans="1:55" hidden="1">
      <c r="A515" s="147" t="str">
        <f t="shared" ref="A515:A578" si="8">CONCATENATE(B515,C515)</f>
        <v>QUORUM HEALTH CORPINTALARE</v>
      </c>
      <c r="B515" s="148" t="s">
        <v>847</v>
      </c>
      <c r="C515" s="148" t="s">
        <v>8332</v>
      </c>
      <c r="D515" s="168">
        <v>14</v>
      </c>
      <c r="E515" s="150">
        <v>48.161025159320012</v>
      </c>
      <c r="F515" s="151">
        <v>54.125598593761367</v>
      </c>
      <c r="G515" s="152">
        <v>89.30274089068827</v>
      </c>
      <c r="H515" s="150">
        <v>2203.9177247599446</v>
      </c>
      <c r="I515" s="151">
        <v>2511.4777117546505</v>
      </c>
      <c r="J515" s="153">
        <v>3014.8861500129588</v>
      </c>
      <c r="K515" s="150">
        <v>2008.9706398809531</v>
      </c>
      <c r="L515" s="151">
        <v>2289.8341197808436</v>
      </c>
      <c r="M515" s="152">
        <v>2749.8954221994677</v>
      </c>
      <c r="N515" s="150">
        <v>83.151717815499367</v>
      </c>
      <c r="O515" s="151">
        <v>93.736231246165886</v>
      </c>
      <c r="P515" s="152">
        <v>101.26374689826302</v>
      </c>
      <c r="Q515" s="150">
        <v>111.79536706349208</v>
      </c>
      <c r="R515" s="151">
        <v>127.90736072764115</v>
      </c>
      <c r="S515" s="152">
        <v>163.72698091522787</v>
      </c>
      <c r="T515" s="150">
        <v>128.72331620017516</v>
      </c>
      <c r="U515" s="151">
        <v>150.04801602297985</v>
      </c>
      <c r="V515" s="152">
        <v>167.9588056680162</v>
      </c>
      <c r="W515" s="150">
        <v>192.12867542320814</v>
      </c>
      <c r="X515" s="151">
        <v>223.95730174900669</v>
      </c>
      <c r="Y515" s="152">
        <v>250.6904251012146</v>
      </c>
      <c r="Z515" s="150">
        <v>663.77157453617042</v>
      </c>
      <c r="AA515" s="151">
        <v>813.74362250980573</v>
      </c>
      <c r="AB515" s="166">
        <v>1176.1617732793527</v>
      </c>
      <c r="AC515" s="150">
        <v>174.73030548415971</v>
      </c>
      <c r="AD515" s="151">
        <v>210.33413419913447</v>
      </c>
      <c r="AE515" s="152">
        <v>226.01991093117405</v>
      </c>
      <c r="AF515" s="150">
        <v>291.87156914077212</v>
      </c>
      <c r="AG515" s="151">
        <v>396.29999564705531</v>
      </c>
      <c r="AH515" s="152">
        <v>503.65063688999152</v>
      </c>
      <c r="AI515" s="150">
        <v>226.41292342160139</v>
      </c>
      <c r="AJ515" s="151">
        <v>251.16251424096669</v>
      </c>
      <c r="AK515" s="152">
        <v>299.82837651821859</v>
      </c>
      <c r="AL515" s="150">
        <v>89.525986002911921</v>
      </c>
      <c r="AM515" s="151">
        <v>113.08652666056426</v>
      </c>
      <c r="AN515" s="166">
        <v>124.42886639676108</v>
      </c>
      <c r="AO515" s="150">
        <v>214.75751427457433</v>
      </c>
      <c r="AP515" s="151">
        <v>237.28622691855239</v>
      </c>
      <c r="AQ515" s="152">
        <v>265.59597187758482</v>
      </c>
      <c r="AR515" s="150">
        <v>83.748960153654963</v>
      </c>
      <c r="AS515" s="151">
        <v>100.26012338912628</v>
      </c>
      <c r="AT515" s="166">
        <v>122.42839950372208</v>
      </c>
      <c r="AU515" s="150">
        <v>37.077563967639414</v>
      </c>
      <c r="AV515" s="151">
        <v>44.820908573354281</v>
      </c>
      <c r="AW515" s="166">
        <v>58.222357320099242</v>
      </c>
      <c r="AX515" s="150">
        <v>37.956437246963567</v>
      </c>
      <c r="AY515" s="151">
        <v>37.956437246963567</v>
      </c>
      <c r="AZ515" s="152">
        <v>37.956437246963567</v>
      </c>
      <c r="BA515" s="150">
        <v>31.336738354734862</v>
      </c>
      <c r="BB515" s="151">
        <v>34.624056966044243</v>
      </c>
      <c r="BC515" s="166">
        <v>38.75492555831265</v>
      </c>
    </row>
    <row r="516" spans="1:55" hidden="1">
      <c r="A516" s="147" t="str">
        <f t="shared" si="8"/>
        <v>INDIANA UNIVERSITY HEALTHIU HEALTH DBA BLOOMINGTON HOSP</v>
      </c>
      <c r="B516" s="148" t="s">
        <v>606</v>
      </c>
      <c r="C516" s="148" t="s">
        <v>8363</v>
      </c>
      <c r="D516" s="168">
        <v>180</v>
      </c>
      <c r="E516" s="150">
        <v>379.06622248610302</v>
      </c>
      <c r="F516" s="151">
        <v>431.24875692342675</v>
      </c>
      <c r="G516" s="152">
        <v>534.48582729188786</v>
      </c>
      <c r="H516" s="150">
        <v>1872.487155742145</v>
      </c>
      <c r="I516" s="151">
        <v>2081.5439265403811</v>
      </c>
      <c r="J516" s="153">
        <v>2512.1009994143928</v>
      </c>
      <c r="K516" s="150">
        <v>1802.829657442308</v>
      </c>
      <c r="L516" s="151">
        <v>2005.8444777140478</v>
      </c>
      <c r="M516" s="152">
        <v>2422.2955878816183</v>
      </c>
      <c r="N516" s="150">
        <v>47.422842648778698</v>
      </c>
      <c r="O516" s="151">
        <v>51.231014498221754</v>
      </c>
      <c r="P516" s="152">
        <v>59.618432725480531</v>
      </c>
      <c r="Q516" s="150">
        <v>22.234655651058258</v>
      </c>
      <c r="R516" s="151">
        <v>24.468434328111346</v>
      </c>
      <c r="S516" s="152">
        <v>30.186978807294231</v>
      </c>
      <c r="T516" s="150">
        <v>83.603011985848241</v>
      </c>
      <c r="U516" s="151">
        <v>90.394635832133361</v>
      </c>
      <c r="V516" s="152">
        <v>99.017220305569239</v>
      </c>
      <c r="W516" s="150">
        <v>131.8991147858886</v>
      </c>
      <c r="X516" s="151">
        <v>142.6141494719042</v>
      </c>
      <c r="Y516" s="152">
        <v>156.21786101527843</v>
      </c>
      <c r="Z516" s="150">
        <v>998.25940478245764</v>
      </c>
      <c r="AA516" s="151">
        <v>1224.6366669150746</v>
      </c>
      <c r="AB516" s="166">
        <v>1574.1612814194182</v>
      </c>
      <c r="AC516" s="150">
        <v>341.38723828394961</v>
      </c>
      <c r="AD516" s="151">
        <v>384.47333944639183</v>
      </c>
      <c r="AE516" s="152">
        <v>412.31011335633309</v>
      </c>
      <c r="AF516" s="150">
        <v>233.91753876698797</v>
      </c>
      <c r="AG516" s="151">
        <v>286.73195001127198</v>
      </c>
      <c r="AH516" s="152">
        <v>381.96971907343521</v>
      </c>
      <c r="AI516" s="150">
        <v>334.42727931098631</v>
      </c>
      <c r="AJ516" s="151">
        <v>366.02107486237776</v>
      </c>
      <c r="AK516" s="152">
        <v>394.53807787087237</v>
      </c>
      <c r="AL516" s="150">
        <v>53.372188993881331</v>
      </c>
      <c r="AM516" s="151">
        <v>62.038026480784502</v>
      </c>
      <c r="AN516" s="166">
        <v>68.678743223262686</v>
      </c>
      <c r="AO516" s="150">
        <v>161.84753964412931</v>
      </c>
      <c r="AP516" s="151">
        <v>175.03165987495436</v>
      </c>
      <c r="AQ516" s="152">
        <v>194.95338097585017</v>
      </c>
      <c r="AR516" s="150">
        <v>143.6108339859461</v>
      </c>
      <c r="AS516" s="151">
        <v>159.94069438330277</v>
      </c>
      <c r="AT516" s="166">
        <v>194.33934450468209</v>
      </c>
      <c r="AU516" s="150">
        <v>33.215654171617736</v>
      </c>
      <c r="AV516" s="151">
        <v>37.894270820923339</v>
      </c>
      <c r="AW516" s="166">
        <v>44.704277969443076</v>
      </c>
      <c r="AX516" s="150">
        <v>132.57663380975848</v>
      </c>
      <c r="AY516" s="151">
        <v>132.57663380975848</v>
      </c>
      <c r="AZ516" s="152">
        <v>132.57663380975848</v>
      </c>
      <c r="BA516" s="150">
        <v>35.932096894161212</v>
      </c>
      <c r="BB516" s="151">
        <v>38.859129870009482</v>
      </c>
      <c r="BC516" s="166">
        <v>43.2819911286348</v>
      </c>
    </row>
    <row r="517" spans="1:55" hidden="1">
      <c r="A517" s="147" t="str">
        <f t="shared" si="8"/>
        <v>INDIANA UNIVERSITY HEALTHIU HEALTH ARNETT HOSP</v>
      </c>
      <c r="B517" s="148" t="s">
        <v>606</v>
      </c>
      <c r="C517" s="148" t="s">
        <v>8362</v>
      </c>
      <c r="D517" s="168">
        <v>362</v>
      </c>
      <c r="E517" s="150">
        <v>69.501542160231992</v>
      </c>
      <c r="F517" s="151">
        <v>79.069175470942966</v>
      </c>
      <c r="G517" s="152">
        <v>97.997624309392265</v>
      </c>
      <c r="H517" s="150">
        <v>1872.487155742145</v>
      </c>
      <c r="I517" s="151">
        <v>2081.5439265403811</v>
      </c>
      <c r="J517" s="153">
        <v>2512.1009994143928</v>
      </c>
      <c r="K517" s="150">
        <v>1802.829657442308</v>
      </c>
      <c r="L517" s="151">
        <v>2005.8444777140478</v>
      </c>
      <c r="M517" s="152">
        <v>2422.2955878816183</v>
      </c>
      <c r="N517" s="150">
        <v>47.422842648778698</v>
      </c>
      <c r="O517" s="151">
        <v>51.231014498221754</v>
      </c>
      <c r="P517" s="152">
        <v>59.618432725480531</v>
      </c>
      <c r="Q517" s="150">
        <v>22.234655651058258</v>
      </c>
      <c r="R517" s="151">
        <v>24.468434328111346</v>
      </c>
      <c r="S517" s="152">
        <v>30.186978807294231</v>
      </c>
      <c r="T517" s="150">
        <v>83.603011985848241</v>
      </c>
      <c r="U517" s="151">
        <v>90.394635832133361</v>
      </c>
      <c r="V517" s="152">
        <v>99.017220305569239</v>
      </c>
      <c r="W517" s="150">
        <v>131.8991147858886</v>
      </c>
      <c r="X517" s="151">
        <v>142.6141494719042</v>
      </c>
      <c r="Y517" s="152">
        <v>156.21786101527843</v>
      </c>
      <c r="Z517" s="150">
        <v>998.25940478245764</v>
      </c>
      <c r="AA517" s="151">
        <v>1224.6366669150746</v>
      </c>
      <c r="AB517" s="166">
        <v>1574.1612814194182</v>
      </c>
      <c r="AC517" s="150">
        <v>341.38723828394961</v>
      </c>
      <c r="AD517" s="151">
        <v>384.47333944639183</v>
      </c>
      <c r="AE517" s="152">
        <v>412.31011335633309</v>
      </c>
      <c r="AF517" s="150">
        <v>233.91753876698797</v>
      </c>
      <c r="AG517" s="151">
        <v>286.73195001127198</v>
      </c>
      <c r="AH517" s="152">
        <v>381.96971907343521</v>
      </c>
      <c r="AI517" s="150">
        <v>334.42727931098631</v>
      </c>
      <c r="AJ517" s="151">
        <v>366.02107486237776</v>
      </c>
      <c r="AK517" s="152">
        <v>394.53807787087237</v>
      </c>
      <c r="AL517" s="150">
        <v>53.372188993881331</v>
      </c>
      <c r="AM517" s="151">
        <v>62.038026480784502</v>
      </c>
      <c r="AN517" s="166">
        <v>68.678743223262686</v>
      </c>
      <c r="AO517" s="150">
        <v>161.84753964412931</v>
      </c>
      <c r="AP517" s="151">
        <v>175.03165987495436</v>
      </c>
      <c r="AQ517" s="152">
        <v>194.95338097585017</v>
      </c>
      <c r="AR517" s="150">
        <v>143.6108339859461</v>
      </c>
      <c r="AS517" s="151">
        <v>159.94069438330277</v>
      </c>
      <c r="AT517" s="166">
        <v>194.33934450468209</v>
      </c>
      <c r="AU517" s="150">
        <v>33.215654171617736</v>
      </c>
      <c r="AV517" s="151">
        <v>37.894270820923339</v>
      </c>
      <c r="AW517" s="166">
        <v>44.704277969443076</v>
      </c>
      <c r="AX517" s="150">
        <v>132.57663380975848</v>
      </c>
      <c r="AY517" s="151">
        <v>132.57663380975848</v>
      </c>
      <c r="AZ517" s="152">
        <v>132.57663380975848</v>
      </c>
      <c r="BA517" s="150">
        <v>35.932096894161212</v>
      </c>
      <c r="BB517" s="151">
        <v>38.859129870009482</v>
      </c>
      <c r="BC517" s="166">
        <v>43.2819911286348</v>
      </c>
    </row>
    <row r="518" spans="1:55" hidden="1">
      <c r="A518" s="147" t="str">
        <f t="shared" si="8"/>
        <v>INDIANA UNIVERSITY HEALTHINDIANA UNIVERSITY HEALTH</v>
      </c>
      <c r="B518" s="148" t="s">
        <v>606</v>
      </c>
      <c r="C518" s="148" t="s">
        <v>606</v>
      </c>
      <c r="D518" s="168">
        <v>1123</v>
      </c>
      <c r="E518" s="150">
        <v>379.06622248610302</v>
      </c>
      <c r="F518" s="151">
        <v>431.24875692342675</v>
      </c>
      <c r="G518" s="152">
        <v>534.48582729188786</v>
      </c>
      <c r="H518" s="150">
        <v>1872.487155742145</v>
      </c>
      <c r="I518" s="151">
        <v>2081.5439265403811</v>
      </c>
      <c r="J518" s="153">
        <v>2512.1009994143928</v>
      </c>
      <c r="K518" s="150">
        <v>1802.829657442308</v>
      </c>
      <c r="L518" s="151">
        <v>2005.8444777140478</v>
      </c>
      <c r="M518" s="152">
        <v>2422.2955878816183</v>
      </c>
      <c r="N518" s="150">
        <v>47.422842648778698</v>
      </c>
      <c r="O518" s="151">
        <v>51.231014498221754</v>
      </c>
      <c r="P518" s="152">
        <v>59.618432725480531</v>
      </c>
      <c r="Q518" s="150">
        <v>22.234655651058258</v>
      </c>
      <c r="R518" s="151">
        <v>24.468434328111346</v>
      </c>
      <c r="S518" s="152">
        <v>30.186978807294231</v>
      </c>
      <c r="T518" s="150">
        <v>83.603011985848241</v>
      </c>
      <c r="U518" s="151">
        <v>90.394635832133361</v>
      </c>
      <c r="V518" s="152">
        <v>99.017220305569239</v>
      </c>
      <c r="W518" s="150">
        <v>131.8991147858886</v>
      </c>
      <c r="X518" s="151">
        <v>142.6141494719042</v>
      </c>
      <c r="Y518" s="152">
        <v>156.21786101527843</v>
      </c>
      <c r="Z518" s="150">
        <v>998.25940478245764</v>
      </c>
      <c r="AA518" s="151">
        <v>1224.6366669150746</v>
      </c>
      <c r="AB518" s="166">
        <v>1574.1612814194182</v>
      </c>
      <c r="AC518" s="150">
        <v>341.38723828394961</v>
      </c>
      <c r="AD518" s="151">
        <v>384.47333944639183</v>
      </c>
      <c r="AE518" s="152">
        <v>412.31011335633309</v>
      </c>
      <c r="AF518" s="150">
        <v>233.91753876698797</v>
      </c>
      <c r="AG518" s="151">
        <v>286.73195001127198</v>
      </c>
      <c r="AH518" s="152">
        <v>381.96971907343521</v>
      </c>
      <c r="AI518" s="150">
        <v>334.42727931098631</v>
      </c>
      <c r="AJ518" s="151">
        <v>366.02107486237776</v>
      </c>
      <c r="AK518" s="152">
        <v>394.53807787087237</v>
      </c>
      <c r="AL518" s="150">
        <v>53.372188993881331</v>
      </c>
      <c r="AM518" s="151">
        <v>62.038026480784502</v>
      </c>
      <c r="AN518" s="166">
        <v>68.678743223262686</v>
      </c>
      <c r="AO518" s="150">
        <v>161.84753964412931</v>
      </c>
      <c r="AP518" s="151">
        <v>175.03165987495436</v>
      </c>
      <c r="AQ518" s="152">
        <v>194.95338097585017</v>
      </c>
      <c r="AR518" s="150">
        <v>143.6108339859461</v>
      </c>
      <c r="AS518" s="151">
        <v>159.94069438330277</v>
      </c>
      <c r="AT518" s="166">
        <v>194.33934450468209</v>
      </c>
      <c r="AU518" s="150">
        <v>33.215654171617736</v>
      </c>
      <c r="AV518" s="151">
        <v>37.894270820923339</v>
      </c>
      <c r="AW518" s="166">
        <v>44.704277969443076</v>
      </c>
      <c r="AX518" s="150">
        <v>132.57663380975848</v>
      </c>
      <c r="AY518" s="151">
        <v>132.57663380975848</v>
      </c>
      <c r="AZ518" s="152">
        <v>132.57663380975848</v>
      </c>
      <c r="BA518" s="150">
        <v>35.932096894161212</v>
      </c>
      <c r="BB518" s="151">
        <v>38.859129870009482</v>
      </c>
      <c r="BC518" s="166">
        <v>43.2819911286348</v>
      </c>
    </row>
    <row r="519" spans="1:55" hidden="1">
      <c r="A519" s="147" t="str">
        <f t="shared" si="8"/>
        <v>INDIANA UNIVERSITY HEALTHINDIANA UNIV HLTH BALL MEML HOSP</v>
      </c>
      <c r="B519" s="148" t="s">
        <v>606</v>
      </c>
      <c r="C519" s="148" t="s">
        <v>8418</v>
      </c>
      <c r="D519" s="168">
        <v>290</v>
      </c>
      <c r="E519" s="150">
        <v>379.06622248610302</v>
      </c>
      <c r="F519" s="151">
        <v>431.24875692342675</v>
      </c>
      <c r="G519" s="152">
        <v>534.48582729188786</v>
      </c>
      <c r="H519" s="150">
        <v>1872.487155742145</v>
      </c>
      <c r="I519" s="151">
        <v>2081.5439265403811</v>
      </c>
      <c r="J519" s="153">
        <v>2512.1009994143928</v>
      </c>
      <c r="K519" s="150">
        <v>1802.829657442308</v>
      </c>
      <c r="L519" s="151">
        <v>2005.8444777140478</v>
      </c>
      <c r="M519" s="152">
        <v>2422.2955878816183</v>
      </c>
      <c r="N519" s="150">
        <v>47.422842648778698</v>
      </c>
      <c r="O519" s="151">
        <v>51.231014498221754</v>
      </c>
      <c r="P519" s="152">
        <v>59.618432725480531</v>
      </c>
      <c r="Q519" s="150">
        <v>22.234655651058258</v>
      </c>
      <c r="R519" s="151">
        <v>24.468434328111346</v>
      </c>
      <c r="S519" s="152">
        <v>30.186978807294231</v>
      </c>
      <c r="T519" s="150">
        <v>83.603011985848241</v>
      </c>
      <c r="U519" s="151">
        <v>90.394635832133361</v>
      </c>
      <c r="V519" s="152">
        <v>99.017220305569239</v>
      </c>
      <c r="W519" s="150">
        <v>131.8991147858886</v>
      </c>
      <c r="X519" s="151">
        <v>142.6141494719042</v>
      </c>
      <c r="Y519" s="152">
        <v>156.21786101527843</v>
      </c>
      <c r="Z519" s="150">
        <v>998.25940478245764</v>
      </c>
      <c r="AA519" s="151">
        <v>1224.6366669150746</v>
      </c>
      <c r="AB519" s="166">
        <v>1574.1612814194182</v>
      </c>
      <c r="AC519" s="150">
        <v>341.38723828394961</v>
      </c>
      <c r="AD519" s="151">
        <v>384.47333944639183</v>
      </c>
      <c r="AE519" s="152">
        <v>412.31011335633309</v>
      </c>
      <c r="AF519" s="150">
        <v>233.91753876698797</v>
      </c>
      <c r="AG519" s="151">
        <v>286.73195001127198</v>
      </c>
      <c r="AH519" s="152">
        <v>381.96971907343521</v>
      </c>
      <c r="AI519" s="150">
        <v>334.42727931098631</v>
      </c>
      <c r="AJ519" s="151">
        <v>366.02107486237776</v>
      </c>
      <c r="AK519" s="152">
        <v>394.53807787087237</v>
      </c>
      <c r="AL519" s="150">
        <v>53.372188993881331</v>
      </c>
      <c r="AM519" s="151">
        <v>62.038026480784502</v>
      </c>
      <c r="AN519" s="166">
        <v>68.678743223262686</v>
      </c>
      <c r="AO519" s="150">
        <v>161.84753964412931</v>
      </c>
      <c r="AP519" s="151">
        <v>175.03165987495436</v>
      </c>
      <c r="AQ519" s="152">
        <v>194.95338097585017</v>
      </c>
      <c r="AR519" s="150">
        <v>143.6108339859461</v>
      </c>
      <c r="AS519" s="151">
        <v>159.94069438330277</v>
      </c>
      <c r="AT519" s="166">
        <v>194.33934450468209</v>
      </c>
      <c r="AU519" s="150">
        <v>33.215654171617736</v>
      </c>
      <c r="AV519" s="151">
        <v>37.894270820923339</v>
      </c>
      <c r="AW519" s="166">
        <v>44.704277969443076</v>
      </c>
      <c r="AX519" s="150">
        <v>132.57663380975848</v>
      </c>
      <c r="AY519" s="151">
        <v>132.57663380975848</v>
      </c>
      <c r="AZ519" s="152">
        <v>132.57663380975848</v>
      </c>
      <c r="BA519" s="150">
        <v>35.932096894161212</v>
      </c>
      <c r="BB519" s="151">
        <v>38.859129870009482</v>
      </c>
      <c r="BC519" s="166">
        <v>43.2819911286348</v>
      </c>
    </row>
    <row r="520" spans="1:55" hidden="1">
      <c r="A520" s="147" t="str">
        <f t="shared" si="8"/>
        <v>THE METHODIST HOSPITAL SYSTEMVIZIENT</v>
      </c>
      <c r="B520" s="148" t="s">
        <v>986</v>
      </c>
      <c r="C520" s="148" t="s">
        <v>8335</v>
      </c>
      <c r="D520" s="168">
        <v>1809</v>
      </c>
      <c r="E520" s="150">
        <v>379.15852719487168</v>
      </c>
      <c r="F520" s="151">
        <v>424.49688193840325</v>
      </c>
      <c r="G520" s="152">
        <v>560.67642343836371</v>
      </c>
      <c r="H520" s="150">
        <v>2055.368114499845</v>
      </c>
      <c r="I520" s="151">
        <v>2339.5212952680204</v>
      </c>
      <c r="J520" s="153">
        <v>3020.6529057654243</v>
      </c>
      <c r="K520" s="150">
        <v>1966.7706226527416</v>
      </c>
      <c r="L520" s="151">
        <v>2242.398421361378</v>
      </c>
      <c r="M520" s="152">
        <v>2895.4314835140417</v>
      </c>
      <c r="N520" s="150">
        <v>65.56790781887382</v>
      </c>
      <c r="O520" s="151">
        <v>71.371193044516161</v>
      </c>
      <c r="P520" s="152">
        <v>90.105059893148336</v>
      </c>
      <c r="Q520" s="150">
        <v>23.029584028229564</v>
      </c>
      <c r="R520" s="151">
        <v>25.751680862126463</v>
      </c>
      <c r="S520" s="152">
        <v>35.116362358234127</v>
      </c>
      <c r="T520" s="150">
        <v>302.48113292545133</v>
      </c>
      <c r="U520" s="151">
        <v>322.52277196782268</v>
      </c>
      <c r="V520" s="152">
        <v>382.20424182210121</v>
      </c>
      <c r="W520" s="150">
        <v>88.501807306098925</v>
      </c>
      <c r="X520" s="151">
        <v>94.365714451221535</v>
      </c>
      <c r="Y520" s="152">
        <v>111.82768933112216</v>
      </c>
      <c r="Z520" s="150">
        <v>593.96166734360997</v>
      </c>
      <c r="AA520" s="151">
        <v>735.80950568663593</v>
      </c>
      <c r="AB520" s="166">
        <v>1040.3208015478165</v>
      </c>
      <c r="AC520" s="150">
        <v>186.71848125924959</v>
      </c>
      <c r="AD520" s="151">
        <v>210.60542638939461</v>
      </c>
      <c r="AE520" s="152">
        <v>244.55771697070207</v>
      </c>
      <c r="AF520" s="150">
        <v>191.94364813048284</v>
      </c>
      <c r="AG520" s="151">
        <v>239.62473892041626</v>
      </c>
      <c r="AH520" s="152">
        <v>356.67408979285784</v>
      </c>
      <c r="AI520" s="150">
        <v>508.30978969947517</v>
      </c>
      <c r="AJ520" s="151">
        <v>568.61394855737933</v>
      </c>
      <c r="AK520" s="152">
        <v>642.48953012714207</v>
      </c>
      <c r="AL520" s="150">
        <v>68.163784813827505</v>
      </c>
      <c r="AM520" s="151">
        <v>79.951305698508421</v>
      </c>
      <c r="AN520" s="166">
        <v>93.664748479823118</v>
      </c>
      <c r="AO520" s="150">
        <v>119.77102262737075</v>
      </c>
      <c r="AP520" s="151">
        <v>128.35163041050316</v>
      </c>
      <c r="AQ520" s="152">
        <v>153.75266416721331</v>
      </c>
      <c r="AR520" s="150">
        <v>56.387638511001946</v>
      </c>
      <c r="AS520" s="151">
        <v>63.626176930690995</v>
      </c>
      <c r="AT520" s="166">
        <v>87.046789202362007</v>
      </c>
      <c r="AU520" s="150">
        <v>40.01564345574095</v>
      </c>
      <c r="AV520" s="151">
        <v>44.059596907261181</v>
      </c>
      <c r="AW520" s="166">
        <v>58.987274721154741</v>
      </c>
      <c r="AX520" s="150">
        <v>36.185334438916527</v>
      </c>
      <c r="AY520" s="151">
        <v>36.185334438916527</v>
      </c>
      <c r="AZ520" s="152">
        <v>36.185334438916527</v>
      </c>
      <c r="BA520" s="150">
        <v>19.073066205717726</v>
      </c>
      <c r="BB520" s="151">
        <v>20.439494384611649</v>
      </c>
      <c r="BC520" s="166">
        <v>24.484509513543919</v>
      </c>
    </row>
    <row r="521" spans="1:55" hidden="1">
      <c r="A521" s="147" t="str">
        <f t="shared" si="8"/>
        <v>INTERMOUNTAIN HEALTHCAREINTALARE</v>
      </c>
      <c r="B521" s="148" t="s">
        <v>612</v>
      </c>
      <c r="C521" s="148" t="s">
        <v>8332</v>
      </c>
      <c r="D521" s="168">
        <v>1787</v>
      </c>
      <c r="E521" s="150">
        <v>93.542106089414631</v>
      </c>
      <c r="F521" s="151">
        <v>105.12696665118459</v>
      </c>
      <c r="G521" s="152">
        <v>173.45076095947067</v>
      </c>
      <c r="H521" s="150">
        <v>2203.9177247599446</v>
      </c>
      <c r="I521" s="151">
        <v>2511.4777117546505</v>
      </c>
      <c r="J521" s="153">
        <v>3014.8861500129588</v>
      </c>
      <c r="K521" s="150">
        <v>2008.9706398809531</v>
      </c>
      <c r="L521" s="151">
        <v>2289.8341197808436</v>
      </c>
      <c r="M521" s="152">
        <v>2749.8954221994677</v>
      </c>
      <c r="N521" s="150">
        <v>83.151717815499367</v>
      </c>
      <c r="O521" s="151">
        <v>93.736231246165886</v>
      </c>
      <c r="P521" s="152">
        <v>101.26374689826302</v>
      </c>
      <c r="Q521" s="150">
        <v>111.79536706349208</v>
      </c>
      <c r="R521" s="151">
        <v>127.90736072764115</v>
      </c>
      <c r="S521" s="152">
        <v>163.72698091522787</v>
      </c>
      <c r="T521" s="150">
        <v>132.75808161316019</v>
      </c>
      <c r="U521" s="151">
        <v>154.75119306353312</v>
      </c>
      <c r="V521" s="152">
        <v>173.22338709677419</v>
      </c>
      <c r="W521" s="150">
        <v>134.66077639834123</v>
      </c>
      <c r="X521" s="151">
        <v>156.96909410929018</v>
      </c>
      <c r="Y521" s="152">
        <v>175.70603245663119</v>
      </c>
      <c r="Z521" s="150">
        <v>1154.5203367393688</v>
      </c>
      <c r="AA521" s="151">
        <v>1415.3717892123143</v>
      </c>
      <c r="AB521" s="166">
        <v>2045.7379294907664</v>
      </c>
      <c r="AC521" s="150">
        <v>264.43736828268823</v>
      </c>
      <c r="AD521" s="151">
        <v>318.32030942496789</v>
      </c>
      <c r="AE521" s="152">
        <v>342.05921096810295</v>
      </c>
      <c r="AF521" s="150">
        <v>332.36823540315811</v>
      </c>
      <c r="AG521" s="151">
        <v>451.28592219944017</v>
      </c>
      <c r="AH521" s="152">
        <v>573.53127588136545</v>
      </c>
      <c r="AI521" s="150">
        <v>309.17213621273595</v>
      </c>
      <c r="AJ521" s="151">
        <v>342.96828065704307</v>
      </c>
      <c r="AK521" s="152">
        <v>409.42265249020704</v>
      </c>
      <c r="AL521" s="150">
        <v>46.057789788526073</v>
      </c>
      <c r="AM521" s="151">
        <v>58.178811598650313</v>
      </c>
      <c r="AN521" s="166">
        <v>64.014023503077794</v>
      </c>
      <c r="AO521" s="150">
        <v>288.48290090668331</v>
      </c>
      <c r="AP521" s="151">
        <v>318.74562954358908</v>
      </c>
      <c r="AQ521" s="152">
        <v>356.77399552322328</v>
      </c>
      <c r="AR521" s="150">
        <v>111.59554289758991</v>
      </c>
      <c r="AS521" s="151">
        <v>133.59667845500536</v>
      </c>
      <c r="AT521" s="166">
        <v>163.13592053721322</v>
      </c>
      <c r="AU521" s="150">
        <v>43.69907332893245</v>
      </c>
      <c r="AV521" s="151">
        <v>52.825265762492982</v>
      </c>
      <c r="AW521" s="166">
        <v>68.620016787912704</v>
      </c>
      <c r="AX521" s="150">
        <v>204.30636821488525</v>
      </c>
      <c r="AY521" s="151">
        <v>204.30636821488525</v>
      </c>
      <c r="AZ521" s="152">
        <v>204.30636821488525</v>
      </c>
      <c r="BA521" s="150">
        <v>37.54</v>
      </c>
      <c r="BB521" s="151">
        <v>41.478059515690084</v>
      </c>
      <c r="BC521" s="166">
        <v>46.426653884329127</v>
      </c>
    </row>
    <row r="522" spans="1:55" hidden="1">
      <c r="A522" s="147" t="str">
        <f t="shared" si="8"/>
        <v>UNIVERSITY OF MARYLAND MEDICAL SYSTEMINTERNATIONAL PHYSICIANS NTWRKS LLC</v>
      </c>
      <c r="B522" s="148" t="s">
        <v>1038</v>
      </c>
      <c r="C522" s="148" t="s">
        <v>8377</v>
      </c>
      <c r="D522" s="168">
        <v>119</v>
      </c>
      <c r="E522" s="150">
        <v>379.06622248610302</v>
      </c>
      <c r="F522" s="151">
        <v>431.24875692342675</v>
      </c>
      <c r="G522" s="152">
        <v>534.48582729188786</v>
      </c>
      <c r="H522" s="150">
        <v>1935.1629267965604</v>
      </c>
      <c r="I522" s="151">
        <v>2149.2759138613424</v>
      </c>
      <c r="J522" s="153">
        <v>2591.0105251950513</v>
      </c>
      <c r="K522" s="150">
        <v>1802.829657442308</v>
      </c>
      <c r="L522" s="151">
        <v>2005.8444777140478</v>
      </c>
      <c r="M522" s="152">
        <v>2422.2955878816183</v>
      </c>
      <c r="N522" s="150">
        <v>108.94807341820203</v>
      </c>
      <c r="O522" s="151">
        <v>117.69687384999008</v>
      </c>
      <c r="P522" s="152">
        <v>136.96592238805971</v>
      </c>
      <c r="Q522" s="150">
        <v>23.385195936050533</v>
      </c>
      <c r="R522" s="151">
        <v>25.73456229730434</v>
      </c>
      <c r="S522" s="152">
        <v>31.749014925373128</v>
      </c>
      <c r="T522" s="150">
        <v>518.44735174009884</v>
      </c>
      <c r="U522" s="151">
        <v>560.56424817102481</v>
      </c>
      <c r="V522" s="152">
        <v>614.03548059701484</v>
      </c>
      <c r="W522" s="150">
        <v>251.2471479114617</v>
      </c>
      <c r="X522" s="151">
        <v>271.65761017274309</v>
      </c>
      <c r="Y522" s="152">
        <v>297.57054925373131</v>
      </c>
      <c r="Z522" s="150">
        <v>779.51700745315395</v>
      </c>
      <c r="AA522" s="151">
        <v>956.28962295534541</v>
      </c>
      <c r="AB522" s="166">
        <v>1229.2250746268658</v>
      </c>
      <c r="AC522" s="150">
        <v>191.0038826796735</v>
      </c>
      <c r="AD522" s="151">
        <v>215.11026888474498</v>
      </c>
      <c r="AE522" s="152">
        <v>230.68475820895529</v>
      </c>
      <c r="AF522" s="150">
        <v>197.98353077627587</v>
      </c>
      <c r="AG522" s="151">
        <v>242.68468345226009</v>
      </c>
      <c r="AH522" s="152">
        <v>323.29219104477613</v>
      </c>
      <c r="AI522" s="150">
        <v>236.87578222149838</v>
      </c>
      <c r="AJ522" s="151">
        <v>259.25375644058926</v>
      </c>
      <c r="AK522" s="152">
        <v>279.45242985074628</v>
      </c>
      <c r="AL522" s="150">
        <v>77.904170065568721</v>
      </c>
      <c r="AM522" s="151">
        <v>90.553171166454433</v>
      </c>
      <c r="AN522" s="152">
        <v>100.24622547461853</v>
      </c>
      <c r="AO522" s="150">
        <v>82.680464660023887</v>
      </c>
      <c r="AP522" s="151">
        <v>89.415625350233213</v>
      </c>
      <c r="AQ522" s="152">
        <v>99.592716463704562</v>
      </c>
      <c r="AR522" s="150">
        <v>51.20799843392367</v>
      </c>
      <c r="AS522" s="151">
        <v>57.030814460017261</v>
      </c>
      <c r="AT522" s="152">
        <v>69.296504816756368</v>
      </c>
      <c r="AU522" s="150">
        <v>52.264377685805371</v>
      </c>
      <c r="AV522" s="151">
        <v>59.626117013382668</v>
      </c>
      <c r="AW522" s="166">
        <v>70.341570149253727</v>
      </c>
      <c r="AX522" s="150">
        <v>66.396630956683396</v>
      </c>
      <c r="AY522" s="151">
        <v>66.396630956683396</v>
      </c>
      <c r="AZ522" s="152">
        <v>66.396630956683396</v>
      </c>
      <c r="BA522" s="150">
        <v>10.552474658819062</v>
      </c>
      <c r="BB522" s="151">
        <v>11.412080525800503</v>
      </c>
      <c r="BC522" s="152">
        <v>12.710978597031637</v>
      </c>
    </row>
    <row r="523" spans="1:55" hidden="1">
      <c r="A523" s="147" t="str">
        <f t="shared" si="8"/>
        <v>OHIOHEALTHVIZIENT</v>
      </c>
      <c r="B523" s="148" t="s">
        <v>796</v>
      </c>
      <c r="C523" s="148" t="s">
        <v>8335</v>
      </c>
      <c r="D523" s="168">
        <v>1557</v>
      </c>
      <c r="E523" s="150">
        <v>91.737021956160234</v>
      </c>
      <c r="F523" s="151">
        <v>102.70659100511341</v>
      </c>
      <c r="G523" s="152">
        <v>135.65509326084924</v>
      </c>
      <c r="H523" s="150">
        <v>2023.9751234136686</v>
      </c>
      <c r="I523" s="151">
        <v>2305.8491639292706</v>
      </c>
      <c r="J523" s="153">
        <v>2980.0450223708176</v>
      </c>
      <c r="K523" s="150">
        <v>1966.7706226527416</v>
      </c>
      <c r="L523" s="151">
        <v>2242.398421361378</v>
      </c>
      <c r="M523" s="152">
        <v>2895.4314835140417</v>
      </c>
      <c r="N523" s="150">
        <v>17.355867185724861</v>
      </c>
      <c r="O523" s="151">
        <v>18.892000501055922</v>
      </c>
      <c r="P523" s="152">
        <v>23.850867052023119</v>
      </c>
      <c r="Q523" s="150">
        <v>39.848633575202001</v>
      </c>
      <c r="R523" s="151">
        <v>44.558742066836537</v>
      </c>
      <c r="S523" s="152">
        <v>60.762671804752728</v>
      </c>
      <c r="T523" s="150">
        <v>895.47656208701108</v>
      </c>
      <c r="U523" s="151">
        <v>954.80858671505507</v>
      </c>
      <c r="V523" s="152">
        <v>1131.4918625561979</v>
      </c>
      <c r="W523" s="150">
        <v>223.20936215842713</v>
      </c>
      <c r="X523" s="151">
        <v>237.99865306061264</v>
      </c>
      <c r="Y523" s="152">
        <v>282.03929351316634</v>
      </c>
      <c r="Z523" s="150">
        <v>965.91046556957861</v>
      </c>
      <c r="AA523" s="151">
        <v>1196.5858089578385</v>
      </c>
      <c r="AB523" s="166">
        <v>1691.7872061657031</v>
      </c>
      <c r="AC523" s="150">
        <v>169.02073899317961</v>
      </c>
      <c r="AD523" s="151">
        <v>190.64360723288493</v>
      </c>
      <c r="AE523" s="152">
        <v>221.37779704560054</v>
      </c>
      <c r="AF523" s="150">
        <v>191.94364813048284</v>
      </c>
      <c r="AG523" s="151">
        <v>239.62473892041626</v>
      </c>
      <c r="AH523" s="152">
        <v>356.67408979285784</v>
      </c>
      <c r="AI523" s="150">
        <v>108.36320130086823</v>
      </c>
      <c r="AJ523" s="151">
        <v>121.21904598066891</v>
      </c>
      <c r="AK523" s="152">
        <v>136.96809248554911</v>
      </c>
      <c r="AL523" s="150">
        <v>60.031365271829458</v>
      </c>
      <c r="AM523" s="151">
        <v>70.412551906496091</v>
      </c>
      <c r="AN523" s="166">
        <v>82.489884393063591</v>
      </c>
      <c r="AO523" s="150">
        <v>119.77102262737075</v>
      </c>
      <c r="AP523" s="151">
        <v>128.35163041050316</v>
      </c>
      <c r="AQ523" s="152">
        <v>153.75266416721331</v>
      </c>
      <c r="AR523" s="150">
        <v>35.024803425577687</v>
      </c>
      <c r="AS523" s="151">
        <v>39.520973010488291</v>
      </c>
      <c r="AT523" s="166">
        <v>54.068529222864484</v>
      </c>
      <c r="AU523" s="150">
        <v>26.25032724254433</v>
      </c>
      <c r="AV523" s="151">
        <v>28.903167289298416</v>
      </c>
      <c r="AW523" s="166">
        <v>38.695748233782915</v>
      </c>
      <c r="AX523" s="150">
        <v>24.530841361592806</v>
      </c>
      <c r="AY523" s="151">
        <v>24.530841361592806</v>
      </c>
      <c r="AZ523" s="152">
        <v>24.530841361592806</v>
      </c>
      <c r="BA523" s="150">
        <v>8.6074943230971055</v>
      </c>
      <c r="BB523" s="151">
        <v>9.2241504320778134</v>
      </c>
      <c r="BC523" s="166">
        <v>11.049627488760438</v>
      </c>
    </row>
    <row r="524" spans="1:55" hidden="1">
      <c r="A524" s="147" t="str">
        <f t="shared" si="8"/>
        <v>UF HEALTHVIZIENT</v>
      </c>
      <c r="B524" s="148" t="s">
        <v>1016</v>
      </c>
      <c r="C524" s="148" t="s">
        <v>8335</v>
      </c>
      <c r="D524" s="168">
        <v>1445</v>
      </c>
      <c r="E524" s="150">
        <v>91.737021956160234</v>
      </c>
      <c r="F524" s="151">
        <v>102.70659100511341</v>
      </c>
      <c r="G524" s="152">
        <v>135.65509326084924</v>
      </c>
      <c r="H524" s="150">
        <v>2060.4510616789448</v>
      </c>
      <c r="I524" s="151">
        <v>2344.7915941383317</v>
      </c>
      <c r="J524" s="153">
        <v>3026.3063416455293</v>
      </c>
      <c r="K524" s="150">
        <v>1966.7706226527416</v>
      </c>
      <c r="L524" s="151">
        <v>2242.398421361378</v>
      </c>
      <c r="M524" s="152">
        <v>2895.4314835140417</v>
      </c>
      <c r="N524" s="150">
        <v>79.492629735931871</v>
      </c>
      <c r="O524" s="151">
        <v>86.528364427487787</v>
      </c>
      <c r="P524" s="152">
        <v>109.24076124567476</v>
      </c>
      <c r="Q524" s="150">
        <v>14.187809290271469</v>
      </c>
      <c r="R524" s="151">
        <v>15.864808349465941</v>
      </c>
      <c r="S524" s="152">
        <v>21.63409688581315</v>
      </c>
      <c r="T524" s="150">
        <v>180.53995022789994</v>
      </c>
      <c r="U524" s="151">
        <v>192.5020732211612</v>
      </c>
      <c r="V524" s="152">
        <v>228.12376470588237</v>
      </c>
      <c r="W524" s="150">
        <v>157.14191443918287</v>
      </c>
      <c r="X524" s="151">
        <v>167.55374243373583</v>
      </c>
      <c r="Y524" s="152">
        <v>198.55885121107269</v>
      </c>
      <c r="Z524" s="150">
        <v>881.47957392538842</v>
      </c>
      <c r="AA524" s="151">
        <v>1091.9914284429526</v>
      </c>
      <c r="AB524" s="166">
        <v>1543.9069342560554</v>
      </c>
      <c r="AC524" s="150">
        <v>249.14753756909309</v>
      </c>
      <c r="AD524" s="151">
        <v>281.02104853108767</v>
      </c>
      <c r="AE524" s="152">
        <v>326.32523875432526</v>
      </c>
      <c r="AF524" s="150">
        <v>180.95888158990937</v>
      </c>
      <c r="AG524" s="151">
        <v>225.91122539691969</v>
      </c>
      <c r="AH524" s="152">
        <v>336.26194463667821</v>
      </c>
      <c r="AI524" s="150">
        <v>335.61074244172795</v>
      </c>
      <c r="AJ524" s="151">
        <v>375.42646886830488</v>
      </c>
      <c r="AK524" s="152">
        <v>424.20270588235286</v>
      </c>
      <c r="AL524" s="150">
        <v>15.30089187991112</v>
      </c>
      <c r="AM524" s="151">
        <v>17.946865589870221</v>
      </c>
      <c r="AN524" s="166">
        <v>21.02515570934256</v>
      </c>
      <c r="AO524" s="150">
        <v>164.89594858801584</v>
      </c>
      <c r="AP524" s="151">
        <v>176.70938583538208</v>
      </c>
      <c r="AQ524" s="152">
        <v>211.68051211072665</v>
      </c>
      <c r="AR524" s="150">
        <v>97.005288712955675</v>
      </c>
      <c r="AS524" s="151">
        <v>109.45795613801117</v>
      </c>
      <c r="AT524" s="166">
        <v>149.74911418685122</v>
      </c>
      <c r="AU524" s="150">
        <v>39.966423773301329</v>
      </c>
      <c r="AV524" s="151">
        <v>44.005403117510141</v>
      </c>
      <c r="AW524" s="166">
        <v>58.914719723183381</v>
      </c>
      <c r="AX524" s="150">
        <v>147.89354325259515</v>
      </c>
      <c r="AY524" s="151">
        <v>147.89354325259515</v>
      </c>
      <c r="AZ524" s="152">
        <v>147.89354325259515</v>
      </c>
      <c r="BA524" s="150">
        <v>16.109146120844756</v>
      </c>
      <c r="BB524" s="151">
        <v>17.2632338254658</v>
      </c>
      <c r="BC524" s="166">
        <v>20.679660899653978</v>
      </c>
    </row>
    <row r="525" spans="1:55" hidden="1">
      <c r="A525" s="147" t="str">
        <f t="shared" si="8"/>
        <v>METHODIST LE BONHEUR HEALTHCAREHEALTHTRUST</v>
      </c>
      <c r="B525" s="148" t="s">
        <v>722</v>
      </c>
      <c r="C525" s="148" t="s">
        <v>8331</v>
      </c>
      <c r="D525" s="168">
        <v>1324</v>
      </c>
      <c r="E525" s="150">
        <v>86.43127663993954</v>
      </c>
      <c r="F525" s="151">
        <v>0</v>
      </c>
      <c r="G525" s="152">
        <v>142.25701257974336</v>
      </c>
      <c r="H525" s="150">
        <v>1650.2524041049314</v>
      </c>
      <c r="I525" s="151">
        <v>0</v>
      </c>
      <c r="J525" s="153">
        <v>1778.5988280561407</v>
      </c>
      <c r="K525" s="150">
        <v>1577.9637664274396</v>
      </c>
      <c r="L525" s="151">
        <v>0</v>
      </c>
      <c r="M525" s="152">
        <v>1701.5154356794776</v>
      </c>
      <c r="N525" s="150">
        <v>48.393242135062344</v>
      </c>
      <c r="O525" s="151">
        <v>0</v>
      </c>
      <c r="P525" s="152">
        <v>51.396156727116349</v>
      </c>
      <c r="Q525" s="150">
        <v>23.895395542429512</v>
      </c>
      <c r="R525" s="151">
        <v>0</v>
      </c>
      <c r="S525" s="152">
        <v>25.687235649546825</v>
      </c>
      <c r="T525" s="150">
        <v>563.06525280315998</v>
      </c>
      <c r="U525" s="151">
        <v>0</v>
      </c>
      <c r="V525" s="152">
        <v>682.71663897280962</v>
      </c>
      <c r="W525" s="150">
        <v>187.28782798425024</v>
      </c>
      <c r="X525" s="151">
        <v>0</v>
      </c>
      <c r="Y525" s="152">
        <v>205.23270392749248</v>
      </c>
      <c r="Z525" s="150">
        <v>837.80356261992029</v>
      </c>
      <c r="AA525" s="151">
        <v>0</v>
      </c>
      <c r="AB525" s="166">
        <v>1086.8776661631421</v>
      </c>
      <c r="AC525" s="150">
        <v>248.30984470064467</v>
      </c>
      <c r="AD525" s="151">
        <v>0</v>
      </c>
      <c r="AE525" s="152">
        <v>284.51790785498486</v>
      </c>
      <c r="AF525" s="150">
        <v>186.82482315161937</v>
      </c>
      <c r="AG525" s="151">
        <v>0</v>
      </c>
      <c r="AH525" s="152">
        <v>219.72267371601208</v>
      </c>
      <c r="AI525" s="150">
        <v>175.35452234607769</v>
      </c>
      <c r="AJ525" s="151">
        <v>0</v>
      </c>
      <c r="AK525" s="152">
        <v>182.85800604229607</v>
      </c>
      <c r="AL525" s="150">
        <v>308.99514610528638</v>
      </c>
      <c r="AM525" s="151">
        <v>0</v>
      </c>
      <c r="AN525" s="166">
        <v>362.7735120845922</v>
      </c>
      <c r="AO525" s="150">
        <v>167.11024485549382</v>
      </c>
      <c r="AP525" s="151">
        <v>0</v>
      </c>
      <c r="AQ525" s="152">
        <v>177.55120845921448</v>
      </c>
      <c r="AR525" s="150">
        <v>74.041843516700965</v>
      </c>
      <c r="AS525" s="151">
        <v>0</v>
      </c>
      <c r="AT525" s="166">
        <v>85.553262839879153</v>
      </c>
      <c r="AU525" s="150">
        <v>68.194292327639317</v>
      </c>
      <c r="AV525" s="151">
        <v>0</v>
      </c>
      <c r="AW525" s="166">
        <v>83.820045317220533</v>
      </c>
      <c r="AX525" s="150">
        <v>128.57472809667675</v>
      </c>
      <c r="AY525" s="151">
        <v>0</v>
      </c>
      <c r="AZ525" s="152">
        <v>128.57472809667675</v>
      </c>
      <c r="BA525" s="150">
        <v>11.671382172776159</v>
      </c>
      <c r="BB525" s="151">
        <v>0</v>
      </c>
      <c r="BC525" s="166">
        <v>12.400604229607248</v>
      </c>
    </row>
    <row r="526" spans="1:55" hidden="1">
      <c r="A526" s="147" t="str">
        <f t="shared" si="8"/>
        <v>HOSPITAL SISTERS HEALTH SYSTEMHEALTHTRUST</v>
      </c>
      <c r="B526" s="148" t="s">
        <v>594</v>
      </c>
      <c r="C526" s="148" t="s">
        <v>8331</v>
      </c>
      <c r="D526" s="168">
        <v>1310</v>
      </c>
      <c r="E526" s="150">
        <v>544.07365269262675</v>
      </c>
      <c r="F526" s="151">
        <v>0</v>
      </c>
      <c r="G526" s="152">
        <v>895.48940458015261</v>
      </c>
      <c r="H526" s="150">
        <v>700.38749721964564</v>
      </c>
      <c r="I526" s="151">
        <v>0</v>
      </c>
      <c r="J526" s="153">
        <v>754.47877099236655</v>
      </c>
      <c r="K526" s="150">
        <v>570.8788299114957</v>
      </c>
      <c r="L526" s="151">
        <v>0</v>
      </c>
      <c r="M526" s="152">
        <v>615.5775954198474</v>
      </c>
      <c r="N526" s="150">
        <v>24.657882197134604</v>
      </c>
      <c r="O526" s="151">
        <v>0</v>
      </c>
      <c r="P526" s="152">
        <v>26.18796183206107</v>
      </c>
      <c r="Q526" s="150">
        <v>104.85078511101528</v>
      </c>
      <c r="R526" s="151">
        <v>0</v>
      </c>
      <c r="S526" s="152">
        <v>112.71321374045802</v>
      </c>
      <c r="T526" s="150">
        <v>197.44530783732202</v>
      </c>
      <c r="U526" s="151">
        <v>0</v>
      </c>
      <c r="V526" s="152">
        <v>239.4024427480916</v>
      </c>
      <c r="W526" s="150">
        <v>128.93274893692885</v>
      </c>
      <c r="X526" s="151">
        <v>0</v>
      </c>
      <c r="Y526" s="152">
        <v>141.28636641221374</v>
      </c>
      <c r="Z526" s="150">
        <v>904.12176724261622</v>
      </c>
      <c r="AA526" s="151">
        <v>0</v>
      </c>
      <c r="AB526" s="166">
        <v>1172.9118854961832</v>
      </c>
      <c r="AC526" s="150">
        <v>172.97994035029748</v>
      </c>
      <c r="AD526" s="151">
        <v>0</v>
      </c>
      <c r="AE526" s="152">
        <v>198.20354198473282</v>
      </c>
      <c r="AF526" s="150">
        <v>227.12635852632059</v>
      </c>
      <c r="AG526" s="151">
        <v>0</v>
      </c>
      <c r="AH526" s="152">
        <v>267.12087786259548</v>
      </c>
      <c r="AI526" s="150">
        <v>261.75378124769668</v>
      </c>
      <c r="AJ526" s="151">
        <v>0</v>
      </c>
      <c r="AK526" s="152">
        <v>272.95432061068698</v>
      </c>
      <c r="AL526" s="150">
        <v>64.60854225927676</v>
      </c>
      <c r="AM526" s="151">
        <v>0</v>
      </c>
      <c r="AN526" s="166">
        <v>75.853190839694662</v>
      </c>
      <c r="AO526" s="150">
        <v>104.24052457813507</v>
      </c>
      <c r="AP526" s="151">
        <v>0</v>
      </c>
      <c r="AQ526" s="152">
        <v>110.75341984732825</v>
      </c>
      <c r="AR526" s="150">
        <v>68.717787018507721</v>
      </c>
      <c r="AS526" s="151">
        <v>0</v>
      </c>
      <c r="AT526" s="166">
        <v>79.401465648854966</v>
      </c>
      <c r="AU526" s="150">
        <v>25.914241874641203</v>
      </c>
      <c r="AV526" s="151">
        <v>0</v>
      </c>
      <c r="AW526" s="166">
        <v>31.852122137404578</v>
      </c>
      <c r="AX526" s="150">
        <v>50.763557251908395</v>
      </c>
      <c r="AY526" s="151">
        <v>0</v>
      </c>
      <c r="AZ526" s="152">
        <v>50.763557251908395</v>
      </c>
      <c r="BA526" s="150">
        <v>18.341311318207168</v>
      </c>
      <c r="BB526" s="151">
        <v>0</v>
      </c>
      <c r="BC526" s="166">
        <v>19.487267175572519</v>
      </c>
    </row>
    <row r="527" spans="1:55" hidden="1">
      <c r="A527" s="147" t="str">
        <f t="shared" si="8"/>
        <v>VISN 16, South Central VA Healthcare NetworkDEPARTMENT OF VETERANS AFFAIRS</v>
      </c>
      <c r="B527" s="148" t="s">
        <v>1079</v>
      </c>
      <c r="C527" s="148" t="s">
        <v>8360</v>
      </c>
      <c r="D527" s="168">
        <v>1239</v>
      </c>
      <c r="E527" s="150">
        <v>89.789090909090916</v>
      </c>
      <c r="F527" s="151">
        <v>102.14952307244833</v>
      </c>
      <c r="G527" s="152">
        <v>126.60319936074333</v>
      </c>
      <c r="H527" s="150">
        <v>1414.4081118881118</v>
      </c>
      <c r="I527" s="151">
        <v>1549.2288657742201</v>
      </c>
      <c r="J527" s="153">
        <v>1838.1240456368407</v>
      </c>
      <c r="K527" s="150">
        <v>615.28496503496501</v>
      </c>
      <c r="L527" s="151">
        <v>684.57158125897979</v>
      </c>
      <c r="M527" s="152">
        <v>826.70154106990867</v>
      </c>
      <c r="N527" s="150">
        <v>731.54</v>
      </c>
      <c r="O527" s="151">
        <v>790.28447585046479</v>
      </c>
      <c r="P527" s="152">
        <v>919.66794565658995</v>
      </c>
      <c r="Q527" s="150">
        <v>67.583146853146843</v>
      </c>
      <c r="R527" s="151">
        <v>74.372808664775647</v>
      </c>
      <c r="S527" s="152">
        <v>91.754558910342183</v>
      </c>
      <c r="T527" s="150">
        <v>82.060699300699298</v>
      </c>
      <c r="U527" s="151">
        <v>88.727030919323312</v>
      </c>
      <c r="V527" s="152">
        <v>97.190545508836834</v>
      </c>
      <c r="W527" s="150">
        <v>34.386013986013985</v>
      </c>
      <c r="X527" s="151">
        <v>37.179416604159343</v>
      </c>
      <c r="Y527" s="152">
        <v>40.725895412235566</v>
      </c>
      <c r="Z527" s="150">
        <v>823.61370629370629</v>
      </c>
      <c r="AA527" s="151">
        <v>1010.3862175191804</v>
      </c>
      <c r="AB527" s="166">
        <v>1298.7614252193623</v>
      </c>
      <c r="AC527" s="150">
        <v>120.49580419580421</v>
      </c>
      <c r="AD527" s="151">
        <v>135.70344474888208</v>
      </c>
      <c r="AE527" s="152">
        <v>145.52869327122221</v>
      </c>
      <c r="AF527" s="150">
        <v>340.60804195804201</v>
      </c>
      <c r="AG527" s="151">
        <v>417.51126732500239</v>
      </c>
      <c r="AH527" s="152">
        <v>556.1872734582098</v>
      </c>
      <c r="AI527" s="150">
        <v>51.403636363636366</v>
      </c>
      <c r="AJ527" s="151">
        <v>56.259807131812828</v>
      </c>
      <c r="AK527" s="152">
        <v>60.643054981239167</v>
      </c>
      <c r="AL527" s="150">
        <v>77.904170065568721</v>
      </c>
      <c r="AM527" s="151">
        <v>90.553171166454433</v>
      </c>
      <c r="AN527" s="166">
        <v>100.24622547461853</v>
      </c>
      <c r="AO527" s="150">
        <v>62.442587412587422</v>
      </c>
      <c r="AP527" s="151">
        <v>67.52916816495177</v>
      </c>
      <c r="AQ527" s="152">
        <v>75.215190541239394</v>
      </c>
      <c r="AR527" s="150">
        <v>35.868531468531465</v>
      </c>
      <c r="AS527" s="151">
        <v>39.947110328373149</v>
      </c>
      <c r="AT527" s="152">
        <v>48.538586543004989</v>
      </c>
      <c r="AU527" s="150">
        <v>41.366485019016629</v>
      </c>
      <c r="AV527" s="151">
        <v>47.193193249216023</v>
      </c>
      <c r="AW527" s="152">
        <v>55.674316554303637</v>
      </c>
      <c r="AX527" s="150">
        <v>88.973566433566432</v>
      </c>
      <c r="AY527" s="151">
        <v>88.973566433566432</v>
      </c>
      <c r="AZ527" s="152">
        <v>88.973566433566432</v>
      </c>
      <c r="BA527" s="150">
        <v>5.9741958041958041</v>
      </c>
      <c r="BB527" s="151">
        <v>6.4608545197882403</v>
      </c>
      <c r="BC527" s="152">
        <v>7.1962148649317257</v>
      </c>
    </row>
    <row r="528" spans="1:55" hidden="1">
      <c r="A528" s="147" t="str">
        <f t="shared" si="8"/>
        <v>VISN 7, VA Southeast NetworkDEPARTMENT OF VETERANS AFFAIRS</v>
      </c>
      <c r="B528" s="148" t="s">
        <v>1092</v>
      </c>
      <c r="C528" s="148" t="s">
        <v>8360</v>
      </c>
      <c r="D528" s="168">
        <v>1113</v>
      </c>
      <c r="E528" s="150">
        <v>89.789090909090916</v>
      </c>
      <c r="F528" s="151">
        <v>102.14952307244833</v>
      </c>
      <c r="G528" s="152">
        <v>126.60319936074333</v>
      </c>
      <c r="H528" s="150">
        <v>1414.4081118881118</v>
      </c>
      <c r="I528" s="151">
        <v>1549.2288657742201</v>
      </c>
      <c r="J528" s="153">
        <v>1838.1240456368407</v>
      </c>
      <c r="K528" s="150">
        <v>615.28496503496501</v>
      </c>
      <c r="L528" s="151">
        <v>684.57158125897979</v>
      </c>
      <c r="M528" s="152">
        <v>826.70154106990867</v>
      </c>
      <c r="N528" s="150">
        <v>731.54</v>
      </c>
      <c r="O528" s="151">
        <v>790.28447585046479</v>
      </c>
      <c r="P528" s="152">
        <v>919.66794565658995</v>
      </c>
      <c r="Q528" s="150">
        <v>67.583146853146843</v>
      </c>
      <c r="R528" s="151">
        <v>74.372808664775647</v>
      </c>
      <c r="S528" s="152">
        <v>91.754558910342183</v>
      </c>
      <c r="T528" s="150">
        <v>82.060699300699298</v>
      </c>
      <c r="U528" s="151">
        <v>88.727030919323312</v>
      </c>
      <c r="V528" s="152">
        <v>97.190545508836834</v>
      </c>
      <c r="W528" s="150">
        <v>34.386013986013985</v>
      </c>
      <c r="X528" s="151">
        <v>37.179416604159343</v>
      </c>
      <c r="Y528" s="152">
        <v>40.725895412235566</v>
      </c>
      <c r="Z528" s="150">
        <v>823.61370629370629</v>
      </c>
      <c r="AA528" s="151">
        <v>1010.3862175191804</v>
      </c>
      <c r="AB528" s="166">
        <v>1298.7614252193623</v>
      </c>
      <c r="AC528" s="150">
        <v>120.49580419580421</v>
      </c>
      <c r="AD528" s="151">
        <v>135.70344474888208</v>
      </c>
      <c r="AE528" s="152">
        <v>145.52869327122221</v>
      </c>
      <c r="AF528" s="150">
        <v>340.60804195804201</v>
      </c>
      <c r="AG528" s="151">
        <v>417.51126732500239</v>
      </c>
      <c r="AH528" s="152">
        <v>556.1872734582098</v>
      </c>
      <c r="AI528" s="150">
        <v>51.403636363636366</v>
      </c>
      <c r="AJ528" s="151">
        <v>56.259807131812828</v>
      </c>
      <c r="AK528" s="152">
        <v>60.643054981239167</v>
      </c>
      <c r="AL528" s="150">
        <v>77.904170065568721</v>
      </c>
      <c r="AM528" s="151">
        <v>90.553171166454433</v>
      </c>
      <c r="AN528" s="166">
        <v>100.24622547461853</v>
      </c>
      <c r="AO528" s="150">
        <v>62.442587412587422</v>
      </c>
      <c r="AP528" s="151">
        <v>67.52916816495177</v>
      </c>
      <c r="AQ528" s="152">
        <v>75.215190541239394</v>
      </c>
      <c r="AR528" s="150">
        <v>35.868531468531465</v>
      </c>
      <c r="AS528" s="151">
        <v>39.947110328373149</v>
      </c>
      <c r="AT528" s="152">
        <v>48.538586543004989</v>
      </c>
      <c r="AU528" s="150">
        <v>41.366485019016629</v>
      </c>
      <c r="AV528" s="151">
        <v>47.193193249216023</v>
      </c>
      <c r="AW528" s="152">
        <v>55.674316554303637</v>
      </c>
      <c r="AX528" s="150">
        <v>88.973566433566432</v>
      </c>
      <c r="AY528" s="151">
        <v>88.973566433566432</v>
      </c>
      <c r="AZ528" s="152">
        <v>88.973566433566432</v>
      </c>
      <c r="BA528" s="150">
        <v>5.9741958041958041</v>
      </c>
      <c r="BB528" s="151">
        <v>6.4608545197882403</v>
      </c>
      <c r="BC528" s="152">
        <v>7.1962148649317257</v>
      </c>
    </row>
    <row r="529" spans="1:55" hidden="1">
      <c r="A529" s="147" t="str">
        <f t="shared" si="8"/>
        <v>PENN MEDICINEVIZIENT</v>
      </c>
      <c r="B529" s="148" t="s">
        <v>821</v>
      </c>
      <c r="C529" s="148" t="s">
        <v>8335</v>
      </c>
      <c r="D529" s="168">
        <v>1097</v>
      </c>
      <c r="E529" s="150">
        <v>91.737021956160234</v>
      </c>
      <c r="F529" s="151">
        <v>102.70659100511341</v>
      </c>
      <c r="G529" s="152">
        <v>135.65509326084924</v>
      </c>
      <c r="H529" s="150">
        <v>2043.5159941160307</v>
      </c>
      <c r="I529" s="151">
        <v>2326.2682542539337</v>
      </c>
      <c r="J529" s="153">
        <v>3002.5803537991683</v>
      </c>
      <c r="K529" s="150">
        <v>1966.7706226527416</v>
      </c>
      <c r="L529" s="151">
        <v>2242.398421361378</v>
      </c>
      <c r="M529" s="152">
        <v>2895.4314835140417</v>
      </c>
      <c r="N529" s="150">
        <v>65.56790781887382</v>
      </c>
      <c r="O529" s="151">
        <v>71.371193044516161</v>
      </c>
      <c r="P529" s="152">
        <v>90.105059893148336</v>
      </c>
      <c r="Q529" s="150">
        <v>11.177463644415202</v>
      </c>
      <c r="R529" s="151">
        <v>12.49863984803938</v>
      </c>
      <c r="S529" s="152">
        <v>17.043810391978123</v>
      </c>
      <c r="T529" s="150">
        <v>240.64743932682163</v>
      </c>
      <c r="U529" s="151">
        <v>256.59213336050794</v>
      </c>
      <c r="V529" s="152">
        <v>304.07341841385602</v>
      </c>
      <c r="W529" s="150">
        <v>425.07060516351237</v>
      </c>
      <c r="X529" s="151">
        <v>453.23471428931714</v>
      </c>
      <c r="Y529" s="152">
        <v>537.10387420237009</v>
      </c>
      <c r="Z529" s="150">
        <v>1467.3870683109367</v>
      </c>
      <c r="AA529" s="151">
        <v>1817.8232918862927</v>
      </c>
      <c r="AB529" s="166">
        <v>2570.1208933454877</v>
      </c>
      <c r="AC529" s="150">
        <v>597.08129926666481</v>
      </c>
      <c r="AD529" s="151">
        <v>673.46606920283295</v>
      </c>
      <c r="AE529" s="152">
        <v>782.03742023701011</v>
      </c>
      <c r="AF529" s="150">
        <v>374.64950134467165</v>
      </c>
      <c r="AG529" s="151">
        <v>467.71690452268609</v>
      </c>
      <c r="AH529" s="152">
        <v>696.18229717411123</v>
      </c>
      <c r="AI529" s="150">
        <v>248.39049568158111</v>
      </c>
      <c r="AJ529" s="151">
        <v>277.85870623725731</v>
      </c>
      <c r="AK529" s="152">
        <v>313.95872377917283</v>
      </c>
      <c r="AL529" s="150">
        <v>48.298003551570432</v>
      </c>
      <c r="AM529" s="151">
        <v>56.650147246458687</v>
      </c>
      <c r="AN529" s="166">
        <v>66.366918549067407</v>
      </c>
      <c r="AO529" s="150">
        <v>119.77102262737075</v>
      </c>
      <c r="AP529" s="151">
        <v>128.35163041050316</v>
      </c>
      <c r="AQ529" s="152">
        <v>153.75266416721331</v>
      </c>
      <c r="AR529" s="150">
        <v>56.387638511001946</v>
      </c>
      <c r="AS529" s="151">
        <v>63.626176930690995</v>
      </c>
      <c r="AT529" s="166">
        <v>87.046789202362007</v>
      </c>
      <c r="AU529" s="150">
        <v>40.01564345574095</v>
      </c>
      <c r="AV529" s="151">
        <v>44.059596907261181</v>
      </c>
      <c r="AW529" s="166">
        <v>58.987274721154741</v>
      </c>
      <c r="AX529" s="150">
        <v>84.557978254756776</v>
      </c>
      <c r="AY529" s="151">
        <v>84.557978254756776</v>
      </c>
      <c r="AZ529" s="152">
        <v>84.557978254756776</v>
      </c>
      <c r="BA529" s="150">
        <v>10.628856530177195</v>
      </c>
      <c r="BB529" s="151">
        <v>11.390326600883547</v>
      </c>
      <c r="BC529" s="166">
        <v>13.644494074749316</v>
      </c>
    </row>
    <row r="530" spans="1:55" hidden="1">
      <c r="A530" s="147" t="str">
        <f t="shared" si="8"/>
        <v>PALMETTO HEALTH USC MEDICAL GROUPVIZIENT</v>
      </c>
      <c r="B530" s="148" t="s">
        <v>811</v>
      </c>
      <c r="C530" s="148" t="s">
        <v>8335</v>
      </c>
      <c r="D530" s="168">
        <v>1092</v>
      </c>
      <c r="E530" s="150">
        <v>91.737021956160234</v>
      </c>
      <c r="F530" s="151">
        <v>102.70659100511341</v>
      </c>
      <c r="G530" s="152">
        <v>135.65509326084924</v>
      </c>
      <c r="H530" s="150">
        <v>2055.368114499845</v>
      </c>
      <c r="I530" s="151">
        <v>2339.5212952680204</v>
      </c>
      <c r="J530" s="153">
        <v>3020.6529057654243</v>
      </c>
      <c r="K530" s="150">
        <v>1966.7706226527416</v>
      </c>
      <c r="L530" s="151">
        <v>2242.398421361378</v>
      </c>
      <c r="M530" s="152">
        <v>2895.4314835140417</v>
      </c>
      <c r="N530" s="150">
        <v>65.56790781887382</v>
      </c>
      <c r="O530" s="151">
        <v>71.371193044516161</v>
      </c>
      <c r="P530" s="152">
        <v>90.105059893148336</v>
      </c>
      <c r="Q530" s="150">
        <v>23.029584028229564</v>
      </c>
      <c r="R530" s="151">
        <v>25.751680862126463</v>
      </c>
      <c r="S530" s="152">
        <v>35.116362358234127</v>
      </c>
      <c r="T530" s="150">
        <v>442.77225087314451</v>
      </c>
      <c r="U530" s="151">
        <v>472.10922651904337</v>
      </c>
      <c r="V530" s="152">
        <v>559.47103479853479</v>
      </c>
      <c r="W530" s="150">
        <v>109.47854743602825</v>
      </c>
      <c r="X530" s="151">
        <v>116.73232061974866</v>
      </c>
      <c r="Y530" s="152">
        <v>138.333141025641</v>
      </c>
      <c r="Z530" s="150">
        <v>717.34822485677216</v>
      </c>
      <c r="AA530" s="151">
        <v>888.6628073115935</v>
      </c>
      <c r="AB530" s="166">
        <v>1256.4317216117215</v>
      </c>
      <c r="AC530" s="150">
        <v>169.11670412228912</v>
      </c>
      <c r="AD530" s="151">
        <v>190.7518492065681</v>
      </c>
      <c r="AE530" s="152">
        <v>221.503489010989</v>
      </c>
      <c r="AF530" s="150">
        <v>191.94364813048284</v>
      </c>
      <c r="AG530" s="151">
        <v>239.62473892041626</v>
      </c>
      <c r="AH530" s="152">
        <v>356.67408979285784</v>
      </c>
      <c r="AI530" s="150">
        <v>119.65468806218952</v>
      </c>
      <c r="AJ530" s="151">
        <v>133.85011664376637</v>
      </c>
      <c r="AK530" s="152">
        <v>151.24021978021975</v>
      </c>
      <c r="AL530" s="150">
        <v>14.007376847207118</v>
      </c>
      <c r="AM530" s="151">
        <v>16.429663807607177</v>
      </c>
      <c r="AN530" s="166">
        <v>19.247719780219782</v>
      </c>
      <c r="AO530" s="150">
        <v>165.09078099941988</v>
      </c>
      <c r="AP530" s="151">
        <v>176.91817638514905</v>
      </c>
      <c r="AQ530" s="152">
        <v>211.93062271062271</v>
      </c>
      <c r="AR530" s="150">
        <v>113.16430559660625</v>
      </c>
      <c r="AS530" s="151">
        <v>127.69132242918104</v>
      </c>
      <c r="AT530" s="166">
        <v>174.69413003663001</v>
      </c>
      <c r="AU530" s="150">
        <v>70.291078555548353</v>
      </c>
      <c r="AV530" s="151">
        <v>77.394646690100203</v>
      </c>
      <c r="AW530" s="166">
        <v>103.61645604395605</v>
      </c>
      <c r="AX530" s="150">
        <v>194.09670329670328</v>
      </c>
      <c r="AY530" s="151">
        <v>194.09670329670328</v>
      </c>
      <c r="AZ530" s="152">
        <v>194.09670329670328</v>
      </c>
      <c r="BA530" s="150">
        <v>24.166498022272162</v>
      </c>
      <c r="BB530" s="151">
        <v>25.897828660285555</v>
      </c>
      <c r="BC530" s="166">
        <v>31.023058608058609</v>
      </c>
    </row>
    <row r="531" spans="1:55" hidden="1">
      <c r="A531" s="147" t="str">
        <f t="shared" si="8"/>
        <v>NORTHWESTERN MEDICINEPREMIER</v>
      </c>
      <c r="B531" s="148" t="s">
        <v>788</v>
      </c>
      <c r="C531" s="148" t="s">
        <v>8334</v>
      </c>
      <c r="D531" s="168">
        <v>280</v>
      </c>
      <c r="E531" s="150">
        <v>90.559039229289681</v>
      </c>
      <c r="F531" s="151">
        <v>110.87213602572317</v>
      </c>
      <c r="G531" s="152">
        <v>170.13036375307578</v>
      </c>
      <c r="H531" s="150">
        <v>1804.580160570818</v>
      </c>
      <c r="I531" s="151">
        <v>2275.0116154073889</v>
      </c>
      <c r="J531" s="153">
        <v>2752.5173831590196</v>
      </c>
      <c r="K531" s="150">
        <v>1726.4826996787724</v>
      </c>
      <c r="L531" s="151">
        <v>2170.6621243783366</v>
      </c>
      <c r="M531" s="152">
        <v>2629.5554816811873</v>
      </c>
      <c r="N531" s="150">
        <v>14.240477114825188</v>
      </c>
      <c r="O531" s="151">
        <v>19.240025105424831</v>
      </c>
      <c r="P531" s="152">
        <v>22.38087684729064</v>
      </c>
      <c r="Q531" s="150">
        <v>63.856983777220471</v>
      </c>
      <c r="R531" s="151">
        <v>85.109465923627241</v>
      </c>
      <c r="S531" s="152">
        <v>100.58102463054188</v>
      </c>
      <c r="T531" s="150">
        <v>350.75985314301874</v>
      </c>
      <c r="U531" s="151">
        <v>419.20901373345828</v>
      </c>
      <c r="V531" s="152">
        <v>453.79126108374385</v>
      </c>
      <c r="W531" s="150">
        <v>131.45049968421642</v>
      </c>
      <c r="X531" s="151">
        <v>157.10245580734136</v>
      </c>
      <c r="Y531" s="152">
        <v>170.06247290640394</v>
      </c>
      <c r="Z531" s="150">
        <v>1116.587001027945</v>
      </c>
      <c r="AA531" s="151">
        <v>1390.9708461555517</v>
      </c>
      <c r="AB531" s="166">
        <v>1795.1669950738915</v>
      </c>
      <c r="AC531" s="150">
        <v>211.90473206463369</v>
      </c>
      <c r="AD531" s="151">
        <v>269.19643003617193</v>
      </c>
      <c r="AE531" s="152">
        <v>284.1419014778325</v>
      </c>
      <c r="AF531" s="150">
        <v>317.10357160103263</v>
      </c>
      <c r="AG531" s="151">
        <v>326.18980156595688</v>
      </c>
      <c r="AH531" s="152">
        <v>353.95495566502467</v>
      </c>
      <c r="AI531" s="150">
        <v>242.40097858054546</v>
      </c>
      <c r="AJ531" s="151">
        <v>307.0216848559661</v>
      </c>
      <c r="AK531" s="152">
        <v>358.22521182266007</v>
      </c>
      <c r="AL531" s="150">
        <v>55.675614201272843</v>
      </c>
      <c r="AM531" s="151">
        <v>70.814841333905079</v>
      </c>
      <c r="AN531" s="166">
        <v>87.160329160871612</v>
      </c>
      <c r="AO531" s="150">
        <v>95.593354913889343</v>
      </c>
      <c r="AP531" s="151">
        <v>110.38475570480884</v>
      </c>
      <c r="AQ531" s="152">
        <v>123.37497699796732</v>
      </c>
      <c r="AR531" s="150">
        <v>61.767554589636326</v>
      </c>
      <c r="AS531" s="151">
        <v>79.463896640478907</v>
      </c>
      <c r="AT531" s="166">
        <v>99.450685781534204</v>
      </c>
      <c r="AU531" s="150">
        <v>45.4867918758138</v>
      </c>
      <c r="AV531" s="151">
        <v>57.685924457907163</v>
      </c>
      <c r="AW531" s="166">
        <v>70.072729064039407</v>
      </c>
      <c r="AX531" s="150">
        <v>17.183852216748768</v>
      </c>
      <c r="AY531" s="151">
        <v>17.183852216748768</v>
      </c>
      <c r="AZ531" s="152">
        <v>17.183852216748768</v>
      </c>
      <c r="BA531" s="150">
        <v>11.222036565456449</v>
      </c>
      <c r="BB531" s="151">
        <v>12.958450573308186</v>
      </c>
      <c r="BC531" s="166">
        <v>14.483417852430374</v>
      </c>
    </row>
    <row r="532" spans="1:55" hidden="1">
      <c r="A532" s="147" t="str">
        <f t="shared" si="8"/>
        <v>NORTHWESTERN MEDICINENORTHWESTERN MEML-MEDASSETS</v>
      </c>
      <c r="B532" s="148" t="s">
        <v>788</v>
      </c>
      <c r="C532" s="148" t="s">
        <v>8398</v>
      </c>
      <c r="D532" s="168">
        <v>635</v>
      </c>
      <c r="E532" s="150">
        <v>379.06622248610302</v>
      </c>
      <c r="F532" s="151">
        <v>431.24875692342675</v>
      </c>
      <c r="G532" s="152">
        <v>534.48582729188786</v>
      </c>
      <c r="H532" s="150">
        <v>1894.716693582661</v>
      </c>
      <c r="I532" s="151">
        <v>2106.6039124409053</v>
      </c>
      <c r="J532" s="153">
        <v>2545.2574893594506</v>
      </c>
      <c r="K532" s="150">
        <v>1802.829657442308</v>
      </c>
      <c r="L532" s="151">
        <v>2005.8444777140478</v>
      </c>
      <c r="M532" s="152">
        <v>2422.2955878816183</v>
      </c>
      <c r="N532" s="150">
        <v>17.802628357540467</v>
      </c>
      <c r="O532" s="151">
        <v>19.232223556195819</v>
      </c>
      <c r="P532" s="152">
        <v>22.38087684729064</v>
      </c>
      <c r="Q532" s="150">
        <v>74.08440778281259</v>
      </c>
      <c r="R532" s="151">
        <v>81.527211170661616</v>
      </c>
      <c r="S532" s="152">
        <v>100.58102463054188</v>
      </c>
      <c r="T532" s="150">
        <v>383.14866972006462</v>
      </c>
      <c r="U532" s="151">
        <v>414.2743622056858</v>
      </c>
      <c r="V532" s="152">
        <v>453.79126108374385</v>
      </c>
      <c r="W532" s="150">
        <v>143.58850831058325</v>
      </c>
      <c r="X532" s="151">
        <v>155.25314949910575</v>
      </c>
      <c r="Y532" s="152">
        <v>170.06247290640394</v>
      </c>
      <c r="Z532" s="150">
        <v>1138.4108840306978</v>
      </c>
      <c r="AA532" s="151">
        <v>1396.5705746624151</v>
      </c>
      <c r="AB532" s="166">
        <v>1795.1669950738915</v>
      </c>
      <c r="AC532" s="150">
        <v>235.2656796037268</v>
      </c>
      <c r="AD532" s="151">
        <v>264.95829764771378</v>
      </c>
      <c r="AE532" s="152">
        <v>284.1419014778325</v>
      </c>
      <c r="AF532" s="150">
        <v>216.76135025672809</v>
      </c>
      <c r="AG532" s="151">
        <v>265.70219990258948</v>
      </c>
      <c r="AH532" s="152">
        <v>353.95495566502467</v>
      </c>
      <c r="AI532" s="150">
        <v>303.64694737946991</v>
      </c>
      <c r="AJ532" s="151">
        <v>332.33288351206079</v>
      </c>
      <c r="AK532" s="152">
        <v>358.22521182266007</v>
      </c>
      <c r="AL532" s="150">
        <v>77.904170065568721</v>
      </c>
      <c r="AM532" s="151">
        <v>90.553171166454433</v>
      </c>
      <c r="AN532" s="152">
        <v>100.24622547461853</v>
      </c>
      <c r="AO532" s="150">
        <v>82.680464660023887</v>
      </c>
      <c r="AP532" s="151">
        <v>89.415625350233213</v>
      </c>
      <c r="AQ532" s="152">
        <v>99.592716463704562</v>
      </c>
      <c r="AR532" s="150">
        <v>51.20799843392367</v>
      </c>
      <c r="AS532" s="151">
        <v>57.030814460017261</v>
      </c>
      <c r="AT532" s="152">
        <v>69.296504816756368</v>
      </c>
      <c r="AU532" s="150">
        <v>52.064626500477985</v>
      </c>
      <c r="AV532" s="151">
        <v>59.398229720406682</v>
      </c>
      <c r="AW532" s="166">
        <v>70.072729064039407</v>
      </c>
      <c r="AX532" s="150">
        <v>17.183852216748768</v>
      </c>
      <c r="AY532" s="151">
        <v>17.183852216748768</v>
      </c>
      <c r="AZ532" s="152">
        <v>17.183852216748768</v>
      </c>
      <c r="BA532" s="150">
        <v>10.552474658819062</v>
      </c>
      <c r="BB532" s="151">
        <v>11.412080525800503</v>
      </c>
      <c r="BC532" s="152">
        <v>12.710978597031637</v>
      </c>
    </row>
    <row r="533" spans="1:55" hidden="1">
      <c r="A533" s="147" t="str">
        <f t="shared" si="8"/>
        <v>NORTHWESTERN MEDICINEINTERNATIONAL PHYSICIANS NTWRKS LLC</v>
      </c>
      <c r="B533" s="148" t="s">
        <v>788</v>
      </c>
      <c r="C533" s="148" t="s">
        <v>8377</v>
      </c>
      <c r="D533" s="168">
        <v>100</v>
      </c>
      <c r="E533" s="150">
        <v>379.06622248610302</v>
      </c>
      <c r="F533" s="151">
        <v>431.24875692342675</v>
      </c>
      <c r="G533" s="152">
        <v>534.48582729188786</v>
      </c>
      <c r="H533" s="150">
        <v>1894.716693582661</v>
      </c>
      <c r="I533" s="151">
        <v>2106.6039124409053</v>
      </c>
      <c r="J533" s="153">
        <v>2545.2574893594506</v>
      </c>
      <c r="K533" s="150">
        <v>1802.829657442308</v>
      </c>
      <c r="L533" s="151">
        <v>2005.8444777140478</v>
      </c>
      <c r="M533" s="152">
        <v>2422.2955878816183</v>
      </c>
      <c r="N533" s="150">
        <v>17.802628357540467</v>
      </c>
      <c r="O533" s="151">
        <v>19.232223556195819</v>
      </c>
      <c r="P533" s="152">
        <v>22.38087684729064</v>
      </c>
      <c r="Q533" s="150">
        <v>74.08440778281259</v>
      </c>
      <c r="R533" s="151">
        <v>81.527211170661616</v>
      </c>
      <c r="S533" s="152">
        <v>100.58102463054188</v>
      </c>
      <c r="T533" s="150">
        <v>383.14866972006462</v>
      </c>
      <c r="U533" s="151">
        <v>414.2743622056858</v>
      </c>
      <c r="V533" s="152">
        <v>453.79126108374385</v>
      </c>
      <c r="W533" s="150">
        <v>143.58850831058325</v>
      </c>
      <c r="X533" s="151">
        <v>155.25314949910575</v>
      </c>
      <c r="Y533" s="152">
        <v>170.06247290640394</v>
      </c>
      <c r="Z533" s="150">
        <v>1138.4108840306978</v>
      </c>
      <c r="AA533" s="151">
        <v>1396.5705746624151</v>
      </c>
      <c r="AB533" s="166">
        <v>1795.1669950738915</v>
      </c>
      <c r="AC533" s="150">
        <v>235.2656796037268</v>
      </c>
      <c r="AD533" s="151">
        <v>264.95829764771378</v>
      </c>
      <c r="AE533" s="152">
        <v>284.1419014778325</v>
      </c>
      <c r="AF533" s="150">
        <v>216.76135025672809</v>
      </c>
      <c r="AG533" s="151">
        <v>265.70219990258948</v>
      </c>
      <c r="AH533" s="152">
        <v>353.95495566502467</v>
      </c>
      <c r="AI533" s="150">
        <v>303.64694737946991</v>
      </c>
      <c r="AJ533" s="151">
        <v>332.33288351206079</v>
      </c>
      <c r="AK533" s="152">
        <v>358.22521182266007</v>
      </c>
      <c r="AL533" s="150">
        <v>77.904170065568721</v>
      </c>
      <c r="AM533" s="151">
        <v>90.553171166454433</v>
      </c>
      <c r="AN533" s="152">
        <v>100.24622547461853</v>
      </c>
      <c r="AO533" s="150">
        <v>82.680464660023887</v>
      </c>
      <c r="AP533" s="151">
        <v>89.415625350233213</v>
      </c>
      <c r="AQ533" s="152">
        <v>99.592716463704562</v>
      </c>
      <c r="AR533" s="150">
        <v>51.20799843392367</v>
      </c>
      <c r="AS533" s="151">
        <v>57.030814460017261</v>
      </c>
      <c r="AT533" s="152">
        <v>69.296504816756368</v>
      </c>
      <c r="AU533" s="150">
        <v>52.064626500477985</v>
      </c>
      <c r="AV533" s="151">
        <v>59.398229720406682</v>
      </c>
      <c r="AW533" s="166">
        <v>70.072729064039407</v>
      </c>
      <c r="AX533" s="150">
        <v>17.183852216748768</v>
      </c>
      <c r="AY533" s="151">
        <v>17.183852216748768</v>
      </c>
      <c r="AZ533" s="152">
        <v>17.183852216748768</v>
      </c>
      <c r="BA533" s="150">
        <v>10.552474658819062</v>
      </c>
      <c r="BB533" s="151">
        <v>11.412080525800503</v>
      </c>
      <c r="BC533" s="152">
        <v>12.710978597031637</v>
      </c>
    </row>
    <row r="534" spans="1:55" hidden="1">
      <c r="A534" s="147" t="str">
        <f t="shared" si="8"/>
        <v>MULTICARE HEALTH SYSTEMVIZIENT</v>
      </c>
      <c r="B534" s="148" t="s">
        <v>747</v>
      </c>
      <c r="C534" s="148" t="s">
        <v>8335</v>
      </c>
      <c r="D534" s="168">
        <v>863</v>
      </c>
      <c r="E534" s="150">
        <v>91.737021956160234</v>
      </c>
      <c r="F534" s="151">
        <v>102.70659100511341</v>
      </c>
      <c r="G534" s="152">
        <v>135.65509326084924</v>
      </c>
      <c r="H534" s="150">
        <v>2055.368114499845</v>
      </c>
      <c r="I534" s="151">
        <v>2339.5212952680204</v>
      </c>
      <c r="J534" s="153">
        <v>3020.6529057654243</v>
      </c>
      <c r="K534" s="150">
        <v>1966.7706226527416</v>
      </c>
      <c r="L534" s="151">
        <v>2242.398421361378</v>
      </c>
      <c r="M534" s="152">
        <v>2895.4314835140417</v>
      </c>
      <c r="N534" s="150">
        <v>65.56790781887382</v>
      </c>
      <c r="O534" s="151">
        <v>71.371193044516161</v>
      </c>
      <c r="P534" s="152">
        <v>90.105059893148336</v>
      </c>
      <c r="Q534" s="150">
        <v>23.029584028229564</v>
      </c>
      <c r="R534" s="151">
        <v>25.751680862126463</v>
      </c>
      <c r="S534" s="152">
        <v>35.116362358234127</v>
      </c>
      <c r="T534" s="150">
        <v>167.01203247241065</v>
      </c>
      <c r="U534" s="151">
        <v>178.07782966171766</v>
      </c>
      <c r="V534" s="152">
        <v>211.03037610619469</v>
      </c>
      <c r="W534" s="150">
        <v>84.731155723017793</v>
      </c>
      <c r="X534" s="151">
        <v>90.345228978496522</v>
      </c>
      <c r="Y534" s="152">
        <v>107.06323008849557</v>
      </c>
      <c r="Z534" s="150">
        <v>769.76838033820241</v>
      </c>
      <c r="AA534" s="151">
        <v>953.60176013208616</v>
      </c>
      <c r="AB534" s="166">
        <v>1348.2453539823011</v>
      </c>
      <c r="AC534" s="150">
        <v>209.22317014542458</v>
      </c>
      <c r="AD534" s="151">
        <v>235.98914612977117</v>
      </c>
      <c r="AE534" s="152">
        <v>274.03361725663717</v>
      </c>
      <c r="AF534" s="150">
        <v>163.84807427853104</v>
      </c>
      <c r="AG534" s="151">
        <v>204.5498895327639</v>
      </c>
      <c r="AH534" s="152">
        <v>304.46625</v>
      </c>
      <c r="AI534" s="150">
        <v>405.40300455048498</v>
      </c>
      <c r="AJ534" s="151">
        <v>453.49864953567806</v>
      </c>
      <c r="AK534" s="152">
        <v>512.41819690265481</v>
      </c>
      <c r="AL534" s="150">
        <v>11.200313846979112</v>
      </c>
      <c r="AM534" s="151">
        <v>13.137177149784815</v>
      </c>
      <c r="AN534" s="166">
        <v>15.39049778761062</v>
      </c>
      <c r="AO534" s="150">
        <v>62.127174968461766</v>
      </c>
      <c r="AP534" s="151">
        <v>66.578075606898722</v>
      </c>
      <c r="AQ534" s="152">
        <v>79.754004424778756</v>
      </c>
      <c r="AR534" s="150">
        <v>25.652853307873059</v>
      </c>
      <c r="AS534" s="151">
        <v>28.945936138562207</v>
      </c>
      <c r="AT534" s="166">
        <v>39.6008517699115</v>
      </c>
      <c r="AU534" s="150">
        <v>29.512748180233636</v>
      </c>
      <c r="AV534" s="151">
        <v>32.495286246860189</v>
      </c>
      <c r="AW534" s="166">
        <v>43.504900442477869</v>
      </c>
      <c r="AX534" s="150">
        <v>40.208362831858409</v>
      </c>
      <c r="AY534" s="151">
        <v>40.208362831858409</v>
      </c>
      <c r="AZ534" s="152">
        <v>40.208362831858409</v>
      </c>
      <c r="BA534" s="150">
        <v>13.925072504065984</v>
      </c>
      <c r="BB534" s="151">
        <v>14.922689313941714</v>
      </c>
      <c r="BC534" s="166">
        <v>17.875918141592923</v>
      </c>
    </row>
    <row r="535" spans="1:55" hidden="1">
      <c r="A535" s="147" t="str">
        <f t="shared" si="8"/>
        <v>MULTICARE HEALTH SYSTEMPREMIER</v>
      </c>
      <c r="B535" s="148" t="s">
        <v>747</v>
      </c>
      <c r="C535" s="148" t="s">
        <v>8334</v>
      </c>
      <c r="D535" s="168">
        <v>41</v>
      </c>
      <c r="E535" s="150">
        <v>90.559039229289681</v>
      </c>
      <c r="F535" s="151">
        <v>110.87213602572317</v>
      </c>
      <c r="G535" s="152">
        <v>170.13036375307578</v>
      </c>
      <c r="H535" s="150">
        <v>1813.183584654699</v>
      </c>
      <c r="I535" s="151">
        <v>2287.3354337161027</v>
      </c>
      <c r="J535" s="153">
        <v>2765.9062719525759</v>
      </c>
      <c r="K535" s="150">
        <v>1726.4826996787724</v>
      </c>
      <c r="L535" s="151">
        <v>2170.6621243783366</v>
      </c>
      <c r="M535" s="152">
        <v>2629.5554816811873</v>
      </c>
      <c r="N535" s="150">
        <v>61.160458252088169</v>
      </c>
      <c r="O535" s="151">
        <v>82.6326774546352</v>
      </c>
      <c r="P535" s="152">
        <v>96.122108341357304</v>
      </c>
      <c r="Q535" s="150">
        <v>25.540426723838529</v>
      </c>
      <c r="R535" s="151">
        <v>34.040631883131056</v>
      </c>
      <c r="S535" s="152">
        <v>40.228681930031016</v>
      </c>
      <c r="T535" s="150">
        <v>163.11681180229874</v>
      </c>
      <c r="U535" s="151">
        <v>194.94830205413083</v>
      </c>
      <c r="V535" s="152">
        <v>211.03037610619469</v>
      </c>
      <c r="W535" s="150">
        <v>82.754971466776908</v>
      </c>
      <c r="X535" s="151">
        <v>98.90422082022846</v>
      </c>
      <c r="Y535" s="152">
        <v>107.06323008849557</v>
      </c>
      <c r="Z535" s="150">
        <v>838.60345058928181</v>
      </c>
      <c r="AA535" s="151">
        <v>1044.6771726531549</v>
      </c>
      <c r="AB535" s="166">
        <v>1348.2453539823011</v>
      </c>
      <c r="AC535" s="150">
        <v>204.36626889399614</v>
      </c>
      <c r="AD535" s="151">
        <v>259.61982759920596</v>
      </c>
      <c r="AE535" s="152">
        <v>274.03361725663717</v>
      </c>
      <c r="AF535" s="150">
        <v>272.76729358281176</v>
      </c>
      <c r="AG535" s="151">
        <v>280.58311963576358</v>
      </c>
      <c r="AH535" s="152">
        <v>304.46625</v>
      </c>
      <c r="AI535" s="150">
        <v>346.73905764391827</v>
      </c>
      <c r="AJ535" s="151">
        <v>439.17483463389647</v>
      </c>
      <c r="AK535" s="152">
        <v>512.41819690265481</v>
      </c>
      <c r="AL535" s="150">
        <v>55.675614201272843</v>
      </c>
      <c r="AM535" s="151">
        <v>70.814841333905079</v>
      </c>
      <c r="AN535" s="166">
        <v>87.160329160871612</v>
      </c>
      <c r="AO535" s="150">
        <v>61.794968771563667</v>
      </c>
      <c r="AP535" s="151">
        <v>71.356660070984177</v>
      </c>
      <c r="AQ535" s="152">
        <v>79.754004424778756</v>
      </c>
      <c r="AR535" s="150">
        <v>24.59558477924827</v>
      </c>
      <c r="AS535" s="151">
        <v>31.642194995335792</v>
      </c>
      <c r="AT535" s="166">
        <v>39.6008517699115</v>
      </c>
      <c r="AU535" s="150">
        <v>28.240634815242846</v>
      </c>
      <c r="AV535" s="151">
        <v>35.814509210566214</v>
      </c>
      <c r="AW535" s="166">
        <v>43.504900442477869</v>
      </c>
      <c r="AX535" s="150">
        <v>40.208362831858409</v>
      </c>
      <c r="AY535" s="151">
        <v>40.208362831858409</v>
      </c>
      <c r="AZ535" s="152">
        <v>40.208362831858409</v>
      </c>
      <c r="BA535" s="150">
        <v>13.850612408617343</v>
      </c>
      <c r="BB535" s="151">
        <v>15.993752583162834</v>
      </c>
      <c r="BC535" s="166">
        <v>17.875918141592923</v>
      </c>
    </row>
    <row r="536" spans="1:55" hidden="1">
      <c r="A536" s="147" t="str">
        <f t="shared" si="8"/>
        <v>METHODIST HEALTH SYSTEMPREMIER</v>
      </c>
      <c r="B536" s="148" t="s">
        <v>721</v>
      </c>
      <c r="C536" s="148" t="s">
        <v>8334</v>
      </c>
      <c r="D536" s="168">
        <v>854</v>
      </c>
      <c r="E536" s="150">
        <v>90.559039229289681</v>
      </c>
      <c r="F536" s="151">
        <v>110.87213602572317</v>
      </c>
      <c r="G536" s="152">
        <v>170.13036375307578</v>
      </c>
      <c r="H536" s="150">
        <v>1765.4918593201244</v>
      </c>
      <c r="I536" s="151">
        <v>2222.9000931471428</v>
      </c>
      <c r="J536" s="153">
        <v>2690.9521378500945</v>
      </c>
      <c r="K536" s="150">
        <v>1726.4826996787724</v>
      </c>
      <c r="L536" s="151">
        <v>2170.6621243783366</v>
      </c>
      <c r="M536" s="152">
        <v>2629.5554816811873</v>
      </c>
      <c r="N536" s="150">
        <v>13.468732917513583</v>
      </c>
      <c r="O536" s="151">
        <v>18.197336885675284</v>
      </c>
      <c r="P536" s="152">
        <v>21.167974238875878</v>
      </c>
      <c r="Q536" s="150">
        <v>25.540426723838529</v>
      </c>
      <c r="R536" s="151">
        <v>34.040631883131056</v>
      </c>
      <c r="S536" s="152">
        <v>40.228681930031016</v>
      </c>
      <c r="T536" s="150">
        <v>214.7077824339521</v>
      </c>
      <c r="U536" s="151">
        <v>256.60701163064806</v>
      </c>
      <c r="V536" s="152">
        <v>277.77556206088991</v>
      </c>
      <c r="W536" s="150">
        <v>155.2932201052129</v>
      </c>
      <c r="X536" s="151">
        <v>185.59797267692198</v>
      </c>
      <c r="Y536" s="152">
        <v>200.90870023419203</v>
      </c>
      <c r="Z536" s="150">
        <v>668.00069980437434</v>
      </c>
      <c r="AA536" s="151">
        <v>832.1514559850558</v>
      </c>
      <c r="AB536" s="166">
        <v>1073.9627166276348</v>
      </c>
      <c r="AC536" s="150">
        <v>235.92377920055648</v>
      </c>
      <c r="AD536" s="151">
        <v>299.70939536197119</v>
      </c>
      <c r="AE536" s="152">
        <v>316.34891100702572</v>
      </c>
      <c r="AF536" s="150">
        <v>173.11225828474838</v>
      </c>
      <c r="AG536" s="151">
        <v>178.07258648471452</v>
      </c>
      <c r="AH536" s="152">
        <v>193.23005854800937</v>
      </c>
      <c r="AI536" s="150">
        <v>110.22597406737937</v>
      </c>
      <c r="AJ536" s="151">
        <v>139.61067513517415</v>
      </c>
      <c r="AK536" s="152">
        <v>162.89423887587822</v>
      </c>
      <c r="AL536" s="150">
        <v>19.200578869664902</v>
      </c>
      <c r="AM536" s="151">
        <v>24.421570658548134</v>
      </c>
      <c r="AN536" s="166">
        <v>30.058559718969555</v>
      </c>
      <c r="AO536" s="150">
        <v>95.593354913889343</v>
      </c>
      <c r="AP536" s="151">
        <v>110.38475570480884</v>
      </c>
      <c r="AQ536" s="152">
        <v>123.37497699796732</v>
      </c>
      <c r="AR536" s="150">
        <v>79.633372969060275</v>
      </c>
      <c r="AS536" s="151">
        <v>102.44825395447747</v>
      </c>
      <c r="AT536" s="166">
        <v>128.21607728337236</v>
      </c>
      <c r="AU536" s="150">
        <v>28.214160668078659</v>
      </c>
      <c r="AV536" s="151">
        <v>35.7809349444898</v>
      </c>
      <c r="AW536" s="166">
        <v>43.464116828929072</v>
      </c>
      <c r="AX536" s="150">
        <v>80.642961377982246</v>
      </c>
      <c r="AY536" s="151">
        <v>80.642961377982246</v>
      </c>
      <c r="AZ536" s="152">
        <v>80.642961377982246</v>
      </c>
      <c r="BA536" s="150">
        <v>11.222036565456449</v>
      </c>
      <c r="BB536" s="151">
        <v>12.958450573308186</v>
      </c>
      <c r="BC536" s="166">
        <v>14.483417852430374</v>
      </c>
    </row>
    <row r="537" spans="1:55" hidden="1">
      <c r="A537" s="147" t="str">
        <f t="shared" si="8"/>
        <v>UMASS MEMORIAL HEALTH CAREVIZIENT</v>
      </c>
      <c r="B537" s="148" t="s">
        <v>1017</v>
      </c>
      <c r="C537" s="148" t="s">
        <v>8335</v>
      </c>
      <c r="D537" s="168">
        <v>849</v>
      </c>
      <c r="E537" s="150">
        <v>264.96595028682395</v>
      </c>
      <c r="F537" s="151">
        <v>296.64958493415111</v>
      </c>
      <c r="G537" s="152">
        <v>391.81542991755003</v>
      </c>
      <c r="H537" s="150">
        <v>429.4733256302099</v>
      </c>
      <c r="I537" s="151">
        <v>487.42584760889559</v>
      </c>
      <c r="J537" s="153">
        <v>630.19192183997734</v>
      </c>
      <c r="K537" s="150">
        <v>372.94771952071579</v>
      </c>
      <c r="L537" s="151">
        <v>425.21347831380444</v>
      </c>
      <c r="M537" s="152">
        <v>549.04448763250878</v>
      </c>
      <c r="N537" s="150">
        <v>33.496022081264513</v>
      </c>
      <c r="O537" s="151">
        <v>36.460688432964659</v>
      </c>
      <c r="P537" s="152">
        <v>46.031071849234394</v>
      </c>
      <c r="Q537" s="150">
        <v>23.029584028229564</v>
      </c>
      <c r="R537" s="151">
        <v>25.751680862126463</v>
      </c>
      <c r="S537" s="152">
        <v>35.116362358234127</v>
      </c>
      <c r="T537" s="150">
        <v>297.99930520205629</v>
      </c>
      <c r="U537" s="151">
        <v>317.7439896125349</v>
      </c>
      <c r="V537" s="152">
        <v>376.54116607773852</v>
      </c>
      <c r="W537" s="150">
        <v>143.86415590193536</v>
      </c>
      <c r="X537" s="151">
        <v>153.39623301311386</v>
      </c>
      <c r="Y537" s="152">
        <v>181.78155477031802</v>
      </c>
      <c r="Z537" s="150">
        <v>904.33528719863739</v>
      </c>
      <c r="AA537" s="151">
        <v>1120.3054628501188</v>
      </c>
      <c r="AB537" s="166">
        <v>1583.9385983510012</v>
      </c>
      <c r="AC537" s="150">
        <v>203.08889076604544</v>
      </c>
      <c r="AD537" s="151">
        <v>229.07010675256004</v>
      </c>
      <c r="AE537" s="152">
        <v>265.99914016489993</v>
      </c>
      <c r="AF537" s="150">
        <v>168.85304209171912</v>
      </c>
      <c r="AG537" s="151">
        <v>210.79815102628822</v>
      </c>
      <c r="AH537" s="152">
        <v>313.76659599528853</v>
      </c>
      <c r="AI537" s="150">
        <v>307.82661347276013</v>
      </c>
      <c r="AJ537" s="151">
        <v>344.34612455777585</v>
      </c>
      <c r="AK537" s="152">
        <v>389.08433451118958</v>
      </c>
      <c r="AL537" s="150">
        <v>32.539879896822072</v>
      </c>
      <c r="AM537" s="151">
        <v>38.166981075496501</v>
      </c>
      <c r="AN537" s="166">
        <v>44.713474676089525</v>
      </c>
      <c r="AO537" s="150">
        <v>136.95519195247769</v>
      </c>
      <c r="AP537" s="151">
        <v>146.76690400292878</v>
      </c>
      <c r="AQ537" s="152">
        <v>175.81235571260308</v>
      </c>
      <c r="AR537" s="150">
        <v>54.557576845272855</v>
      </c>
      <c r="AS537" s="151">
        <v>61.56118839042724</v>
      </c>
      <c r="AT537" s="166">
        <v>84.221684334511195</v>
      </c>
      <c r="AU537" s="150">
        <v>41.783215523978697</v>
      </c>
      <c r="AV537" s="151">
        <v>46.005798595039266</v>
      </c>
      <c r="AW537" s="166">
        <v>61.592862190812717</v>
      </c>
      <c r="AX537" s="150">
        <v>62.991130742049471</v>
      </c>
      <c r="AY537" s="151">
        <v>62.991130742049471</v>
      </c>
      <c r="AZ537" s="152">
        <v>62.991130742049471</v>
      </c>
      <c r="BA537" s="150">
        <v>9.6811965043832942</v>
      </c>
      <c r="BB537" s="151">
        <v>10.374774535640427</v>
      </c>
      <c r="BC537" s="166">
        <v>12.427962308598351</v>
      </c>
    </row>
    <row r="538" spans="1:55" hidden="1">
      <c r="A538" s="147" t="str">
        <f t="shared" si="8"/>
        <v>BAPTIST HEALTHPREMIER</v>
      </c>
      <c r="B538" s="148" t="s">
        <v>299</v>
      </c>
      <c r="C538" s="148" t="s">
        <v>8334</v>
      </c>
      <c r="D538" s="168">
        <v>834</v>
      </c>
      <c r="E538" s="150">
        <v>90.559039229289681</v>
      </c>
      <c r="F538" s="151">
        <v>110.87213602572317</v>
      </c>
      <c r="G538" s="152">
        <v>170.13036375307578</v>
      </c>
      <c r="H538" s="150">
        <v>1853.6188147248131</v>
      </c>
      <c r="I538" s="151">
        <v>2341.8576893313857</v>
      </c>
      <c r="J538" s="153">
        <v>2829.4764648946166</v>
      </c>
      <c r="K538" s="150">
        <v>1726.4826996787724</v>
      </c>
      <c r="L538" s="151">
        <v>2170.6621243783366</v>
      </c>
      <c r="M538" s="152">
        <v>2629.5554816811873</v>
      </c>
      <c r="N538" s="150">
        <v>95.62959619801525</v>
      </c>
      <c r="O538" s="151">
        <v>129.2032434612735</v>
      </c>
      <c r="P538" s="152">
        <v>150.29511990407676</v>
      </c>
      <c r="Q538" s="150">
        <v>31.506518848025497</v>
      </c>
      <c r="R538" s="151">
        <v>41.99232149177567</v>
      </c>
      <c r="S538" s="152">
        <v>49.625863309352518</v>
      </c>
      <c r="T538" s="150">
        <v>176.57848204980652</v>
      </c>
      <c r="U538" s="151">
        <v>211.03695489480182</v>
      </c>
      <c r="V538" s="152">
        <v>228.44624700239805</v>
      </c>
      <c r="W538" s="150">
        <v>120.13570868031864</v>
      </c>
      <c r="X538" s="151">
        <v>143.57963575013775</v>
      </c>
      <c r="Y538" s="152">
        <v>155.42410071942444</v>
      </c>
      <c r="Z538" s="150">
        <v>975.26926622949247</v>
      </c>
      <c r="AA538" s="151">
        <v>1214.926481526172</v>
      </c>
      <c r="AB538" s="166">
        <v>1567.9666666666669</v>
      </c>
      <c r="AC538" s="150">
        <v>279.76162467997142</v>
      </c>
      <c r="AD538" s="151">
        <v>355.39947546804638</v>
      </c>
      <c r="AE538" s="152">
        <v>375.13083932853709</v>
      </c>
      <c r="AF538" s="150">
        <v>234.60175064910365</v>
      </c>
      <c r="AG538" s="151">
        <v>241.32398794781665</v>
      </c>
      <c r="AH538" s="152">
        <v>261.86539568345324</v>
      </c>
      <c r="AI538" s="150">
        <v>433.25862948036172</v>
      </c>
      <c r="AJ538" s="151">
        <v>548.75931269084106</v>
      </c>
      <c r="AK538" s="152">
        <v>640.27862110311753</v>
      </c>
      <c r="AL538" s="150">
        <v>56.595695772635729</v>
      </c>
      <c r="AM538" s="151">
        <v>71.985110066904952</v>
      </c>
      <c r="AN538" s="166">
        <v>88.600719424460436</v>
      </c>
      <c r="AO538" s="150">
        <v>184.73860168995773</v>
      </c>
      <c r="AP538" s="151">
        <v>213.32367124433924</v>
      </c>
      <c r="AQ538" s="152">
        <v>238.42787769784172</v>
      </c>
      <c r="AR538" s="150">
        <v>104.60896125659093</v>
      </c>
      <c r="AS538" s="151">
        <v>134.5793230796989</v>
      </c>
      <c r="AT538" s="166">
        <v>168.42876498800959</v>
      </c>
      <c r="AU538" s="150">
        <v>48.003570203109852</v>
      </c>
      <c r="AV538" s="151">
        <v>60.877679217444161</v>
      </c>
      <c r="AW538" s="166">
        <v>73.949844124700235</v>
      </c>
      <c r="AX538" s="150">
        <v>182.1578417266187</v>
      </c>
      <c r="AY538" s="151">
        <v>182.1578417266187</v>
      </c>
      <c r="AZ538" s="152">
        <v>182.1578417266187</v>
      </c>
      <c r="BA538" s="150">
        <v>35.698096058167394</v>
      </c>
      <c r="BB538" s="151">
        <v>41.221752453998917</v>
      </c>
      <c r="BC538" s="166">
        <v>46.072781774580335</v>
      </c>
    </row>
    <row r="539" spans="1:55" hidden="1">
      <c r="A539" s="147" t="str">
        <f t="shared" si="8"/>
        <v>UNIVERSITY OF MICHIGAN HEALTH SYSTEMVIZIENT</v>
      </c>
      <c r="B539" s="148" t="s">
        <v>1040</v>
      </c>
      <c r="C539" s="148" t="s">
        <v>8335</v>
      </c>
      <c r="D539" s="168">
        <v>810</v>
      </c>
      <c r="E539" s="150">
        <v>649.87604943037024</v>
      </c>
      <c r="F539" s="151">
        <v>727.58579022503147</v>
      </c>
      <c r="G539" s="152">
        <v>960.99692592592589</v>
      </c>
      <c r="H539" s="150">
        <v>1666.728399892794</v>
      </c>
      <c r="I539" s="151">
        <v>1887.5721957007779</v>
      </c>
      <c r="J539" s="153">
        <v>2459.4576049382717</v>
      </c>
      <c r="K539" s="150">
        <v>1237.7248660271982</v>
      </c>
      <c r="L539" s="151">
        <v>1411.1825007410423</v>
      </c>
      <c r="M539" s="152">
        <v>1822.1481975308643</v>
      </c>
      <c r="N539" s="150">
        <v>111.88394406141244</v>
      </c>
      <c r="O539" s="151">
        <v>121.7865696164601</v>
      </c>
      <c r="P539" s="152">
        <v>153.75371604938272</v>
      </c>
      <c r="Q539" s="150">
        <v>317.11958980418331</v>
      </c>
      <c r="R539" s="151">
        <v>354.60312534327539</v>
      </c>
      <c r="S539" s="152">
        <v>483.55569135802466</v>
      </c>
      <c r="T539" s="150">
        <v>297.32216452235315</v>
      </c>
      <c r="U539" s="151">
        <v>317.02198329459424</v>
      </c>
      <c r="V539" s="152">
        <v>375.68555555555554</v>
      </c>
      <c r="W539" s="150">
        <v>252.52376397861082</v>
      </c>
      <c r="X539" s="151">
        <v>269.25535341142222</v>
      </c>
      <c r="Y539" s="152">
        <v>319.07991358024691</v>
      </c>
      <c r="Z539" s="150">
        <v>1389.0269251682321</v>
      </c>
      <c r="AA539" s="151">
        <v>1720.7494546987289</v>
      </c>
      <c r="AB539" s="166">
        <v>2432.8735061728394</v>
      </c>
      <c r="AC539" s="150">
        <v>472.88036211791831</v>
      </c>
      <c r="AD539" s="151">
        <v>533.3760730237409</v>
      </c>
      <c r="AE539" s="152">
        <v>619.36312345679016</v>
      </c>
      <c r="AF539" s="150">
        <v>395.0027312243563</v>
      </c>
      <c r="AG539" s="151">
        <v>493.1261193813678</v>
      </c>
      <c r="AH539" s="152">
        <v>734.00313580246916</v>
      </c>
      <c r="AI539" s="150">
        <v>600.8817367852954</v>
      </c>
      <c r="AJ539" s="151">
        <v>672.16831918878847</v>
      </c>
      <c r="AK539" s="152">
        <v>759.49791358024697</v>
      </c>
      <c r="AL539" s="150">
        <v>48.298003551570432</v>
      </c>
      <c r="AM539" s="151">
        <v>56.650147246458687</v>
      </c>
      <c r="AN539" s="166">
        <v>66.366918549067407</v>
      </c>
      <c r="AO539" s="150">
        <v>119.77102262737075</v>
      </c>
      <c r="AP539" s="151">
        <v>128.35163041050316</v>
      </c>
      <c r="AQ539" s="152">
        <v>153.75266416721331</v>
      </c>
      <c r="AR539" s="150">
        <v>56.387638511001946</v>
      </c>
      <c r="AS539" s="151">
        <v>63.626176930690995</v>
      </c>
      <c r="AT539" s="166">
        <v>87.046789202362007</v>
      </c>
      <c r="AU539" s="150">
        <v>37.062789451563049</v>
      </c>
      <c r="AV539" s="151">
        <v>40.808329504952169</v>
      </c>
      <c r="AW539" s="166">
        <v>54.634456790123458</v>
      </c>
      <c r="AX539" s="150">
        <v>84.557978254756776</v>
      </c>
      <c r="AY539" s="151">
        <v>84.557978254756776</v>
      </c>
      <c r="AZ539" s="152">
        <v>84.557978254756776</v>
      </c>
      <c r="BA539" s="150">
        <v>37.54</v>
      </c>
      <c r="BB539" s="151">
        <v>40.229431960357815</v>
      </c>
      <c r="BC539" s="166">
        <v>48.19091368030255</v>
      </c>
    </row>
    <row r="540" spans="1:55" hidden="1">
      <c r="A540" s="147" t="str">
        <f t="shared" si="8"/>
        <v>VISN 1, VA New England Healthcare SystemDEPARTMENT OF VETERANS AFFAIRS</v>
      </c>
      <c r="B540" s="148" t="s">
        <v>1074</v>
      </c>
      <c r="C540" s="148" t="s">
        <v>8360</v>
      </c>
      <c r="D540" s="168">
        <v>784</v>
      </c>
      <c r="E540" s="150">
        <v>89.789090909090916</v>
      </c>
      <c r="F540" s="151">
        <v>102.14952307244833</v>
      </c>
      <c r="G540" s="152">
        <v>126.60319936074333</v>
      </c>
      <c r="H540" s="150">
        <v>1414.4081118881118</v>
      </c>
      <c r="I540" s="151">
        <v>1549.2288657742201</v>
      </c>
      <c r="J540" s="153">
        <v>1838.1240456368407</v>
      </c>
      <c r="K540" s="150">
        <v>615.28496503496501</v>
      </c>
      <c r="L540" s="151">
        <v>684.57158125897979</v>
      </c>
      <c r="M540" s="152">
        <v>826.70154106990867</v>
      </c>
      <c r="N540" s="150">
        <v>731.54</v>
      </c>
      <c r="O540" s="151">
        <v>790.28447585046479</v>
      </c>
      <c r="P540" s="152">
        <v>919.66794565658995</v>
      </c>
      <c r="Q540" s="150">
        <v>67.583146853146843</v>
      </c>
      <c r="R540" s="151">
        <v>74.372808664775647</v>
      </c>
      <c r="S540" s="152">
        <v>91.754558910342183</v>
      </c>
      <c r="T540" s="150">
        <v>82.060699300699298</v>
      </c>
      <c r="U540" s="151">
        <v>88.727030919323312</v>
      </c>
      <c r="V540" s="152">
        <v>97.190545508836834</v>
      </c>
      <c r="W540" s="150">
        <v>34.386013986013985</v>
      </c>
      <c r="X540" s="151">
        <v>37.179416604159343</v>
      </c>
      <c r="Y540" s="152">
        <v>40.725895412235566</v>
      </c>
      <c r="Z540" s="150">
        <v>823.61370629370629</v>
      </c>
      <c r="AA540" s="151">
        <v>1010.3862175191804</v>
      </c>
      <c r="AB540" s="166">
        <v>1298.7614252193623</v>
      </c>
      <c r="AC540" s="150">
        <v>120.49580419580421</v>
      </c>
      <c r="AD540" s="151">
        <v>135.70344474888208</v>
      </c>
      <c r="AE540" s="152">
        <v>145.52869327122221</v>
      </c>
      <c r="AF540" s="150">
        <v>340.60804195804201</v>
      </c>
      <c r="AG540" s="151">
        <v>417.51126732500239</v>
      </c>
      <c r="AH540" s="152">
        <v>556.1872734582098</v>
      </c>
      <c r="AI540" s="150">
        <v>51.403636363636366</v>
      </c>
      <c r="AJ540" s="151">
        <v>56.259807131812828</v>
      </c>
      <c r="AK540" s="152">
        <v>60.643054981239167</v>
      </c>
      <c r="AL540" s="150">
        <v>77.904170065568721</v>
      </c>
      <c r="AM540" s="151">
        <v>90.553171166454433</v>
      </c>
      <c r="AN540" s="166">
        <v>100.24622547461853</v>
      </c>
      <c r="AO540" s="150">
        <v>62.442587412587422</v>
      </c>
      <c r="AP540" s="151">
        <v>67.52916816495177</v>
      </c>
      <c r="AQ540" s="152">
        <v>75.215190541239394</v>
      </c>
      <c r="AR540" s="150">
        <v>35.868531468531465</v>
      </c>
      <c r="AS540" s="151">
        <v>39.947110328373149</v>
      </c>
      <c r="AT540" s="152">
        <v>48.538586543004989</v>
      </c>
      <c r="AU540" s="150">
        <v>41.366485019016629</v>
      </c>
      <c r="AV540" s="151">
        <v>47.193193249216023</v>
      </c>
      <c r="AW540" s="152">
        <v>55.674316554303637</v>
      </c>
      <c r="AX540" s="150">
        <v>88.973566433566432</v>
      </c>
      <c r="AY540" s="151">
        <v>88.973566433566432</v>
      </c>
      <c r="AZ540" s="152">
        <v>88.973566433566432</v>
      </c>
      <c r="BA540" s="150">
        <v>5.9741958041958041</v>
      </c>
      <c r="BB540" s="151">
        <v>6.4608545197882403</v>
      </c>
      <c r="BC540" s="152">
        <v>7.1962148649317257</v>
      </c>
    </row>
    <row r="541" spans="1:55" hidden="1">
      <c r="A541" s="147" t="str">
        <f t="shared" si="8"/>
        <v>VIDANT HEALTHTHE OUTER BANKS HOSP INC</v>
      </c>
      <c r="B541" s="148" t="s">
        <v>1071</v>
      </c>
      <c r="C541" s="148" t="s">
        <v>8409</v>
      </c>
      <c r="D541" s="168">
        <v>14</v>
      </c>
      <c r="E541" s="150">
        <v>379.06622248610302</v>
      </c>
      <c r="F541" s="151">
        <v>431.24875692342675</v>
      </c>
      <c r="G541" s="152">
        <v>534.48582729188786</v>
      </c>
      <c r="H541" s="150">
        <v>1875.9182833786538</v>
      </c>
      <c r="I541" s="151">
        <v>2085.0455495997435</v>
      </c>
      <c r="J541" s="153">
        <v>2515.3925840305274</v>
      </c>
      <c r="K541" s="150">
        <v>1802.829657442308</v>
      </c>
      <c r="L541" s="151">
        <v>2005.8444777140478</v>
      </c>
      <c r="M541" s="152">
        <v>2422.2955878816183</v>
      </c>
      <c r="N541" s="150">
        <v>61.023558303257602</v>
      </c>
      <c r="O541" s="151">
        <v>65.923901342674654</v>
      </c>
      <c r="P541" s="152">
        <v>76.716803594351731</v>
      </c>
      <c r="Q541" s="150">
        <v>12.065067633088228</v>
      </c>
      <c r="R541" s="151">
        <v>13.277170543020775</v>
      </c>
      <c r="S541" s="152">
        <v>16.380192554557123</v>
      </c>
      <c r="T541" s="150">
        <v>293.06836373074862</v>
      </c>
      <c r="U541" s="151">
        <v>316.87623907431208</v>
      </c>
      <c r="V541" s="152">
        <v>347.10250320924257</v>
      </c>
      <c r="W541" s="150">
        <v>197.24846162387439</v>
      </c>
      <c r="X541" s="151">
        <v>213.27225459241632</v>
      </c>
      <c r="Y541" s="152">
        <v>233.61591784338901</v>
      </c>
      <c r="Z541" s="150">
        <v>1097.0913023559162</v>
      </c>
      <c r="AA541" s="151">
        <v>1345.8808696237163</v>
      </c>
      <c r="AB541" s="166">
        <v>1730.0098973042361</v>
      </c>
      <c r="AC541" s="150">
        <v>252.27838962802136</v>
      </c>
      <c r="AD541" s="151">
        <v>284.11816275852732</v>
      </c>
      <c r="AE541" s="152">
        <v>304.68898587933251</v>
      </c>
      <c r="AF541" s="150">
        <v>164.02438292240191</v>
      </c>
      <c r="AG541" s="151">
        <v>201.05816525192171</v>
      </c>
      <c r="AH541" s="152">
        <v>267.83946084723999</v>
      </c>
      <c r="AI541" s="150">
        <v>369.85047799420818</v>
      </c>
      <c r="AJ541" s="151">
        <v>404.79075084039391</v>
      </c>
      <c r="AK541" s="152">
        <v>436.32833119383821</v>
      </c>
      <c r="AL541" s="150">
        <v>55.057389058841068</v>
      </c>
      <c r="AM541" s="151">
        <v>63.996846012570565</v>
      </c>
      <c r="AN541" s="166">
        <v>70.847240051347882</v>
      </c>
      <c r="AO541" s="150">
        <v>180.37675108835765</v>
      </c>
      <c r="AP541" s="151">
        <v>195.07026313323334</v>
      </c>
      <c r="AQ541" s="152">
        <v>217.27273427471115</v>
      </c>
      <c r="AR541" s="150">
        <v>70.504020037265491</v>
      </c>
      <c r="AS541" s="151">
        <v>78.520969543830248</v>
      </c>
      <c r="AT541" s="166">
        <v>95.408575096277275</v>
      </c>
      <c r="AU541" s="150">
        <v>46.994365830203584</v>
      </c>
      <c r="AV541" s="151">
        <v>53.613793563306096</v>
      </c>
      <c r="AW541" s="166">
        <v>63.248767650834395</v>
      </c>
      <c r="AX541" s="150">
        <v>125.56213093709884</v>
      </c>
      <c r="AY541" s="151">
        <v>125.56213093709884</v>
      </c>
      <c r="AZ541" s="152">
        <v>125.56213093709884</v>
      </c>
      <c r="BA541" s="150">
        <v>33.385972192702425</v>
      </c>
      <c r="BB541" s="151">
        <v>36.105597541221194</v>
      </c>
      <c r="BC541" s="166">
        <v>40.215057766367138</v>
      </c>
    </row>
    <row r="542" spans="1:55" hidden="1">
      <c r="A542" s="147" t="str">
        <f t="shared" si="8"/>
        <v>VIDANT HEALTHPITT CNTY MEML HOSP INC</v>
      </c>
      <c r="B542" s="148" t="s">
        <v>1071</v>
      </c>
      <c r="C542" s="148" t="s">
        <v>8390</v>
      </c>
      <c r="D542" s="168">
        <v>519</v>
      </c>
      <c r="E542" s="150">
        <v>379.06622248610302</v>
      </c>
      <c r="F542" s="151">
        <v>431.24875692342675</v>
      </c>
      <c r="G542" s="152">
        <v>534.48582729188786</v>
      </c>
      <c r="H542" s="150">
        <v>1875.9182833786538</v>
      </c>
      <c r="I542" s="151">
        <v>2085.0455495997435</v>
      </c>
      <c r="J542" s="153">
        <v>2515.3925840305274</v>
      </c>
      <c r="K542" s="150">
        <v>1802.829657442308</v>
      </c>
      <c r="L542" s="151">
        <v>2005.8444777140478</v>
      </c>
      <c r="M542" s="152">
        <v>2422.2955878816183</v>
      </c>
      <c r="N542" s="150">
        <v>61.023558303257602</v>
      </c>
      <c r="O542" s="151">
        <v>65.923901342674654</v>
      </c>
      <c r="P542" s="152">
        <v>76.716803594351731</v>
      </c>
      <c r="Q542" s="150">
        <v>12.065067633088228</v>
      </c>
      <c r="R542" s="151">
        <v>13.277170543020775</v>
      </c>
      <c r="S542" s="152">
        <v>16.380192554557123</v>
      </c>
      <c r="T542" s="150">
        <v>293.06836373074862</v>
      </c>
      <c r="U542" s="151">
        <v>316.87623907431208</v>
      </c>
      <c r="V542" s="152">
        <v>347.10250320924257</v>
      </c>
      <c r="W542" s="150">
        <v>197.24846162387439</v>
      </c>
      <c r="X542" s="151">
        <v>213.27225459241632</v>
      </c>
      <c r="Y542" s="152">
        <v>233.61591784338901</v>
      </c>
      <c r="Z542" s="150">
        <v>1097.0913023559162</v>
      </c>
      <c r="AA542" s="151">
        <v>1345.8808696237163</v>
      </c>
      <c r="AB542" s="166">
        <v>1730.0098973042361</v>
      </c>
      <c r="AC542" s="150">
        <v>252.27838962802136</v>
      </c>
      <c r="AD542" s="151">
        <v>284.11816275852732</v>
      </c>
      <c r="AE542" s="152">
        <v>304.68898587933251</v>
      </c>
      <c r="AF542" s="150">
        <v>164.02438292240191</v>
      </c>
      <c r="AG542" s="151">
        <v>201.05816525192171</v>
      </c>
      <c r="AH542" s="152">
        <v>267.83946084723999</v>
      </c>
      <c r="AI542" s="150">
        <v>369.85047799420818</v>
      </c>
      <c r="AJ542" s="151">
        <v>404.79075084039391</v>
      </c>
      <c r="AK542" s="152">
        <v>436.32833119383821</v>
      </c>
      <c r="AL542" s="150">
        <v>55.057389058841068</v>
      </c>
      <c r="AM542" s="151">
        <v>63.996846012570565</v>
      </c>
      <c r="AN542" s="166">
        <v>70.847240051347882</v>
      </c>
      <c r="AO542" s="150">
        <v>180.37675108835765</v>
      </c>
      <c r="AP542" s="151">
        <v>195.07026313323334</v>
      </c>
      <c r="AQ542" s="152">
        <v>217.27273427471115</v>
      </c>
      <c r="AR542" s="150">
        <v>70.504020037265491</v>
      </c>
      <c r="AS542" s="151">
        <v>78.520969543830248</v>
      </c>
      <c r="AT542" s="166">
        <v>95.408575096277275</v>
      </c>
      <c r="AU542" s="150">
        <v>46.994365830203584</v>
      </c>
      <c r="AV542" s="151">
        <v>53.613793563306096</v>
      </c>
      <c r="AW542" s="166">
        <v>63.248767650834395</v>
      </c>
      <c r="AX542" s="150">
        <v>125.56213093709884</v>
      </c>
      <c r="AY542" s="151">
        <v>125.56213093709884</v>
      </c>
      <c r="AZ542" s="152">
        <v>125.56213093709884</v>
      </c>
      <c r="BA542" s="150">
        <v>33.385972192702425</v>
      </c>
      <c r="BB542" s="151">
        <v>36.105597541221194</v>
      </c>
      <c r="BC542" s="166">
        <v>40.215057766367138</v>
      </c>
    </row>
    <row r="543" spans="1:55" hidden="1">
      <c r="A543" s="147" t="str">
        <f t="shared" si="8"/>
        <v>VIDANT HEALTHEAST CAROLINA HLTH HERITAGE INC</v>
      </c>
      <c r="B543" s="148" t="s">
        <v>1071</v>
      </c>
      <c r="C543" s="148" t="s">
        <v>8414</v>
      </c>
      <c r="D543" s="168">
        <v>52</v>
      </c>
      <c r="E543" s="150">
        <v>379.06622248610302</v>
      </c>
      <c r="F543" s="151">
        <v>431.24875692342675</v>
      </c>
      <c r="G543" s="152">
        <v>534.48582729188786</v>
      </c>
      <c r="H543" s="150">
        <v>1875.9182833786538</v>
      </c>
      <c r="I543" s="151">
        <v>2085.0455495997435</v>
      </c>
      <c r="J543" s="153">
        <v>2515.3925840305274</v>
      </c>
      <c r="K543" s="150">
        <v>1802.829657442308</v>
      </c>
      <c r="L543" s="151">
        <v>2005.8444777140478</v>
      </c>
      <c r="M543" s="152">
        <v>2422.2955878816183</v>
      </c>
      <c r="N543" s="150">
        <v>61.023558303257602</v>
      </c>
      <c r="O543" s="151">
        <v>65.923901342674654</v>
      </c>
      <c r="P543" s="152">
        <v>76.716803594351731</v>
      </c>
      <c r="Q543" s="150">
        <v>12.065067633088228</v>
      </c>
      <c r="R543" s="151">
        <v>13.277170543020775</v>
      </c>
      <c r="S543" s="152">
        <v>16.380192554557123</v>
      </c>
      <c r="T543" s="150">
        <v>293.06836373074862</v>
      </c>
      <c r="U543" s="151">
        <v>316.87623907431208</v>
      </c>
      <c r="V543" s="152">
        <v>347.10250320924257</v>
      </c>
      <c r="W543" s="150">
        <v>197.24846162387439</v>
      </c>
      <c r="X543" s="151">
        <v>213.27225459241632</v>
      </c>
      <c r="Y543" s="152">
        <v>233.61591784338901</v>
      </c>
      <c r="Z543" s="150">
        <v>1097.0913023559162</v>
      </c>
      <c r="AA543" s="151">
        <v>1345.8808696237163</v>
      </c>
      <c r="AB543" s="166">
        <v>1730.0098973042361</v>
      </c>
      <c r="AC543" s="150">
        <v>252.27838962802136</v>
      </c>
      <c r="AD543" s="151">
        <v>284.11816275852732</v>
      </c>
      <c r="AE543" s="152">
        <v>304.68898587933251</v>
      </c>
      <c r="AF543" s="150">
        <v>164.02438292240191</v>
      </c>
      <c r="AG543" s="151">
        <v>201.05816525192171</v>
      </c>
      <c r="AH543" s="152">
        <v>267.83946084723999</v>
      </c>
      <c r="AI543" s="150">
        <v>369.85047799420818</v>
      </c>
      <c r="AJ543" s="151">
        <v>404.79075084039391</v>
      </c>
      <c r="AK543" s="152">
        <v>436.32833119383821</v>
      </c>
      <c r="AL543" s="150">
        <v>55.057389058841068</v>
      </c>
      <c r="AM543" s="151">
        <v>63.996846012570565</v>
      </c>
      <c r="AN543" s="166">
        <v>70.847240051347882</v>
      </c>
      <c r="AO543" s="150">
        <v>180.37675108835765</v>
      </c>
      <c r="AP543" s="151">
        <v>195.07026313323334</v>
      </c>
      <c r="AQ543" s="152">
        <v>217.27273427471115</v>
      </c>
      <c r="AR543" s="150">
        <v>70.504020037265491</v>
      </c>
      <c r="AS543" s="151">
        <v>78.520969543830248</v>
      </c>
      <c r="AT543" s="166">
        <v>95.408575096277275</v>
      </c>
      <c r="AU543" s="150">
        <v>46.994365830203584</v>
      </c>
      <c r="AV543" s="151">
        <v>53.613793563306096</v>
      </c>
      <c r="AW543" s="166">
        <v>63.248767650834395</v>
      </c>
      <c r="AX543" s="150">
        <v>125.56213093709884</v>
      </c>
      <c r="AY543" s="151">
        <v>125.56213093709884</v>
      </c>
      <c r="AZ543" s="152">
        <v>125.56213093709884</v>
      </c>
      <c r="BA543" s="150">
        <v>33.385972192702425</v>
      </c>
      <c r="BB543" s="151">
        <v>36.105597541221194</v>
      </c>
      <c r="BC543" s="166">
        <v>40.215057766367138</v>
      </c>
    </row>
    <row r="544" spans="1:55" hidden="1">
      <c r="A544" s="147" t="str">
        <f t="shared" si="8"/>
        <v>VIDANT HEALTHEAST CAROLINA HLTH CHOWAN INC</v>
      </c>
      <c r="B544" s="148" t="s">
        <v>1071</v>
      </c>
      <c r="C544" s="148" t="s">
        <v>8412</v>
      </c>
      <c r="D544" s="168">
        <v>24</v>
      </c>
      <c r="E544" s="150">
        <v>379.06622248610302</v>
      </c>
      <c r="F544" s="151">
        <v>431.24875692342675</v>
      </c>
      <c r="G544" s="152">
        <v>534.48582729188786</v>
      </c>
      <c r="H544" s="150">
        <v>1875.9182833786538</v>
      </c>
      <c r="I544" s="151">
        <v>2085.0455495997435</v>
      </c>
      <c r="J544" s="153">
        <v>2515.3925840305274</v>
      </c>
      <c r="K544" s="150">
        <v>1802.829657442308</v>
      </c>
      <c r="L544" s="151">
        <v>2005.8444777140478</v>
      </c>
      <c r="M544" s="152">
        <v>2422.2955878816183</v>
      </c>
      <c r="N544" s="150">
        <v>61.023558303257602</v>
      </c>
      <c r="O544" s="151">
        <v>65.923901342674654</v>
      </c>
      <c r="P544" s="152">
        <v>76.716803594351731</v>
      </c>
      <c r="Q544" s="150">
        <v>12.065067633088228</v>
      </c>
      <c r="R544" s="151">
        <v>13.277170543020775</v>
      </c>
      <c r="S544" s="152">
        <v>16.380192554557123</v>
      </c>
      <c r="T544" s="150">
        <v>293.06836373074862</v>
      </c>
      <c r="U544" s="151">
        <v>316.87623907431208</v>
      </c>
      <c r="V544" s="152">
        <v>347.10250320924257</v>
      </c>
      <c r="W544" s="150">
        <v>197.24846162387439</v>
      </c>
      <c r="X544" s="151">
        <v>213.27225459241632</v>
      </c>
      <c r="Y544" s="152">
        <v>233.61591784338901</v>
      </c>
      <c r="Z544" s="150">
        <v>1097.0913023559162</v>
      </c>
      <c r="AA544" s="151">
        <v>1345.8808696237163</v>
      </c>
      <c r="AB544" s="166">
        <v>1730.0098973042361</v>
      </c>
      <c r="AC544" s="150">
        <v>252.27838962802136</v>
      </c>
      <c r="AD544" s="151">
        <v>284.11816275852732</v>
      </c>
      <c r="AE544" s="152">
        <v>304.68898587933251</v>
      </c>
      <c r="AF544" s="150">
        <v>164.02438292240191</v>
      </c>
      <c r="AG544" s="151">
        <v>201.05816525192171</v>
      </c>
      <c r="AH544" s="152">
        <v>267.83946084723999</v>
      </c>
      <c r="AI544" s="150">
        <v>369.85047799420818</v>
      </c>
      <c r="AJ544" s="151">
        <v>404.79075084039391</v>
      </c>
      <c r="AK544" s="152">
        <v>436.32833119383821</v>
      </c>
      <c r="AL544" s="150">
        <v>55.057389058841068</v>
      </c>
      <c r="AM544" s="151">
        <v>63.996846012570565</v>
      </c>
      <c r="AN544" s="166">
        <v>70.847240051347882</v>
      </c>
      <c r="AO544" s="150">
        <v>180.37675108835765</v>
      </c>
      <c r="AP544" s="151">
        <v>195.07026313323334</v>
      </c>
      <c r="AQ544" s="152">
        <v>217.27273427471115</v>
      </c>
      <c r="AR544" s="150">
        <v>70.504020037265491</v>
      </c>
      <c r="AS544" s="151">
        <v>78.520969543830248</v>
      </c>
      <c r="AT544" s="166">
        <v>95.408575096277275</v>
      </c>
      <c r="AU544" s="150">
        <v>46.994365830203584</v>
      </c>
      <c r="AV544" s="151">
        <v>53.613793563306096</v>
      </c>
      <c r="AW544" s="166">
        <v>63.248767650834395</v>
      </c>
      <c r="AX544" s="150">
        <v>125.56213093709884</v>
      </c>
      <c r="AY544" s="151">
        <v>125.56213093709884</v>
      </c>
      <c r="AZ544" s="152">
        <v>125.56213093709884</v>
      </c>
      <c r="BA544" s="150">
        <v>33.385972192702425</v>
      </c>
      <c r="BB544" s="151">
        <v>36.105597541221194</v>
      </c>
      <c r="BC544" s="166">
        <v>40.215057766367138</v>
      </c>
    </row>
    <row r="545" spans="1:55" hidden="1">
      <c r="A545" s="147" t="str">
        <f t="shared" si="8"/>
        <v>VIDANT HEALTHEAST CAROLINA HLTH BERTIE</v>
      </c>
      <c r="B545" s="148" t="s">
        <v>1071</v>
      </c>
      <c r="C545" s="148" t="s">
        <v>8411</v>
      </c>
      <c r="D545" s="168">
        <v>5</v>
      </c>
      <c r="E545" s="150">
        <v>379.06622248610302</v>
      </c>
      <c r="F545" s="151">
        <v>431.24875692342675</v>
      </c>
      <c r="G545" s="152">
        <v>534.48582729188786</v>
      </c>
      <c r="H545" s="150">
        <v>1875.9182833786538</v>
      </c>
      <c r="I545" s="151">
        <v>2085.0455495997435</v>
      </c>
      <c r="J545" s="153">
        <v>2515.3925840305274</v>
      </c>
      <c r="K545" s="150">
        <v>1802.829657442308</v>
      </c>
      <c r="L545" s="151">
        <v>2005.8444777140478</v>
      </c>
      <c r="M545" s="152">
        <v>2422.2955878816183</v>
      </c>
      <c r="N545" s="150">
        <v>61.023558303257602</v>
      </c>
      <c r="O545" s="151">
        <v>65.923901342674654</v>
      </c>
      <c r="P545" s="152">
        <v>76.716803594351731</v>
      </c>
      <c r="Q545" s="150">
        <v>12.065067633088228</v>
      </c>
      <c r="R545" s="151">
        <v>13.277170543020775</v>
      </c>
      <c r="S545" s="152">
        <v>16.380192554557123</v>
      </c>
      <c r="T545" s="150">
        <v>293.06836373074862</v>
      </c>
      <c r="U545" s="151">
        <v>316.87623907431208</v>
      </c>
      <c r="V545" s="152">
        <v>347.10250320924257</v>
      </c>
      <c r="W545" s="150">
        <v>197.24846162387439</v>
      </c>
      <c r="X545" s="151">
        <v>213.27225459241632</v>
      </c>
      <c r="Y545" s="152">
        <v>233.61591784338901</v>
      </c>
      <c r="Z545" s="150">
        <v>1097.0913023559162</v>
      </c>
      <c r="AA545" s="151">
        <v>1345.8808696237163</v>
      </c>
      <c r="AB545" s="166">
        <v>1730.0098973042361</v>
      </c>
      <c r="AC545" s="150">
        <v>252.27838962802136</v>
      </c>
      <c r="AD545" s="151">
        <v>284.11816275852732</v>
      </c>
      <c r="AE545" s="152">
        <v>304.68898587933251</v>
      </c>
      <c r="AF545" s="150">
        <v>164.02438292240191</v>
      </c>
      <c r="AG545" s="151">
        <v>201.05816525192171</v>
      </c>
      <c r="AH545" s="152">
        <v>267.83946084723999</v>
      </c>
      <c r="AI545" s="150">
        <v>369.85047799420818</v>
      </c>
      <c r="AJ545" s="151">
        <v>404.79075084039391</v>
      </c>
      <c r="AK545" s="152">
        <v>436.32833119383821</v>
      </c>
      <c r="AL545" s="150">
        <v>55.057389058841068</v>
      </c>
      <c r="AM545" s="151">
        <v>63.996846012570565</v>
      </c>
      <c r="AN545" s="166">
        <v>70.847240051347882</v>
      </c>
      <c r="AO545" s="150">
        <v>180.37675108835765</v>
      </c>
      <c r="AP545" s="151">
        <v>195.07026313323334</v>
      </c>
      <c r="AQ545" s="152">
        <v>217.27273427471115</v>
      </c>
      <c r="AR545" s="150">
        <v>70.504020037265491</v>
      </c>
      <c r="AS545" s="151">
        <v>78.520969543830248</v>
      </c>
      <c r="AT545" s="166">
        <v>95.408575096277275</v>
      </c>
      <c r="AU545" s="150">
        <v>46.994365830203584</v>
      </c>
      <c r="AV545" s="151">
        <v>53.613793563306096</v>
      </c>
      <c r="AW545" s="166">
        <v>63.248767650834395</v>
      </c>
      <c r="AX545" s="150">
        <v>125.56213093709884</v>
      </c>
      <c r="AY545" s="151">
        <v>125.56213093709884</v>
      </c>
      <c r="AZ545" s="152">
        <v>125.56213093709884</v>
      </c>
      <c r="BA545" s="150">
        <v>33.385972192702425</v>
      </c>
      <c r="BB545" s="151">
        <v>36.105597541221194</v>
      </c>
      <c r="BC545" s="166">
        <v>40.215057766367138</v>
      </c>
    </row>
    <row r="546" spans="1:55" hidden="1">
      <c r="A546" s="147" t="str">
        <f t="shared" si="8"/>
        <v>VIDANT HEALTHEAST CAROLINA HLTH BEAUFORT</v>
      </c>
      <c r="B546" s="148" t="s">
        <v>1071</v>
      </c>
      <c r="C546" s="148" t="s">
        <v>8410</v>
      </c>
      <c r="D546" s="168">
        <v>45</v>
      </c>
      <c r="E546" s="150">
        <v>379.06622248610302</v>
      </c>
      <c r="F546" s="151">
        <v>431.24875692342675</v>
      </c>
      <c r="G546" s="152">
        <v>534.48582729188786</v>
      </c>
      <c r="H546" s="150">
        <v>1875.9182833786538</v>
      </c>
      <c r="I546" s="151">
        <v>2085.0455495997435</v>
      </c>
      <c r="J546" s="153">
        <v>2515.3925840305274</v>
      </c>
      <c r="K546" s="150">
        <v>1802.829657442308</v>
      </c>
      <c r="L546" s="151">
        <v>2005.8444777140478</v>
      </c>
      <c r="M546" s="152">
        <v>2422.2955878816183</v>
      </c>
      <c r="N546" s="150">
        <v>61.023558303257602</v>
      </c>
      <c r="O546" s="151">
        <v>65.923901342674654</v>
      </c>
      <c r="P546" s="152">
        <v>76.716803594351731</v>
      </c>
      <c r="Q546" s="150">
        <v>12.065067633088228</v>
      </c>
      <c r="R546" s="151">
        <v>13.277170543020775</v>
      </c>
      <c r="S546" s="152">
        <v>16.380192554557123</v>
      </c>
      <c r="T546" s="150">
        <v>293.06836373074862</v>
      </c>
      <c r="U546" s="151">
        <v>316.87623907431208</v>
      </c>
      <c r="V546" s="152">
        <v>347.10250320924257</v>
      </c>
      <c r="W546" s="150">
        <v>197.24846162387439</v>
      </c>
      <c r="X546" s="151">
        <v>213.27225459241632</v>
      </c>
      <c r="Y546" s="152">
        <v>233.61591784338901</v>
      </c>
      <c r="Z546" s="150">
        <v>1097.0913023559162</v>
      </c>
      <c r="AA546" s="151">
        <v>1345.8808696237163</v>
      </c>
      <c r="AB546" s="166">
        <v>1730.0098973042361</v>
      </c>
      <c r="AC546" s="150">
        <v>252.27838962802136</v>
      </c>
      <c r="AD546" s="151">
        <v>284.11816275852732</v>
      </c>
      <c r="AE546" s="152">
        <v>304.68898587933251</v>
      </c>
      <c r="AF546" s="150">
        <v>164.02438292240191</v>
      </c>
      <c r="AG546" s="151">
        <v>201.05816525192171</v>
      </c>
      <c r="AH546" s="152">
        <v>267.83946084723999</v>
      </c>
      <c r="AI546" s="150">
        <v>369.85047799420818</v>
      </c>
      <c r="AJ546" s="151">
        <v>404.79075084039391</v>
      </c>
      <c r="AK546" s="152">
        <v>436.32833119383821</v>
      </c>
      <c r="AL546" s="150">
        <v>55.057389058841068</v>
      </c>
      <c r="AM546" s="151">
        <v>63.996846012570565</v>
      </c>
      <c r="AN546" s="166">
        <v>70.847240051347882</v>
      </c>
      <c r="AO546" s="150">
        <v>180.37675108835765</v>
      </c>
      <c r="AP546" s="151">
        <v>195.07026313323334</v>
      </c>
      <c r="AQ546" s="152">
        <v>217.27273427471115</v>
      </c>
      <c r="AR546" s="150">
        <v>70.504020037265491</v>
      </c>
      <c r="AS546" s="151">
        <v>78.520969543830248</v>
      </c>
      <c r="AT546" s="166">
        <v>95.408575096277275</v>
      </c>
      <c r="AU546" s="150">
        <v>46.994365830203584</v>
      </c>
      <c r="AV546" s="151">
        <v>53.613793563306096</v>
      </c>
      <c r="AW546" s="166">
        <v>63.248767650834395</v>
      </c>
      <c r="AX546" s="150">
        <v>125.56213093709884</v>
      </c>
      <c r="AY546" s="151">
        <v>125.56213093709884</v>
      </c>
      <c r="AZ546" s="152">
        <v>125.56213093709884</v>
      </c>
      <c r="BA546" s="150">
        <v>33.385972192702425</v>
      </c>
      <c r="BB546" s="151">
        <v>36.105597541221194</v>
      </c>
      <c r="BC546" s="166">
        <v>40.215057766367138</v>
      </c>
    </row>
    <row r="547" spans="1:55" hidden="1">
      <c r="A547" s="147" t="str">
        <f t="shared" si="8"/>
        <v>VIDANT HEALTHEAST CAROLINA HLTH</v>
      </c>
      <c r="B547" s="148" t="s">
        <v>1071</v>
      </c>
      <c r="C547" s="148" t="s">
        <v>8415</v>
      </c>
      <c r="D547" s="168">
        <v>70</v>
      </c>
      <c r="E547" s="150">
        <v>379.06622248610302</v>
      </c>
      <c r="F547" s="151">
        <v>431.24875692342675</v>
      </c>
      <c r="G547" s="152">
        <v>534.48582729188786</v>
      </c>
      <c r="H547" s="150">
        <v>1875.9182833786538</v>
      </c>
      <c r="I547" s="151">
        <v>2085.0455495997435</v>
      </c>
      <c r="J547" s="153">
        <v>2515.3925840305274</v>
      </c>
      <c r="K547" s="150">
        <v>1802.829657442308</v>
      </c>
      <c r="L547" s="151">
        <v>2005.8444777140478</v>
      </c>
      <c r="M547" s="152">
        <v>2422.2955878816183</v>
      </c>
      <c r="N547" s="150">
        <v>61.023558303257602</v>
      </c>
      <c r="O547" s="151">
        <v>65.923901342674654</v>
      </c>
      <c r="P547" s="152">
        <v>76.716803594351731</v>
      </c>
      <c r="Q547" s="150">
        <v>12.065067633088228</v>
      </c>
      <c r="R547" s="151">
        <v>13.277170543020775</v>
      </c>
      <c r="S547" s="152">
        <v>16.380192554557123</v>
      </c>
      <c r="T547" s="150">
        <v>293.06836373074862</v>
      </c>
      <c r="U547" s="151">
        <v>316.87623907431208</v>
      </c>
      <c r="V547" s="152">
        <v>347.10250320924257</v>
      </c>
      <c r="W547" s="150">
        <v>197.24846162387439</v>
      </c>
      <c r="X547" s="151">
        <v>213.27225459241632</v>
      </c>
      <c r="Y547" s="152">
        <v>233.61591784338901</v>
      </c>
      <c r="Z547" s="150">
        <v>1097.0913023559162</v>
      </c>
      <c r="AA547" s="151">
        <v>1345.8808696237163</v>
      </c>
      <c r="AB547" s="166">
        <v>1730.0098973042361</v>
      </c>
      <c r="AC547" s="150">
        <v>252.27838962802136</v>
      </c>
      <c r="AD547" s="151">
        <v>284.11816275852732</v>
      </c>
      <c r="AE547" s="152">
        <v>304.68898587933251</v>
      </c>
      <c r="AF547" s="150">
        <v>164.02438292240191</v>
      </c>
      <c r="AG547" s="151">
        <v>201.05816525192171</v>
      </c>
      <c r="AH547" s="152">
        <v>267.83946084723999</v>
      </c>
      <c r="AI547" s="150">
        <v>369.85047799420818</v>
      </c>
      <c r="AJ547" s="151">
        <v>404.79075084039391</v>
      </c>
      <c r="AK547" s="152">
        <v>436.32833119383821</v>
      </c>
      <c r="AL547" s="150">
        <v>55.057389058841068</v>
      </c>
      <c r="AM547" s="151">
        <v>63.996846012570565</v>
      </c>
      <c r="AN547" s="166">
        <v>70.847240051347882</v>
      </c>
      <c r="AO547" s="150">
        <v>180.37675108835765</v>
      </c>
      <c r="AP547" s="151">
        <v>195.07026313323334</v>
      </c>
      <c r="AQ547" s="152">
        <v>217.27273427471115</v>
      </c>
      <c r="AR547" s="150">
        <v>70.504020037265491</v>
      </c>
      <c r="AS547" s="151">
        <v>78.520969543830248</v>
      </c>
      <c r="AT547" s="166">
        <v>95.408575096277275</v>
      </c>
      <c r="AU547" s="150">
        <v>46.994365830203584</v>
      </c>
      <c r="AV547" s="151">
        <v>53.613793563306096</v>
      </c>
      <c r="AW547" s="166">
        <v>63.248767650834395</v>
      </c>
      <c r="AX547" s="150">
        <v>125.56213093709884</v>
      </c>
      <c r="AY547" s="151">
        <v>125.56213093709884</v>
      </c>
      <c r="AZ547" s="152">
        <v>125.56213093709884</v>
      </c>
      <c r="BA547" s="150">
        <v>33.385972192702425</v>
      </c>
      <c r="BB547" s="151">
        <v>36.105597541221194</v>
      </c>
      <c r="BC547" s="166">
        <v>40.215057766367138</v>
      </c>
    </row>
    <row r="548" spans="1:55" hidden="1">
      <c r="A548" s="147" t="str">
        <f t="shared" si="8"/>
        <v>VIDANT HEALTHDUPLIN GEN HOSP INC</v>
      </c>
      <c r="B548" s="148" t="s">
        <v>1071</v>
      </c>
      <c r="C548" s="148" t="s">
        <v>8413</v>
      </c>
      <c r="D548" s="168">
        <v>50</v>
      </c>
      <c r="E548" s="150">
        <v>379.06622248610302</v>
      </c>
      <c r="F548" s="151">
        <v>431.24875692342675</v>
      </c>
      <c r="G548" s="152">
        <v>534.48582729188786</v>
      </c>
      <c r="H548" s="150">
        <v>1875.9182833786538</v>
      </c>
      <c r="I548" s="151">
        <v>2085.0455495997435</v>
      </c>
      <c r="J548" s="153">
        <v>2515.3925840305274</v>
      </c>
      <c r="K548" s="150">
        <v>1802.829657442308</v>
      </c>
      <c r="L548" s="151">
        <v>2005.8444777140478</v>
      </c>
      <c r="M548" s="152">
        <v>2422.2955878816183</v>
      </c>
      <c r="N548" s="150">
        <v>61.023558303257602</v>
      </c>
      <c r="O548" s="151">
        <v>65.923901342674654</v>
      </c>
      <c r="P548" s="152">
        <v>76.716803594351731</v>
      </c>
      <c r="Q548" s="150">
        <v>12.065067633088228</v>
      </c>
      <c r="R548" s="151">
        <v>13.277170543020775</v>
      </c>
      <c r="S548" s="152">
        <v>16.380192554557123</v>
      </c>
      <c r="T548" s="150">
        <v>293.06836373074862</v>
      </c>
      <c r="U548" s="151">
        <v>316.87623907431208</v>
      </c>
      <c r="V548" s="152">
        <v>347.10250320924257</v>
      </c>
      <c r="W548" s="150">
        <v>197.24846162387439</v>
      </c>
      <c r="X548" s="151">
        <v>213.27225459241632</v>
      </c>
      <c r="Y548" s="152">
        <v>233.61591784338901</v>
      </c>
      <c r="Z548" s="150">
        <v>1097.0913023559162</v>
      </c>
      <c r="AA548" s="151">
        <v>1345.8808696237163</v>
      </c>
      <c r="AB548" s="166">
        <v>1730.0098973042361</v>
      </c>
      <c r="AC548" s="150">
        <v>252.27838962802136</v>
      </c>
      <c r="AD548" s="151">
        <v>284.11816275852732</v>
      </c>
      <c r="AE548" s="152">
        <v>304.68898587933251</v>
      </c>
      <c r="AF548" s="150">
        <v>164.02438292240191</v>
      </c>
      <c r="AG548" s="151">
        <v>201.05816525192171</v>
      </c>
      <c r="AH548" s="152">
        <v>267.83946084723999</v>
      </c>
      <c r="AI548" s="150">
        <v>369.85047799420818</v>
      </c>
      <c r="AJ548" s="151">
        <v>404.79075084039391</v>
      </c>
      <c r="AK548" s="152">
        <v>436.32833119383821</v>
      </c>
      <c r="AL548" s="150">
        <v>55.057389058841068</v>
      </c>
      <c r="AM548" s="151">
        <v>63.996846012570565</v>
      </c>
      <c r="AN548" s="166">
        <v>70.847240051347882</v>
      </c>
      <c r="AO548" s="150">
        <v>180.37675108835765</v>
      </c>
      <c r="AP548" s="151">
        <v>195.07026313323334</v>
      </c>
      <c r="AQ548" s="152">
        <v>217.27273427471115</v>
      </c>
      <c r="AR548" s="150">
        <v>70.504020037265491</v>
      </c>
      <c r="AS548" s="151">
        <v>78.520969543830248</v>
      </c>
      <c r="AT548" s="166">
        <v>95.408575096277275</v>
      </c>
      <c r="AU548" s="150">
        <v>46.994365830203584</v>
      </c>
      <c r="AV548" s="151">
        <v>53.613793563306096</v>
      </c>
      <c r="AW548" s="166">
        <v>63.248767650834395</v>
      </c>
      <c r="AX548" s="150">
        <v>125.56213093709884</v>
      </c>
      <c r="AY548" s="151">
        <v>125.56213093709884</v>
      </c>
      <c r="AZ548" s="152">
        <v>125.56213093709884</v>
      </c>
      <c r="BA548" s="150">
        <v>33.385972192702425</v>
      </c>
      <c r="BB548" s="151">
        <v>36.105597541221194</v>
      </c>
      <c r="BC548" s="166">
        <v>40.215057766367138</v>
      </c>
    </row>
    <row r="549" spans="1:55" hidden="1">
      <c r="A549" s="147" t="str">
        <f t="shared" si="8"/>
        <v>STEWARD HEALTH CARE SYSTEM, LLCHEALTHTRUST</v>
      </c>
      <c r="B549" s="148" t="s">
        <v>956</v>
      </c>
      <c r="C549" s="148" t="s">
        <v>8331</v>
      </c>
      <c r="D549" s="168">
        <v>598</v>
      </c>
      <c r="E549" s="150">
        <v>86.43127663993954</v>
      </c>
      <c r="F549" s="151">
        <v>0</v>
      </c>
      <c r="G549" s="152">
        <v>142.25701257974336</v>
      </c>
      <c r="H549" s="150">
        <v>1647.0867029928927</v>
      </c>
      <c r="I549" s="151">
        <v>0</v>
      </c>
      <c r="J549" s="153">
        <v>1775.1957410339323</v>
      </c>
      <c r="K549" s="150">
        <v>1577.9637664274396</v>
      </c>
      <c r="L549" s="151">
        <v>0</v>
      </c>
      <c r="M549" s="152">
        <v>1701.5154356794776</v>
      </c>
      <c r="N549" s="150">
        <v>48.393242135062344</v>
      </c>
      <c r="O549" s="151">
        <v>0</v>
      </c>
      <c r="P549" s="152">
        <v>51.396156727116349</v>
      </c>
      <c r="Q549" s="150">
        <v>20.729694430390623</v>
      </c>
      <c r="R549" s="151">
        <v>0</v>
      </c>
      <c r="S549" s="152">
        <v>22.284148627338546</v>
      </c>
      <c r="T549" s="150">
        <v>121.88052896523352</v>
      </c>
      <c r="U549" s="151">
        <v>0</v>
      </c>
      <c r="V549" s="152">
        <v>147.78014568848107</v>
      </c>
      <c r="W549" s="150">
        <v>59.714941288937119</v>
      </c>
      <c r="X549" s="151">
        <v>0</v>
      </c>
      <c r="Y549" s="152">
        <v>65.436494178525237</v>
      </c>
      <c r="Z549" s="150">
        <v>549.58337935306179</v>
      </c>
      <c r="AA549" s="151">
        <v>0</v>
      </c>
      <c r="AB549" s="166">
        <v>712.9713065976714</v>
      </c>
      <c r="AC549" s="150">
        <v>125.26338950531483</v>
      </c>
      <c r="AD549" s="151">
        <v>0</v>
      </c>
      <c r="AE549" s="152">
        <v>143.52905562742561</v>
      </c>
      <c r="AF549" s="150">
        <v>182.69051305573805</v>
      </c>
      <c r="AG549" s="151">
        <v>0</v>
      </c>
      <c r="AH549" s="152">
        <v>214.86035588846664</v>
      </c>
      <c r="AI549" s="150">
        <v>202.33839939331756</v>
      </c>
      <c r="AJ549" s="151">
        <v>0</v>
      </c>
      <c r="AK549" s="152">
        <v>210.99653298835705</v>
      </c>
      <c r="AL549" s="150">
        <v>59.285302646439916</v>
      </c>
      <c r="AM549" s="151">
        <v>0</v>
      </c>
      <c r="AN549" s="166">
        <v>69.60347994825355</v>
      </c>
      <c r="AO549" s="150">
        <v>84.039586555408349</v>
      </c>
      <c r="AP549" s="151">
        <v>0</v>
      </c>
      <c r="AQ549" s="152">
        <v>89.290337431008567</v>
      </c>
      <c r="AR549" s="150">
        <v>47.80636689456859</v>
      </c>
      <c r="AS549" s="151">
        <v>0</v>
      </c>
      <c r="AT549" s="166">
        <v>55.238909217977273</v>
      </c>
      <c r="AU549" s="150">
        <v>32.626427627858384</v>
      </c>
      <c r="AV549" s="151">
        <v>0</v>
      </c>
      <c r="AW549" s="166">
        <v>40.102309870260285</v>
      </c>
      <c r="AX549" s="150">
        <v>16.226636481241915</v>
      </c>
      <c r="AY549" s="151">
        <v>0</v>
      </c>
      <c r="AZ549" s="152">
        <v>16.226636481241915</v>
      </c>
      <c r="BA549" s="150">
        <v>9.9425255147684304</v>
      </c>
      <c r="BB549" s="151">
        <v>0</v>
      </c>
      <c r="BC549" s="166">
        <v>10.563729481757584</v>
      </c>
    </row>
    <row r="550" spans="1:55" hidden="1">
      <c r="A550" s="147" t="str">
        <f t="shared" si="8"/>
        <v>LEGACY HEALTHVIZIENT</v>
      </c>
      <c r="B550" s="148" t="s">
        <v>655</v>
      </c>
      <c r="C550" s="148" t="s">
        <v>8335</v>
      </c>
      <c r="D550" s="168">
        <v>769</v>
      </c>
      <c r="E550" s="150">
        <v>91.737021956160234</v>
      </c>
      <c r="F550" s="151">
        <v>102.70659100511341</v>
      </c>
      <c r="G550" s="152">
        <v>135.65509326084924</v>
      </c>
      <c r="H550" s="150">
        <v>2055.368114499845</v>
      </c>
      <c r="I550" s="151">
        <v>2339.5212952680204</v>
      </c>
      <c r="J550" s="153">
        <v>3020.6529057654243</v>
      </c>
      <c r="K550" s="150">
        <v>1966.7706226527416</v>
      </c>
      <c r="L550" s="151">
        <v>2242.398421361378</v>
      </c>
      <c r="M550" s="152">
        <v>2895.4314835140417</v>
      </c>
      <c r="N550" s="150">
        <v>65.56790781887382</v>
      </c>
      <c r="O550" s="151">
        <v>71.371193044516161</v>
      </c>
      <c r="P550" s="152">
        <v>90.105059893148336</v>
      </c>
      <c r="Q550" s="150">
        <v>23.029584028229564</v>
      </c>
      <c r="R550" s="151">
        <v>25.751680862126463</v>
      </c>
      <c r="S550" s="152">
        <v>35.116362358234127</v>
      </c>
      <c r="T550" s="150">
        <v>334.64224289509787</v>
      </c>
      <c r="U550" s="151">
        <v>356.81479618980546</v>
      </c>
      <c r="V550" s="152">
        <v>422.84185955786739</v>
      </c>
      <c r="W550" s="150">
        <v>210.35209594439954</v>
      </c>
      <c r="X550" s="151">
        <v>224.28949672689043</v>
      </c>
      <c r="Y550" s="152">
        <v>265.79331599479843</v>
      </c>
      <c r="Z550" s="150">
        <v>1232.8121221831825</v>
      </c>
      <c r="AA550" s="151">
        <v>1527.2279813695948</v>
      </c>
      <c r="AB550" s="166">
        <v>2159.2640832249676</v>
      </c>
      <c r="AC550" s="150">
        <v>177.68142198754907</v>
      </c>
      <c r="AD550" s="151">
        <v>200.41225371367995</v>
      </c>
      <c r="AE550" s="152">
        <v>232.72127438231468</v>
      </c>
      <c r="AF550" s="150">
        <v>257.3048664501618</v>
      </c>
      <c r="AG550" s="151">
        <v>321.22246318960538</v>
      </c>
      <c r="AH550" s="152">
        <v>478.12980494148246</v>
      </c>
      <c r="AI550" s="150">
        <v>78.839499632435306</v>
      </c>
      <c r="AJ550" s="151">
        <v>88.192751933405049</v>
      </c>
      <c r="AK550" s="152">
        <v>99.65094928478544</v>
      </c>
      <c r="AL550" s="150">
        <v>48.298003551570432</v>
      </c>
      <c r="AM550" s="151">
        <v>56.650147246458687</v>
      </c>
      <c r="AN550" s="166">
        <v>66.366918549067407</v>
      </c>
      <c r="AO550" s="150">
        <v>248.66264553734746</v>
      </c>
      <c r="AP550" s="151">
        <v>266.47727703056188</v>
      </c>
      <c r="AQ550" s="152">
        <v>319.21364109232769</v>
      </c>
      <c r="AR550" s="150">
        <v>134.96087223806677</v>
      </c>
      <c r="AS550" s="151">
        <v>152.28593646574112</v>
      </c>
      <c r="AT550" s="166">
        <v>208.34195058517554</v>
      </c>
      <c r="AU550" s="150">
        <v>52.873240979760084</v>
      </c>
      <c r="AV550" s="151">
        <v>58.216574408589054</v>
      </c>
      <c r="AW550" s="166">
        <v>77.940728218465551</v>
      </c>
      <c r="AX550" s="150">
        <v>148.5101300390117</v>
      </c>
      <c r="AY550" s="151">
        <v>148.5101300390117</v>
      </c>
      <c r="AZ550" s="152">
        <v>148.5101300390117</v>
      </c>
      <c r="BA550" s="150">
        <v>36.440888984813803</v>
      </c>
      <c r="BB550" s="151">
        <v>39.051578689118799</v>
      </c>
      <c r="BC550" s="166">
        <v>46.779960988296487</v>
      </c>
    </row>
    <row r="551" spans="1:55" hidden="1">
      <c r="A551" s="147" t="str">
        <f t="shared" si="8"/>
        <v>Parkland Health and Hospital SystemVIZIENT</v>
      </c>
      <c r="B551" s="148" t="s">
        <v>1174</v>
      </c>
      <c r="C551" s="148" t="s">
        <v>8335</v>
      </c>
      <c r="D551" s="168">
        <v>740</v>
      </c>
      <c r="E551" s="150">
        <v>91.737021956160234</v>
      </c>
      <c r="F551" s="151">
        <v>102.70659100511341</v>
      </c>
      <c r="G551" s="152">
        <v>135.65509326084924</v>
      </c>
      <c r="H551" s="150">
        <v>2055.368114499845</v>
      </c>
      <c r="I551" s="151">
        <v>2339.5212952680204</v>
      </c>
      <c r="J551" s="153">
        <v>3020.6529057654243</v>
      </c>
      <c r="K551" s="150">
        <v>1966.7706226527416</v>
      </c>
      <c r="L551" s="151">
        <v>2242.398421361378</v>
      </c>
      <c r="M551" s="152">
        <v>2895.4314835140417</v>
      </c>
      <c r="N551" s="150">
        <v>65.56790781887382</v>
      </c>
      <c r="O551" s="151">
        <v>71.371193044516161</v>
      </c>
      <c r="P551" s="152">
        <v>90.105059893148336</v>
      </c>
      <c r="Q551" s="150">
        <v>23.029584028229564</v>
      </c>
      <c r="R551" s="151">
        <v>25.751680862126463</v>
      </c>
      <c r="S551" s="152">
        <v>35.116362358234127</v>
      </c>
      <c r="T551" s="150">
        <v>386.17543244634243</v>
      </c>
      <c r="U551" s="151">
        <v>411.76244526022509</v>
      </c>
      <c r="V551" s="152">
        <v>487.95733783783783</v>
      </c>
      <c r="W551" s="150">
        <v>131.27171638100461</v>
      </c>
      <c r="X551" s="151">
        <v>139.96945012305935</v>
      </c>
      <c r="Y551" s="152">
        <v>165.8702027027027</v>
      </c>
      <c r="Z551" s="150">
        <v>908.61761164615666</v>
      </c>
      <c r="AA551" s="151">
        <v>1125.6104769750391</v>
      </c>
      <c r="AB551" s="166">
        <v>1591.4390675675675</v>
      </c>
      <c r="AC551" s="150">
        <v>167.69278488051157</v>
      </c>
      <c r="AD551" s="151">
        <v>189.14576759624131</v>
      </c>
      <c r="AE551" s="152">
        <v>219.6384864864865</v>
      </c>
      <c r="AF551" s="150">
        <v>190.87157151389397</v>
      </c>
      <c r="AG551" s="151">
        <v>238.28634568961681</v>
      </c>
      <c r="AH551" s="152">
        <v>354.68193243243246</v>
      </c>
      <c r="AI551" s="150">
        <v>275.930253063647</v>
      </c>
      <c r="AJ551" s="151">
        <v>308.66568754011001</v>
      </c>
      <c r="AK551" s="152">
        <v>348.76821621621622</v>
      </c>
      <c r="AL551" s="150">
        <v>48.298003551570432</v>
      </c>
      <c r="AM551" s="151">
        <v>56.650147246458687</v>
      </c>
      <c r="AN551" s="166">
        <v>66.366918549067407</v>
      </c>
      <c r="AO551" s="150">
        <v>121.1162334587064</v>
      </c>
      <c r="AP551" s="151">
        <v>129.79321452375711</v>
      </c>
      <c r="AQ551" s="152">
        <v>155.47954054054054</v>
      </c>
      <c r="AR551" s="150">
        <v>29.469517030893414</v>
      </c>
      <c r="AS551" s="151">
        <v>33.252548859690116</v>
      </c>
      <c r="AT551" s="166">
        <v>45.492716216216216</v>
      </c>
      <c r="AU551" s="150">
        <v>40.01564345574095</v>
      </c>
      <c r="AV551" s="151">
        <v>44.059596907261181</v>
      </c>
      <c r="AW551" s="166">
        <v>58.987274721154741</v>
      </c>
      <c r="AX551" s="150">
        <v>65.606432432432442</v>
      </c>
      <c r="AY551" s="151">
        <v>65.606432432432442</v>
      </c>
      <c r="AZ551" s="152">
        <v>65.606432432432442</v>
      </c>
      <c r="BA551" s="150">
        <v>9.7754304190763772</v>
      </c>
      <c r="BB551" s="151">
        <v>10.475759534561673</v>
      </c>
      <c r="BC551" s="166">
        <v>12.548932432432432</v>
      </c>
    </row>
    <row r="552" spans="1:55" hidden="1">
      <c r="A552" s="147" t="str">
        <f t="shared" si="8"/>
        <v>PRESENCE HEALTHHEALTHTRUST</v>
      </c>
      <c r="B552" s="148" t="s">
        <v>838</v>
      </c>
      <c r="C552" s="148" t="s">
        <v>8331</v>
      </c>
      <c r="D552" s="168">
        <v>7</v>
      </c>
      <c r="E552" s="150">
        <v>345.75598471432551</v>
      </c>
      <c r="F552" s="151">
        <v>0</v>
      </c>
      <c r="G552" s="152">
        <v>569.07887259296376</v>
      </c>
      <c r="H552" s="150">
        <v>1740.777416348215</v>
      </c>
      <c r="I552" s="151">
        <v>0</v>
      </c>
      <c r="J552" s="153">
        <v>1875.3937711557373</v>
      </c>
      <c r="K552" s="150">
        <v>1577.9637664274396</v>
      </c>
      <c r="L552" s="151">
        <v>0</v>
      </c>
      <c r="M552" s="152">
        <v>1701.5154356794776</v>
      </c>
      <c r="N552" s="150">
        <v>88.460822071022477</v>
      </c>
      <c r="O552" s="151">
        <v>0</v>
      </c>
      <c r="P552" s="152">
        <v>93.950024317087781</v>
      </c>
      <c r="Q552" s="150">
        <v>74.352827849752998</v>
      </c>
      <c r="R552" s="151">
        <v>0</v>
      </c>
      <c r="S552" s="152">
        <v>79.928311159171813</v>
      </c>
      <c r="T552" s="150">
        <v>219.65656584956659</v>
      </c>
      <c r="U552" s="151">
        <v>0</v>
      </c>
      <c r="V552" s="152">
        <v>266.33359387486632</v>
      </c>
      <c r="W552" s="150">
        <v>186.93236881349625</v>
      </c>
      <c r="X552" s="151">
        <v>0</v>
      </c>
      <c r="Y552" s="152">
        <v>204.84318663993122</v>
      </c>
      <c r="Z552" s="150">
        <v>1037.9913062727194</v>
      </c>
      <c r="AA552" s="151">
        <v>0</v>
      </c>
      <c r="AB552" s="166">
        <v>1346.5800562262973</v>
      </c>
      <c r="AC552" s="150">
        <v>193.80161944263207</v>
      </c>
      <c r="AD552" s="151">
        <v>0</v>
      </c>
      <c r="AE552" s="152">
        <v>222.06139820674809</v>
      </c>
      <c r="AF552" s="150">
        <v>195.14386149687755</v>
      </c>
      <c r="AG552" s="151">
        <v>0</v>
      </c>
      <c r="AH552" s="152">
        <v>229.506605621478</v>
      </c>
      <c r="AI552" s="150">
        <v>340.16194752539843</v>
      </c>
      <c r="AJ552" s="151">
        <v>0</v>
      </c>
      <c r="AK552" s="152">
        <v>354.71760079958847</v>
      </c>
      <c r="AL552" s="150">
        <v>115.75727840432474</v>
      </c>
      <c r="AM552" s="151">
        <v>0</v>
      </c>
      <c r="AN552" s="166">
        <v>135.90399385038225</v>
      </c>
      <c r="AO552" s="150">
        <v>82.680464660023887</v>
      </c>
      <c r="AP552" s="151">
        <v>0</v>
      </c>
      <c r="AQ552" s="152">
        <v>87.846298286804327</v>
      </c>
      <c r="AR552" s="150">
        <v>24.282779849007358</v>
      </c>
      <c r="AS552" s="151">
        <v>0</v>
      </c>
      <c r="AT552" s="166">
        <v>28.058067549823374</v>
      </c>
      <c r="AU552" s="150">
        <v>26.739870444589435</v>
      </c>
      <c r="AV552" s="151">
        <v>0</v>
      </c>
      <c r="AW552" s="166">
        <v>32.866931761291596</v>
      </c>
      <c r="AX552" s="150">
        <v>46.286146891602193</v>
      </c>
      <c r="AY552" s="151">
        <v>0</v>
      </c>
      <c r="AZ552" s="152">
        <v>46.286146891602193</v>
      </c>
      <c r="BA552" s="150">
        <v>6.0449035324820635</v>
      </c>
      <c r="BB552" s="151">
        <v>0</v>
      </c>
      <c r="BC552" s="166">
        <v>6.4225860487468518</v>
      </c>
    </row>
    <row r="553" spans="1:55" hidden="1">
      <c r="A553" s="147" t="str">
        <f t="shared" si="8"/>
        <v>WESTCHESTER COUNTY HEALTHCARE CORPVIZIENT</v>
      </c>
      <c r="B553" s="148" t="s">
        <v>1108</v>
      </c>
      <c r="C553" s="148" t="s">
        <v>8335</v>
      </c>
      <c r="D553" s="168">
        <v>702</v>
      </c>
      <c r="E553" s="150">
        <v>478.85751547636045</v>
      </c>
      <c r="F553" s="151">
        <v>536.11750134268129</v>
      </c>
      <c r="G553" s="152">
        <v>708.10518518518518</v>
      </c>
      <c r="H553" s="150">
        <v>618.3236282711315</v>
      </c>
      <c r="I553" s="151">
        <v>700.9598470411571</v>
      </c>
      <c r="J553" s="153">
        <v>905.37416245725092</v>
      </c>
      <c r="K553" s="150">
        <v>523.97409148096926</v>
      </c>
      <c r="L553" s="151">
        <v>597.40503647874641</v>
      </c>
      <c r="M553" s="152">
        <v>771.38180911680911</v>
      </c>
      <c r="N553" s="150">
        <v>65.56790781887382</v>
      </c>
      <c r="O553" s="151">
        <v>71.371193044516161</v>
      </c>
      <c r="P553" s="152">
        <v>90.105059893148336</v>
      </c>
      <c r="Q553" s="150">
        <v>28.781628971288413</v>
      </c>
      <c r="R553" s="151">
        <v>32.183617517894504</v>
      </c>
      <c r="S553" s="152">
        <v>43.887293447293452</v>
      </c>
      <c r="T553" s="150">
        <v>322.62534019427392</v>
      </c>
      <c r="U553" s="151">
        <v>344.00168374192083</v>
      </c>
      <c r="V553" s="152">
        <v>407.657735042735</v>
      </c>
      <c r="W553" s="150">
        <v>221.11674851982244</v>
      </c>
      <c r="X553" s="151">
        <v>235.76738810582685</v>
      </c>
      <c r="Y553" s="152">
        <v>279.39514245014249</v>
      </c>
      <c r="Z553" s="150">
        <v>958.0235365465727</v>
      </c>
      <c r="AA553" s="151">
        <v>1186.8153512585095</v>
      </c>
      <c r="AB553" s="166">
        <v>1677.9732905982905</v>
      </c>
      <c r="AC553" s="150">
        <v>262.11984530624693</v>
      </c>
      <c r="AD553" s="151">
        <v>295.65290705849515</v>
      </c>
      <c r="AE553" s="152">
        <v>343.31594017094017</v>
      </c>
      <c r="AF553" s="150">
        <v>216.42561222080013</v>
      </c>
      <c r="AG553" s="151">
        <v>270.18831479562976</v>
      </c>
      <c r="AH553" s="152">
        <v>402.16703703703706</v>
      </c>
      <c r="AI553" s="150">
        <v>298.79018264560631</v>
      </c>
      <c r="AJ553" s="151">
        <v>334.23764205829178</v>
      </c>
      <c r="AK553" s="152">
        <v>377.66253561253563</v>
      </c>
      <c r="AL553" s="150">
        <v>10.309898064582004</v>
      </c>
      <c r="AM553" s="151">
        <v>12.092782320306885</v>
      </c>
      <c r="AN553" s="166">
        <v>14.166965811965811</v>
      </c>
      <c r="AO553" s="150">
        <v>289.23</v>
      </c>
      <c r="AP553" s="151">
        <v>309.95094847880375</v>
      </c>
      <c r="AQ553" s="152">
        <v>371.29083547559691</v>
      </c>
      <c r="AR553" s="150">
        <v>56.387638511001946</v>
      </c>
      <c r="AS553" s="151">
        <v>63.626176930690995</v>
      </c>
      <c r="AT553" s="166">
        <v>87.046789202362007</v>
      </c>
      <c r="AU553" s="150">
        <v>38.368657878205013</v>
      </c>
      <c r="AV553" s="151">
        <v>42.246168098136408</v>
      </c>
      <c r="AW553" s="166">
        <v>56.559444444444452</v>
      </c>
      <c r="AX553" s="150">
        <v>84.557978254756776</v>
      </c>
      <c r="AY553" s="151">
        <v>84.557978254756776</v>
      </c>
      <c r="AZ553" s="152">
        <v>84.557978254756776</v>
      </c>
      <c r="BA553" s="150">
        <v>19.856783198164447</v>
      </c>
      <c r="BB553" s="151">
        <v>21.279358247792569</v>
      </c>
      <c r="BC553" s="166">
        <v>25.490584045584043</v>
      </c>
    </row>
    <row r="554" spans="1:55" hidden="1">
      <c r="A554" s="147" t="str">
        <f t="shared" si="8"/>
        <v>MAIN LINE HEALTHVIZIENT</v>
      </c>
      <c r="B554" s="148" t="s">
        <v>676</v>
      </c>
      <c r="C554" s="148" t="s">
        <v>8335</v>
      </c>
      <c r="D554" s="168">
        <v>692</v>
      </c>
      <c r="E554" s="150">
        <v>769.07041812640716</v>
      </c>
      <c r="F554" s="151">
        <v>861.03297452132188</v>
      </c>
      <c r="G554" s="152">
        <v>1137.2542630057803</v>
      </c>
      <c r="H554" s="150">
        <v>1998.7006916969178</v>
      </c>
      <c r="I554" s="151">
        <v>2277.8013243269779</v>
      </c>
      <c r="J554" s="153">
        <v>2942.59129565277</v>
      </c>
      <c r="K554" s="150">
        <v>1966.7706226527416</v>
      </c>
      <c r="L554" s="151">
        <v>2242.398421361378</v>
      </c>
      <c r="M554" s="152">
        <v>2895.4314835140417</v>
      </c>
      <c r="N554" s="150">
        <v>10.147526987999971</v>
      </c>
      <c r="O554" s="151">
        <v>11.045664436718686</v>
      </c>
      <c r="P554" s="152">
        <v>13.944985549132948</v>
      </c>
      <c r="Q554" s="150">
        <v>21.782542056176272</v>
      </c>
      <c r="R554" s="151">
        <v>24.357238528881162</v>
      </c>
      <c r="S554" s="152">
        <v>33.214826589595376</v>
      </c>
      <c r="T554" s="150">
        <v>302.48113292545133</v>
      </c>
      <c r="U554" s="151">
        <v>322.52277196782268</v>
      </c>
      <c r="V554" s="152">
        <v>382.20424182210121</v>
      </c>
      <c r="W554" s="150">
        <v>74.615917183334119</v>
      </c>
      <c r="X554" s="151">
        <v>79.559780175848147</v>
      </c>
      <c r="Y554" s="152">
        <v>94.28197976878613</v>
      </c>
      <c r="Z554" s="150">
        <v>1139.1306951628719</v>
      </c>
      <c r="AA554" s="151">
        <v>1411.1738851244306</v>
      </c>
      <c r="AB554" s="166">
        <v>1995.1815462427746</v>
      </c>
      <c r="AC554" s="150">
        <v>276.90561147347825</v>
      </c>
      <c r="AD554" s="151">
        <v>312.33022023683048</v>
      </c>
      <c r="AE554" s="152">
        <v>362.68184971098265</v>
      </c>
      <c r="AF554" s="150">
        <v>242.73758539230624</v>
      </c>
      <c r="AG554" s="151">
        <v>303.03649582747624</v>
      </c>
      <c r="AH554" s="152">
        <v>451.06054913294798</v>
      </c>
      <c r="AI554" s="150">
        <v>376.77025813999251</v>
      </c>
      <c r="AJ554" s="151">
        <v>421.46901067285393</v>
      </c>
      <c r="AK554" s="152">
        <v>476.22719653179195</v>
      </c>
      <c r="AL554" s="150">
        <v>48.298003551570432</v>
      </c>
      <c r="AM554" s="151">
        <v>56.650147246458687</v>
      </c>
      <c r="AN554" s="166">
        <v>66.366918549067407</v>
      </c>
      <c r="AO554" s="150">
        <v>119.77102262737075</v>
      </c>
      <c r="AP554" s="151">
        <v>128.35163041050316</v>
      </c>
      <c r="AQ554" s="152">
        <v>153.75266416721331</v>
      </c>
      <c r="AR554" s="150">
        <v>56.387638511001946</v>
      </c>
      <c r="AS554" s="151">
        <v>63.626176930690995</v>
      </c>
      <c r="AT554" s="166">
        <v>87.046789202362007</v>
      </c>
      <c r="AU554" s="150">
        <v>40.01564345574095</v>
      </c>
      <c r="AV554" s="151">
        <v>44.059596907261181</v>
      </c>
      <c r="AW554" s="166">
        <v>58.987274721154741</v>
      </c>
      <c r="AX554" s="150">
        <v>84.557978254756776</v>
      </c>
      <c r="AY554" s="151">
        <v>84.557978254756776</v>
      </c>
      <c r="AZ554" s="152">
        <v>84.557978254756776</v>
      </c>
      <c r="BA554" s="150">
        <v>19.073066205717726</v>
      </c>
      <c r="BB554" s="151">
        <v>20.439494384611649</v>
      </c>
      <c r="BC554" s="166">
        <v>24.484509513543919</v>
      </c>
    </row>
    <row r="555" spans="1:55" hidden="1">
      <c r="A555" s="147" t="str">
        <f t="shared" si="8"/>
        <v>TRIHEALTHPREMIER</v>
      </c>
      <c r="B555" s="148" t="s">
        <v>1006</v>
      </c>
      <c r="C555" s="148" t="s">
        <v>8334</v>
      </c>
      <c r="D555" s="168">
        <v>687</v>
      </c>
      <c r="E555" s="150">
        <v>90.559039229289681</v>
      </c>
      <c r="F555" s="151">
        <v>110.87213602572317</v>
      </c>
      <c r="G555" s="152">
        <v>170.13036375307578</v>
      </c>
      <c r="H555" s="150">
        <v>1775.2101100371851</v>
      </c>
      <c r="I555" s="151">
        <v>2235.9906367515846</v>
      </c>
      <c r="J555" s="153">
        <v>2706.233210938829</v>
      </c>
      <c r="K555" s="150">
        <v>1726.4826996787724</v>
      </c>
      <c r="L555" s="151">
        <v>2170.6621243783366</v>
      </c>
      <c r="M555" s="152">
        <v>2629.5554816811873</v>
      </c>
      <c r="N555" s="150">
        <v>21.019529844625989</v>
      </c>
      <c r="O555" s="151">
        <v>28.39906827937731</v>
      </c>
      <c r="P555" s="152">
        <v>33.035094614264921</v>
      </c>
      <c r="Q555" s="150">
        <v>27.707880513786641</v>
      </c>
      <c r="R555" s="151">
        <v>36.929444093870508</v>
      </c>
      <c r="S555" s="152">
        <v>43.642634643377001</v>
      </c>
      <c r="T555" s="150">
        <v>410.12353009237398</v>
      </c>
      <c r="U555" s="151">
        <v>490.15723726171916</v>
      </c>
      <c r="V555" s="152">
        <v>530.59229057451603</v>
      </c>
      <c r="W555" s="150">
        <v>161.27602379683483</v>
      </c>
      <c r="X555" s="151">
        <v>192.74829279609222</v>
      </c>
      <c r="Y555" s="152">
        <v>208.64887918486173</v>
      </c>
      <c r="Z555" s="150">
        <v>1155.9825676487796</v>
      </c>
      <c r="AA555" s="151">
        <v>1440.0472589983592</v>
      </c>
      <c r="AB555" s="166">
        <v>1858.5043085880643</v>
      </c>
      <c r="AC555" s="150">
        <v>297.30470850978759</v>
      </c>
      <c r="AD555" s="151">
        <v>377.68560137377352</v>
      </c>
      <c r="AE555" s="152">
        <v>398.65426491994185</v>
      </c>
      <c r="AF555" s="150">
        <v>438.71147426687435</v>
      </c>
      <c r="AG555" s="151">
        <v>451.28223568502415</v>
      </c>
      <c r="AH555" s="152">
        <v>489.69521106259106</v>
      </c>
      <c r="AI555" s="150">
        <v>354.15146159020674</v>
      </c>
      <c r="AJ555" s="151">
        <v>448.56328166801728</v>
      </c>
      <c r="AK555" s="152">
        <v>523.37240174672479</v>
      </c>
      <c r="AL555" s="150">
        <v>55.675614201272843</v>
      </c>
      <c r="AM555" s="151">
        <v>70.814841333905079</v>
      </c>
      <c r="AN555" s="166">
        <v>87.160329160871612</v>
      </c>
      <c r="AO555" s="150">
        <v>176.19787650896433</v>
      </c>
      <c r="AP555" s="151">
        <v>203.46141812543664</v>
      </c>
      <c r="AQ555" s="152">
        <v>227.40502183406113</v>
      </c>
      <c r="AR555" s="150">
        <v>87.609620561032543</v>
      </c>
      <c r="AS555" s="151">
        <v>112.70968843149818</v>
      </c>
      <c r="AT555" s="166">
        <v>141.05847161572055</v>
      </c>
      <c r="AU555" s="150">
        <v>39.661969719158563</v>
      </c>
      <c r="AV555" s="151">
        <v>50.298939422186912</v>
      </c>
      <c r="AW555" s="166">
        <v>61.099548762736532</v>
      </c>
      <c r="AX555" s="150">
        <v>129.2385735080058</v>
      </c>
      <c r="AY555" s="151">
        <v>129.2385735080058</v>
      </c>
      <c r="AZ555" s="152">
        <v>129.2385735080058</v>
      </c>
      <c r="BA555" s="150">
        <v>19.817709605805398</v>
      </c>
      <c r="BB555" s="151">
        <v>22.884153772364638</v>
      </c>
      <c r="BC555" s="166">
        <v>25.577190684133914</v>
      </c>
    </row>
    <row r="556" spans="1:55" hidden="1">
      <c r="A556" s="147" t="str">
        <f t="shared" si="8"/>
        <v>UNIVERSITY HOSPITAL AND HEALTH SYSTEMVIZIENT</v>
      </c>
      <c r="B556" s="148" t="s">
        <v>1030</v>
      </c>
      <c r="C556" s="148" t="s">
        <v>8335</v>
      </c>
      <c r="D556" s="168">
        <v>638</v>
      </c>
      <c r="E556" s="150">
        <v>91.737021956160234</v>
      </c>
      <c r="F556" s="151">
        <v>102.70659100511341</v>
      </c>
      <c r="G556" s="152">
        <v>135.65509326084924</v>
      </c>
      <c r="H556" s="150">
        <v>270.32580571962478</v>
      </c>
      <c r="I556" s="151">
        <v>306.37076270028507</v>
      </c>
      <c r="J556" s="153">
        <v>396.0179153605016</v>
      </c>
      <c r="K556" s="150">
        <v>225.3167959917225</v>
      </c>
      <c r="L556" s="151">
        <v>256.89321460200119</v>
      </c>
      <c r="M556" s="152">
        <v>331.70586206896553</v>
      </c>
      <c r="N556" s="150">
        <v>28.678665913050988</v>
      </c>
      <c r="O556" s="151">
        <v>31.216957643268959</v>
      </c>
      <c r="P556" s="152">
        <v>39.410940438871471</v>
      </c>
      <c r="Q556" s="150">
        <v>16.330343814851307</v>
      </c>
      <c r="R556" s="151">
        <v>18.260590455014874</v>
      </c>
      <c r="S556" s="152">
        <v>24.901112852664575</v>
      </c>
      <c r="T556" s="150">
        <v>200.43880659224959</v>
      </c>
      <c r="U556" s="151">
        <v>213.71937775698271</v>
      </c>
      <c r="V556" s="152">
        <v>253.26724137931035</v>
      </c>
      <c r="W556" s="150">
        <v>68.20365035324069</v>
      </c>
      <c r="X556" s="151">
        <v>72.722652674250369</v>
      </c>
      <c r="Y556" s="152">
        <v>86.179670846394984</v>
      </c>
      <c r="Z556" s="150">
        <v>1096.9622313639343</v>
      </c>
      <c r="AA556" s="151">
        <v>1358.9348969718312</v>
      </c>
      <c r="AB556" s="166">
        <v>1921.3236990595615</v>
      </c>
      <c r="AC556" s="150">
        <v>211.39647552750168</v>
      </c>
      <c r="AD556" s="151">
        <v>238.44048304928697</v>
      </c>
      <c r="AE556" s="152">
        <v>276.88014106583074</v>
      </c>
      <c r="AF556" s="150">
        <v>222.55096622109872</v>
      </c>
      <c r="AG556" s="151">
        <v>277.83527976380037</v>
      </c>
      <c r="AH556" s="152">
        <v>413.54931034482763</v>
      </c>
      <c r="AI556" s="150">
        <v>368.70394433517549</v>
      </c>
      <c r="AJ556" s="151">
        <v>412.44573660691157</v>
      </c>
      <c r="AK556" s="152">
        <v>466.03159874608144</v>
      </c>
      <c r="AL556" s="150">
        <v>23.035468445966071</v>
      </c>
      <c r="AM556" s="151">
        <v>27.018977667715614</v>
      </c>
      <c r="AN556" s="166">
        <v>31.653338557993735</v>
      </c>
      <c r="AO556" s="150">
        <v>266.3586175182682</v>
      </c>
      <c r="AP556" s="151">
        <v>285.44101972578966</v>
      </c>
      <c r="AQ556" s="152">
        <v>341.93034482758623</v>
      </c>
      <c r="AR556" s="150">
        <v>152.11000000000001</v>
      </c>
      <c r="AS556" s="151">
        <v>171.63651517413828</v>
      </c>
      <c r="AT556" s="166">
        <v>234.81542152164894</v>
      </c>
      <c r="AU556" s="150">
        <v>71.688165287055838</v>
      </c>
      <c r="AV556" s="151">
        <v>78.932922047406038</v>
      </c>
      <c r="AW556" s="166">
        <v>105.67590909090909</v>
      </c>
      <c r="AX556" s="150">
        <v>277.64999999999998</v>
      </c>
      <c r="AY556" s="151">
        <v>277.64999999999998</v>
      </c>
      <c r="AZ556" s="152">
        <v>277.64999999999998</v>
      </c>
      <c r="BA556" s="150">
        <v>19.337265362418552</v>
      </c>
      <c r="BB556" s="151">
        <v>20.722621235929704</v>
      </c>
      <c r="BC556" s="166">
        <v>24.823667711598745</v>
      </c>
    </row>
    <row r="557" spans="1:55">
      <c r="A557" s="147" t="str">
        <f t="shared" si="8"/>
        <v>ADVENTIST HEALTHCAREPREMIER</v>
      </c>
      <c r="B557" s="148" t="s">
        <v>257</v>
      </c>
      <c r="C557" s="148" t="s">
        <v>8334</v>
      </c>
      <c r="D557" s="168">
        <v>614</v>
      </c>
      <c r="E557" s="150">
        <v>90.559039229289681</v>
      </c>
      <c r="F557" s="151">
        <v>110.87213602572317</v>
      </c>
      <c r="G557" s="152">
        <v>170.13036375307578</v>
      </c>
      <c r="H557" s="150">
        <v>1805.7591466896483</v>
      </c>
      <c r="I557" s="151">
        <v>2277.440040720513</v>
      </c>
      <c r="J557" s="153">
        <v>2754.2120525632613</v>
      </c>
      <c r="K557" s="150">
        <v>1726.4826996787724</v>
      </c>
      <c r="L557" s="151">
        <v>2170.6621243783366</v>
      </c>
      <c r="M557" s="152">
        <v>2629.5554816811873</v>
      </c>
      <c r="N557" s="150">
        <v>61.160458252088169</v>
      </c>
      <c r="O557" s="151">
        <v>82.6326774546352</v>
      </c>
      <c r="P557" s="152">
        <v>96.122108341357304</v>
      </c>
      <c r="Q557" s="150">
        <v>18.115988758787704</v>
      </c>
      <c r="R557" s="151">
        <v>24.145238887541591</v>
      </c>
      <c r="S557" s="152">
        <v>28.534462540716611</v>
      </c>
      <c r="T557" s="150">
        <v>121.7450926444463</v>
      </c>
      <c r="U557" s="151">
        <v>145.50308354005719</v>
      </c>
      <c r="V557" s="152">
        <v>157.50622149837136</v>
      </c>
      <c r="W557" s="150">
        <v>124.88997129346427</v>
      </c>
      <c r="X557" s="151">
        <v>149.26167069007712</v>
      </c>
      <c r="Y557" s="152">
        <v>161.57486970684039</v>
      </c>
      <c r="Z557" s="150">
        <v>690.24892750989034</v>
      </c>
      <c r="AA557" s="151">
        <v>859.86683874386722</v>
      </c>
      <c r="AB557" s="166">
        <v>1109.7317915309447</v>
      </c>
      <c r="AC557" s="150">
        <v>105.62192670907713</v>
      </c>
      <c r="AD557" s="151">
        <v>134.1784363501298</v>
      </c>
      <c r="AE557" s="152">
        <v>141.62786644951143</v>
      </c>
      <c r="AF557" s="150">
        <v>213.80120235427958</v>
      </c>
      <c r="AG557" s="151">
        <v>219.92742440078635</v>
      </c>
      <c r="AH557" s="152">
        <v>238.64756463749512</v>
      </c>
      <c r="AI557" s="150">
        <v>165.25097830398346</v>
      </c>
      <c r="AJ557" s="151">
        <v>209.30457492409491</v>
      </c>
      <c r="AK557" s="152">
        <v>244.21133550488602</v>
      </c>
      <c r="AL557" s="150">
        <v>55.675614201272843</v>
      </c>
      <c r="AM557" s="151">
        <v>70.814841333905079</v>
      </c>
      <c r="AN557" s="166">
        <v>87.160329160871612</v>
      </c>
      <c r="AO557" s="150">
        <v>95.593354913889343</v>
      </c>
      <c r="AP557" s="151">
        <v>110.38475570480884</v>
      </c>
      <c r="AQ557" s="152">
        <v>123.37497699796732</v>
      </c>
      <c r="AR557" s="150">
        <v>61.767554589636326</v>
      </c>
      <c r="AS557" s="151">
        <v>79.463896640478907</v>
      </c>
      <c r="AT557" s="166">
        <v>99.450685781534204</v>
      </c>
      <c r="AU557" s="150">
        <v>28.214160668078659</v>
      </c>
      <c r="AV557" s="151">
        <v>35.7809349444898</v>
      </c>
      <c r="AW557" s="166">
        <v>43.464116828929072</v>
      </c>
      <c r="AX557" s="150">
        <v>31.675342019543972</v>
      </c>
      <c r="AY557" s="151">
        <v>31.675342019543972</v>
      </c>
      <c r="AZ557" s="152">
        <v>31.675342019543972</v>
      </c>
      <c r="BA557" s="150">
        <v>11.222036565456449</v>
      </c>
      <c r="BB557" s="151">
        <v>12.958450573308186</v>
      </c>
      <c r="BC557" s="166">
        <v>14.483417852430374</v>
      </c>
    </row>
    <row r="558" spans="1:55" hidden="1">
      <c r="A558" s="147" t="str">
        <f t="shared" si="8"/>
        <v>VISN 11, Veterans in PartnershipDEPARTMENT OF VETERANS AFFAIRS</v>
      </c>
      <c r="B558" s="148" t="s">
        <v>1076</v>
      </c>
      <c r="C558" s="148" t="s">
        <v>8360</v>
      </c>
      <c r="D558" s="168">
        <v>614</v>
      </c>
      <c r="E558" s="150">
        <v>89.789090909090916</v>
      </c>
      <c r="F558" s="151">
        <v>102.14952307244833</v>
      </c>
      <c r="G558" s="152">
        <v>126.60319936074333</v>
      </c>
      <c r="H558" s="150">
        <v>1414.4081118881118</v>
      </c>
      <c r="I558" s="151">
        <v>1549.2288657742201</v>
      </c>
      <c r="J558" s="153">
        <v>1838.1240456368407</v>
      </c>
      <c r="K558" s="150">
        <v>615.28496503496501</v>
      </c>
      <c r="L558" s="151">
        <v>684.57158125897979</v>
      </c>
      <c r="M558" s="152">
        <v>826.70154106990867</v>
      </c>
      <c r="N558" s="150">
        <v>731.54</v>
      </c>
      <c r="O558" s="151">
        <v>790.28447585046479</v>
      </c>
      <c r="P558" s="152">
        <v>919.66794565658995</v>
      </c>
      <c r="Q558" s="150">
        <v>67.583146853146843</v>
      </c>
      <c r="R558" s="151">
        <v>74.372808664775647</v>
      </c>
      <c r="S558" s="152">
        <v>91.754558910342183</v>
      </c>
      <c r="T558" s="150">
        <v>82.060699300699298</v>
      </c>
      <c r="U558" s="151">
        <v>88.727030919323312</v>
      </c>
      <c r="V558" s="152">
        <v>97.190545508836834</v>
      </c>
      <c r="W558" s="150">
        <v>34.386013986013985</v>
      </c>
      <c r="X558" s="151">
        <v>37.179416604159343</v>
      </c>
      <c r="Y558" s="152">
        <v>40.725895412235566</v>
      </c>
      <c r="Z558" s="150">
        <v>823.61370629370629</v>
      </c>
      <c r="AA558" s="151">
        <v>1010.3862175191804</v>
      </c>
      <c r="AB558" s="166">
        <v>1298.7614252193623</v>
      </c>
      <c r="AC558" s="150">
        <v>120.49580419580421</v>
      </c>
      <c r="AD558" s="151">
        <v>135.70344474888208</v>
      </c>
      <c r="AE558" s="152">
        <v>145.52869327122221</v>
      </c>
      <c r="AF558" s="150">
        <v>340.60804195804201</v>
      </c>
      <c r="AG558" s="151">
        <v>417.51126732500239</v>
      </c>
      <c r="AH558" s="152">
        <v>556.1872734582098</v>
      </c>
      <c r="AI558" s="150">
        <v>51.403636363636366</v>
      </c>
      <c r="AJ558" s="151">
        <v>56.259807131812828</v>
      </c>
      <c r="AK558" s="152">
        <v>60.643054981239167</v>
      </c>
      <c r="AL558" s="150">
        <v>77.904170065568721</v>
      </c>
      <c r="AM558" s="151">
        <v>90.553171166454433</v>
      </c>
      <c r="AN558" s="166">
        <v>100.24622547461853</v>
      </c>
      <c r="AO558" s="150">
        <v>62.442587412587422</v>
      </c>
      <c r="AP558" s="151">
        <v>67.52916816495177</v>
      </c>
      <c r="AQ558" s="152">
        <v>75.215190541239394</v>
      </c>
      <c r="AR558" s="150">
        <v>35.868531468531465</v>
      </c>
      <c r="AS558" s="151">
        <v>39.947110328373149</v>
      </c>
      <c r="AT558" s="152">
        <v>48.538586543004989</v>
      </c>
      <c r="AU558" s="150">
        <v>41.366485019016629</v>
      </c>
      <c r="AV558" s="151">
        <v>47.193193249216023</v>
      </c>
      <c r="AW558" s="152">
        <v>55.674316554303637</v>
      </c>
      <c r="AX558" s="150">
        <v>88.973566433566432</v>
      </c>
      <c r="AY558" s="151">
        <v>88.973566433566432</v>
      </c>
      <c r="AZ558" s="152">
        <v>88.973566433566432</v>
      </c>
      <c r="BA558" s="150">
        <v>5.9741958041958041</v>
      </c>
      <c r="BB558" s="151">
        <v>6.4608545197882403</v>
      </c>
      <c r="BC558" s="152">
        <v>7.1962148649317257</v>
      </c>
    </row>
    <row r="559" spans="1:55" hidden="1">
      <c r="A559" s="147" t="str">
        <f t="shared" si="8"/>
        <v>KANSAS HEALTH SYSTEMVIZIENT</v>
      </c>
      <c r="B559" s="148" t="s">
        <v>631</v>
      </c>
      <c r="C559" s="148" t="s">
        <v>8335</v>
      </c>
      <c r="D559" s="168">
        <v>600</v>
      </c>
      <c r="E559" s="150">
        <v>91.737021956160234</v>
      </c>
      <c r="F559" s="151">
        <v>102.70659100511341</v>
      </c>
      <c r="G559" s="152">
        <v>135.65509326084924</v>
      </c>
      <c r="H559" s="150">
        <v>2115.8039575776106</v>
      </c>
      <c r="I559" s="151">
        <v>2406.4050517333876</v>
      </c>
      <c r="J559" s="153">
        <v>3109.2792835140417</v>
      </c>
      <c r="K559" s="150">
        <v>1966.7706226527416</v>
      </c>
      <c r="L559" s="151">
        <v>2242.398421361378</v>
      </c>
      <c r="M559" s="152">
        <v>2895.4314835140417</v>
      </c>
      <c r="N559" s="150">
        <v>88.995213736145928</v>
      </c>
      <c r="O559" s="151">
        <v>96.872003254191114</v>
      </c>
      <c r="P559" s="152">
        <v>122.29944999999999</v>
      </c>
      <c r="Q559" s="150">
        <v>60.038121188722954</v>
      </c>
      <c r="R559" s="151">
        <v>67.134627117818766</v>
      </c>
      <c r="S559" s="152">
        <v>91.548349999999985</v>
      </c>
      <c r="T559" s="150">
        <v>720.61621021478118</v>
      </c>
      <c r="U559" s="151">
        <v>768.36242775082064</v>
      </c>
      <c r="V559" s="152">
        <v>910.54463333333342</v>
      </c>
      <c r="W559" s="150">
        <v>338.44990450403986</v>
      </c>
      <c r="X559" s="151">
        <v>360.8747438796143</v>
      </c>
      <c r="Y559" s="152">
        <v>427.65308333333337</v>
      </c>
      <c r="Z559" s="150">
        <v>999.66504792650471</v>
      </c>
      <c r="AA559" s="151">
        <v>1238.4015420669925</v>
      </c>
      <c r="AB559" s="166">
        <v>1750.9081833333332</v>
      </c>
      <c r="AC559" s="150">
        <v>405.87892661307893</v>
      </c>
      <c r="AD559" s="151">
        <v>457.80312599657452</v>
      </c>
      <c r="AE559" s="152">
        <v>531.60685000000001</v>
      </c>
      <c r="AF559" s="150">
        <v>169.19256217391734</v>
      </c>
      <c r="AG559" s="151">
        <v>211.22201194509125</v>
      </c>
      <c r="AH559" s="152">
        <v>314.39749999999998</v>
      </c>
      <c r="AI559" s="150">
        <v>100.68869877676262</v>
      </c>
      <c r="AJ559" s="151">
        <v>112.63406636415344</v>
      </c>
      <c r="AK559" s="152">
        <v>127.26773333333334</v>
      </c>
      <c r="AL559" s="150">
        <v>48.298003551570432</v>
      </c>
      <c r="AM559" s="151">
        <v>56.650147246458687</v>
      </c>
      <c r="AN559" s="166">
        <v>66.366918549067407</v>
      </c>
      <c r="AO559" s="150">
        <v>119.77102262737075</v>
      </c>
      <c r="AP559" s="151">
        <v>128.35163041050316</v>
      </c>
      <c r="AQ559" s="152">
        <v>153.75266416721331</v>
      </c>
      <c r="AR559" s="150">
        <v>56.387638511001946</v>
      </c>
      <c r="AS559" s="151">
        <v>63.626176930690995</v>
      </c>
      <c r="AT559" s="166">
        <v>87.046789202362007</v>
      </c>
      <c r="AU559" s="150">
        <v>40.01564345574095</v>
      </c>
      <c r="AV559" s="151">
        <v>44.059596907261181</v>
      </c>
      <c r="AW559" s="166">
        <v>58.987274721154741</v>
      </c>
      <c r="AX559" s="150">
        <v>18.394366666666667</v>
      </c>
      <c r="AY559" s="151">
        <v>18.394366666666667</v>
      </c>
      <c r="AZ559" s="152">
        <v>18.394366666666667</v>
      </c>
      <c r="BA559" s="150">
        <v>11.941697588146946</v>
      </c>
      <c r="BB559" s="151">
        <v>12.797221912986856</v>
      </c>
      <c r="BC559" s="166">
        <v>15.329816666666666</v>
      </c>
    </row>
    <row r="560" spans="1:55" hidden="1">
      <c r="A560" s="147" t="str">
        <f t="shared" si="8"/>
        <v>WELLMONT HEALTH SYSTEMVIZIENT</v>
      </c>
      <c r="B560" s="148" t="s">
        <v>1102</v>
      </c>
      <c r="C560" s="148" t="s">
        <v>8335</v>
      </c>
      <c r="D560" s="168">
        <v>586</v>
      </c>
      <c r="E560" s="150">
        <v>91.737021956160234</v>
      </c>
      <c r="F560" s="151">
        <v>102.70659100511341</v>
      </c>
      <c r="G560" s="152">
        <v>135.65509326084924</v>
      </c>
      <c r="H560" s="150">
        <v>2022.2337386955385</v>
      </c>
      <c r="I560" s="151">
        <v>2303.3918834806545</v>
      </c>
      <c r="J560" s="153">
        <v>2974.8024050157483</v>
      </c>
      <c r="K560" s="150">
        <v>1966.7706226527416</v>
      </c>
      <c r="L560" s="151">
        <v>2242.398421361378</v>
      </c>
      <c r="M560" s="152">
        <v>2895.4314835140417</v>
      </c>
      <c r="N560" s="150">
        <v>34.534375724730936</v>
      </c>
      <c r="O560" s="151">
        <v>37.590944694015988</v>
      </c>
      <c r="P560" s="152">
        <v>47.458003412969283</v>
      </c>
      <c r="Q560" s="150">
        <v>20.928740318065739</v>
      </c>
      <c r="R560" s="151">
        <v>23.402517425260708</v>
      </c>
      <c r="S560" s="152">
        <v>31.912918088737204</v>
      </c>
      <c r="T560" s="150">
        <v>796.2333243392676</v>
      </c>
      <c r="U560" s="151">
        <v>848.98974165884931</v>
      </c>
      <c r="V560" s="152">
        <v>1006.0916894197952</v>
      </c>
      <c r="W560" s="150">
        <v>169.15893358895599</v>
      </c>
      <c r="X560" s="151">
        <v>180.36697904618413</v>
      </c>
      <c r="Y560" s="152">
        <v>213.7431228668942</v>
      </c>
      <c r="Z560" s="150">
        <v>1124.3023804300078</v>
      </c>
      <c r="AA560" s="151">
        <v>1392.8043243705333</v>
      </c>
      <c r="AB560" s="166">
        <v>1969.2098293515357</v>
      </c>
      <c r="AC560" s="150">
        <v>228.37354182587134</v>
      </c>
      <c r="AD560" s="151">
        <v>257.58942996924833</v>
      </c>
      <c r="AE560" s="152">
        <v>299.11614334470994</v>
      </c>
      <c r="AF560" s="150">
        <v>166.47074725927638</v>
      </c>
      <c r="AG560" s="151">
        <v>207.82406575274234</v>
      </c>
      <c r="AH560" s="152">
        <v>309.33976109215013</v>
      </c>
      <c r="AI560" s="150">
        <v>215.87158308805536</v>
      </c>
      <c r="AJ560" s="151">
        <v>241.48185954396598</v>
      </c>
      <c r="AK560" s="152">
        <v>272.85571672354945</v>
      </c>
      <c r="AL560" s="150">
        <v>55.846261464054422</v>
      </c>
      <c r="AM560" s="151">
        <v>65.503720701930462</v>
      </c>
      <c r="AN560" s="166">
        <v>76.739078498293509</v>
      </c>
      <c r="AO560" s="150">
        <v>156.32527873674837</v>
      </c>
      <c r="AP560" s="151">
        <v>167.52469804539132</v>
      </c>
      <c r="AQ560" s="152">
        <v>200.67815699658703</v>
      </c>
      <c r="AR560" s="150">
        <v>68.363832421082307</v>
      </c>
      <c r="AS560" s="151">
        <v>77.1397670153398</v>
      </c>
      <c r="AT560" s="166">
        <v>105.53469283276451</v>
      </c>
      <c r="AU560" s="150">
        <v>22.746763606680762</v>
      </c>
      <c r="AV560" s="151">
        <v>25.045535918061756</v>
      </c>
      <c r="AW560" s="166">
        <v>33.531126279863486</v>
      </c>
      <c r="AX560" s="150">
        <v>70.688481228668934</v>
      </c>
      <c r="AY560" s="151">
        <v>70.688481228668934</v>
      </c>
      <c r="AZ560" s="152">
        <v>70.688481228668934</v>
      </c>
      <c r="BA560" s="150">
        <v>21.906095720064815</v>
      </c>
      <c r="BB560" s="151">
        <v>23.475487141380743</v>
      </c>
      <c r="BC560" s="166">
        <v>28.121331058020477</v>
      </c>
    </row>
    <row r="561" spans="1:55" hidden="1">
      <c r="A561" s="147" t="str">
        <f t="shared" si="8"/>
        <v>LAHEY HEALTH SYSTEMPREMIER</v>
      </c>
      <c r="B561" s="148" t="s">
        <v>645</v>
      </c>
      <c r="C561" s="148" t="s">
        <v>8334</v>
      </c>
      <c r="D561" s="168">
        <v>586</v>
      </c>
      <c r="E561" s="150">
        <v>471.18360108005135</v>
      </c>
      <c r="F561" s="151">
        <v>576.87374729944224</v>
      </c>
      <c r="G561" s="152">
        <v>885.19752559726953</v>
      </c>
      <c r="H561" s="150">
        <v>566.94272504637331</v>
      </c>
      <c r="I561" s="151">
        <v>720.92735937079613</v>
      </c>
      <c r="J561" s="153">
        <v>868.10884895569154</v>
      </c>
      <c r="K561" s="150">
        <v>474.17371833982196</v>
      </c>
      <c r="L561" s="151">
        <v>596.16637396215901</v>
      </c>
      <c r="M561" s="152">
        <v>722.200170648464</v>
      </c>
      <c r="N561" s="150">
        <v>61.160458252088169</v>
      </c>
      <c r="O561" s="151">
        <v>82.6326774546352</v>
      </c>
      <c r="P561" s="152">
        <v>96.122108341357304</v>
      </c>
      <c r="Q561" s="150">
        <v>31.608548454463126</v>
      </c>
      <c r="R561" s="151">
        <v>42.12830795400194</v>
      </c>
      <c r="S561" s="152">
        <v>49.786569965870306</v>
      </c>
      <c r="T561" s="150">
        <v>330.88412909153243</v>
      </c>
      <c r="U561" s="151">
        <v>395.45463419942246</v>
      </c>
      <c r="V561" s="152">
        <v>428.07728668941974</v>
      </c>
      <c r="W561" s="150">
        <v>205.76658959811408</v>
      </c>
      <c r="X561" s="151">
        <v>245.92098642928605</v>
      </c>
      <c r="Y561" s="152">
        <v>266.20800341296933</v>
      </c>
      <c r="Z561" s="150">
        <v>910.35410844757973</v>
      </c>
      <c r="AA561" s="151">
        <v>1134.0594359084982</v>
      </c>
      <c r="AB561" s="166">
        <v>1463.6008191126282</v>
      </c>
      <c r="AC561" s="150">
        <v>276.15778040642806</v>
      </c>
      <c r="AD561" s="151">
        <v>350.82127656049073</v>
      </c>
      <c r="AE561" s="152">
        <v>370.29846416382259</v>
      </c>
      <c r="AF561" s="150">
        <v>382.98073593450721</v>
      </c>
      <c r="AG561" s="151">
        <v>393.95459857902853</v>
      </c>
      <c r="AH561" s="152">
        <v>427.48786689419802</v>
      </c>
      <c r="AI561" s="150">
        <v>379.45570722363709</v>
      </c>
      <c r="AJ561" s="151">
        <v>480.61328482344402</v>
      </c>
      <c r="AK561" s="152">
        <v>560.76754266211594</v>
      </c>
      <c r="AL561" s="150">
        <v>28.233261245937797</v>
      </c>
      <c r="AM561" s="151">
        <v>35.91040609344671</v>
      </c>
      <c r="AN561" s="166">
        <v>44.19924914675768</v>
      </c>
      <c r="AO561" s="150">
        <v>88.571999495217042</v>
      </c>
      <c r="AP561" s="151">
        <v>102.27696826179103</v>
      </c>
      <c r="AQ561" s="152">
        <v>114.31305460750853</v>
      </c>
      <c r="AR561" s="150">
        <v>84.865809250719039</v>
      </c>
      <c r="AS561" s="151">
        <v>109.17977794997958</v>
      </c>
      <c r="AT561" s="166">
        <v>136.6407167235495</v>
      </c>
      <c r="AU561" s="150">
        <v>34.90577315955538</v>
      </c>
      <c r="AV561" s="151">
        <v>44.267175384105506</v>
      </c>
      <c r="AW561" s="166">
        <v>53.772593856655291</v>
      </c>
      <c r="AX561" s="150">
        <v>70.792593856655301</v>
      </c>
      <c r="AY561" s="151">
        <v>70.792593856655301</v>
      </c>
      <c r="AZ561" s="152">
        <v>70.792593856655301</v>
      </c>
      <c r="BA561" s="150">
        <v>13.137159503528315</v>
      </c>
      <c r="BB561" s="151">
        <v>15.169905311497555</v>
      </c>
      <c r="BC561" s="166">
        <v>16.955119453924912</v>
      </c>
    </row>
    <row r="562" spans="1:55" hidden="1">
      <c r="A562" s="147" t="str">
        <f t="shared" si="8"/>
        <v>VISN 8, VA Sunshine Healthcare NetworkDEPARTMENT OF VETERANS AFFAIRS</v>
      </c>
      <c r="B562" s="148" t="s">
        <v>1093</v>
      </c>
      <c r="C562" s="148" t="s">
        <v>8360</v>
      </c>
      <c r="D562" s="168">
        <v>580</v>
      </c>
      <c r="E562" s="150">
        <v>89.789090909090916</v>
      </c>
      <c r="F562" s="151">
        <v>102.14952307244833</v>
      </c>
      <c r="G562" s="152">
        <v>126.60319936074333</v>
      </c>
      <c r="H562" s="150">
        <v>645.54749010549335</v>
      </c>
      <c r="I562" s="151">
        <v>717.62509556294845</v>
      </c>
      <c r="J562" s="153">
        <v>866.54504106990873</v>
      </c>
      <c r="K562" s="150">
        <v>615.28496503496501</v>
      </c>
      <c r="L562" s="151">
        <v>684.57158125897979</v>
      </c>
      <c r="M562" s="152">
        <v>826.70154106990867</v>
      </c>
      <c r="N562" s="150">
        <v>12.365240608084163</v>
      </c>
      <c r="O562" s="151">
        <v>13.358200088477288</v>
      </c>
      <c r="P562" s="152">
        <v>15.545172413793102</v>
      </c>
      <c r="Q562" s="150">
        <v>17.897284462444215</v>
      </c>
      <c r="R562" s="151">
        <v>19.695314215491397</v>
      </c>
      <c r="S562" s="152">
        <v>24.298327586206895</v>
      </c>
      <c r="T562" s="150">
        <v>793.13786744712763</v>
      </c>
      <c r="U562" s="151">
        <v>857.56968546413236</v>
      </c>
      <c r="V562" s="152">
        <v>939.37174137931027</v>
      </c>
      <c r="W562" s="150">
        <v>79.773128837929463</v>
      </c>
      <c r="X562" s="151">
        <v>86.253626026238507</v>
      </c>
      <c r="Y562" s="152">
        <v>94.481206896551711</v>
      </c>
      <c r="Z562" s="150">
        <v>622.19039713075915</v>
      </c>
      <c r="AA562" s="151">
        <v>763.28574564727148</v>
      </c>
      <c r="AB562" s="166">
        <v>981.13579310344812</v>
      </c>
      <c r="AC562" s="150">
        <v>209.57349481191267</v>
      </c>
      <c r="AD562" s="151">
        <v>236.02353097560237</v>
      </c>
      <c r="AE562" s="152">
        <v>253.11218965517241</v>
      </c>
      <c r="AF562" s="150">
        <v>222.1694335503658</v>
      </c>
      <c r="AG562" s="151">
        <v>272.33133201804321</v>
      </c>
      <c r="AH562" s="152">
        <v>362.78594827586204</v>
      </c>
      <c r="AI562" s="150">
        <v>401.06203435662059</v>
      </c>
      <c r="AJ562" s="151">
        <v>438.9509049744546</v>
      </c>
      <c r="AK562" s="152">
        <v>473.14993103448268</v>
      </c>
      <c r="AL562" s="150">
        <v>65.226755898857391</v>
      </c>
      <c r="AM562" s="151">
        <v>75.817373916833034</v>
      </c>
      <c r="AN562" s="166">
        <v>83.933068965517236</v>
      </c>
      <c r="AO562" s="150">
        <v>62.442587412587422</v>
      </c>
      <c r="AP562" s="151">
        <v>67.52916816495177</v>
      </c>
      <c r="AQ562" s="152">
        <v>75.215190541239394</v>
      </c>
      <c r="AR562" s="150">
        <v>35.868531468531465</v>
      </c>
      <c r="AS562" s="151">
        <v>39.947110328373149</v>
      </c>
      <c r="AT562" s="152">
        <v>48.538586543004989</v>
      </c>
      <c r="AU562" s="150">
        <v>41.366485019016629</v>
      </c>
      <c r="AV562" s="151">
        <v>47.193193249216023</v>
      </c>
      <c r="AW562" s="152">
        <v>55.674316554303637</v>
      </c>
      <c r="AX562" s="150">
        <v>25.184448275862067</v>
      </c>
      <c r="AY562" s="151">
        <v>25.184448275862067</v>
      </c>
      <c r="AZ562" s="152">
        <v>25.184448275862067</v>
      </c>
      <c r="BA562" s="150">
        <v>5.9741958041958041</v>
      </c>
      <c r="BB562" s="151">
        <v>6.4608545197882403</v>
      </c>
      <c r="BC562" s="152">
        <v>7.1962148649317257</v>
      </c>
    </row>
    <row r="563" spans="1:55" hidden="1">
      <c r="A563" s="147" t="str">
        <f t="shared" si="8"/>
        <v>MISSION HEALTH SYSTEMMISSION HOSP INC</v>
      </c>
      <c r="B563" s="148" t="s">
        <v>731</v>
      </c>
      <c r="C563" s="148" t="s">
        <v>8372</v>
      </c>
      <c r="D563" s="168">
        <v>466</v>
      </c>
      <c r="E563" s="150">
        <v>286.24126657399415</v>
      </c>
      <c r="F563" s="151">
        <v>325.64544944319772</v>
      </c>
      <c r="G563" s="152">
        <v>403.60203862660944</v>
      </c>
      <c r="H563" s="150">
        <v>305.64760669145534</v>
      </c>
      <c r="I563" s="151">
        <v>339.42977727520929</v>
      </c>
      <c r="J563" s="153">
        <v>409.63843137254901</v>
      </c>
      <c r="K563" s="150">
        <v>276.94842330020498</v>
      </c>
      <c r="L563" s="151">
        <v>308.13530451703565</v>
      </c>
      <c r="M563" s="152">
        <v>372.11</v>
      </c>
      <c r="N563" s="150">
        <v>14.281807258331357</v>
      </c>
      <c r="O563" s="151">
        <v>15.428671792858573</v>
      </c>
      <c r="P563" s="152">
        <v>17.954616755793225</v>
      </c>
      <c r="Q563" s="150">
        <v>14.417376132919014</v>
      </c>
      <c r="R563" s="151">
        <v>15.865800965315092</v>
      </c>
      <c r="S563" s="152">
        <v>19.573814616755794</v>
      </c>
      <c r="T563" s="150">
        <v>414.76053975813721</v>
      </c>
      <c r="U563" s="151">
        <v>448.45427285947909</v>
      </c>
      <c r="V563" s="152">
        <v>491.23153297682711</v>
      </c>
      <c r="W563" s="150">
        <v>301.44065956504289</v>
      </c>
      <c r="X563" s="151">
        <v>325.92867169657245</v>
      </c>
      <c r="Y563" s="152">
        <v>357.018431372549</v>
      </c>
      <c r="Z563" s="150">
        <v>1369.9817299536676</v>
      </c>
      <c r="AA563" s="151">
        <v>1680.6551999083056</v>
      </c>
      <c r="AB563" s="166">
        <v>2160.3324598930481</v>
      </c>
      <c r="AC563" s="150">
        <v>338.92188450743214</v>
      </c>
      <c r="AD563" s="151">
        <v>381.6968361296918</v>
      </c>
      <c r="AE563" s="152">
        <v>409.33258467023171</v>
      </c>
      <c r="AF563" s="150">
        <v>312.10860482581279</v>
      </c>
      <c r="AG563" s="151">
        <v>382.57716522123576</v>
      </c>
      <c r="AH563" s="152">
        <v>509.64983957219238</v>
      </c>
      <c r="AI563" s="150">
        <v>344.27673259836246</v>
      </c>
      <c r="AJ563" s="151">
        <v>376.80101926906531</v>
      </c>
      <c r="AK563" s="152">
        <v>406.1578966131907</v>
      </c>
      <c r="AL563" s="150">
        <v>285.70773823290619</v>
      </c>
      <c r="AM563" s="151">
        <v>332.09700715648131</v>
      </c>
      <c r="AN563" s="166">
        <v>367.64556149732618</v>
      </c>
      <c r="AO563" s="150">
        <v>153.31619354222767</v>
      </c>
      <c r="AP563" s="151">
        <v>165.80534928372177</v>
      </c>
      <c r="AQ563" s="152">
        <v>184.67695187165776</v>
      </c>
      <c r="AR563" s="150">
        <v>152.11000000000001</v>
      </c>
      <c r="AS563" s="151">
        <v>169.40629301703663</v>
      </c>
      <c r="AT563" s="166">
        <v>205.84072156770608</v>
      </c>
      <c r="AU563" s="150">
        <v>49.59799620455901</v>
      </c>
      <c r="AV563" s="151">
        <v>56.584160307060081</v>
      </c>
      <c r="AW563" s="166">
        <v>66.752941176470586</v>
      </c>
      <c r="AX563" s="150">
        <v>178.65417112299463</v>
      </c>
      <c r="AY563" s="151">
        <v>178.65417112299463</v>
      </c>
      <c r="AZ563" s="152">
        <v>178.65417112299463</v>
      </c>
      <c r="BA563" s="150">
        <v>16.003955951246414</v>
      </c>
      <c r="BB563" s="151">
        <v>17.30764014622401</v>
      </c>
      <c r="BC563" s="166">
        <v>19.277557932263814</v>
      </c>
    </row>
    <row r="564" spans="1:55" hidden="1">
      <c r="A564" s="147" t="str">
        <f t="shared" si="8"/>
        <v>MISSION HEALTH SYSTEMMCDOWELL HOSP</v>
      </c>
      <c r="B564" s="148" t="s">
        <v>731</v>
      </c>
      <c r="C564" s="148" t="s">
        <v>8373</v>
      </c>
      <c r="D564" s="168">
        <v>25</v>
      </c>
      <c r="E564" s="150">
        <v>379.06622248610302</v>
      </c>
      <c r="F564" s="151">
        <v>431.24875692342675</v>
      </c>
      <c r="G564" s="152">
        <v>534.48582729188786</v>
      </c>
      <c r="H564" s="150">
        <v>305.64760669145534</v>
      </c>
      <c r="I564" s="151">
        <v>339.42977727520929</v>
      </c>
      <c r="J564" s="153">
        <v>409.63843137254901</v>
      </c>
      <c r="K564" s="150">
        <v>276.94842330020498</v>
      </c>
      <c r="L564" s="151">
        <v>308.13530451703565</v>
      </c>
      <c r="M564" s="152">
        <v>372.11</v>
      </c>
      <c r="N564" s="150">
        <v>14.281807258331357</v>
      </c>
      <c r="O564" s="151">
        <v>15.428671792858573</v>
      </c>
      <c r="P564" s="152">
        <v>17.954616755793225</v>
      </c>
      <c r="Q564" s="150">
        <v>14.417376132919014</v>
      </c>
      <c r="R564" s="151">
        <v>15.865800965315092</v>
      </c>
      <c r="S564" s="152">
        <v>19.573814616755794</v>
      </c>
      <c r="T564" s="150">
        <v>414.76053975813721</v>
      </c>
      <c r="U564" s="151">
        <v>448.45427285947909</v>
      </c>
      <c r="V564" s="152">
        <v>491.23153297682711</v>
      </c>
      <c r="W564" s="150">
        <v>301.44065956504289</v>
      </c>
      <c r="X564" s="151">
        <v>325.92867169657245</v>
      </c>
      <c r="Y564" s="152">
        <v>357.018431372549</v>
      </c>
      <c r="Z564" s="150">
        <v>1369.9817299536676</v>
      </c>
      <c r="AA564" s="151">
        <v>1680.6551999083056</v>
      </c>
      <c r="AB564" s="166">
        <v>2160.3324598930481</v>
      </c>
      <c r="AC564" s="150">
        <v>338.92188450743214</v>
      </c>
      <c r="AD564" s="151">
        <v>381.6968361296918</v>
      </c>
      <c r="AE564" s="152">
        <v>409.33258467023171</v>
      </c>
      <c r="AF564" s="150">
        <v>312.10860482581279</v>
      </c>
      <c r="AG564" s="151">
        <v>382.57716522123576</v>
      </c>
      <c r="AH564" s="152">
        <v>509.64983957219238</v>
      </c>
      <c r="AI564" s="150">
        <v>344.27673259836246</v>
      </c>
      <c r="AJ564" s="151">
        <v>376.80101926906531</v>
      </c>
      <c r="AK564" s="152">
        <v>406.1578966131907</v>
      </c>
      <c r="AL564" s="150">
        <v>285.70773823290619</v>
      </c>
      <c r="AM564" s="151">
        <v>332.09700715648131</v>
      </c>
      <c r="AN564" s="166">
        <v>367.64556149732618</v>
      </c>
      <c r="AO564" s="150">
        <v>153.31619354222767</v>
      </c>
      <c r="AP564" s="151">
        <v>165.80534928372177</v>
      </c>
      <c r="AQ564" s="152">
        <v>184.67695187165776</v>
      </c>
      <c r="AR564" s="150">
        <v>152.11000000000001</v>
      </c>
      <c r="AS564" s="151">
        <v>169.40629301703663</v>
      </c>
      <c r="AT564" s="166">
        <v>205.84072156770608</v>
      </c>
      <c r="AU564" s="150">
        <v>49.59799620455901</v>
      </c>
      <c r="AV564" s="151">
        <v>56.584160307060081</v>
      </c>
      <c r="AW564" s="166">
        <v>66.752941176470586</v>
      </c>
      <c r="AX564" s="150">
        <v>178.65417112299463</v>
      </c>
      <c r="AY564" s="151">
        <v>178.65417112299463</v>
      </c>
      <c r="AZ564" s="152">
        <v>178.65417112299463</v>
      </c>
      <c r="BA564" s="150">
        <v>16.003955951246414</v>
      </c>
      <c r="BB564" s="151">
        <v>17.30764014622401</v>
      </c>
      <c r="BC564" s="166">
        <v>19.277557932263814</v>
      </c>
    </row>
    <row r="565" spans="1:55" hidden="1">
      <c r="A565" s="147" t="str">
        <f t="shared" si="8"/>
        <v>MCLEOD HEALTHMCLEOD REG MED CTR OF THE PEE DEE INC</v>
      </c>
      <c r="B565" s="148" t="s">
        <v>700</v>
      </c>
      <c r="C565" s="148" t="s">
        <v>8370</v>
      </c>
      <c r="D565" s="168">
        <v>508</v>
      </c>
      <c r="E565" s="150">
        <v>379.06622248610302</v>
      </c>
      <c r="F565" s="151">
        <v>431.24875692342675</v>
      </c>
      <c r="G565" s="152">
        <v>534.48582729188786</v>
      </c>
      <c r="H565" s="150">
        <v>1897.2032521437166</v>
      </c>
      <c r="I565" s="151">
        <v>2108.0004250181833</v>
      </c>
      <c r="J565" s="153">
        <v>2541.9553216451632</v>
      </c>
      <c r="K565" s="150">
        <v>1802.829657442308</v>
      </c>
      <c r="L565" s="151">
        <v>2005.8444777140478</v>
      </c>
      <c r="M565" s="152">
        <v>2422.2955878816183</v>
      </c>
      <c r="N565" s="150">
        <v>84.259245271654066</v>
      </c>
      <c r="O565" s="151">
        <v>91.025471587425002</v>
      </c>
      <c r="P565" s="152">
        <v>105.9279424249622</v>
      </c>
      <c r="Q565" s="150">
        <v>10.114349429754585</v>
      </c>
      <c r="R565" s="151">
        <v>11.13047571671035</v>
      </c>
      <c r="S565" s="152">
        <v>13.731791338582678</v>
      </c>
      <c r="T565" s="150">
        <v>211.5176742592194</v>
      </c>
      <c r="U565" s="151">
        <v>228.70064944500402</v>
      </c>
      <c r="V565" s="152">
        <v>250.51600000000002</v>
      </c>
      <c r="W565" s="150">
        <v>245.51438160402037</v>
      </c>
      <c r="X565" s="151">
        <v>265.45913346284175</v>
      </c>
      <c r="Y565" s="152">
        <v>290.78081081081075</v>
      </c>
      <c r="Z565" s="150">
        <v>804.32763254179122</v>
      </c>
      <c r="AA565" s="151">
        <v>986.72660262923034</v>
      </c>
      <c r="AB565" s="166">
        <v>1268.349099099099</v>
      </c>
      <c r="AC565" s="150">
        <v>270.60824129159732</v>
      </c>
      <c r="AD565" s="151">
        <v>304.76140448038223</v>
      </c>
      <c r="AE565" s="152">
        <v>326.82684684684688</v>
      </c>
      <c r="AF565" s="150">
        <v>119.16257245734882</v>
      </c>
      <c r="AG565" s="151">
        <v>146.06735753615536</v>
      </c>
      <c r="AH565" s="152">
        <v>194.58350393700786</v>
      </c>
      <c r="AI565" s="150">
        <v>564.5498826317355</v>
      </c>
      <c r="AJ565" s="151">
        <v>617.88367049490512</v>
      </c>
      <c r="AK565" s="152">
        <v>666.02349549549558</v>
      </c>
      <c r="AL565" s="150">
        <v>49.024734252828644</v>
      </c>
      <c r="AM565" s="151">
        <v>56.984692198760612</v>
      </c>
      <c r="AN565" s="166">
        <v>63.084486486486483</v>
      </c>
      <c r="AO565" s="150">
        <v>190.23755281974249</v>
      </c>
      <c r="AP565" s="151">
        <v>205.73432697094839</v>
      </c>
      <c r="AQ565" s="152">
        <v>229.15055855855854</v>
      </c>
      <c r="AR565" s="150">
        <v>117.91611313891229</v>
      </c>
      <c r="AS565" s="151">
        <v>131.32424964723305</v>
      </c>
      <c r="AT565" s="166">
        <v>159.56832432432432</v>
      </c>
      <c r="AU565" s="150">
        <v>53.618739516705944</v>
      </c>
      <c r="AV565" s="151">
        <v>61.171248527110983</v>
      </c>
      <c r="AW565" s="166">
        <v>72.164378378378373</v>
      </c>
      <c r="AX565" s="150">
        <v>53.414702702702712</v>
      </c>
      <c r="AY565" s="151">
        <v>53.414702702702712</v>
      </c>
      <c r="AZ565" s="152">
        <v>53.414702702702712</v>
      </c>
      <c r="BA565" s="150">
        <v>22.933024194843206</v>
      </c>
      <c r="BB565" s="151">
        <v>24.801151130266781</v>
      </c>
      <c r="BC565" s="166">
        <v>27.623963963963966</v>
      </c>
    </row>
    <row r="566" spans="1:55" hidden="1">
      <c r="A566" s="147" t="str">
        <f t="shared" si="8"/>
        <v>MCLEOD HEALTHHEALTHTRUST</v>
      </c>
      <c r="B566" s="148" t="s">
        <v>700</v>
      </c>
      <c r="C566" s="148" t="s">
        <v>8331</v>
      </c>
      <c r="D566" s="168">
        <v>47</v>
      </c>
      <c r="E566" s="150">
        <v>86.43127663993954</v>
      </c>
      <c r="F566" s="151">
        <v>0</v>
      </c>
      <c r="G566" s="152">
        <v>142.25701257974336</v>
      </c>
      <c r="H566" s="150">
        <v>1638.0491693386107</v>
      </c>
      <c r="I566" s="151">
        <v>0</v>
      </c>
      <c r="J566" s="153">
        <v>1765.4805113255127</v>
      </c>
      <c r="K566" s="150">
        <v>1577.9637664274396</v>
      </c>
      <c r="L566" s="151">
        <v>0</v>
      </c>
      <c r="M566" s="152">
        <v>1701.5154356794776</v>
      </c>
      <c r="N566" s="150">
        <v>48.393242135062344</v>
      </c>
      <c r="O566" s="151">
        <v>0</v>
      </c>
      <c r="P566" s="152">
        <v>51.396156727116349</v>
      </c>
      <c r="Q566" s="150">
        <v>11.692160776108725</v>
      </c>
      <c r="R566" s="151">
        <v>0</v>
      </c>
      <c r="S566" s="152">
        <v>12.56891891891892</v>
      </c>
      <c r="T566" s="150">
        <v>206.61112798344186</v>
      </c>
      <c r="U566" s="151">
        <v>0</v>
      </c>
      <c r="V566" s="152">
        <v>250.51600000000002</v>
      </c>
      <c r="W566" s="150">
        <v>265.35588838461263</v>
      </c>
      <c r="X566" s="151">
        <v>0</v>
      </c>
      <c r="Y566" s="152">
        <v>290.78081081081075</v>
      </c>
      <c r="Z566" s="150">
        <v>977.68813082915017</v>
      </c>
      <c r="AA566" s="151">
        <v>0</v>
      </c>
      <c r="AB566" s="166">
        <v>1268.349099099099</v>
      </c>
      <c r="AC566" s="150">
        <v>285.23450139351246</v>
      </c>
      <c r="AD566" s="151">
        <v>0</v>
      </c>
      <c r="AE566" s="152">
        <v>326.82684684684688</v>
      </c>
      <c r="AF566" s="150">
        <v>182.69051305573805</v>
      </c>
      <c r="AG566" s="151">
        <v>0</v>
      </c>
      <c r="AH566" s="152">
        <v>214.86035588846664</v>
      </c>
      <c r="AI566" s="150">
        <v>638.69356585274932</v>
      </c>
      <c r="AJ566" s="151">
        <v>0</v>
      </c>
      <c r="AK566" s="152">
        <v>666.02349549549558</v>
      </c>
      <c r="AL566" s="150">
        <v>53.732699520585413</v>
      </c>
      <c r="AM566" s="151">
        <v>0</v>
      </c>
      <c r="AN566" s="166">
        <v>63.084486486486483</v>
      </c>
      <c r="AO566" s="150">
        <v>215.67527634310818</v>
      </c>
      <c r="AP566" s="151">
        <v>0</v>
      </c>
      <c r="AQ566" s="152">
        <v>229.15055855855854</v>
      </c>
      <c r="AR566" s="150">
        <v>138.09798139383855</v>
      </c>
      <c r="AS566" s="151">
        <v>0</v>
      </c>
      <c r="AT566" s="166">
        <v>159.56832432432432</v>
      </c>
      <c r="AU566" s="150">
        <v>58.7114776203356</v>
      </c>
      <c r="AV566" s="151">
        <v>0</v>
      </c>
      <c r="AW566" s="166">
        <v>72.164378378378373</v>
      </c>
      <c r="AX566" s="150">
        <v>53.414702702702712</v>
      </c>
      <c r="AY566" s="151">
        <v>0</v>
      </c>
      <c r="AZ566" s="152">
        <v>53.414702702702712</v>
      </c>
      <c r="BA566" s="150">
        <v>25.999526682792247</v>
      </c>
      <c r="BB566" s="151">
        <v>0</v>
      </c>
      <c r="BC566" s="166">
        <v>27.623963963963966</v>
      </c>
    </row>
    <row r="567" spans="1:55" hidden="1">
      <c r="A567" s="147" t="str">
        <f t="shared" si="8"/>
        <v>VISN 20, Northwest Health NetworkDEPARTMENT OF VETERANS AFFAIRS</v>
      </c>
      <c r="B567" s="148" t="s">
        <v>1084</v>
      </c>
      <c r="C567" s="148" t="s">
        <v>8360</v>
      </c>
      <c r="D567" s="168">
        <v>534</v>
      </c>
      <c r="E567" s="150">
        <v>89.789090909090916</v>
      </c>
      <c r="F567" s="151">
        <v>102.14952307244833</v>
      </c>
      <c r="G567" s="152">
        <v>126.60319936074333</v>
      </c>
      <c r="H567" s="150">
        <v>1439.9974308527178</v>
      </c>
      <c r="I567" s="151">
        <v>1577.3889857424715</v>
      </c>
      <c r="J567" s="153">
        <v>1872.8654979624534</v>
      </c>
      <c r="K567" s="150">
        <v>615.28496503496501</v>
      </c>
      <c r="L567" s="151">
        <v>684.57158125897979</v>
      </c>
      <c r="M567" s="152">
        <v>826.70154106990867</v>
      </c>
      <c r="N567" s="150">
        <v>731.54</v>
      </c>
      <c r="O567" s="151">
        <v>790.28447585046479</v>
      </c>
      <c r="P567" s="152">
        <v>919.66794565658995</v>
      </c>
      <c r="Q567" s="150">
        <v>93.172465817753022</v>
      </c>
      <c r="R567" s="151">
        <v>102.5329286330271</v>
      </c>
      <c r="S567" s="152">
        <v>126.49601123595505</v>
      </c>
      <c r="T567" s="150">
        <v>343.22241686109544</v>
      </c>
      <c r="U567" s="151">
        <v>371.10463659892037</v>
      </c>
      <c r="V567" s="152">
        <v>406.50365168539327</v>
      </c>
      <c r="W567" s="150">
        <v>35.206548779251072</v>
      </c>
      <c r="X567" s="151">
        <v>38.066608848319362</v>
      </c>
      <c r="Y567" s="152">
        <v>41.697715355805236</v>
      </c>
      <c r="Z567" s="150">
        <v>279.96735348333385</v>
      </c>
      <c r="AA567" s="151">
        <v>343.45610466808546</v>
      </c>
      <c r="AB567" s="166">
        <v>441.4822097378277</v>
      </c>
      <c r="AC567" s="150">
        <v>140.33608018859684</v>
      </c>
      <c r="AD567" s="151">
        <v>158.04773976363128</v>
      </c>
      <c r="AE567" s="152">
        <v>169.4907677902622</v>
      </c>
      <c r="AF567" s="150">
        <v>125.97909104445814</v>
      </c>
      <c r="AG567" s="151">
        <v>154.42292453242445</v>
      </c>
      <c r="AH567" s="152">
        <v>205.71436528028929</v>
      </c>
      <c r="AI567" s="150">
        <v>166.129467943864</v>
      </c>
      <c r="AJ567" s="151">
        <v>181.8239425575785</v>
      </c>
      <c r="AK567" s="152">
        <v>195.98999547920434</v>
      </c>
      <c r="AL567" s="150">
        <v>33.235572978878565</v>
      </c>
      <c r="AM567" s="151">
        <v>38.631905406841945</v>
      </c>
      <c r="AN567" s="166">
        <v>42.767168173598556</v>
      </c>
      <c r="AO567" s="150">
        <v>62.442587412587422</v>
      </c>
      <c r="AP567" s="151">
        <v>67.52916816495177</v>
      </c>
      <c r="AQ567" s="152">
        <v>75.215190541239394</v>
      </c>
      <c r="AR567" s="150">
        <v>32.070387460766796</v>
      </c>
      <c r="AS567" s="151">
        <v>35.717082738469244</v>
      </c>
      <c r="AT567" s="166">
        <v>43.398801498127341</v>
      </c>
      <c r="AU567" s="150">
        <v>41.366485019016629</v>
      </c>
      <c r="AV567" s="151">
        <v>47.193193249216023</v>
      </c>
      <c r="AW567" s="152">
        <v>55.674316554303637</v>
      </c>
      <c r="AX567" s="150">
        <v>41.193426966292137</v>
      </c>
      <c r="AY567" s="151">
        <v>41.193426966292137</v>
      </c>
      <c r="AZ567" s="152">
        <v>41.193426966292137</v>
      </c>
      <c r="BA567" s="150">
        <v>13.328058710377947</v>
      </c>
      <c r="BB567" s="151">
        <v>14.413763991208835</v>
      </c>
      <c r="BC567" s="166">
        <v>16.054307116104869</v>
      </c>
    </row>
    <row r="568" spans="1:55" hidden="1">
      <c r="A568" s="147" t="str">
        <f t="shared" si="8"/>
        <v>HEALTH QUESTPREMIER</v>
      </c>
      <c r="B568" s="148" t="s">
        <v>570</v>
      </c>
      <c r="C568" s="148" t="s">
        <v>8334</v>
      </c>
      <c r="D568" s="168">
        <v>531</v>
      </c>
      <c r="E568" s="150">
        <v>90.559039229289681</v>
      </c>
      <c r="F568" s="151">
        <v>110.87213602572317</v>
      </c>
      <c r="G568" s="152">
        <v>170.13036375307578</v>
      </c>
      <c r="H568" s="150">
        <v>1771.6244193073171</v>
      </c>
      <c r="I568" s="151">
        <v>2231.1856728480698</v>
      </c>
      <c r="J568" s="153">
        <v>2700.590302970917</v>
      </c>
      <c r="K568" s="150">
        <v>1726.4826996787724</v>
      </c>
      <c r="L568" s="151">
        <v>2170.6621243783366</v>
      </c>
      <c r="M568" s="152">
        <v>2629.5554816811873</v>
      </c>
      <c r="N568" s="150">
        <v>19.601292904706344</v>
      </c>
      <c r="O568" s="151">
        <v>26.482916586602386</v>
      </c>
      <c r="P568" s="152">
        <v>30.80613935969868</v>
      </c>
      <c r="Q568" s="150">
        <v>25.540426723838529</v>
      </c>
      <c r="R568" s="151">
        <v>34.040631883131056</v>
      </c>
      <c r="S568" s="152">
        <v>40.228681930031016</v>
      </c>
      <c r="T568" s="150">
        <v>430.54951207680301</v>
      </c>
      <c r="U568" s="151">
        <v>514.56925501546846</v>
      </c>
      <c r="V568" s="152">
        <v>557.01815442561212</v>
      </c>
      <c r="W568" s="150">
        <v>63.497967726789589</v>
      </c>
      <c r="X568" s="151">
        <v>75.889302000513823</v>
      </c>
      <c r="Y568" s="152">
        <v>82.149717514124305</v>
      </c>
      <c r="Z568" s="150">
        <v>887.08505010955969</v>
      </c>
      <c r="AA568" s="151">
        <v>1105.0723693065393</v>
      </c>
      <c r="AB568" s="166">
        <v>1426.1905273069679</v>
      </c>
      <c r="AC568" s="150">
        <v>212.95371320400019</v>
      </c>
      <c r="AD568" s="151">
        <v>270.52901933298199</v>
      </c>
      <c r="AE568" s="152">
        <v>285.54847457627125</v>
      </c>
      <c r="AF568" s="150">
        <v>188.08257544453159</v>
      </c>
      <c r="AG568" s="151">
        <v>193.47186047924691</v>
      </c>
      <c r="AH568" s="152">
        <v>209.94011299435027</v>
      </c>
      <c r="AI568" s="150">
        <v>259.7916948955783</v>
      </c>
      <c r="AJ568" s="151">
        <v>329.04852259878226</v>
      </c>
      <c r="AK568" s="152">
        <v>383.92557438794728</v>
      </c>
      <c r="AL568" s="150">
        <v>45.129824685364532</v>
      </c>
      <c r="AM568" s="151">
        <v>57.401456999965689</v>
      </c>
      <c r="AN568" s="166">
        <v>70.65086629001884</v>
      </c>
      <c r="AO568" s="150">
        <v>83.298641253102772</v>
      </c>
      <c r="AP568" s="151">
        <v>96.187650005055715</v>
      </c>
      <c r="AQ568" s="152">
        <v>107.5071374764595</v>
      </c>
      <c r="AR568" s="150">
        <v>73.244248214122891</v>
      </c>
      <c r="AS568" s="151">
        <v>94.228651405493693</v>
      </c>
      <c r="AT568" s="166">
        <v>117.92907721280602</v>
      </c>
      <c r="AU568" s="150">
        <v>28.214160668078659</v>
      </c>
      <c r="AV568" s="151">
        <v>35.7809349444898</v>
      </c>
      <c r="AW568" s="166">
        <v>43.464116828929072</v>
      </c>
      <c r="AX568" s="150">
        <v>28.344839924670431</v>
      </c>
      <c r="AY568" s="151">
        <v>28.344839924670431</v>
      </c>
      <c r="AZ568" s="152">
        <v>28.344839924670431</v>
      </c>
      <c r="BA568" s="150">
        <v>6.4937765116897301</v>
      </c>
      <c r="BB568" s="151">
        <v>7.4985749217631694</v>
      </c>
      <c r="BC568" s="166">
        <v>8.3810169491525421</v>
      </c>
    </row>
    <row r="569" spans="1:55" hidden="1">
      <c r="A569" s="147" t="str">
        <f t="shared" si="8"/>
        <v>VCU HEALTH SYSTEMVIZIENT</v>
      </c>
      <c r="B569" s="148" t="s">
        <v>1066</v>
      </c>
      <c r="C569" s="148" t="s">
        <v>8335</v>
      </c>
      <c r="D569" s="168">
        <v>531</v>
      </c>
      <c r="E569" s="150">
        <v>91.737021956160234</v>
      </c>
      <c r="F569" s="151">
        <v>102.70659100511341</v>
      </c>
      <c r="G569" s="152">
        <v>135.65509326084924</v>
      </c>
      <c r="H569" s="150">
        <v>1993.9067034614338</v>
      </c>
      <c r="I569" s="151">
        <v>2272.235078346655</v>
      </c>
      <c r="J569" s="153">
        <v>2934.2383008398419</v>
      </c>
      <c r="K569" s="150">
        <v>1966.7706226527416</v>
      </c>
      <c r="L569" s="151">
        <v>2242.398421361378</v>
      </c>
      <c r="M569" s="152">
        <v>2895.4314835140417</v>
      </c>
      <c r="N569" s="150">
        <v>17.072234763345836</v>
      </c>
      <c r="O569" s="151">
        <v>18.583264336601545</v>
      </c>
      <c r="P569" s="152">
        <v>23.461092278719399</v>
      </c>
      <c r="Q569" s="150">
        <v>10.063846045346194</v>
      </c>
      <c r="R569" s="151">
        <v>11.253392648675302</v>
      </c>
      <c r="S569" s="152">
        <v>15.345725047080979</v>
      </c>
      <c r="T569" s="150">
        <v>1013.2890730259699</v>
      </c>
      <c r="U569" s="151">
        <v>1080.4270582971722</v>
      </c>
      <c r="V569" s="152">
        <v>1280.3554990583805</v>
      </c>
      <c r="W569" s="150">
        <v>339.91042942382109</v>
      </c>
      <c r="X569" s="151">
        <v>362.43203950694857</v>
      </c>
      <c r="Y569" s="152">
        <v>429.49854990583805</v>
      </c>
      <c r="Z569" s="150">
        <v>1190.7793172279651</v>
      </c>
      <c r="AA569" s="151">
        <v>1475.1570496290969</v>
      </c>
      <c r="AB569" s="166">
        <v>2085.6438418079097</v>
      </c>
      <c r="AC569" s="150">
        <v>388.79768840107465</v>
      </c>
      <c r="AD569" s="151">
        <v>438.53668042227082</v>
      </c>
      <c r="AE569" s="152">
        <v>509.23440677966107</v>
      </c>
      <c r="AF569" s="150">
        <v>191.94364813048284</v>
      </c>
      <c r="AG569" s="151">
        <v>239.62473892041626</v>
      </c>
      <c r="AH569" s="152">
        <v>356.67408979285784</v>
      </c>
      <c r="AI569" s="150">
        <v>248.39049568158111</v>
      </c>
      <c r="AJ569" s="151">
        <v>277.85870623725731</v>
      </c>
      <c r="AK569" s="152">
        <v>313.95872377917283</v>
      </c>
      <c r="AL569" s="150">
        <v>49.88192713196289</v>
      </c>
      <c r="AM569" s="151">
        <v>58.507977745820057</v>
      </c>
      <c r="AN569" s="166">
        <v>68.543408662900191</v>
      </c>
      <c r="AO569" s="150">
        <v>289.23</v>
      </c>
      <c r="AP569" s="151">
        <v>309.95094847880375</v>
      </c>
      <c r="AQ569" s="152">
        <v>371.29083547559691</v>
      </c>
      <c r="AR569" s="150">
        <v>152.11000000000001</v>
      </c>
      <c r="AS569" s="151">
        <v>171.63651517413828</v>
      </c>
      <c r="AT569" s="166">
        <v>234.81542152164894</v>
      </c>
      <c r="AU569" s="150">
        <v>121.97</v>
      </c>
      <c r="AV569" s="151">
        <v>134.29620445120341</v>
      </c>
      <c r="AW569" s="166">
        <v>179.79663142732846</v>
      </c>
      <c r="AX569" s="150">
        <v>277.64999999999998</v>
      </c>
      <c r="AY569" s="151">
        <v>277.64999999999998</v>
      </c>
      <c r="AZ569" s="152">
        <v>277.64999999999998</v>
      </c>
      <c r="BA569" s="150">
        <v>33.969439019938434</v>
      </c>
      <c r="BB569" s="151">
        <v>36.40306967991841</v>
      </c>
      <c r="BC569" s="166">
        <v>43.607306967984933</v>
      </c>
    </row>
    <row r="570" spans="1:55" hidden="1">
      <c r="A570" s="147" t="str">
        <f t="shared" si="8"/>
        <v>SPARTANBURG REGIONAL HEALTHCARE SYSTEM, INCSPARTANBURG REG HLTH SVCS DIST INC</v>
      </c>
      <c r="B570" s="148" t="s">
        <v>948</v>
      </c>
      <c r="C570" s="148" t="s">
        <v>8404</v>
      </c>
      <c r="D570" s="168">
        <v>516</v>
      </c>
      <c r="E570" s="150">
        <v>379.06622248610302</v>
      </c>
      <c r="F570" s="151">
        <v>431.24875692342675</v>
      </c>
      <c r="G570" s="152">
        <v>534.48582729188786</v>
      </c>
      <c r="H570" s="150">
        <v>1913.6114611215289</v>
      </c>
      <c r="I570" s="151">
        <v>2126.0570655219194</v>
      </c>
      <c r="J570" s="153">
        <v>2564.2319992988287</v>
      </c>
      <c r="K570" s="150">
        <v>1802.829657442308</v>
      </c>
      <c r="L570" s="151">
        <v>2005.8444777140478</v>
      </c>
      <c r="M570" s="152">
        <v>2422.2955878816183</v>
      </c>
      <c r="N570" s="150">
        <v>84.259245271654066</v>
      </c>
      <c r="O570" s="151">
        <v>91.025471587425002</v>
      </c>
      <c r="P570" s="152">
        <v>105.9279424249622</v>
      </c>
      <c r="Q570" s="150">
        <v>26.522558407566869</v>
      </c>
      <c r="R570" s="151">
        <v>29.187116220446612</v>
      </c>
      <c r="S570" s="152">
        <v>36.008468992248069</v>
      </c>
      <c r="T570" s="150">
        <v>371.18615967095161</v>
      </c>
      <c r="U570" s="151">
        <v>401.34005859816926</v>
      </c>
      <c r="V570" s="152">
        <v>439.62317712594205</v>
      </c>
      <c r="W570" s="150">
        <v>104.7379398498763</v>
      </c>
      <c r="X570" s="151">
        <v>113.24649322610642</v>
      </c>
      <c r="Y570" s="152">
        <v>124.04887596899225</v>
      </c>
      <c r="Z570" s="150">
        <v>857.6966932054238</v>
      </c>
      <c r="AA570" s="151">
        <v>1052.1982708693531</v>
      </c>
      <c r="AB570" s="166">
        <v>1352.5070930232559</v>
      </c>
      <c r="AC570" s="150">
        <v>220.32833459760289</v>
      </c>
      <c r="AD570" s="151">
        <v>248.13572705065303</v>
      </c>
      <c r="AE570" s="152">
        <v>266.10133720930236</v>
      </c>
      <c r="AF570" s="150">
        <v>150.74502596923614</v>
      </c>
      <c r="AG570" s="151">
        <v>184.78056617086332</v>
      </c>
      <c r="AH570" s="152">
        <v>246.15527131782949</v>
      </c>
      <c r="AI570" s="150">
        <v>431.54221983300948</v>
      </c>
      <c r="AJ570" s="151">
        <v>472.31059462972974</v>
      </c>
      <c r="AK570" s="152">
        <v>509.10870155038754</v>
      </c>
      <c r="AL570" s="150">
        <v>15.540922652448556</v>
      </c>
      <c r="AM570" s="151">
        <v>18.064242618172479</v>
      </c>
      <c r="AN570" s="166">
        <v>19.997887596899226</v>
      </c>
      <c r="AO570" s="150">
        <v>246.59998364793492</v>
      </c>
      <c r="AP570" s="151">
        <v>266.68804825789204</v>
      </c>
      <c r="AQ570" s="152">
        <v>297.04189922480617</v>
      </c>
      <c r="AR570" s="150">
        <v>152.11000000000001</v>
      </c>
      <c r="AS570" s="151">
        <v>169.40629301703663</v>
      </c>
      <c r="AT570" s="166">
        <v>205.84072156770608</v>
      </c>
      <c r="AU570" s="150">
        <v>88.975645016662739</v>
      </c>
      <c r="AV570" s="151">
        <v>101.50837828775305</v>
      </c>
      <c r="AW570" s="166">
        <v>119.75052325581395</v>
      </c>
      <c r="AX570" s="150">
        <v>136.48629844961238</v>
      </c>
      <c r="AY570" s="151">
        <v>136.48629844961238</v>
      </c>
      <c r="AZ570" s="152">
        <v>136.48629844961238</v>
      </c>
      <c r="BA570" s="150">
        <v>27.713132346813424</v>
      </c>
      <c r="BB570" s="151">
        <v>29.970647472693859</v>
      </c>
      <c r="BC570" s="166">
        <v>33.381841085271319</v>
      </c>
    </row>
    <row r="571" spans="1:55" hidden="1">
      <c r="A571" s="147" t="str">
        <f t="shared" si="8"/>
        <v>UNIVERSITY MEDICAL CENTER OF SOUTHERN NEVADAHEALTHTRUST</v>
      </c>
      <c r="B571" s="148" t="s">
        <v>1033</v>
      </c>
      <c r="C571" s="148" t="s">
        <v>8331</v>
      </c>
      <c r="D571" s="168">
        <v>514</v>
      </c>
      <c r="E571" s="150">
        <v>86.43127663993954</v>
      </c>
      <c r="F571" s="151">
        <v>0</v>
      </c>
      <c r="G571" s="152">
        <v>142.25701257974336</v>
      </c>
      <c r="H571" s="150">
        <v>1621.9523514766356</v>
      </c>
      <c r="I571" s="151">
        <v>0</v>
      </c>
      <c r="J571" s="153">
        <v>1748.50174383989</v>
      </c>
      <c r="K571" s="150">
        <v>1577.9637664274396</v>
      </c>
      <c r="L571" s="151">
        <v>0</v>
      </c>
      <c r="M571" s="152">
        <v>1701.5154356794776</v>
      </c>
      <c r="N571" s="150">
        <v>23.25889061880553</v>
      </c>
      <c r="O571" s="151">
        <v>0</v>
      </c>
      <c r="P571" s="152">
        <v>24.702159533073928</v>
      </c>
      <c r="Q571" s="150">
        <v>20.729694430390623</v>
      </c>
      <c r="R571" s="151">
        <v>0</v>
      </c>
      <c r="S571" s="152">
        <v>22.284148627338546</v>
      </c>
      <c r="T571" s="150">
        <v>121.88052896523352</v>
      </c>
      <c r="U571" s="151">
        <v>0</v>
      </c>
      <c r="V571" s="152">
        <v>147.78014568848107</v>
      </c>
      <c r="W571" s="150">
        <v>95.559453703854672</v>
      </c>
      <c r="X571" s="151">
        <v>0</v>
      </c>
      <c r="Y571" s="152">
        <v>104.71542801556421</v>
      </c>
      <c r="Z571" s="150">
        <v>1567.3921348116332</v>
      </c>
      <c r="AA571" s="151">
        <v>0</v>
      </c>
      <c r="AB571" s="166">
        <v>2033.3686575875486</v>
      </c>
      <c r="AC571" s="150">
        <v>492.32819237554077</v>
      </c>
      <c r="AD571" s="151">
        <v>0</v>
      </c>
      <c r="AE571" s="152">
        <v>564.11854085603113</v>
      </c>
      <c r="AF571" s="150">
        <v>206.57144070414824</v>
      </c>
      <c r="AG571" s="151">
        <v>0</v>
      </c>
      <c r="AH571" s="152">
        <v>242.94645914396887</v>
      </c>
      <c r="AI571" s="150">
        <v>298.35764527898118</v>
      </c>
      <c r="AJ571" s="151">
        <v>0</v>
      </c>
      <c r="AK571" s="152">
        <v>311.12447727761435</v>
      </c>
      <c r="AL571" s="150">
        <v>107.07429339417517</v>
      </c>
      <c r="AM571" s="151">
        <v>0</v>
      </c>
      <c r="AN571" s="166">
        <v>125.70979822234958</v>
      </c>
      <c r="AO571" s="150">
        <v>84.039586555408349</v>
      </c>
      <c r="AP571" s="151">
        <v>0</v>
      </c>
      <c r="AQ571" s="152">
        <v>89.290337431008567</v>
      </c>
      <c r="AR571" s="150">
        <v>47.80636689456859</v>
      </c>
      <c r="AS571" s="151">
        <v>0</v>
      </c>
      <c r="AT571" s="166">
        <v>55.238909217977273</v>
      </c>
      <c r="AU571" s="150">
        <v>29.757423646006973</v>
      </c>
      <c r="AV571" s="151">
        <v>0</v>
      </c>
      <c r="AW571" s="166">
        <v>36.575914396887157</v>
      </c>
      <c r="AX571" s="150">
        <v>12.077743190661479</v>
      </c>
      <c r="AY571" s="151">
        <v>0</v>
      </c>
      <c r="AZ571" s="152">
        <v>12.077743190661479</v>
      </c>
      <c r="BA571" s="150">
        <v>9.9425255147684304</v>
      </c>
      <c r="BB571" s="151">
        <v>0</v>
      </c>
      <c r="BC571" s="166">
        <v>10.563729481757584</v>
      </c>
    </row>
    <row r="572" spans="1:55" hidden="1">
      <c r="A572" s="147" t="str">
        <f t="shared" si="8"/>
        <v>SAINT ELIZABETH HEALTHCAREPREMIER</v>
      </c>
      <c r="B572" s="148" t="s">
        <v>881</v>
      </c>
      <c r="C572" s="148" t="s">
        <v>8334</v>
      </c>
      <c r="D572" s="168">
        <v>510</v>
      </c>
      <c r="E572" s="150">
        <v>90.559039229289681</v>
      </c>
      <c r="F572" s="151">
        <v>110.87213602572317</v>
      </c>
      <c r="G572" s="152">
        <v>170.13036375307578</v>
      </c>
      <c r="H572" s="150">
        <v>409.97326817182386</v>
      </c>
      <c r="I572" s="151">
        <v>523.11533055895427</v>
      </c>
      <c r="J572" s="153">
        <v>628.71753536942754</v>
      </c>
      <c r="K572" s="150">
        <v>323.27238319589713</v>
      </c>
      <c r="L572" s="151">
        <v>406.44202122118804</v>
      </c>
      <c r="M572" s="152">
        <v>492.36674509803919</v>
      </c>
      <c r="N572" s="150">
        <v>61.160458252088169</v>
      </c>
      <c r="O572" s="151">
        <v>82.6326774546352</v>
      </c>
      <c r="P572" s="152">
        <v>96.122108341357304</v>
      </c>
      <c r="Q572" s="150">
        <v>25.540426723838529</v>
      </c>
      <c r="R572" s="151">
        <v>34.040631883131056</v>
      </c>
      <c r="S572" s="152">
        <v>40.228681930031016</v>
      </c>
      <c r="T572" s="150">
        <v>1118.02</v>
      </c>
      <c r="U572" s="151">
        <v>1336.1964242332488</v>
      </c>
      <c r="V572" s="152">
        <v>1446.4246725236867</v>
      </c>
      <c r="W572" s="150">
        <v>277.51690766546329</v>
      </c>
      <c r="X572" s="151">
        <v>331.6730467137088</v>
      </c>
      <c r="Y572" s="152">
        <v>359.03409803921573</v>
      </c>
      <c r="Z572" s="150">
        <v>1190.0148231438354</v>
      </c>
      <c r="AA572" s="151">
        <v>1482.4424106336191</v>
      </c>
      <c r="AB572" s="166">
        <v>1913.2188823529414</v>
      </c>
      <c r="AC572" s="150">
        <v>372.77816789758236</v>
      </c>
      <c r="AD572" s="151">
        <v>473.56446935241473</v>
      </c>
      <c r="AE572" s="152">
        <v>499.85621568627454</v>
      </c>
      <c r="AF572" s="150">
        <v>257.45553862496666</v>
      </c>
      <c r="AG572" s="151">
        <v>264.83262434455952</v>
      </c>
      <c r="AH572" s="152">
        <v>287.37507843137257</v>
      </c>
      <c r="AI572" s="150">
        <v>26.531062801280324</v>
      </c>
      <c r="AJ572" s="151">
        <v>33.603872599721761</v>
      </c>
      <c r="AK572" s="152">
        <v>39.208156862745099</v>
      </c>
      <c r="AL572" s="150">
        <v>166.57268341046654</v>
      </c>
      <c r="AM572" s="151">
        <v>211.86687054105849</v>
      </c>
      <c r="AN572" s="166">
        <v>260.77000000000004</v>
      </c>
      <c r="AO572" s="150">
        <v>95.593354913889343</v>
      </c>
      <c r="AP572" s="151">
        <v>110.38475570480884</v>
      </c>
      <c r="AQ572" s="152">
        <v>123.37497699796732</v>
      </c>
      <c r="AR572" s="150">
        <v>61.767554589636326</v>
      </c>
      <c r="AS572" s="151">
        <v>79.463896640478907</v>
      </c>
      <c r="AT572" s="166">
        <v>99.450685781534204</v>
      </c>
      <c r="AU572" s="150">
        <v>28.214160668078659</v>
      </c>
      <c r="AV572" s="151">
        <v>35.7809349444898</v>
      </c>
      <c r="AW572" s="166">
        <v>43.464116828929072</v>
      </c>
      <c r="AX572" s="150">
        <v>68.445705882352939</v>
      </c>
      <c r="AY572" s="151">
        <v>68.445705882352939</v>
      </c>
      <c r="AZ572" s="152">
        <v>68.445705882352939</v>
      </c>
      <c r="BA572" s="150">
        <v>6.2631254004881107</v>
      </c>
      <c r="BB572" s="151">
        <v>7.2322345826677559</v>
      </c>
      <c r="BC572" s="166">
        <v>8.0833333333333339</v>
      </c>
    </row>
    <row r="573" spans="1:55" hidden="1">
      <c r="A573" s="147" t="str">
        <f t="shared" si="8"/>
        <v>JPS HEALTH NETWORKVIZIENT</v>
      </c>
      <c r="B573" s="148" t="s">
        <v>627</v>
      </c>
      <c r="C573" s="148" t="s">
        <v>8335</v>
      </c>
      <c r="D573" s="168">
        <v>506</v>
      </c>
      <c r="E573" s="150">
        <v>91.737021956160234</v>
      </c>
      <c r="F573" s="151">
        <v>102.70659100511341</v>
      </c>
      <c r="G573" s="152">
        <v>135.65509326084924</v>
      </c>
      <c r="H573" s="150">
        <v>2055.368114499845</v>
      </c>
      <c r="I573" s="151">
        <v>2339.5212952680204</v>
      </c>
      <c r="J573" s="153">
        <v>3020.6529057654243</v>
      </c>
      <c r="K573" s="150">
        <v>1966.7706226527416</v>
      </c>
      <c r="L573" s="151">
        <v>2242.398421361378</v>
      </c>
      <c r="M573" s="152">
        <v>2895.4314835140417</v>
      </c>
      <c r="N573" s="150">
        <v>65.56790781887382</v>
      </c>
      <c r="O573" s="151">
        <v>71.371193044516161</v>
      </c>
      <c r="P573" s="152">
        <v>90.105059893148336</v>
      </c>
      <c r="Q573" s="150">
        <v>23.029584028229564</v>
      </c>
      <c r="R573" s="151">
        <v>25.751680862126463</v>
      </c>
      <c r="S573" s="152">
        <v>35.116362358234127</v>
      </c>
      <c r="T573" s="150">
        <v>302.48113292545133</v>
      </c>
      <c r="U573" s="151">
        <v>322.52277196782268</v>
      </c>
      <c r="V573" s="152">
        <v>382.20424182210121</v>
      </c>
      <c r="W573" s="150">
        <v>76.91634348733308</v>
      </c>
      <c r="X573" s="151">
        <v>82.012626940529813</v>
      </c>
      <c r="Y573" s="152">
        <v>97.188715415019757</v>
      </c>
      <c r="Z573" s="150">
        <v>710.474095456393</v>
      </c>
      <c r="AA573" s="151">
        <v>880.1470224820099</v>
      </c>
      <c r="AB573" s="166">
        <v>1244.3917193675888</v>
      </c>
      <c r="AC573" s="150">
        <v>155.28980982209382</v>
      </c>
      <c r="AD573" s="151">
        <v>175.15607662907735</v>
      </c>
      <c r="AE573" s="152">
        <v>203.39347826086959</v>
      </c>
      <c r="AF573" s="150">
        <v>191.94364813048284</v>
      </c>
      <c r="AG573" s="151">
        <v>239.62473892041626</v>
      </c>
      <c r="AH573" s="152">
        <v>356.67408979285784</v>
      </c>
      <c r="AI573" s="150">
        <v>345.50062256128604</v>
      </c>
      <c r="AJ573" s="151">
        <v>386.48965100545354</v>
      </c>
      <c r="AK573" s="152">
        <v>436.70324110671936</v>
      </c>
      <c r="AL573" s="150">
        <v>12.304163657040258</v>
      </c>
      <c r="AM573" s="151">
        <v>14.431915020495541</v>
      </c>
      <c r="AN573" s="166">
        <v>16.907312252964427</v>
      </c>
      <c r="AO573" s="150">
        <v>119.77102262737075</v>
      </c>
      <c r="AP573" s="151">
        <v>128.35163041050316</v>
      </c>
      <c r="AQ573" s="152">
        <v>153.75266416721331</v>
      </c>
      <c r="AR573" s="150">
        <v>56.387638511001946</v>
      </c>
      <c r="AS573" s="151">
        <v>63.626176930690995</v>
      </c>
      <c r="AT573" s="166">
        <v>87.046789202362007</v>
      </c>
      <c r="AU573" s="150">
        <v>40.01564345574095</v>
      </c>
      <c r="AV573" s="151">
        <v>44.059596907261181</v>
      </c>
      <c r="AW573" s="166">
        <v>58.987274721154741</v>
      </c>
      <c r="AX573" s="150">
        <v>22.504446640316207</v>
      </c>
      <c r="AY573" s="151">
        <v>22.504446640316207</v>
      </c>
      <c r="AZ573" s="152">
        <v>22.504446640316207</v>
      </c>
      <c r="BA573" s="150">
        <v>19.073066205717726</v>
      </c>
      <c r="BB573" s="151">
        <v>20.439494384611649</v>
      </c>
      <c r="BC573" s="166">
        <v>24.484509513543919</v>
      </c>
    </row>
    <row r="574" spans="1:55" hidden="1">
      <c r="A574" s="147" t="str">
        <f t="shared" si="8"/>
        <v>NORTHSIDE HOSPITAL, INCVIZIENT</v>
      </c>
      <c r="B574" s="148" t="s">
        <v>786</v>
      </c>
      <c r="C574" s="148" t="s">
        <v>8335</v>
      </c>
      <c r="D574" s="168">
        <v>498</v>
      </c>
      <c r="E574" s="150">
        <v>91.737021956160234</v>
      </c>
      <c r="F574" s="151">
        <v>102.70659100511341</v>
      </c>
      <c r="G574" s="152">
        <v>135.65509326084924</v>
      </c>
      <c r="H574" s="150">
        <v>2048.5023753756991</v>
      </c>
      <c r="I574" s="151">
        <v>2331.7851562764477</v>
      </c>
      <c r="J574" s="153">
        <v>3009.8851582128368</v>
      </c>
      <c r="K574" s="150">
        <v>1966.7706226527416</v>
      </c>
      <c r="L574" s="151">
        <v>2242.398421361378</v>
      </c>
      <c r="M574" s="152">
        <v>2895.4314835140417</v>
      </c>
      <c r="N574" s="150">
        <v>67.550580851664961</v>
      </c>
      <c r="O574" s="151">
        <v>73.529348527506286</v>
      </c>
      <c r="P574" s="152">
        <v>92.829698795180718</v>
      </c>
      <c r="Q574" s="150">
        <v>14.181171871292383</v>
      </c>
      <c r="R574" s="151">
        <v>15.85738638756302</v>
      </c>
      <c r="S574" s="152">
        <v>21.623975903614458</v>
      </c>
      <c r="T574" s="150">
        <v>1118.02</v>
      </c>
      <c r="U574" s="151">
        <v>1192.0971930647138</v>
      </c>
      <c r="V574" s="152">
        <v>1412.689718228673</v>
      </c>
      <c r="W574" s="150">
        <v>518.1832175744695</v>
      </c>
      <c r="X574" s="151">
        <v>552.51673419417102</v>
      </c>
      <c r="Y574" s="152">
        <v>654.75761044176716</v>
      </c>
      <c r="Z574" s="150">
        <v>1904.1643404376423</v>
      </c>
      <c r="AA574" s="151">
        <v>2358.9101774020637</v>
      </c>
      <c r="AB574" s="166">
        <v>3335.1340361445782</v>
      </c>
      <c r="AC574" s="150">
        <v>324.52312362829872</v>
      </c>
      <c r="AD574" s="151">
        <v>366.03945342753991</v>
      </c>
      <c r="AE574" s="152">
        <v>425.04969879518075</v>
      </c>
      <c r="AF574" s="150">
        <v>378.94340384860612</v>
      </c>
      <c r="AG574" s="151">
        <v>473.07746360592051</v>
      </c>
      <c r="AH574" s="152">
        <v>704.1613253012049</v>
      </c>
      <c r="AI574" s="150">
        <v>190.65093158261655</v>
      </c>
      <c r="AJ574" s="151">
        <v>213.2691150163113</v>
      </c>
      <c r="AK574" s="152">
        <v>240.97751004016064</v>
      </c>
      <c r="AL574" s="150">
        <v>48.298003551570432</v>
      </c>
      <c r="AM574" s="151">
        <v>56.650147246458687</v>
      </c>
      <c r="AN574" s="166">
        <v>66.366918549067407</v>
      </c>
      <c r="AO574" s="150">
        <v>289.23</v>
      </c>
      <c r="AP574" s="151">
        <v>309.95094847880375</v>
      </c>
      <c r="AQ574" s="152">
        <v>371.29083547559691</v>
      </c>
      <c r="AR574" s="150">
        <v>96.6926752025513</v>
      </c>
      <c r="AS574" s="151">
        <v>109.10521211380393</v>
      </c>
      <c r="AT574" s="166">
        <v>149.26652610441766</v>
      </c>
      <c r="AU574" s="150">
        <v>121.97</v>
      </c>
      <c r="AV574" s="151">
        <v>134.29620445120341</v>
      </c>
      <c r="AW574" s="166">
        <v>179.79663142732846</v>
      </c>
      <c r="AX574" s="150">
        <v>270.24100401606421</v>
      </c>
      <c r="AY574" s="151">
        <v>270.24100401606421</v>
      </c>
      <c r="AZ574" s="152">
        <v>270.24100401606421</v>
      </c>
      <c r="BA574" s="150">
        <v>37.436753179910426</v>
      </c>
      <c r="BB574" s="151">
        <v>40.118788355565144</v>
      </c>
      <c r="BC574" s="166">
        <v>48.0583734939759</v>
      </c>
    </row>
    <row r="575" spans="1:55" hidden="1">
      <c r="A575" s="147" t="str">
        <f t="shared" si="8"/>
        <v>FROEDTERT AND THE MEDICAL COLLEGE OF WISCONSINST JOSEPHS COMM HOSP OF WEST BEND INC</v>
      </c>
      <c r="B575" s="148" t="s">
        <v>515</v>
      </c>
      <c r="C575" s="148" t="s">
        <v>8355</v>
      </c>
      <c r="D575" s="168">
        <v>60</v>
      </c>
      <c r="E575" s="150">
        <v>964.9848450227272</v>
      </c>
      <c r="F575" s="151">
        <v>1097.825367126329</v>
      </c>
      <c r="G575" s="152">
        <v>1360.6348775510203</v>
      </c>
      <c r="H575" s="150">
        <v>1550.9167373620928</v>
      </c>
      <c r="I575" s="151">
        <v>1723.2860373539522</v>
      </c>
      <c r="J575" s="153">
        <v>2083.1318367346939</v>
      </c>
      <c r="K575" s="150">
        <v>1407.9622102324847</v>
      </c>
      <c r="L575" s="151">
        <v>1566.5114075345025</v>
      </c>
      <c r="M575" s="152">
        <v>1891.7486938775512</v>
      </c>
      <c r="N575" s="150">
        <v>26.866091236290757</v>
      </c>
      <c r="O575" s="151">
        <v>29.023504976929228</v>
      </c>
      <c r="P575" s="152">
        <v>33.775163265306119</v>
      </c>
      <c r="Q575" s="150">
        <v>116.0884358933174</v>
      </c>
      <c r="R575" s="151">
        <v>127.75112484252064</v>
      </c>
      <c r="S575" s="152">
        <v>157.60797959183674</v>
      </c>
      <c r="T575" s="150">
        <v>535.09704250462994</v>
      </c>
      <c r="U575" s="151">
        <v>578.56650308538349</v>
      </c>
      <c r="V575" s="152">
        <v>633.75493877551014</v>
      </c>
      <c r="W575" s="150">
        <v>302.38819999471264</v>
      </c>
      <c r="X575" s="151">
        <v>326.95318708234248</v>
      </c>
      <c r="Y575" s="152">
        <v>358.14067346938782</v>
      </c>
      <c r="Z575" s="150">
        <v>1314.2506708220928</v>
      </c>
      <c r="AA575" s="151">
        <v>1612.2858981300651</v>
      </c>
      <c r="AB575" s="166">
        <v>2072.4498163265303</v>
      </c>
      <c r="AC575" s="150">
        <v>486.54283946959447</v>
      </c>
      <c r="AD575" s="151">
        <v>547.9488665566779</v>
      </c>
      <c r="AE575" s="152">
        <v>587.62165306122461</v>
      </c>
      <c r="AF575" s="150">
        <v>336.18907209798419</v>
      </c>
      <c r="AG575" s="151">
        <v>412.09457282789771</v>
      </c>
      <c r="AH575" s="152">
        <v>548.97142857142842</v>
      </c>
      <c r="AI575" s="150">
        <v>390.54675777248286</v>
      </c>
      <c r="AJ575" s="151">
        <v>427.44223604729382</v>
      </c>
      <c r="AK575" s="152">
        <v>460.74461224489795</v>
      </c>
      <c r="AL575" s="150">
        <v>77.904170065568721</v>
      </c>
      <c r="AM575" s="151">
        <v>90.553171166454433</v>
      </c>
      <c r="AN575" s="152">
        <v>100.24622547461853</v>
      </c>
      <c r="AO575" s="150">
        <v>289.23</v>
      </c>
      <c r="AP575" s="151">
        <v>312.79071091810295</v>
      </c>
      <c r="AQ575" s="152">
        <v>348.39186621945322</v>
      </c>
      <c r="AR575" s="150">
        <v>152.11000000000001</v>
      </c>
      <c r="AS575" s="151">
        <v>169.40629301703663</v>
      </c>
      <c r="AT575" s="166">
        <v>205.84072156770608</v>
      </c>
      <c r="AU575" s="150">
        <v>76.22185059504514</v>
      </c>
      <c r="AV575" s="151">
        <v>86.958138292175079</v>
      </c>
      <c r="AW575" s="166">
        <v>102.58544897959183</v>
      </c>
      <c r="AX575" s="150">
        <v>136.87412244897962</v>
      </c>
      <c r="AY575" s="151">
        <v>136.87412244897962</v>
      </c>
      <c r="AZ575" s="152">
        <v>136.87412244897962</v>
      </c>
      <c r="BA575" s="150">
        <v>37.54</v>
      </c>
      <c r="BB575" s="151">
        <v>40.598012958080361</v>
      </c>
      <c r="BC575" s="166">
        <v>45.218790090510225</v>
      </c>
    </row>
    <row r="576" spans="1:55" hidden="1">
      <c r="A576" s="147" t="str">
        <f t="shared" si="8"/>
        <v>FROEDTERT AND THE MEDICAL COLLEGE OF WISCONSINFROEDTERT MEML LUTHERAN HOSP INC</v>
      </c>
      <c r="B576" s="148" t="s">
        <v>515</v>
      </c>
      <c r="C576" s="148" t="s">
        <v>8417</v>
      </c>
      <c r="D576" s="168">
        <v>340</v>
      </c>
      <c r="E576" s="150">
        <v>964.9848450227272</v>
      </c>
      <c r="F576" s="151">
        <v>1097.825367126329</v>
      </c>
      <c r="G576" s="152">
        <v>1360.6348775510203</v>
      </c>
      <c r="H576" s="150">
        <v>1550.9167373620928</v>
      </c>
      <c r="I576" s="151">
        <v>1723.2860373539522</v>
      </c>
      <c r="J576" s="153">
        <v>2083.1318367346939</v>
      </c>
      <c r="K576" s="150">
        <v>1407.9622102324847</v>
      </c>
      <c r="L576" s="151">
        <v>1566.5114075345025</v>
      </c>
      <c r="M576" s="152">
        <v>1891.7486938775512</v>
      </c>
      <c r="N576" s="150">
        <v>26.866091236290757</v>
      </c>
      <c r="O576" s="151">
        <v>29.023504976929228</v>
      </c>
      <c r="P576" s="152">
        <v>33.775163265306119</v>
      </c>
      <c r="Q576" s="150">
        <v>116.0884358933174</v>
      </c>
      <c r="R576" s="151">
        <v>127.75112484252064</v>
      </c>
      <c r="S576" s="152">
        <v>157.60797959183674</v>
      </c>
      <c r="T576" s="150">
        <v>535.09704250462994</v>
      </c>
      <c r="U576" s="151">
        <v>578.56650308538349</v>
      </c>
      <c r="V576" s="152">
        <v>633.75493877551014</v>
      </c>
      <c r="W576" s="150">
        <v>302.38819999471264</v>
      </c>
      <c r="X576" s="151">
        <v>326.95318708234248</v>
      </c>
      <c r="Y576" s="152">
        <v>358.14067346938782</v>
      </c>
      <c r="Z576" s="150">
        <v>1314.2506708220928</v>
      </c>
      <c r="AA576" s="151">
        <v>1612.2858981300651</v>
      </c>
      <c r="AB576" s="166">
        <v>2072.4498163265303</v>
      </c>
      <c r="AC576" s="150">
        <v>486.54283946959447</v>
      </c>
      <c r="AD576" s="151">
        <v>547.9488665566779</v>
      </c>
      <c r="AE576" s="152">
        <v>587.62165306122461</v>
      </c>
      <c r="AF576" s="150">
        <v>336.18907209798419</v>
      </c>
      <c r="AG576" s="151">
        <v>412.09457282789771</v>
      </c>
      <c r="AH576" s="152">
        <v>548.97142857142842</v>
      </c>
      <c r="AI576" s="150">
        <v>390.54675777248286</v>
      </c>
      <c r="AJ576" s="151">
        <v>427.44223604729382</v>
      </c>
      <c r="AK576" s="152">
        <v>460.74461224489795</v>
      </c>
      <c r="AL576" s="150">
        <v>77.904170065568721</v>
      </c>
      <c r="AM576" s="151">
        <v>90.553171166454433</v>
      </c>
      <c r="AN576" s="152">
        <v>100.24622547461853</v>
      </c>
      <c r="AO576" s="150">
        <v>289.23</v>
      </c>
      <c r="AP576" s="151">
        <v>312.79071091810295</v>
      </c>
      <c r="AQ576" s="152">
        <v>348.39186621945322</v>
      </c>
      <c r="AR576" s="150">
        <v>152.11000000000001</v>
      </c>
      <c r="AS576" s="151">
        <v>169.40629301703663</v>
      </c>
      <c r="AT576" s="166">
        <v>205.84072156770608</v>
      </c>
      <c r="AU576" s="150">
        <v>76.22185059504514</v>
      </c>
      <c r="AV576" s="151">
        <v>86.958138292175079</v>
      </c>
      <c r="AW576" s="166">
        <v>102.58544897959183</v>
      </c>
      <c r="AX576" s="150">
        <v>136.87412244897962</v>
      </c>
      <c r="AY576" s="151">
        <v>136.87412244897962</v>
      </c>
      <c r="AZ576" s="152">
        <v>136.87412244897962</v>
      </c>
      <c r="BA576" s="150">
        <v>37.54</v>
      </c>
      <c r="BB576" s="151">
        <v>40.598012958080361</v>
      </c>
      <c r="BC576" s="166">
        <v>45.218790090510225</v>
      </c>
    </row>
    <row r="577" spans="1:55" hidden="1">
      <c r="A577" s="147" t="str">
        <f t="shared" si="8"/>
        <v>FROEDTERT AND THE MEDICAL COLLEGE OF WISCONSINCOMM MEML HOSP OF MENOMONEE FALLS INC</v>
      </c>
      <c r="B577" s="148" t="s">
        <v>515</v>
      </c>
      <c r="C577" s="148" t="s">
        <v>8354</v>
      </c>
      <c r="D577" s="168">
        <v>90</v>
      </c>
      <c r="E577" s="150">
        <v>964.9848450227272</v>
      </c>
      <c r="F577" s="151">
        <v>1097.825367126329</v>
      </c>
      <c r="G577" s="152">
        <v>1360.6348775510203</v>
      </c>
      <c r="H577" s="150">
        <v>1550.9167373620928</v>
      </c>
      <c r="I577" s="151">
        <v>1723.2860373539522</v>
      </c>
      <c r="J577" s="153">
        <v>2083.1318367346939</v>
      </c>
      <c r="K577" s="150">
        <v>1407.9622102324847</v>
      </c>
      <c r="L577" s="151">
        <v>1566.5114075345025</v>
      </c>
      <c r="M577" s="152">
        <v>1891.7486938775512</v>
      </c>
      <c r="N577" s="150">
        <v>26.866091236290757</v>
      </c>
      <c r="O577" s="151">
        <v>29.023504976929228</v>
      </c>
      <c r="P577" s="152">
        <v>33.775163265306119</v>
      </c>
      <c r="Q577" s="150">
        <v>116.0884358933174</v>
      </c>
      <c r="R577" s="151">
        <v>127.75112484252064</v>
      </c>
      <c r="S577" s="152">
        <v>157.60797959183674</v>
      </c>
      <c r="T577" s="150">
        <v>535.09704250462994</v>
      </c>
      <c r="U577" s="151">
        <v>578.56650308538349</v>
      </c>
      <c r="V577" s="152">
        <v>633.75493877551014</v>
      </c>
      <c r="W577" s="150">
        <v>302.38819999471264</v>
      </c>
      <c r="X577" s="151">
        <v>326.95318708234248</v>
      </c>
      <c r="Y577" s="152">
        <v>358.14067346938782</v>
      </c>
      <c r="Z577" s="150">
        <v>1314.2506708220928</v>
      </c>
      <c r="AA577" s="151">
        <v>1612.2858981300651</v>
      </c>
      <c r="AB577" s="166">
        <v>2072.4498163265303</v>
      </c>
      <c r="AC577" s="150">
        <v>486.54283946959447</v>
      </c>
      <c r="AD577" s="151">
        <v>547.9488665566779</v>
      </c>
      <c r="AE577" s="152">
        <v>587.62165306122461</v>
      </c>
      <c r="AF577" s="150">
        <v>336.18907209798419</v>
      </c>
      <c r="AG577" s="151">
        <v>412.09457282789771</v>
      </c>
      <c r="AH577" s="152">
        <v>548.97142857142842</v>
      </c>
      <c r="AI577" s="150">
        <v>390.54675777248286</v>
      </c>
      <c r="AJ577" s="151">
        <v>427.44223604729382</v>
      </c>
      <c r="AK577" s="152">
        <v>460.74461224489795</v>
      </c>
      <c r="AL577" s="150">
        <v>77.904170065568721</v>
      </c>
      <c r="AM577" s="151">
        <v>90.553171166454433</v>
      </c>
      <c r="AN577" s="152">
        <v>100.24622547461853</v>
      </c>
      <c r="AO577" s="150">
        <v>289.23</v>
      </c>
      <c r="AP577" s="151">
        <v>312.79071091810295</v>
      </c>
      <c r="AQ577" s="152">
        <v>348.39186621945322</v>
      </c>
      <c r="AR577" s="150">
        <v>152.11000000000001</v>
      </c>
      <c r="AS577" s="151">
        <v>169.40629301703663</v>
      </c>
      <c r="AT577" s="166">
        <v>205.84072156770608</v>
      </c>
      <c r="AU577" s="150">
        <v>76.22185059504514</v>
      </c>
      <c r="AV577" s="151">
        <v>86.958138292175079</v>
      </c>
      <c r="AW577" s="166">
        <v>102.58544897959183</v>
      </c>
      <c r="AX577" s="150">
        <v>136.87412244897962</v>
      </c>
      <c r="AY577" s="151">
        <v>136.87412244897962</v>
      </c>
      <c r="AZ577" s="152">
        <v>136.87412244897962</v>
      </c>
      <c r="BA577" s="150">
        <v>37.54</v>
      </c>
      <c r="BB577" s="151">
        <v>40.598012958080361</v>
      </c>
      <c r="BC577" s="166">
        <v>45.218790090510225</v>
      </c>
    </row>
    <row r="578" spans="1:55" hidden="1">
      <c r="A578" s="147" t="str">
        <f t="shared" si="8"/>
        <v>VISN 9, VA Mid South Healthcare NetworkDEPARTMENT OF VETERANS AFFAIRS</v>
      </c>
      <c r="B578" s="148" t="s">
        <v>1094</v>
      </c>
      <c r="C578" s="148" t="s">
        <v>8360</v>
      </c>
      <c r="D578" s="168">
        <v>488</v>
      </c>
      <c r="E578" s="150">
        <v>89.789090909090916</v>
      </c>
      <c r="F578" s="151">
        <v>102.14952307244833</v>
      </c>
      <c r="G578" s="152">
        <v>126.60319936074333</v>
      </c>
      <c r="H578" s="150">
        <v>1407.7244614838655</v>
      </c>
      <c r="I578" s="151">
        <v>1541.8737502484905</v>
      </c>
      <c r="J578" s="153">
        <v>1829.049958037974</v>
      </c>
      <c r="K578" s="150">
        <v>615.28496503496501</v>
      </c>
      <c r="L578" s="151">
        <v>684.57158125897979</v>
      </c>
      <c r="M578" s="152">
        <v>826.70154106990867</v>
      </c>
      <c r="N578" s="150">
        <v>731.54</v>
      </c>
      <c r="O578" s="151">
        <v>790.28447585046479</v>
      </c>
      <c r="P578" s="152">
        <v>919.66794565658995</v>
      </c>
      <c r="Q578" s="150">
        <v>60.899496448900742</v>
      </c>
      <c r="R578" s="151">
        <v>67.017693139046017</v>
      </c>
      <c r="S578" s="152">
        <v>82.680471311475415</v>
      </c>
      <c r="T578" s="150">
        <v>338.41953655954853</v>
      </c>
      <c r="U578" s="151">
        <v>365.91158666577741</v>
      </c>
      <c r="V578" s="152">
        <v>400.81524590163934</v>
      </c>
      <c r="W578" s="150">
        <v>82.892351643175303</v>
      </c>
      <c r="X578" s="151">
        <v>89.626243864543341</v>
      </c>
      <c r="Y578" s="152">
        <v>98.175532786885242</v>
      </c>
      <c r="Z578" s="150">
        <v>473.28462955781157</v>
      </c>
      <c r="AA578" s="151">
        <v>580.61232227521259</v>
      </c>
      <c r="AB578" s="166">
        <v>746.32538934426236</v>
      </c>
      <c r="AC578" s="150">
        <v>238.36092769572375</v>
      </c>
      <c r="AD578" s="151">
        <v>268.44419353628626</v>
      </c>
      <c r="AE578" s="152">
        <v>287.8801844262295</v>
      </c>
      <c r="AF578" s="150">
        <v>125.97909104445814</v>
      </c>
      <c r="AG578" s="151">
        <v>154.42292453242445</v>
      </c>
      <c r="AH578" s="152">
        <v>205.71436528028929</v>
      </c>
      <c r="AI578" s="150">
        <v>144.40017127747845</v>
      </c>
      <c r="AJ578" s="151">
        <v>158.04184996567</v>
      </c>
      <c r="AK578" s="152">
        <v>170.35502049180329</v>
      </c>
      <c r="AL578" s="150">
        <v>42.088069660536902</v>
      </c>
      <c r="AM578" s="151">
        <v>48.921747999221601</v>
      </c>
      <c r="AN578" s="166">
        <v>54.158463114754099</v>
      </c>
      <c r="AO578" s="150">
        <v>62.442587412587422</v>
      </c>
      <c r="AP578" s="151">
        <v>67.52916816495177</v>
      </c>
      <c r="AQ578" s="152">
        <v>75.215190541239394</v>
      </c>
      <c r="AR578" s="150">
        <v>35.868531468531465</v>
      </c>
      <c r="AS578" s="151">
        <v>39.947110328373149</v>
      </c>
      <c r="AT578" s="152">
        <v>48.538586543004989</v>
      </c>
      <c r="AU578" s="150">
        <v>41.366485019016629</v>
      </c>
      <c r="AV578" s="151">
        <v>47.193193249216023</v>
      </c>
      <c r="AW578" s="152">
        <v>55.674316554303637</v>
      </c>
      <c r="AX578" s="150">
        <v>35.328155737704918</v>
      </c>
      <c r="AY578" s="151">
        <v>35.328155737704918</v>
      </c>
      <c r="AZ578" s="152">
        <v>35.328155737704918</v>
      </c>
      <c r="BA578" s="150">
        <v>5.0828809569899507</v>
      </c>
      <c r="BB578" s="151">
        <v>5.4969330569061778</v>
      </c>
      <c r="BC578" s="166">
        <v>6.1225819672131143</v>
      </c>
    </row>
    <row r="579" spans="1:55" hidden="1">
      <c r="A579" s="147" t="str">
        <f t="shared" ref="A579:A642" si="9">CONCATENATE(B579,C579)</f>
        <v>HARRIS HEALTH SYSTEMPREMIER</v>
      </c>
      <c r="B579" s="148" t="s">
        <v>563</v>
      </c>
      <c r="C579" s="148" t="s">
        <v>8334</v>
      </c>
      <c r="D579" s="168">
        <v>487</v>
      </c>
      <c r="E579" s="150">
        <v>90.559039229289681</v>
      </c>
      <c r="F579" s="151">
        <v>110.87213602572317</v>
      </c>
      <c r="G579" s="152">
        <v>170.13036375307578</v>
      </c>
      <c r="H579" s="150">
        <v>1813.183584654699</v>
      </c>
      <c r="I579" s="151">
        <v>2287.3354337161027</v>
      </c>
      <c r="J579" s="153">
        <v>2765.9062719525759</v>
      </c>
      <c r="K579" s="150">
        <v>1726.4826996787724</v>
      </c>
      <c r="L579" s="151">
        <v>2170.6621243783366</v>
      </c>
      <c r="M579" s="152">
        <v>2629.5554816811873</v>
      </c>
      <c r="N579" s="150">
        <v>61.160458252088169</v>
      </c>
      <c r="O579" s="151">
        <v>82.6326774546352</v>
      </c>
      <c r="P579" s="152">
        <v>96.122108341357304</v>
      </c>
      <c r="Q579" s="150">
        <v>25.540426723838529</v>
      </c>
      <c r="R579" s="151">
        <v>34.040631883131056</v>
      </c>
      <c r="S579" s="152">
        <v>40.228681930031016</v>
      </c>
      <c r="T579" s="150">
        <v>358.62650442337252</v>
      </c>
      <c r="U579" s="151">
        <v>428.61080557215411</v>
      </c>
      <c r="V579" s="152">
        <v>463.96864476386031</v>
      </c>
      <c r="W579" s="150">
        <v>172.57779771570011</v>
      </c>
      <c r="X579" s="151">
        <v>206.25555554441547</v>
      </c>
      <c r="Y579" s="152">
        <v>223.27041067761809</v>
      </c>
      <c r="Z579" s="150">
        <v>1136.1305976920846</v>
      </c>
      <c r="AA579" s="151">
        <v>1415.3169769665092</v>
      </c>
      <c r="AB579" s="166">
        <v>1826.5877618069815</v>
      </c>
      <c r="AC579" s="150">
        <v>213.39249730057455</v>
      </c>
      <c r="AD579" s="151">
        <v>271.0864354473066</v>
      </c>
      <c r="AE579" s="152">
        <v>286.13683778234088</v>
      </c>
      <c r="AF579" s="150">
        <v>364.17813024984525</v>
      </c>
      <c r="AG579" s="151">
        <v>374.61322633829138</v>
      </c>
      <c r="AH579" s="152">
        <v>406.50016427104725</v>
      </c>
      <c r="AI579" s="150">
        <v>452.4519819354885</v>
      </c>
      <c r="AJ579" s="151">
        <v>573.06934412435419</v>
      </c>
      <c r="AK579" s="152">
        <v>668.6429568788501</v>
      </c>
      <c r="AL579" s="150">
        <v>89.001918591051322</v>
      </c>
      <c r="AM579" s="151">
        <v>113.20318300672372</v>
      </c>
      <c r="AN579" s="166">
        <v>139.33275154004107</v>
      </c>
      <c r="AO579" s="150">
        <v>237.97819882188176</v>
      </c>
      <c r="AP579" s="151">
        <v>274.80116545430542</v>
      </c>
      <c r="AQ579" s="152">
        <v>307.14012320328538</v>
      </c>
      <c r="AR579" s="150">
        <v>124.99805925487655</v>
      </c>
      <c r="AS579" s="151">
        <v>160.80987707673552</v>
      </c>
      <c r="AT579" s="166">
        <v>201.25683778234085</v>
      </c>
      <c r="AU579" s="150">
        <v>32.995360413710607</v>
      </c>
      <c r="AV579" s="151">
        <v>41.844407789479376</v>
      </c>
      <c r="AW579" s="166">
        <v>50.829589322381935</v>
      </c>
      <c r="AX579" s="150">
        <v>174.37733059548256</v>
      </c>
      <c r="AY579" s="151">
        <v>174.37733059548256</v>
      </c>
      <c r="AZ579" s="152">
        <v>174.37733059548256</v>
      </c>
      <c r="BA579" s="150">
        <v>18.550359457947664</v>
      </c>
      <c r="BB579" s="151">
        <v>21.42070334121544</v>
      </c>
      <c r="BC579" s="166">
        <v>23.941519507186861</v>
      </c>
    </row>
    <row r="580" spans="1:55" hidden="1">
      <c r="A580" s="147" t="str">
        <f t="shared" si="9"/>
        <v>UNIVERSITY OF VIRGINIA HEALTH SYSTEMVIZIENT</v>
      </c>
      <c r="B580" s="148" t="s">
        <v>1049</v>
      </c>
      <c r="C580" s="148" t="s">
        <v>8335</v>
      </c>
      <c r="D580" s="168">
        <v>484</v>
      </c>
      <c r="E580" s="150">
        <v>91.737021956160234</v>
      </c>
      <c r="F580" s="151">
        <v>102.70659100511341</v>
      </c>
      <c r="G580" s="152">
        <v>135.65509326084924</v>
      </c>
      <c r="H580" s="150">
        <v>2232.2879604603481</v>
      </c>
      <c r="I580" s="151">
        <v>2535.7790934788718</v>
      </c>
      <c r="J580" s="153">
        <v>3282.4428884727195</v>
      </c>
      <c r="K580" s="150">
        <v>1966.7706226527416</v>
      </c>
      <c r="L580" s="151">
        <v>2242.398421361378</v>
      </c>
      <c r="M580" s="152">
        <v>2895.4314835140417</v>
      </c>
      <c r="N580" s="150">
        <v>118.57795197571632</v>
      </c>
      <c r="O580" s="151">
        <v>129.0730508690429</v>
      </c>
      <c r="P580" s="152">
        <v>162.95278925619837</v>
      </c>
      <c r="Q580" s="150">
        <v>146.93938583189058</v>
      </c>
      <c r="R580" s="151">
        <v>164.30762124845074</v>
      </c>
      <c r="S580" s="152">
        <v>224.05861570247933</v>
      </c>
      <c r="T580" s="150">
        <v>549.84872941086928</v>
      </c>
      <c r="U580" s="151">
        <v>586.28032319716692</v>
      </c>
      <c r="V580" s="152">
        <v>694.76900826446285</v>
      </c>
      <c r="W580" s="150">
        <v>230.68301166236952</v>
      </c>
      <c r="X580" s="151">
        <v>245.96748778235218</v>
      </c>
      <c r="Y580" s="152">
        <v>291.48272727272723</v>
      </c>
      <c r="Z580" s="150">
        <v>1254.3526050859152</v>
      </c>
      <c r="AA580" s="151">
        <v>1553.9126867105911</v>
      </c>
      <c r="AB580" s="166">
        <v>2196.9921280991734</v>
      </c>
      <c r="AC580" s="150">
        <v>351.54656447606908</v>
      </c>
      <c r="AD580" s="151">
        <v>396.52001027371085</v>
      </c>
      <c r="AE580" s="152">
        <v>460.44411157024797</v>
      </c>
      <c r="AF580" s="150">
        <v>362.9179607488536</v>
      </c>
      <c r="AG580" s="151">
        <v>453.07110936463977</v>
      </c>
      <c r="AH580" s="152">
        <v>674.38247933884293</v>
      </c>
      <c r="AI580" s="150">
        <v>398.52163077746161</v>
      </c>
      <c r="AJ580" s="151">
        <v>445.80089278995149</v>
      </c>
      <c r="AK580" s="152">
        <v>503.72033057851235</v>
      </c>
      <c r="AL580" s="150">
        <v>47.283677487804155</v>
      </c>
      <c r="AM580" s="151">
        <v>55.46041440777261</v>
      </c>
      <c r="AN580" s="166">
        <v>64.973119834710744</v>
      </c>
      <c r="AO580" s="150">
        <v>289.23</v>
      </c>
      <c r="AP580" s="151">
        <v>309.95094847880375</v>
      </c>
      <c r="AQ580" s="152">
        <v>371.29083547559691</v>
      </c>
      <c r="AR580" s="150">
        <v>95.090171071355087</v>
      </c>
      <c r="AS580" s="151">
        <v>107.29699289987535</v>
      </c>
      <c r="AT580" s="166">
        <v>146.79270661157025</v>
      </c>
      <c r="AU580" s="150">
        <v>80.075504892214965</v>
      </c>
      <c r="AV580" s="151">
        <v>88.167880434026728</v>
      </c>
      <c r="AW580" s="166">
        <v>118.03973140495869</v>
      </c>
      <c r="AX580" s="150">
        <v>260.63080578512398</v>
      </c>
      <c r="AY580" s="151">
        <v>260.63080578512398</v>
      </c>
      <c r="AZ580" s="152">
        <v>260.63080578512398</v>
      </c>
      <c r="BA580" s="150">
        <v>37.54</v>
      </c>
      <c r="BB580" s="151">
        <v>40.229431960357815</v>
      </c>
      <c r="BC580" s="166">
        <v>48.19091368030255</v>
      </c>
    </row>
    <row r="581" spans="1:55" hidden="1">
      <c r="A581" s="147" t="str">
        <f t="shared" si="9"/>
        <v>VISN 2, VA Healthcare Network Upstate New YorkDEPARTMENT OF VETERANS AFFAIRS</v>
      </c>
      <c r="B581" s="148" t="s">
        <v>1083</v>
      </c>
      <c r="C581" s="148" t="s">
        <v>8360</v>
      </c>
      <c r="D581" s="168">
        <v>483</v>
      </c>
      <c r="E581" s="150">
        <v>89.789090909090916</v>
      </c>
      <c r="F581" s="151">
        <v>102.14952307244833</v>
      </c>
      <c r="G581" s="152">
        <v>126.60319936074333</v>
      </c>
      <c r="H581" s="150">
        <v>1414.4081118881118</v>
      </c>
      <c r="I581" s="151">
        <v>1549.2288657742201</v>
      </c>
      <c r="J581" s="153">
        <v>1838.1240456368407</v>
      </c>
      <c r="K581" s="150">
        <v>615.28496503496501</v>
      </c>
      <c r="L581" s="151">
        <v>684.57158125897979</v>
      </c>
      <c r="M581" s="152">
        <v>826.70154106990867</v>
      </c>
      <c r="N581" s="150">
        <v>731.54</v>
      </c>
      <c r="O581" s="151">
        <v>790.28447585046479</v>
      </c>
      <c r="P581" s="152">
        <v>919.66794565658995</v>
      </c>
      <c r="Q581" s="150">
        <v>67.583146853146843</v>
      </c>
      <c r="R581" s="151">
        <v>74.372808664775647</v>
      </c>
      <c r="S581" s="152">
        <v>91.754558910342183</v>
      </c>
      <c r="T581" s="150">
        <v>82.060699300699298</v>
      </c>
      <c r="U581" s="151">
        <v>88.727030919323312</v>
      </c>
      <c r="V581" s="152">
        <v>97.190545508836834</v>
      </c>
      <c r="W581" s="150">
        <v>34.386013986013985</v>
      </c>
      <c r="X581" s="151">
        <v>37.179416604159343</v>
      </c>
      <c r="Y581" s="152">
        <v>40.725895412235566</v>
      </c>
      <c r="Z581" s="150">
        <v>823.61370629370629</v>
      </c>
      <c r="AA581" s="151">
        <v>1010.3862175191804</v>
      </c>
      <c r="AB581" s="166">
        <v>1298.7614252193623</v>
      </c>
      <c r="AC581" s="150">
        <v>120.49580419580421</v>
      </c>
      <c r="AD581" s="151">
        <v>135.70344474888208</v>
      </c>
      <c r="AE581" s="152">
        <v>145.52869327122221</v>
      </c>
      <c r="AF581" s="150">
        <v>340.60804195804201</v>
      </c>
      <c r="AG581" s="151">
        <v>417.51126732500239</v>
      </c>
      <c r="AH581" s="152">
        <v>556.1872734582098</v>
      </c>
      <c r="AI581" s="150">
        <v>51.403636363636366</v>
      </c>
      <c r="AJ581" s="151">
        <v>56.259807131812828</v>
      </c>
      <c r="AK581" s="152">
        <v>60.643054981239167</v>
      </c>
      <c r="AL581" s="150">
        <v>77.904170065568721</v>
      </c>
      <c r="AM581" s="151">
        <v>90.553171166454433</v>
      </c>
      <c r="AN581" s="166">
        <v>100.24622547461853</v>
      </c>
      <c r="AO581" s="150">
        <v>62.442587412587422</v>
      </c>
      <c r="AP581" s="151">
        <v>67.52916816495177</v>
      </c>
      <c r="AQ581" s="152">
        <v>75.215190541239394</v>
      </c>
      <c r="AR581" s="150">
        <v>35.868531468531465</v>
      </c>
      <c r="AS581" s="151">
        <v>39.947110328373149</v>
      </c>
      <c r="AT581" s="166">
        <v>48.538586543004989</v>
      </c>
      <c r="AU581" s="150">
        <v>41.366485019016629</v>
      </c>
      <c r="AV581" s="151">
        <v>47.193193249216023</v>
      </c>
      <c r="AW581" s="152">
        <v>55.674316554303637</v>
      </c>
      <c r="AX581" s="150">
        <v>88.973566433566432</v>
      </c>
      <c r="AY581" s="151">
        <v>88.973566433566432</v>
      </c>
      <c r="AZ581" s="152">
        <v>88.973566433566432</v>
      </c>
      <c r="BA581" s="150">
        <v>5.9741958041958041</v>
      </c>
      <c r="BB581" s="151">
        <v>6.4608545197882403</v>
      </c>
      <c r="BC581" s="152">
        <v>7.1962148649317257</v>
      </c>
    </row>
    <row r="582" spans="1:55" hidden="1">
      <c r="A582" s="147" t="str">
        <f t="shared" si="9"/>
        <v>READING HEALTH SYSTEMHEALTHTRUST</v>
      </c>
      <c r="B582" s="148" t="s">
        <v>1146</v>
      </c>
      <c r="C582" s="148" t="s">
        <v>8331</v>
      </c>
      <c r="D582" s="168">
        <v>479</v>
      </c>
      <c r="E582" s="150">
        <v>86.43127663993954</v>
      </c>
      <c r="F582" s="151">
        <v>0</v>
      </c>
      <c r="G582" s="152">
        <v>142.25701257974336</v>
      </c>
      <c r="H582" s="150">
        <v>1671.9881931614316</v>
      </c>
      <c r="I582" s="151">
        <v>0</v>
      </c>
      <c r="J582" s="153">
        <v>1801.9645151623349</v>
      </c>
      <c r="K582" s="150">
        <v>1577.9637664274396</v>
      </c>
      <c r="L582" s="151">
        <v>0</v>
      </c>
      <c r="M582" s="152">
        <v>1701.5154356794776</v>
      </c>
      <c r="N582" s="150">
        <v>48.393242135062344</v>
      </c>
      <c r="O582" s="151">
        <v>0</v>
      </c>
      <c r="P582" s="152">
        <v>51.396156727116349</v>
      </c>
      <c r="Q582" s="150">
        <v>45.631184598929565</v>
      </c>
      <c r="R582" s="151">
        <v>0</v>
      </c>
      <c r="S582" s="152">
        <v>49.052922755741122</v>
      </c>
      <c r="T582" s="150">
        <v>610.42956268968987</v>
      </c>
      <c r="U582" s="151">
        <v>0</v>
      </c>
      <c r="V582" s="152">
        <v>740.14586638830895</v>
      </c>
      <c r="W582" s="150">
        <v>163.35347438123199</v>
      </c>
      <c r="X582" s="151">
        <v>0</v>
      </c>
      <c r="Y582" s="152">
        <v>179.00509394572026</v>
      </c>
      <c r="Z582" s="150">
        <v>1240.322902297843</v>
      </c>
      <c r="AA582" s="151">
        <v>0</v>
      </c>
      <c r="AB582" s="166">
        <v>1609.0636534446764</v>
      </c>
      <c r="AC582" s="150">
        <v>274.82097790291186</v>
      </c>
      <c r="AD582" s="151">
        <v>0</v>
      </c>
      <c r="AE582" s="152">
        <v>314.89484342379961</v>
      </c>
      <c r="AF582" s="150">
        <v>282.87056647547251</v>
      </c>
      <c r="AG582" s="151">
        <v>0</v>
      </c>
      <c r="AH582" s="152">
        <v>332.68104384133613</v>
      </c>
      <c r="AI582" s="150">
        <v>181.46750730688933</v>
      </c>
      <c r="AJ582" s="151">
        <v>0</v>
      </c>
      <c r="AK582" s="152">
        <v>189.23256784968683</v>
      </c>
      <c r="AL582" s="150">
        <v>11.500543228572557</v>
      </c>
      <c r="AM582" s="151">
        <v>0</v>
      </c>
      <c r="AN582" s="166">
        <v>13.50212943632568</v>
      </c>
      <c r="AO582" s="150">
        <v>131.79585808559023</v>
      </c>
      <c r="AP582" s="151">
        <v>0</v>
      </c>
      <c r="AQ582" s="152">
        <v>140.03039665970772</v>
      </c>
      <c r="AR582" s="150">
        <v>82.313202142835081</v>
      </c>
      <c r="AS582" s="151">
        <v>0</v>
      </c>
      <c r="AT582" s="166">
        <v>95.110584551148222</v>
      </c>
      <c r="AU582" s="150">
        <v>27.25366506280319</v>
      </c>
      <c r="AV582" s="151">
        <v>0</v>
      </c>
      <c r="AW582" s="166">
        <v>33.498455114822548</v>
      </c>
      <c r="AX582" s="150">
        <v>20.20954070981211</v>
      </c>
      <c r="AY582" s="151">
        <v>0</v>
      </c>
      <c r="AZ582" s="152">
        <v>20.20954070981211</v>
      </c>
      <c r="BA582" s="150">
        <v>24.388082121015575</v>
      </c>
      <c r="BB582" s="151">
        <v>0</v>
      </c>
      <c r="BC582" s="166">
        <v>25.911837160751567</v>
      </c>
    </row>
    <row r="583" spans="1:55" hidden="1">
      <c r="A583" s="147" t="str">
        <f t="shared" si="9"/>
        <v>VISN 4, VA Stars and Stripes Healthcare NetworkDEPARTMENT OF VETERANS AFFAIRS</v>
      </c>
      <c r="B583" s="148" t="s">
        <v>1089</v>
      </c>
      <c r="C583" s="148" t="s">
        <v>8360</v>
      </c>
      <c r="D583" s="168">
        <v>476</v>
      </c>
      <c r="E583" s="150">
        <v>89.789090909090916</v>
      </c>
      <c r="F583" s="151">
        <v>102.14952307244833</v>
      </c>
      <c r="G583" s="152">
        <v>126.60319936074333</v>
      </c>
      <c r="H583" s="150">
        <v>1414.4081118881118</v>
      </c>
      <c r="I583" s="151">
        <v>1549.2288657742201</v>
      </c>
      <c r="J583" s="153">
        <v>1838.1240456368407</v>
      </c>
      <c r="K583" s="150">
        <v>615.28496503496501</v>
      </c>
      <c r="L583" s="151">
        <v>684.57158125897979</v>
      </c>
      <c r="M583" s="152">
        <v>826.70154106990867</v>
      </c>
      <c r="N583" s="150">
        <v>731.54</v>
      </c>
      <c r="O583" s="151">
        <v>790.28447585046479</v>
      </c>
      <c r="P583" s="152">
        <v>919.66794565658995</v>
      </c>
      <c r="Q583" s="150">
        <v>67.583146853146843</v>
      </c>
      <c r="R583" s="151">
        <v>74.372808664775647</v>
      </c>
      <c r="S583" s="152">
        <v>91.754558910342183</v>
      </c>
      <c r="T583" s="150">
        <v>82.060699300699298</v>
      </c>
      <c r="U583" s="151">
        <v>88.727030919323312</v>
      </c>
      <c r="V583" s="152">
        <v>97.190545508836834</v>
      </c>
      <c r="W583" s="150">
        <v>34.386013986013985</v>
      </c>
      <c r="X583" s="151">
        <v>37.179416604159343</v>
      </c>
      <c r="Y583" s="152">
        <v>40.725895412235566</v>
      </c>
      <c r="Z583" s="150">
        <v>823.61370629370629</v>
      </c>
      <c r="AA583" s="151">
        <v>1010.3862175191804</v>
      </c>
      <c r="AB583" s="166">
        <v>1298.7614252193623</v>
      </c>
      <c r="AC583" s="150">
        <v>120.49580419580421</v>
      </c>
      <c r="AD583" s="151">
        <v>135.70344474888208</v>
      </c>
      <c r="AE583" s="152">
        <v>145.52869327122221</v>
      </c>
      <c r="AF583" s="150">
        <v>340.60804195804201</v>
      </c>
      <c r="AG583" s="151">
        <v>417.51126732500239</v>
      </c>
      <c r="AH583" s="152">
        <v>556.1872734582098</v>
      </c>
      <c r="AI583" s="150">
        <v>51.403636363636366</v>
      </c>
      <c r="AJ583" s="151">
        <v>56.259807131812828</v>
      </c>
      <c r="AK583" s="152">
        <v>60.643054981239167</v>
      </c>
      <c r="AL583" s="150">
        <v>77.904170065568721</v>
      </c>
      <c r="AM583" s="151">
        <v>90.553171166454433</v>
      </c>
      <c r="AN583" s="166">
        <v>100.24622547461853</v>
      </c>
      <c r="AO583" s="150">
        <v>62.442587412587422</v>
      </c>
      <c r="AP583" s="151">
        <v>67.52916816495177</v>
      </c>
      <c r="AQ583" s="152">
        <v>75.215190541239394</v>
      </c>
      <c r="AR583" s="150">
        <v>35.868531468531465</v>
      </c>
      <c r="AS583" s="151">
        <v>39.947110328373149</v>
      </c>
      <c r="AT583" s="152">
        <v>48.538586543004989</v>
      </c>
      <c r="AU583" s="150">
        <v>41.366485019016629</v>
      </c>
      <c r="AV583" s="151">
        <v>47.193193249216023</v>
      </c>
      <c r="AW583" s="152">
        <v>55.674316554303637</v>
      </c>
      <c r="AX583" s="150">
        <v>88.973566433566432</v>
      </c>
      <c r="AY583" s="151">
        <v>88.973566433566432</v>
      </c>
      <c r="AZ583" s="152">
        <v>88.973566433566432</v>
      </c>
      <c r="BA583" s="150">
        <v>5.9741958041958041</v>
      </c>
      <c r="BB583" s="151">
        <v>6.4608545197882403</v>
      </c>
      <c r="BC583" s="152">
        <v>7.1962148649317257</v>
      </c>
    </row>
    <row r="584" spans="1:55" hidden="1">
      <c r="A584" s="147" t="str">
        <f t="shared" si="9"/>
        <v>VISN 23, VA Midwest Health Care NetworkDEPARTMENT OF VETERANS AFFAIRS</v>
      </c>
      <c r="B584" s="148" t="s">
        <v>1087</v>
      </c>
      <c r="C584" s="148" t="s">
        <v>8360</v>
      </c>
      <c r="D584" s="168">
        <v>473</v>
      </c>
      <c r="E584" s="150">
        <v>89.789090909090916</v>
      </c>
      <c r="F584" s="151">
        <v>102.14952307244833</v>
      </c>
      <c r="G584" s="152">
        <v>126.60319936074333</v>
      </c>
      <c r="H584" s="150">
        <v>1365.0487351490983</v>
      </c>
      <c r="I584" s="151">
        <v>1494.9106569758046</v>
      </c>
      <c r="J584" s="153">
        <v>1771.1110690049795</v>
      </c>
      <c r="K584" s="150">
        <v>615.28496503496501</v>
      </c>
      <c r="L584" s="151">
        <v>684.57158125897979</v>
      </c>
      <c r="M584" s="152">
        <v>826.70154106990867</v>
      </c>
      <c r="N584" s="150">
        <v>731.54</v>
      </c>
      <c r="O584" s="151">
        <v>790.28447585046479</v>
      </c>
      <c r="P584" s="152">
        <v>919.66794565658995</v>
      </c>
      <c r="Q584" s="150">
        <v>18.223770114133529</v>
      </c>
      <c r="R584" s="151">
        <v>20.054599866360039</v>
      </c>
      <c r="S584" s="152">
        <v>24.741582278481019</v>
      </c>
      <c r="T584" s="150">
        <v>180.07974044079469</v>
      </c>
      <c r="U584" s="151">
        <v>194.70880499671722</v>
      </c>
      <c r="V584" s="152">
        <v>213.28173361522198</v>
      </c>
      <c r="W584" s="150">
        <v>76.31050780871378</v>
      </c>
      <c r="X584" s="151">
        <v>82.509713462255519</v>
      </c>
      <c r="Y584" s="152">
        <v>90.380169133192382</v>
      </c>
      <c r="Z584" s="150">
        <v>387.28655292424804</v>
      </c>
      <c r="AA584" s="151">
        <v>475.11229149655435</v>
      </c>
      <c r="AB584" s="166">
        <v>610.71450317124732</v>
      </c>
      <c r="AC584" s="150">
        <v>206.82623237064934</v>
      </c>
      <c r="AD584" s="151">
        <v>232.92953961717433</v>
      </c>
      <c r="AE584" s="152">
        <v>249.79418604651164</v>
      </c>
      <c r="AF584" s="150">
        <v>125.97909104445814</v>
      </c>
      <c r="AG584" s="151">
        <v>154.42292453242445</v>
      </c>
      <c r="AH584" s="152">
        <v>205.71436528028929</v>
      </c>
      <c r="AI584" s="150">
        <v>72.505107323513514</v>
      </c>
      <c r="AJ584" s="151">
        <v>79.354762477035351</v>
      </c>
      <c r="AK584" s="152">
        <v>85.537357293868922</v>
      </c>
      <c r="AL584" s="150">
        <v>48.260204211312569</v>
      </c>
      <c r="AM584" s="151">
        <v>56.096028348635087</v>
      </c>
      <c r="AN584" s="166">
        <v>62.100697674418598</v>
      </c>
      <c r="AO584" s="150">
        <v>123.61221688508451</v>
      </c>
      <c r="AP584" s="151">
        <v>133.68168308145181</v>
      </c>
      <c r="AQ584" s="152">
        <v>148.89704016913319</v>
      </c>
      <c r="AR584" s="150">
        <v>43.826651899799344</v>
      </c>
      <c r="AS584" s="151">
        <v>48.810141566583866</v>
      </c>
      <c r="AT584" s="166">
        <v>59.307801268498935</v>
      </c>
      <c r="AU584" s="150">
        <v>41.366485019016629</v>
      </c>
      <c r="AV584" s="151">
        <v>47.193193249216023</v>
      </c>
      <c r="AW584" s="152">
        <v>55.674316554303637</v>
      </c>
      <c r="AX584" s="150">
        <v>103.5809936575053</v>
      </c>
      <c r="AY584" s="151">
        <v>103.5809936575053</v>
      </c>
      <c r="AZ584" s="152">
        <v>103.5809936575053</v>
      </c>
      <c r="BA584" s="150">
        <v>11.563348139469349</v>
      </c>
      <c r="BB584" s="151">
        <v>12.50529988292411</v>
      </c>
      <c r="BC584" s="166">
        <v>13.92862579281184</v>
      </c>
    </row>
    <row r="585" spans="1:55" hidden="1">
      <c r="A585" s="147" t="str">
        <f t="shared" si="9"/>
        <v>CHILDRENS HEALTHCARE OF ATLANTAVIZIENT</v>
      </c>
      <c r="B585" s="148" t="s">
        <v>388</v>
      </c>
      <c r="C585" s="148" t="s">
        <v>8335</v>
      </c>
      <c r="D585" s="168">
        <v>460</v>
      </c>
      <c r="E585" s="150">
        <v>91.737021956160234</v>
      </c>
      <c r="F585" s="151">
        <v>102.70659100511341</v>
      </c>
      <c r="G585" s="152">
        <v>135.65509326084924</v>
      </c>
      <c r="H585" s="150">
        <v>2283.802173093402</v>
      </c>
      <c r="I585" s="151">
        <v>2589.0745032018385</v>
      </c>
      <c r="J585" s="153">
        <v>3339.1425269923025</v>
      </c>
      <c r="K585" s="150">
        <v>1966.7706226527416</v>
      </c>
      <c r="L585" s="151">
        <v>2242.398421361378</v>
      </c>
      <c r="M585" s="152">
        <v>2895.4314835140417</v>
      </c>
      <c r="N585" s="150">
        <v>263.66028714137985</v>
      </c>
      <c r="O585" s="151">
        <v>286.9963352151259</v>
      </c>
      <c r="P585" s="152">
        <v>362.32856521739126</v>
      </c>
      <c r="Q585" s="150">
        <v>53.371263299280649</v>
      </c>
      <c r="R585" s="151">
        <v>59.679746625334829</v>
      </c>
      <c r="S585" s="152">
        <v>81.382478260869576</v>
      </c>
      <c r="T585" s="150">
        <v>302.48113292545133</v>
      </c>
      <c r="U585" s="151">
        <v>322.52277196782268</v>
      </c>
      <c r="V585" s="152">
        <v>382.20424182210121</v>
      </c>
      <c r="W585" s="150">
        <v>45.679302103747922</v>
      </c>
      <c r="X585" s="151">
        <v>48.705897764827974</v>
      </c>
      <c r="Y585" s="152">
        <v>57.718717391304338</v>
      </c>
      <c r="Z585" s="150">
        <v>825.51124573153697</v>
      </c>
      <c r="AA585" s="151">
        <v>1022.6569407703649</v>
      </c>
      <c r="AB585" s="166">
        <v>1445.8786956521737</v>
      </c>
      <c r="AC585" s="150">
        <v>351.17902264957189</v>
      </c>
      <c r="AD585" s="151">
        <v>396.10544872327756</v>
      </c>
      <c r="AE585" s="152">
        <v>459.96271739130435</v>
      </c>
      <c r="AF585" s="150">
        <v>419.19013127496703</v>
      </c>
      <c r="AG585" s="151">
        <v>523.32195799724752</v>
      </c>
      <c r="AH585" s="152">
        <v>778.9487173913044</v>
      </c>
      <c r="AI585" s="150">
        <v>248.39049568158111</v>
      </c>
      <c r="AJ585" s="151">
        <v>277.85870623725731</v>
      </c>
      <c r="AK585" s="152">
        <v>313.95872377917283</v>
      </c>
      <c r="AL585" s="150">
        <v>48.298003551570432</v>
      </c>
      <c r="AM585" s="151">
        <v>56.650147246458687</v>
      </c>
      <c r="AN585" s="166">
        <v>66.366918549067407</v>
      </c>
      <c r="AO585" s="150">
        <v>289.23</v>
      </c>
      <c r="AP585" s="151">
        <v>309.95094847880375</v>
      </c>
      <c r="AQ585" s="152">
        <v>371.29083547559691</v>
      </c>
      <c r="AR585" s="150">
        <v>152.11000000000001</v>
      </c>
      <c r="AS585" s="151">
        <v>171.63651517413828</v>
      </c>
      <c r="AT585" s="166">
        <v>234.81542152164894</v>
      </c>
      <c r="AU585" s="150">
        <v>121.97</v>
      </c>
      <c r="AV585" s="151">
        <v>134.29620445120341</v>
      </c>
      <c r="AW585" s="166">
        <v>179.79663142732846</v>
      </c>
      <c r="AX585" s="150">
        <v>277.64999999999998</v>
      </c>
      <c r="AY585" s="151">
        <v>277.64999999999998</v>
      </c>
      <c r="AZ585" s="152">
        <v>277.64999999999998</v>
      </c>
      <c r="BA585" s="150">
        <v>37.54</v>
      </c>
      <c r="BB585" s="151">
        <v>40.229431960357815</v>
      </c>
      <c r="BC585" s="166">
        <v>48.19091368030255</v>
      </c>
    </row>
    <row r="586" spans="1:55" hidden="1">
      <c r="A586" s="147" t="str">
        <f t="shared" si="9"/>
        <v>SUNY UPSTATE MEDICAL UNIVERSITYPREMIER</v>
      </c>
      <c r="B586" s="148" t="s">
        <v>966</v>
      </c>
      <c r="C586" s="148" t="s">
        <v>8334</v>
      </c>
      <c r="D586" s="168">
        <v>437</v>
      </c>
      <c r="E586" s="150">
        <v>90.559039229289681</v>
      </c>
      <c r="F586" s="151">
        <v>110.87213602572317</v>
      </c>
      <c r="G586" s="152">
        <v>170.13036375307578</v>
      </c>
      <c r="H586" s="150">
        <v>611.43875530734636</v>
      </c>
      <c r="I586" s="151">
        <v>781.04166104677938</v>
      </c>
      <c r="J586" s="153">
        <v>938.75192527499576</v>
      </c>
      <c r="K586" s="150">
        <v>463.45905814372128</v>
      </c>
      <c r="L586" s="151">
        <v>582.69510832620017</v>
      </c>
      <c r="M586" s="152">
        <v>705.88098398169348</v>
      </c>
      <c r="N586" s="150">
        <v>61.160458252088169</v>
      </c>
      <c r="O586" s="151">
        <v>82.6326774546352</v>
      </c>
      <c r="P586" s="152">
        <v>96.122108341357304</v>
      </c>
      <c r="Q586" s="150">
        <v>86.819238911536857</v>
      </c>
      <c r="R586" s="151">
        <v>115.713875265944</v>
      </c>
      <c r="S586" s="152">
        <v>136.74883295194508</v>
      </c>
      <c r="T586" s="150">
        <v>918.49789958413714</v>
      </c>
      <c r="U586" s="151">
        <v>1097.7385101251082</v>
      </c>
      <c r="V586" s="152">
        <v>1188.2954004576659</v>
      </c>
      <c r="W586" s="150">
        <v>197.61861337718008</v>
      </c>
      <c r="X586" s="151">
        <v>236.18297039097766</v>
      </c>
      <c r="Y586" s="152">
        <v>255.66665903890157</v>
      </c>
      <c r="Z586" s="150">
        <v>1246.8612288419727</v>
      </c>
      <c r="AA586" s="151">
        <v>1553.2579341548901</v>
      </c>
      <c r="AB586" s="166">
        <v>2004.6123798627002</v>
      </c>
      <c r="AC586" s="150">
        <v>453.05080956717762</v>
      </c>
      <c r="AD586" s="151">
        <v>575.54005223103047</v>
      </c>
      <c r="AE586" s="152">
        <v>607.49336384439357</v>
      </c>
      <c r="AF586" s="150">
        <v>586.96869038621855</v>
      </c>
      <c r="AG586" s="151">
        <v>603.78758799791046</v>
      </c>
      <c r="AH586" s="152">
        <v>655.18176201373012</v>
      </c>
      <c r="AI586" s="150">
        <v>84.281807585872997</v>
      </c>
      <c r="AJ586" s="151">
        <v>106.75015719510733</v>
      </c>
      <c r="AK586" s="152">
        <v>124.55340961098398</v>
      </c>
      <c r="AL586" s="150">
        <v>10.316262252062542</v>
      </c>
      <c r="AM586" s="151">
        <v>13.121444370560024</v>
      </c>
      <c r="AN586" s="166">
        <v>16.150137299771167</v>
      </c>
      <c r="AO586" s="150">
        <v>127.44430199968372</v>
      </c>
      <c r="AP586" s="151">
        <v>147.16408012750847</v>
      </c>
      <c r="AQ586" s="152">
        <v>164.48254004576657</v>
      </c>
      <c r="AR586" s="150">
        <v>152.11000000000001</v>
      </c>
      <c r="AS586" s="151">
        <v>195.68936148252999</v>
      </c>
      <c r="AT586" s="166">
        <v>244.90922321162003</v>
      </c>
      <c r="AU586" s="150">
        <v>62.940994021822029</v>
      </c>
      <c r="AV586" s="151">
        <v>79.821180538761681</v>
      </c>
      <c r="AW586" s="166">
        <v>96.961052631578937</v>
      </c>
      <c r="AX586" s="150">
        <v>31.22057208237986</v>
      </c>
      <c r="AY586" s="151">
        <v>31.22057208237986</v>
      </c>
      <c r="AZ586" s="152">
        <v>31.22057208237986</v>
      </c>
      <c r="BA586" s="150">
        <v>37.54</v>
      </c>
      <c r="BB586" s="151">
        <v>43.34865883608024</v>
      </c>
      <c r="BC586" s="166">
        <v>48.449985259705066</v>
      </c>
    </row>
    <row r="587" spans="1:55" hidden="1">
      <c r="A587" s="147" t="str">
        <f t="shared" si="9"/>
        <v>NYU LANGONE HEALTHPREMIER</v>
      </c>
      <c r="B587" s="148" t="s">
        <v>792</v>
      </c>
      <c r="C587" s="148" t="s">
        <v>8334</v>
      </c>
      <c r="D587" s="168">
        <v>420</v>
      </c>
      <c r="E587" s="150">
        <v>90.559039229289681</v>
      </c>
      <c r="F587" s="151">
        <v>110.87213602572317</v>
      </c>
      <c r="G587" s="152">
        <v>170.13036375307578</v>
      </c>
      <c r="H587" s="150">
        <v>1807.1822714003345</v>
      </c>
      <c r="I587" s="151">
        <v>2279.3368009009155</v>
      </c>
      <c r="J587" s="153">
        <v>2756.4536138320686</v>
      </c>
      <c r="K587" s="150">
        <v>1726.4826996787724</v>
      </c>
      <c r="L587" s="151">
        <v>2170.6621243783366</v>
      </c>
      <c r="M587" s="152">
        <v>2629.5554816811873</v>
      </c>
      <c r="N587" s="150">
        <v>61.160458252088169</v>
      </c>
      <c r="O587" s="151">
        <v>82.6326774546352</v>
      </c>
      <c r="P587" s="152">
        <v>96.122108341357304</v>
      </c>
      <c r="Q587" s="150">
        <v>19.539113469473961</v>
      </c>
      <c r="R587" s="151">
        <v>26.041999067943834</v>
      </c>
      <c r="S587" s="152">
        <v>30.77602380952381</v>
      </c>
      <c r="T587" s="150">
        <v>410.12353009237398</v>
      </c>
      <c r="U587" s="151">
        <v>490.15723726171916</v>
      </c>
      <c r="V587" s="152">
        <v>530.59229057451603</v>
      </c>
      <c r="W587" s="150">
        <v>294.03438426581204</v>
      </c>
      <c r="X587" s="151">
        <v>351.41383236221446</v>
      </c>
      <c r="Y587" s="152">
        <v>380.40338095238099</v>
      </c>
      <c r="Z587" s="150">
        <v>1057.5119845566574</v>
      </c>
      <c r="AA587" s="151">
        <v>1317.3790655132268</v>
      </c>
      <c r="AB587" s="166">
        <v>1700.1904999999999</v>
      </c>
      <c r="AC587" s="150">
        <v>408.56289535965573</v>
      </c>
      <c r="AD587" s="151">
        <v>519.02414733482669</v>
      </c>
      <c r="AE587" s="152">
        <v>547.83976190476199</v>
      </c>
      <c r="AF587" s="150">
        <v>338.4681224030731</v>
      </c>
      <c r="AG587" s="151">
        <v>348.1665284488422</v>
      </c>
      <c r="AH587" s="152">
        <v>377.80233333333337</v>
      </c>
      <c r="AI587" s="150">
        <v>481.08274550166442</v>
      </c>
      <c r="AJ587" s="151">
        <v>609.33266830841592</v>
      </c>
      <c r="AK587" s="152">
        <v>710.95409523809519</v>
      </c>
      <c r="AL587" s="150">
        <v>22.549609300910046</v>
      </c>
      <c r="AM587" s="151">
        <v>28.681264278697231</v>
      </c>
      <c r="AN587" s="166">
        <v>35.301476190476194</v>
      </c>
      <c r="AO587" s="150">
        <v>215.27110993793571</v>
      </c>
      <c r="AP587" s="151">
        <v>248.58055146414219</v>
      </c>
      <c r="AQ587" s="152">
        <v>277.83383333333336</v>
      </c>
      <c r="AR587" s="150">
        <v>150.15952904676809</v>
      </c>
      <c r="AS587" s="151">
        <v>193.18008256971575</v>
      </c>
      <c r="AT587" s="166">
        <v>241.76880952380952</v>
      </c>
      <c r="AU587" s="150">
        <v>41.044058646887223</v>
      </c>
      <c r="AV587" s="151">
        <v>52.051691686992335</v>
      </c>
      <c r="AW587" s="166">
        <v>63.228666666666669</v>
      </c>
      <c r="AX587" s="150">
        <v>88.971023809523814</v>
      </c>
      <c r="AY587" s="151">
        <v>88.971023809523814</v>
      </c>
      <c r="AZ587" s="152">
        <v>88.971023809523814</v>
      </c>
      <c r="BA587" s="150">
        <v>11.929953297824595</v>
      </c>
      <c r="BB587" s="151">
        <v>13.775905046291122</v>
      </c>
      <c r="BC587" s="166">
        <v>15.397071428571429</v>
      </c>
    </row>
    <row r="588" spans="1:55" hidden="1">
      <c r="A588" s="147" t="str">
        <f t="shared" si="9"/>
        <v>DOCTORS HOSPITAL AT RENAISSANCEPREMIER</v>
      </c>
      <c r="B588" s="148" t="s">
        <v>1163</v>
      </c>
      <c r="C588" s="148" t="s">
        <v>8334</v>
      </c>
      <c r="D588" s="168">
        <v>412</v>
      </c>
      <c r="E588" s="150">
        <v>90.559039229289681</v>
      </c>
      <c r="F588" s="151">
        <v>110.87213602572317</v>
      </c>
      <c r="G588" s="152">
        <v>170.13036375307578</v>
      </c>
      <c r="H588" s="150">
        <v>1781.2262068264579</v>
      </c>
      <c r="I588" s="151">
        <v>2244.1584567959403</v>
      </c>
      <c r="J588" s="153">
        <v>2715.6808383685002</v>
      </c>
      <c r="K588" s="150">
        <v>1726.4826996787724</v>
      </c>
      <c r="L588" s="151">
        <v>2170.6621243783366</v>
      </c>
      <c r="M588" s="152">
        <v>2629.5554816811873</v>
      </c>
      <c r="N588" s="150">
        <v>29.203080423846952</v>
      </c>
      <c r="O588" s="151">
        <v>39.455700534472797</v>
      </c>
      <c r="P588" s="152">
        <v>45.896674757281552</v>
      </c>
      <c r="Q588" s="150">
        <v>25.540426723838529</v>
      </c>
      <c r="R588" s="151">
        <v>34.040631883131056</v>
      </c>
      <c r="S588" s="152">
        <v>40.228681930031016</v>
      </c>
      <c r="T588" s="150">
        <v>410.12353009237398</v>
      </c>
      <c r="U588" s="151">
        <v>490.15723726171916</v>
      </c>
      <c r="V588" s="152">
        <v>530.59229057451603</v>
      </c>
      <c r="W588" s="150">
        <v>140.97451685770929</v>
      </c>
      <c r="X588" s="151">
        <v>168.485040816158</v>
      </c>
      <c r="Y588" s="152">
        <v>182.38405339805826</v>
      </c>
      <c r="Z588" s="150">
        <v>937.98180844348531</v>
      </c>
      <c r="AA588" s="151">
        <v>1168.4762123936785</v>
      </c>
      <c r="AB588" s="166">
        <v>1508.0186165048544</v>
      </c>
      <c r="AC588" s="150">
        <v>301.5922984108106</v>
      </c>
      <c r="AD588" s="151">
        <v>383.13240703766257</v>
      </c>
      <c r="AE588" s="152">
        <v>404.40347087378643</v>
      </c>
      <c r="AF588" s="150">
        <v>289.11552066382359</v>
      </c>
      <c r="AG588" s="151">
        <v>297.39978594004526</v>
      </c>
      <c r="AH588" s="152">
        <v>322.71434466019417</v>
      </c>
      <c r="AI588" s="150">
        <v>587.61010969654888</v>
      </c>
      <c r="AJ588" s="151">
        <v>744.25873597489147</v>
      </c>
      <c r="AK588" s="152">
        <v>868.38245145631072</v>
      </c>
      <c r="AL588" s="150">
        <v>61.025572563490861</v>
      </c>
      <c r="AM588" s="151">
        <v>77.619552121537609</v>
      </c>
      <c r="AN588" s="166">
        <v>95.535703883495145</v>
      </c>
      <c r="AO588" s="150">
        <v>289.23</v>
      </c>
      <c r="AP588" s="151">
        <v>333.98328703141954</v>
      </c>
      <c r="AQ588" s="152">
        <v>373.28687364583107</v>
      </c>
      <c r="AR588" s="150">
        <v>60.257328829170177</v>
      </c>
      <c r="AS588" s="151">
        <v>77.520992723839043</v>
      </c>
      <c r="AT588" s="166">
        <v>97.019101941747579</v>
      </c>
      <c r="AU588" s="150">
        <v>23.889969874273966</v>
      </c>
      <c r="AV588" s="151">
        <v>30.297036582213131</v>
      </c>
      <c r="AW588" s="166">
        <v>36.802669902912626</v>
      </c>
      <c r="AX588" s="150">
        <v>110.63266990291262</v>
      </c>
      <c r="AY588" s="151">
        <v>110.63266990291262</v>
      </c>
      <c r="AZ588" s="152">
        <v>110.63266990291262</v>
      </c>
      <c r="BA588" s="150">
        <v>29.075934362228768</v>
      </c>
      <c r="BB588" s="151">
        <v>33.574926984776695</v>
      </c>
      <c r="BC588" s="166">
        <v>37.526067961165047</v>
      </c>
    </row>
    <row r="589" spans="1:55" hidden="1">
      <c r="A589" s="147" t="str">
        <f t="shared" si="9"/>
        <v>VISN 15, VA Heartland NetworkDEPARTMENT OF VETERANS AFFAIRS</v>
      </c>
      <c r="B589" s="148" t="s">
        <v>1078</v>
      </c>
      <c r="C589" s="148" t="s">
        <v>8360</v>
      </c>
      <c r="D589" s="168">
        <v>402</v>
      </c>
      <c r="E589" s="150">
        <v>89.789090909090916</v>
      </c>
      <c r="F589" s="151">
        <v>102.14952307244833</v>
      </c>
      <c r="G589" s="152">
        <v>126.60319936074333</v>
      </c>
      <c r="H589" s="150">
        <v>1414.4081118881118</v>
      </c>
      <c r="I589" s="151">
        <v>1549.2288657742201</v>
      </c>
      <c r="J589" s="153">
        <v>1838.1240456368407</v>
      </c>
      <c r="K589" s="150">
        <v>615.28496503496501</v>
      </c>
      <c r="L589" s="151">
        <v>684.57158125897979</v>
      </c>
      <c r="M589" s="152">
        <v>826.70154106990867</v>
      </c>
      <c r="N589" s="150">
        <v>731.54</v>
      </c>
      <c r="O589" s="151">
        <v>790.28447585046479</v>
      </c>
      <c r="P589" s="152">
        <v>919.66794565658995</v>
      </c>
      <c r="Q589" s="150">
        <v>67.583146853146843</v>
      </c>
      <c r="R589" s="151">
        <v>74.372808664775647</v>
      </c>
      <c r="S589" s="152">
        <v>91.754558910342183</v>
      </c>
      <c r="T589" s="150">
        <v>82.060699300699298</v>
      </c>
      <c r="U589" s="151">
        <v>88.727030919323312</v>
      </c>
      <c r="V589" s="152">
        <v>97.190545508836834</v>
      </c>
      <c r="W589" s="150">
        <v>34.386013986013985</v>
      </c>
      <c r="X589" s="151">
        <v>37.179416604159343</v>
      </c>
      <c r="Y589" s="152">
        <v>40.725895412235566</v>
      </c>
      <c r="Z589" s="150">
        <v>823.61370629370629</v>
      </c>
      <c r="AA589" s="151">
        <v>1010.3862175191804</v>
      </c>
      <c r="AB589" s="166">
        <v>1298.7614252193623</v>
      </c>
      <c r="AC589" s="150">
        <v>120.49580419580421</v>
      </c>
      <c r="AD589" s="151">
        <v>135.70344474888208</v>
      </c>
      <c r="AE589" s="152">
        <v>145.52869327122221</v>
      </c>
      <c r="AF589" s="150">
        <v>340.60804195804201</v>
      </c>
      <c r="AG589" s="151">
        <v>417.51126732500239</v>
      </c>
      <c r="AH589" s="152">
        <v>556.1872734582098</v>
      </c>
      <c r="AI589" s="150">
        <v>51.403636363636366</v>
      </c>
      <c r="AJ589" s="151">
        <v>56.259807131812828</v>
      </c>
      <c r="AK589" s="152">
        <v>60.643054981239167</v>
      </c>
      <c r="AL589" s="150">
        <v>77.904170065568721</v>
      </c>
      <c r="AM589" s="151">
        <v>90.553171166454433</v>
      </c>
      <c r="AN589" s="166">
        <v>100.24622547461853</v>
      </c>
      <c r="AO589" s="150">
        <v>62.442587412587422</v>
      </c>
      <c r="AP589" s="151">
        <v>67.52916816495177</v>
      </c>
      <c r="AQ589" s="152">
        <v>75.215190541239394</v>
      </c>
      <c r="AR589" s="150">
        <v>35.868531468531465</v>
      </c>
      <c r="AS589" s="151">
        <v>39.947110328373149</v>
      </c>
      <c r="AT589" s="152">
        <v>48.538586543004989</v>
      </c>
      <c r="AU589" s="150">
        <v>41.366485019016629</v>
      </c>
      <c r="AV589" s="151">
        <v>47.193193249216023</v>
      </c>
      <c r="AW589" s="152">
        <v>55.674316554303637</v>
      </c>
      <c r="AX589" s="150">
        <v>88.973566433566432</v>
      </c>
      <c r="AY589" s="151">
        <v>88.973566433566432</v>
      </c>
      <c r="AZ589" s="152">
        <v>88.973566433566432</v>
      </c>
      <c r="BA589" s="150">
        <v>5.9741958041958041</v>
      </c>
      <c r="BB589" s="151">
        <v>6.4608545197882403</v>
      </c>
      <c r="BC589" s="152">
        <v>7.1962148649317257</v>
      </c>
    </row>
    <row r="590" spans="1:55" hidden="1">
      <c r="A590" s="147" t="str">
        <f t="shared" si="9"/>
        <v>MOHAWK VALLEY HEALTH SYSTEMPREMIER</v>
      </c>
      <c r="B590" s="148" t="s">
        <v>734</v>
      </c>
      <c r="C590" s="148" t="s">
        <v>8334</v>
      </c>
      <c r="D590" s="168">
        <v>400</v>
      </c>
      <c r="E590" s="150">
        <v>248.41856820745491</v>
      </c>
      <c r="F590" s="151">
        <v>304.14078506151094</v>
      </c>
      <c r="G590" s="152">
        <v>466.69599999999997</v>
      </c>
      <c r="H590" s="150">
        <v>391.75311120106136</v>
      </c>
      <c r="I590" s="151">
        <v>499.77596114383977</v>
      </c>
      <c r="J590" s="153">
        <v>600.66965834135738</v>
      </c>
      <c r="K590" s="150">
        <v>310.76627093296224</v>
      </c>
      <c r="L590" s="151">
        <v>390.71840915289039</v>
      </c>
      <c r="M590" s="152">
        <v>473.31905</v>
      </c>
      <c r="N590" s="150">
        <v>61.160458252088169</v>
      </c>
      <c r="O590" s="151">
        <v>82.6326774546352</v>
      </c>
      <c r="P590" s="152">
        <v>96.122108341357304</v>
      </c>
      <c r="Q590" s="150">
        <v>19.82638201601095</v>
      </c>
      <c r="R590" s="151">
        <v>26.424874536314164</v>
      </c>
      <c r="S590" s="152">
        <v>31.228500000000004</v>
      </c>
      <c r="T590" s="150">
        <v>612.13291000088407</v>
      </c>
      <c r="U590" s="151">
        <v>731.58781193419998</v>
      </c>
      <c r="V590" s="152">
        <v>791.93945000000008</v>
      </c>
      <c r="W590" s="150">
        <v>179.19574587577114</v>
      </c>
      <c r="X590" s="151">
        <v>214.16496563300774</v>
      </c>
      <c r="Y590" s="152">
        <v>231.83230000000003</v>
      </c>
      <c r="Z590" s="150">
        <v>1043.414394643424</v>
      </c>
      <c r="AA590" s="151">
        <v>1299.8172126953884</v>
      </c>
      <c r="AB590" s="166">
        <v>1677.525425</v>
      </c>
      <c r="AC590" s="150">
        <v>122.16762261186896</v>
      </c>
      <c r="AD590" s="151">
        <v>155.19751518852561</v>
      </c>
      <c r="AE590" s="152">
        <v>163.81389999999999</v>
      </c>
      <c r="AF590" s="150">
        <v>215.23407058426048</v>
      </c>
      <c r="AG590" s="151">
        <v>221.40134978500018</v>
      </c>
      <c r="AH590" s="152">
        <v>240.24695</v>
      </c>
      <c r="AI590" s="150">
        <v>118.34506468986032</v>
      </c>
      <c r="AJ590" s="151">
        <v>149.89420161683017</v>
      </c>
      <c r="AK590" s="152">
        <v>174.89279999999999</v>
      </c>
      <c r="AL590" s="150">
        <v>48.172271336799959</v>
      </c>
      <c r="AM590" s="151">
        <v>61.271201051812092</v>
      </c>
      <c r="AN590" s="166">
        <v>75.413825000000003</v>
      </c>
      <c r="AO590" s="150">
        <v>95.593354913889343</v>
      </c>
      <c r="AP590" s="151">
        <v>110.38475570480884</v>
      </c>
      <c r="AQ590" s="152">
        <v>123.37497699796732</v>
      </c>
      <c r="AR590" s="150">
        <v>61.767554589636326</v>
      </c>
      <c r="AS590" s="151">
        <v>79.463896640478907</v>
      </c>
      <c r="AT590" s="166">
        <v>99.450685781534204</v>
      </c>
      <c r="AU590" s="150">
        <v>28.214160668078659</v>
      </c>
      <c r="AV590" s="151">
        <v>35.7809349444898</v>
      </c>
      <c r="AW590" s="166">
        <v>43.464116828929072</v>
      </c>
      <c r="AX590" s="150">
        <v>30.897675</v>
      </c>
      <c r="AY590" s="151">
        <v>30.897675</v>
      </c>
      <c r="AZ590" s="152">
        <v>30.897675</v>
      </c>
      <c r="BA590" s="150">
        <v>11.222036565456449</v>
      </c>
      <c r="BB590" s="151">
        <v>12.958450573308186</v>
      </c>
      <c r="BC590" s="166">
        <v>14.483417852430374</v>
      </c>
    </row>
    <row r="591" spans="1:55" hidden="1">
      <c r="A591" s="147" t="str">
        <f t="shared" si="9"/>
        <v>VISN 6, Mid-Atlantic Health Care NetworkDEPARTMENT OF VETERANS AFFAIRS</v>
      </c>
      <c r="B591" s="148" t="s">
        <v>1091</v>
      </c>
      <c r="C591" s="148" t="s">
        <v>8360</v>
      </c>
      <c r="D591" s="168">
        <v>396</v>
      </c>
      <c r="E591" s="150">
        <v>89.789090909090916</v>
      </c>
      <c r="F591" s="151">
        <v>102.14952307244833</v>
      </c>
      <c r="G591" s="152">
        <v>126.60319936074333</v>
      </c>
      <c r="H591" s="150">
        <v>710.42918117122508</v>
      </c>
      <c r="I591" s="151">
        <v>788.81766335500174</v>
      </c>
      <c r="J591" s="153">
        <v>953.59830874667637</v>
      </c>
      <c r="K591" s="150">
        <v>615.28496503496501</v>
      </c>
      <c r="L591" s="151">
        <v>684.57158125897979</v>
      </c>
      <c r="M591" s="152">
        <v>826.70154106990867</v>
      </c>
      <c r="N591" s="150">
        <v>22.651579487044611</v>
      </c>
      <c r="O591" s="151">
        <v>24.470557484353815</v>
      </c>
      <c r="P591" s="152">
        <v>28.476818181818182</v>
      </c>
      <c r="Q591" s="150">
        <v>72.492636649215413</v>
      </c>
      <c r="R591" s="151">
        <v>79.775524611668175</v>
      </c>
      <c r="S591" s="152">
        <v>98.419949494949478</v>
      </c>
      <c r="T591" s="150">
        <v>649.41467109056714</v>
      </c>
      <c r="U591" s="151">
        <v>702.17090632109569</v>
      </c>
      <c r="V591" s="152">
        <v>769.14974747474764</v>
      </c>
      <c r="W591" s="150">
        <v>120.72037626824863</v>
      </c>
      <c r="X591" s="151">
        <v>130.52728832465559</v>
      </c>
      <c r="Y591" s="152">
        <v>142.97805555555556</v>
      </c>
      <c r="Z591" s="150">
        <v>625.39891752588005</v>
      </c>
      <c r="AA591" s="151">
        <v>767.22186856641008</v>
      </c>
      <c r="AB591" s="166">
        <v>986.1953282828282</v>
      </c>
      <c r="AC591" s="150">
        <v>320.0633956443744</v>
      </c>
      <c r="AD591" s="151">
        <v>360.45823849921533</v>
      </c>
      <c r="AE591" s="152">
        <v>386.55626262626254</v>
      </c>
      <c r="AF591" s="150">
        <v>186.38684808145808</v>
      </c>
      <c r="AG591" s="151">
        <v>228.46967648752224</v>
      </c>
      <c r="AH591" s="152">
        <v>304.35568181818178</v>
      </c>
      <c r="AI591" s="150">
        <v>218.0092012159943</v>
      </c>
      <c r="AJ591" s="151">
        <v>238.60482411413511</v>
      </c>
      <c r="AK591" s="152">
        <v>257.1947222222222</v>
      </c>
      <c r="AL591" s="150">
        <v>77.014877744491756</v>
      </c>
      <c r="AM591" s="151">
        <v>89.519487864267674</v>
      </c>
      <c r="AN591" s="166">
        <v>99.10189393939396</v>
      </c>
      <c r="AO591" s="150">
        <v>62.442587412587422</v>
      </c>
      <c r="AP591" s="151">
        <v>67.52916816495177</v>
      </c>
      <c r="AQ591" s="152">
        <v>75.215190541239394</v>
      </c>
      <c r="AR591" s="150">
        <v>35.868531468531465</v>
      </c>
      <c r="AS591" s="151">
        <v>39.947110328373149</v>
      </c>
      <c r="AT591" s="152">
        <v>48.538586543004989</v>
      </c>
      <c r="AU591" s="150">
        <v>41.366485019016629</v>
      </c>
      <c r="AV591" s="151">
        <v>47.193193249216023</v>
      </c>
      <c r="AW591" s="152">
        <v>55.674316554303637</v>
      </c>
      <c r="AX591" s="150">
        <v>63.399318181818174</v>
      </c>
      <c r="AY591" s="151">
        <v>63.399318181818174</v>
      </c>
      <c r="AZ591" s="152">
        <v>63.399318181818174</v>
      </c>
      <c r="BA591" s="150">
        <v>8.8974959572091095</v>
      </c>
      <c r="BB591" s="151">
        <v>9.6222870582110556</v>
      </c>
      <c r="BC591" s="166">
        <v>10.717474747474748</v>
      </c>
    </row>
    <row r="592" spans="1:55" hidden="1">
      <c r="A592" s="147" t="str">
        <f t="shared" si="9"/>
        <v>UNITED HEALTH SERVICESVIZIENT</v>
      </c>
      <c r="B592" s="148" t="s">
        <v>1022</v>
      </c>
      <c r="C592" s="148" t="s">
        <v>8335</v>
      </c>
      <c r="D592" s="168">
        <v>395</v>
      </c>
      <c r="E592" s="150">
        <v>91.737021956160234</v>
      </c>
      <c r="F592" s="151">
        <v>102.70659100511341</v>
      </c>
      <c r="G592" s="152">
        <v>135.65509326084924</v>
      </c>
      <c r="H592" s="150">
        <v>2055.368114499845</v>
      </c>
      <c r="I592" s="151">
        <v>2339.5212952680204</v>
      </c>
      <c r="J592" s="153">
        <v>3020.6529057654243</v>
      </c>
      <c r="K592" s="150">
        <v>1966.7706226527416</v>
      </c>
      <c r="L592" s="151">
        <v>2242.398421361378</v>
      </c>
      <c r="M592" s="152">
        <v>2895.4314835140417</v>
      </c>
      <c r="N592" s="150">
        <v>65.56790781887382</v>
      </c>
      <c r="O592" s="151">
        <v>71.371193044516161</v>
      </c>
      <c r="P592" s="152">
        <v>90.105059893148336</v>
      </c>
      <c r="Q592" s="150">
        <v>23.029584028229564</v>
      </c>
      <c r="R592" s="151">
        <v>25.751680862126463</v>
      </c>
      <c r="S592" s="152">
        <v>35.116362358234127</v>
      </c>
      <c r="T592" s="150">
        <v>736.28581250972047</v>
      </c>
      <c r="U592" s="151">
        <v>785.07025848035812</v>
      </c>
      <c r="V592" s="152">
        <v>930.34417721518992</v>
      </c>
      <c r="W592" s="150">
        <v>173.87740670653142</v>
      </c>
      <c r="X592" s="151">
        <v>185.39808632424086</v>
      </c>
      <c r="Y592" s="152">
        <v>219.7052151898734</v>
      </c>
      <c r="Z592" s="150">
        <v>743.42263197043189</v>
      </c>
      <c r="AA592" s="151">
        <v>920.96421271234817</v>
      </c>
      <c r="AB592" s="166">
        <v>1302.1009113924051</v>
      </c>
      <c r="AC592" s="150">
        <v>206.65504741134581</v>
      </c>
      <c r="AD592" s="151">
        <v>233.09248276906189</v>
      </c>
      <c r="AE592" s="152">
        <v>270.6699746835443</v>
      </c>
      <c r="AF592" s="150">
        <v>207.67637979835166</v>
      </c>
      <c r="AG592" s="151">
        <v>259.26566872005844</v>
      </c>
      <c r="AH592" s="152">
        <v>385.90901265822782</v>
      </c>
      <c r="AI592" s="150">
        <v>245.97541346400237</v>
      </c>
      <c r="AJ592" s="151">
        <v>275.15710681175727</v>
      </c>
      <c r="AK592" s="152">
        <v>310.90612658227849</v>
      </c>
      <c r="AL592" s="150">
        <v>48.298003551570432</v>
      </c>
      <c r="AM592" s="151">
        <v>56.650147246458687</v>
      </c>
      <c r="AN592" s="166">
        <v>66.366918549067407</v>
      </c>
      <c r="AO592" s="150">
        <v>257.74107853071507</v>
      </c>
      <c r="AP592" s="151">
        <v>276.20610501173798</v>
      </c>
      <c r="AQ592" s="152">
        <v>330.86782278481013</v>
      </c>
      <c r="AR592" s="150">
        <v>137.76045231880479</v>
      </c>
      <c r="AS592" s="151">
        <v>155.44490148453545</v>
      </c>
      <c r="AT592" s="166">
        <v>212.66372151898733</v>
      </c>
      <c r="AU592" s="150">
        <v>49.65019595423643</v>
      </c>
      <c r="AV592" s="151">
        <v>54.667810665839532</v>
      </c>
      <c r="AW592" s="166">
        <v>73.189620253164563</v>
      </c>
      <c r="AX592" s="150">
        <v>135.7753417721519</v>
      </c>
      <c r="AY592" s="151">
        <v>135.7753417721519</v>
      </c>
      <c r="AZ592" s="152">
        <v>135.7753417721519</v>
      </c>
      <c r="BA592" s="150">
        <v>20.180287399256471</v>
      </c>
      <c r="BB592" s="151">
        <v>21.626038861716953</v>
      </c>
      <c r="BC592" s="166">
        <v>25.905873417721519</v>
      </c>
    </row>
    <row r="593" spans="1:55" hidden="1">
      <c r="A593" s="147" t="str">
        <f t="shared" si="9"/>
        <v>LEXINGTON MEDICAL CENTERPREMIER</v>
      </c>
      <c r="B593" s="148" t="s">
        <v>1169</v>
      </c>
      <c r="C593" s="148" t="s">
        <v>8334</v>
      </c>
      <c r="D593" s="168">
        <v>392</v>
      </c>
      <c r="E593" s="150">
        <v>90.559039229289681</v>
      </c>
      <c r="F593" s="151">
        <v>110.87213602572317</v>
      </c>
      <c r="G593" s="152">
        <v>170.13036375307578</v>
      </c>
      <c r="H593" s="150">
        <v>1847.8245479505154</v>
      </c>
      <c r="I593" s="151">
        <v>2332.7786363868149</v>
      </c>
      <c r="J593" s="153">
        <v>2820.6068592322081</v>
      </c>
      <c r="K593" s="150">
        <v>1726.4826996787724</v>
      </c>
      <c r="L593" s="151">
        <v>2170.6621243783366</v>
      </c>
      <c r="M593" s="152">
        <v>2629.5554816811873</v>
      </c>
      <c r="N593" s="150">
        <v>21.374195065895083</v>
      </c>
      <c r="O593" s="151">
        <v>28.878249398536198</v>
      </c>
      <c r="P593" s="152">
        <v>33.592500000000001</v>
      </c>
      <c r="Q593" s="150">
        <v>99.967653205847881</v>
      </c>
      <c r="R593" s="151">
        <v>133.23826260994184</v>
      </c>
      <c r="S593" s="152">
        <v>157.45887755102041</v>
      </c>
      <c r="T593" s="150">
        <v>285.04205746760692</v>
      </c>
      <c r="U593" s="151">
        <v>340.66669464258649</v>
      </c>
      <c r="V593" s="152">
        <v>368.76966836734692</v>
      </c>
      <c r="W593" s="150">
        <v>234.91917309732719</v>
      </c>
      <c r="X593" s="151">
        <v>280.76256156104557</v>
      </c>
      <c r="Y593" s="152">
        <v>303.92380102040818</v>
      </c>
      <c r="Z593" s="150">
        <v>915.81269435464662</v>
      </c>
      <c r="AA593" s="151">
        <v>1140.8593841892641</v>
      </c>
      <c r="AB593" s="166">
        <v>1472.3767346938778</v>
      </c>
      <c r="AC593" s="150">
        <v>203.12378437544783</v>
      </c>
      <c r="AD593" s="151">
        <v>258.04141831353508</v>
      </c>
      <c r="AE593" s="152">
        <v>272.36757653061221</v>
      </c>
      <c r="AF593" s="150">
        <v>215.70602374905107</v>
      </c>
      <c r="AG593" s="151">
        <v>221.88682621276229</v>
      </c>
      <c r="AH593" s="152">
        <v>240.77375000000001</v>
      </c>
      <c r="AI593" s="150">
        <v>624.83024547159096</v>
      </c>
      <c r="AJ593" s="151">
        <v>791.40123871204162</v>
      </c>
      <c r="AK593" s="152">
        <v>923.38714285714286</v>
      </c>
      <c r="AL593" s="150">
        <v>55.675614201272843</v>
      </c>
      <c r="AM593" s="151">
        <v>70.814841333905079</v>
      </c>
      <c r="AN593" s="166">
        <v>87.160329160871612</v>
      </c>
      <c r="AO593" s="150">
        <v>183.3746264808272</v>
      </c>
      <c r="AP593" s="151">
        <v>211.74864471260054</v>
      </c>
      <c r="AQ593" s="152">
        <v>236.66750000000002</v>
      </c>
      <c r="AR593" s="150">
        <v>90.803497069308079</v>
      </c>
      <c r="AS593" s="151">
        <v>116.8186073359653</v>
      </c>
      <c r="AT593" s="166">
        <v>146.20086734693876</v>
      </c>
      <c r="AU593" s="150">
        <v>53.352691656624536</v>
      </c>
      <c r="AV593" s="151">
        <v>67.661385066079546</v>
      </c>
      <c r="AW593" s="166">
        <v>82.190204081632658</v>
      </c>
      <c r="AX593" s="150">
        <v>107.16436224489796</v>
      </c>
      <c r="AY593" s="151">
        <v>107.16436224489796</v>
      </c>
      <c r="AZ593" s="152">
        <v>107.16436224489796</v>
      </c>
      <c r="BA593" s="150">
        <v>17.130649437893233</v>
      </c>
      <c r="BB593" s="151">
        <v>19.781318010754486</v>
      </c>
      <c r="BC593" s="166">
        <v>22.109209183673467</v>
      </c>
    </row>
    <row r="594" spans="1:55" hidden="1">
      <c r="A594" s="147" t="str">
        <f t="shared" si="9"/>
        <v>SAINT JOSEPHS CANDLER HEALTH SYSTEMPREMIER</v>
      </c>
      <c r="B594" s="148" t="s">
        <v>884</v>
      </c>
      <c r="C594" s="148" t="s">
        <v>8334</v>
      </c>
      <c r="D594" s="168">
        <v>388</v>
      </c>
      <c r="E594" s="150">
        <v>90.559039229289681</v>
      </c>
      <c r="F594" s="151">
        <v>110.87213602572317</v>
      </c>
      <c r="G594" s="152">
        <v>170.13036375307578</v>
      </c>
      <c r="H594" s="150">
        <v>1746.942039417215</v>
      </c>
      <c r="I594" s="151">
        <v>2198.1162331525211</v>
      </c>
      <c r="J594" s="153">
        <v>2661.7457909595378</v>
      </c>
      <c r="K594" s="150">
        <v>1726.4826996787724</v>
      </c>
      <c r="L594" s="151">
        <v>2170.6621243783366</v>
      </c>
      <c r="M594" s="152">
        <v>2629.5554816811873</v>
      </c>
      <c r="N594" s="150">
        <v>10.161831357570772</v>
      </c>
      <c r="O594" s="151">
        <v>13.729448027637593</v>
      </c>
      <c r="P594" s="152">
        <v>15.970721649484537</v>
      </c>
      <c r="Q594" s="150">
        <v>10.297508380872028</v>
      </c>
      <c r="R594" s="151">
        <v>13.724660746546801</v>
      </c>
      <c r="S594" s="152">
        <v>16.21958762886598</v>
      </c>
      <c r="T594" s="150">
        <v>410.12353009237398</v>
      </c>
      <c r="U594" s="151">
        <v>490.15723726171916</v>
      </c>
      <c r="V594" s="152">
        <v>530.59229057451603</v>
      </c>
      <c r="W594" s="150">
        <v>390.22850872592244</v>
      </c>
      <c r="X594" s="151">
        <v>466.37979463108945</v>
      </c>
      <c r="Y594" s="152">
        <v>504.85335051546394</v>
      </c>
      <c r="Z594" s="150">
        <v>688.68418213478469</v>
      </c>
      <c r="AA594" s="151">
        <v>857.91758159111077</v>
      </c>
      <c r="AB594" s="166">
        <v>1107.2161082474227</v>
      </c>
      <c r="AC594" s="150">
        <v>195.80458278543404</v>
      </c>
      <c r="AD594" s="151">
        <v>248.74335819213195</v>
      </c>
      <c r="AE594" s="152">
        <v>262.55329896907216</v>
      </c>
      <c r="AF594" s="150">
        <v>203.46254153655374</v>
      </c>
      <c r="AG594" s="151">
        <v>209.29252141446898</v>
      </c>
      <c r="AH594" s="152">
        <v>227.10742268041236</v>
      </c>
      <c r="AI594" s="150">
        <v>463.54893698670759</v>
      </c>
      <c r="AJ594" s="151">
        <v>587.12459198905754</v>
      </c>
      <c r="AK594" s="152">
        <v>685.04226804123721</v>
      </c>
      <c r="AL594" s="150">
        <v>221.45724429518128</v>
      </c>
      <c r="AM594" s="151">
        <v>281.67555656078582</v>
      </c>
      <c r="AN594" s="166">
        <v>346.69193298969071</v>
      </c>
      <c r="AO594" s="150">
        <v>95.593354913889343</v>
      </c>
      <c r="AP594" s="151">
        <v>110.38475570480884</v>
      </c>
      <c r="AQ594" s="152">
        <v>123.37497699796732</v>
      </c>
      <c r="AR594" s="150">
        <v>61.767554589636326</v>
      </c>
      <c r="AS594" s="151">
        <v>79.463896640478907</v>
      </c>
      <c r="AT594" s="166">
        <v>99.450685781534204</v>
      </c>
      <c r="AU594" s="150">
        <v>28.214160668078659</v>
      </c>
      <c r="AV594" s="151">
        <v>35.7809349444898</v>
      </c>
      <c r="AW594" s="166">
        <v>43.464116828929072</v>
      </c>
      <c r="AX594" s="150">
        <v>39.240850515463919</v>
      </c>
      <c r="AY594" s="151">
        <v>39.240850515463919</v>
      </c>
      <c r="AZ594" s="152">
        <v>39.240850515463919</v>
      </c>
      <c r="BA594" s="150">
        <v>11.222036565456449</v>
      </c>
      <c r="BB594" s="151">
        <v>12.958450573308186</v>
      </c>
      <c r="BC594" s="166">
        <v>14.483417852430374</v>
      </c>
    </row>
    <row r="595" spans="1:55" hidden="1">
      <c r="A595" s="147" t="str">
        <f t="shared" si="9"/>
        <v>COLUMBUS REGIONAL HEALTHCARE SYSTEMHEALTHTRUST</v>
      </c>
      <c r="B595" s="148" t="s">
        <v>413</v>
      </c>
      <c r="C595" s="148" t="s">
        <v>8331</v>
      </c>
      <c r="D595" s="168">
        <v>388</v>
      </c>
      <c r="E595" s="150">
        <v>86.43127663993954</v>
      </c>
      <c r="F595" s="151">
        <v>0</v>
      </c>
      <c r="G595" s="152">
        <v>142.25701257974336</v>
      </c>
      <c r="H595" s="150">
        <v>1704.459235646892</v>
      </c>
      <c r="I595" s="151">
        <v>0</v>
      </c>
      <c r="J595" s="153">
        <v>1836.8704583859753</v>
      </c>
      <c r="K595" s="150">
        <v>1577.9637664274396</v>
      </c>
      <c r="L595" s="151">
        <v>0</v>
      </c>
      <c r="M595" s="152">
        <v>1701.5154356794776</v>
      </c>
      <c r="N595" s="150">
        <v>48.393242135062344</v>
      </c>
      <c r="O595" s="151">
        <v>0</v>
      </c>
      <c r="P595" s="152">
        <v>51.396156727116349</v>
      </c>
      <c r="Q595" s="150">
        <v>78.102227084390151</v>
      </c>
      <c r="R595" s="151">
        <v>0</v>
      </c>
      <c r="S595" s="152">
        <v>83.958865979381443</v>
      </c>
      <c r="T595" s="150">
        <v>121.88052896523352</v>
      </c>
      <c r="U595" s="151">
        <v>0</v>
      </c>
      <c r="V595" s="152">
        <v>147.78014568848107</v>
      </c>
      <c r="W595" s="150">
        <v>79.362288043090018</v>
      </c>
      <c r="X595" s="151">
        <v>0</v>
      </c>
      <c r="Y595" s="152">
        <v>86.966340206185578</v>
      </c>
      <c r="Z595" s="150">
        <v>859.67934015936373</v>
      </c>
      <c r="AA595" s="151">
        <v>0</v>
      </c>
      <c r="AB595" s="166">
        <v>1115.2569845360824</v>
      </c>
      <c r="AC595" s="150">
        <v>207.29440456291141</v>
      </c>
      <c r="AD595" s="151">
        <v>0</v>
      </c>
      <c r="AE595" s="152">
        <v>237.52167525773197</v>
      </c>
      <c r="AF595" s="150">
        <v>182.69051305573805</v>
      </c>
      <c r="AG595" s="151">
        <v>0</v>
      </c>
      <c r="AH595" s="152">
        <v>214.86035588846664</v>
      </c>
      <c r="AI595" s="150">
        <v>209.29175257731958</v>
      </c>
      <c r="AJ595" s="151">
        <v>0</v>
      </c>
      <c r="AK595" s="152">
        <v>218.24742268041237</v>
      </c>
      <c r="AL595" s="150">
        <v>19.752042421957391</v>
      </c>
      <c r="AM595" s="151">
        <v>0</v>
      </c>
      <c r="AN595" s="166">
        <v>23.18974226804124</v>
      </c>
      <c r="AO595" s="150">
        <v>237.52111524849798</v>
      </c>
      <c r="AP595" s="151">
        <v>0</v>
      </c>
      <c r="AQ595" s="152">
        <v>252.3613144329897</v>
      </c>
      <c r="AR595" s="150">
        <v>116.18193317667848</v>
      </c>
      <c r="AS595" s="151">
        <v>0</v>
      </c>
      <c r="AT595" s="166">
        <v>134.24494845360826</v>
      </c>
      <c r="AU595" s="150">
        <v>55.50870177222162</v>
      </c>
      <c r="AV595" s="151">
        <v>0</v>
      </c>
      <c r="AW595" s="166">
        <v>68.227731958762888</v>
      </c>
      <c r="AX595" s="150">
        <v>182.92257731958765</v>
      </c>
      <c r="AY595" s="151">
        <v>0</v>
      </c>
      <c r="AZ595" s="152">
        <v>182.92257731958765</v>
      </c>
      <c r="BA595" s="150">
        <v>25.663927681931828</v>
      </c>
      <c r="BB595" s="151">
        <v>0</v>
      </c>
      <c r="BC595" s="166">
        <v>27.267396907216494</v>
      </c>
    </row>
    <row r="596" spans="1:55" hidden="1">
      <c r="A596" s="147" t="str">
        <f t="shared" si="9"/>
        <v>VISN 22, Desert Pacific Healthcare NetworkDEPARTMENT OF VETERANS AFFAIRS</v>
      </c>
      <c r="B596" s="148" t="s">
        <v>1086</v>
      </c>
      <c r="C596" s="148" t="s">
        <v>8360</v>
      </c>
      <c r="D596" s="168">
        <v>383</v>
      </c>
      <c r="E596" s="150">
        <v>89.789090909090916</v>
      </c>
      <c r="F596" s="151">
        <v>102.14952307244833</v>
      </c>
      <c r="G596" s="152">
        <v>126.60319936074333</v>
      </c>
      <c r="H596" s="150">
        <v>644.45308367989719</v>
      </c>
      <c r="I596" s="151">
        <v>716.41714240468912</v>
      </c>
      <c r="J596" s="153">
        <v>865.04127997330295</v>
      </c>
      <c r="K596" s="150">
        <v>615.28496503496501</v>
      </c>
      <c r="L596" s="151">
        <v>684.57158125897979</v>
      </c>
      <c r="M596" s="152">
        <v>826.70154106990867</v>
      </c>
      <c r="N596" s="150">
        <v>12.543724232255668</v>
      </c>
      <c r="O596" s="151">
        <v>13.551016390219187</v>
      </c>
      <c r="P596" s="152">
        <v>15.769556135770234</v>
      </c>
      <c r="Q596" s="150">
        <v>16.624394412676597</v>
      </c>
      <c r="R596" s="151">
        <v>18.294544755490204</v>
      </c>
      <c r="S596" s="152">
        <v>22.570182767624019</v>
      </c>
      <c r="T596" s="150">
        <v>921.77453031217954</v>
      </c>
      <c r="U596" s="151">
        <v>996.6563525367925</v>
      </c>
      <c r="V596" s="152">
        <v>1091.7256396866842</v>
      </c>
      <c r="W596" s="150">
        <v>143.07012371228961</v>
      </c>
      <c r="X596" s="151">
        <v>154.69265310225737</v>
      </c>
      <c r="Y596" s="152">
        <v>169.44851174934726</v>
      </c>
      <c r="Z596" s="150">
        <v>911.88883123288792</v>
      </c>
      <c r="AA596" s="151">
        <v>1118.6796673570907</v>
      </c>
      <c r="AB596" s="166">
        <v>1437.963002610966</v>
      </c>
      <c r="AC596" s="150">
        <v>309.85311360799261</v>
      </c>
      <c r="AD596" s="151">
        <v>348.95932819738351</v>
      </c>
      <c r="AE596" s="152">
        <v>374.22480417754571</v>
      </c>
      <c r="AF596" s="150">
        <v>318.54969226330951</v>
      </c>
      <c r="AG596" s="151">
        <v>390.47253540545381</v>
      </c>
      <c r="AH596" s="152">
        <v>520.16765013054828</v>
      </c>
      <c r="AI596" s="150">
        <v>265.96313435749641</v>
      </c>
      <c r="AJ596" s="151">
        <v>291.08902991365466</v>
      </c>
      <c r="AK596" s="152">
        <v>313.76801566579638</v>
      </c>
      <c r="AL596" s="150">
        <v>41.071713031651981</v>
      </c>
      <c r="AM596" s="151">
        <v>47.740369445235139</v>
      </c>
      <c r="AN596" s="166">
        <v>52.850626631853785</v>
      </c>
      <c r="AO596" s="150">
        <v>73.188274759145003</v>
      </c>
      <c r="AP596" s="151">
        <v>79.150200507493722</v>
      </c>
      <c r="AQ596" s="152">
        <v>88.158903394255873</v>
      </c>
      <c r="AR596" s="150">
        <v>81.148046400089797</v>
      </c>
      <c r="AS596" s="151">
        <v>90.37531869182628</v>
      </c>
      <c r="AT596" s="166">
        <v>109.81245430809399</v>
      </c>
      <c r="AU596" s="150">
        <v>41.366485019016629</v>
      </c>
      <c r="AV596" s="151">
        <v>47.193193249216023</v>
      </c>
      <c r="AW596" s="152">
        <v>55.674316554303637</v>
      </c>
      <c r="AX596" s="150">
        <v>111.14010443864228</v>
      </c>
      <c r="AY596" s="151">
        <v>111.14010443864228</v>
      </c>
      <c r="AZ596" s="152">
        <v>111.14010443864228</v>
      </c>
      <c r="BA596" s="150">
        <v>6.1059194361987803</v>
      </c>
      <c r="BB596" s="151">
        <v>6.6033083748479697</v>
      </c>
      <c r="BC596" s="166">
        <v>7.3548825065274155</v>
      </c>
    </row>
    <row r="597" spans="1:55" hidden="1">
      <c r="A597" s="147" t="str">
        <f t="shared" si="9"/>
        <v>PALOMAR HEALTHVIZIENT</v>
      </c>
      <c r="B597" s="148" t="s">
        <v>1129</v>
      </c>
      <c r="C597" s="148" t="s">
        <v>8335</v>
      </c>
      <c r="D597" s="168">
        <v>380</v>
      </c>
      <c r="E597" s="150">
        <v>91.737021956160234</v>
      </c>
      <c r="F597" s="151">
        <v>102.70659100511341</v>
      </c>
      <c r="G597" s="152">
        <v>135.65509326084924</v>
      </c>
      <c r="H597" s="150">
        <v>2047.2321152456943</v>
      </c>
      <c r="I597" s="151">
        <v>2330.4236209014075</v>
      </c>
      <c r="J597" s="153">
        <v>3008.2468328808741</v>
      </c>
      <c r="K597" s="150">
        <v>1966.7706226527416</v>
      </c>
      <c r="L597" s="151">
        <v>2242.398421361378</v>
      </c>
      <c r="M597" s="152">
        <v>2895.4314835140417</v>
      </c>
      <c r="N597" s="150">
        <v>65.56790781887382</v>
      </c>
      <c r="O597" s="151">
        <v>71.371193044516161</v>
      </c>
      <c r="P597" s="152">
        <v>90.105059893148336</v>
      </c>
      <c r="Q597" s="150">
        <v>14.893584774078747</v>
      </c>
      <c r="R597" s="151">
        <v>16.654006495513183</v>
      </c>
      <c r="S597" s="152">
        <v>22.71028947368421</v>
      </c>
      <c r="T597" s="150">
        <v>342.92225517042772</v>
      </c>
      <c r="U597" s="151">
        <v>365.64342125193508</v>
      </c>
      <c r="V597" s="152">
        <v>433.30418421052633</v>
      </c>
      <c r="W597" s="150">
        <v>102.51733996777672</v>
      </c>
      <c r="X597" s="151">
        <v>109.3098810540488</v>
      </c>
      <c r="Y597" s="152">
        <v>129.53721052631579</v>
      </c>
      <c r="Z597" s="150">
        <v>1086.1834151070409</v>
      </c>
      <c r="AA597" s="151">
        <v>1345.5819216908799</v>
      </c>
      <c r="AB597" s="166">
        <v>1902.4446578947368</v>
      </c>
      <c r="AC597" s="150">
        <v>239.41312138676616</v>
      </c>
      <c r="AD597" s="151">
        <v>270.04130588909231</v>
      </c>
      <c r="AE597" s="152">
        <v>313.57542105263161</v>
      </c>
      <c r="AF597" s="150">
        <v>188.24215735953436</v>
      </c>
      <c r="AG597" s="151">
        <v>235.00375370812156</v>
      </c>
      <c r="AH597" s="152">
        <v>349.79589473684211</v>
      </c>
      <c r="AI597" s="150">
        <v>427.60428342296234</v>
      </c>
      <c r="AJ597" s="151">
        <v>478.33381324591556</v>
      </c>
      <c r="AK597" s="152">
        <v>540.48</v>
      </c>
      <c r="AL597" s="150">
        <v>59.917117282929098</v>
      </c>
      <c r="AM597" s="151">
        <v>70.278547083979845</v>
      </c>
      <c r="AN597" s="166">
        <v>82.332894736842107</v>
      </c>
      <c r="AO597" s="150">
        <v>69.184509334820504</v>
      </c>
      <c r="AP597" s="151">
        <v>74.141009882682525</v>
      </c>
      <c r="AQ597" s="152">
        <v>88.813657894736849</v>
      </c>
      <c r="AR597" s="150">
        <v>34.916860039642415</v>
      </c>
      <c r="AS597" s="151">
        <v>39.399172822479436</v>
      </c>
      <c r="AT597" s="166">
        <v>53.90189473684211</v>
      </c>
      <c r="AU597" s="150">
        <v>21.526847977367897</v>
      </c>
      <c r="AV597" s="151">
        <v>23.702336452886559</v>
      </c>
      <c r="AW597" s="166">
        <v>31.732842105263156</v>
      </c>
      <c r="AX597" s="150">
        <v>66.684394736842108</v>
      </c>
      <c r="AY597" s="151">
        <v>66.684394736842108</v>
      </c>
      <c r="AZ597" s="152">
        <v>66.684394736842108</v>
      </c>
      <c r="BA597" s="150">
        <v>19.073066205717726</v>
      </c>
      <c r="BB597" s="151">
        <v>20.439494384611649</v>
      </c>
      <c r="BC597" s="166">
        <v>24.484509513543919</v>
      </c>
    </row>
    <row r="598" spans="1:55" hidden="1">
      <c r="A598" s="147" t="str">
        <f t="shared" si="9"/>
        <v>COOK COUNTY HEALTH AND HOSPITAL SYSTEMVIZIENT</v>
      </c>
      <c r="B598" s="148" t="s">
        <v>434</v>
      </c>
      <c r="C598" s="148" t="s">
        <v>8335</v>
      </c>
      <c r="D598" s="168">
        <v>378</v>
      </c>
      <c r="E598" s="150">
        <v>91.737021956160234</v>
      </c>
      <c r="F598" s="151">
        <v>102.70659100511341</v>
      </c>
      <c r="G598" s="152">
        <v>135.65509326084924</v>
      </c>
      <c r="H598" s="150">
        <v>301.81038896183634</v>
      </c>
      <c r="I598" s="151">
        <v>340.2159211574197</v>
      </c>
      <c r="J598" s="153">
        <v>439.10822119318146</v>
      </c>
      <c r="K598" s="150">
        <v>213.21289711473295</v>
      </c>
      <c r="L598" s="151">
        <v>243.09304725077706</v>
      </c>
      <c r="M598" s="152">
        <v>313.88679894179899</v>
      </c>
      <c r="N598" s="150">
        <v>65.56790781887382</v>
      </c>
      <c r="O598" s="151">
        <v>71.371193044516161</v>
      </c>
      <c r="P598" s="152">
        <v>90.105059893148336</v>
      </c>
      <c r="Q598" s="150">
        <v>23.029584028229564</v>
      </c>
      <c r="R598" s="151">
        <v>25.751680862126463</v>
      </c>
      <c r="S598" s="152">
        <v>35.116362358234127</v>
      </c>
      <c r="T598" s="150">
        <v>302.48113292545133</v>
      </c>
      <c r="U598" s="151">
        <v>322.52277196782268</v>
      </c>
      <c r="V598" s="152">
        <v>382.20424182210121</v>
      </c>
      <c r="W598" s="150">
        <v>93.854588022473664</v>
      </c>
      <c r="X598" s="151">
        <v>100.0731569541117</v>
      </c>
      <c r="Y598" s="152">
        <v>118.59126984126983</v>
      </c>
      <c r="Z598" s="150">
        <v>934.60388349675941</v>
      </c>
      <c r="AA598" s="151">
        <v>1157.8026989589014</v>
      </c>
      <c r="AB598" s="166">
        <v>1636.9538888888887</v>
      </c>
      <c r="AC598" s="150">
        <v>230.4731069983475</v>
      </c>
      <c r="AD598" s="151">
        <v>259.95759307447258</v>
      </c>
      <c r="AE598" s="152">
        <v>301.86608465608469</v>
      </c>
      <c r="AF598" s="150">
        <v>261.79775735716976</v>
      </c>
      <c r="AG598" s="151">
        <v>326.83144176782753</v>
      </c>
      <c r="AH598" s="152">
        <v>486.4785978835979</v>
      </c>
      <c r="AI598" s="150">
        <v>335.12637292077409</v>
      </c>
      <c r="AJ598" s="151">
        <v>374.88463538122352</v>
      </c>
      <c r="AK598" s="152">
        <v>423.59047619047624</v>
      </c>
      <c r="AL598" s="150">
        <v>48.298003551570432</v>
      </c>
      <c r="AM598" s="151">
        <v>56.650147246458687</v>
      </c>
      <c r="AN598" s="166">
        <v>66.366918549067407</v>
      </c>
      <c r="AO598" s="150">
        <v>250.87025131186564</v>
      </c>
      <c r="AP598" s="151">
        <v>268.84303958520422</v>
      </c>
      <c r="AQ598" s="152">
        <v>322.04759259259259</v>
      </c>
      <c r="AR598" s="150">
        <v>98.590297615773153</v>
      </c>
      <c r="AS598" s="151">
        <v>111.24643424332689</v>
      </c>
      <c r="AT598" s="166">
        <v>152.19592592592591</v>
      </c>
      <c r="AU598" s="150">
        <v>44.1496909382737</v>
      </c>
      <c r="AV598" s="151">
        <v>48.611428389799521</v>
      </c>
      <c r="AW598" s="166">
        <v>65.081296296296301</v>
      </c>
      <c r="AX598" s="150">
        <v>175.20002645502646</v>
      </c>
      <c r="AY598" s="151">
        <v>175.20002645502646</v>
      </c>
      <c r="AZ598" s="152">
        <v>175.20002645502646</v>
      </c>
      <c r="BA598" s="150">
        <v>17.66196039861773</v>
      </c>
      <c r="BB598" s="151">
        <v>18.927294463045449</v>
      </c>
      <c r="BC598" s="166">
        <v>22.673042328042328</v>
      </c>
    </row>
    <row r="599" spans="1:55" hidden="1">
      <c r="A599" s="147" t="str">
        <f t="shared" si="9"/>
        <v>VISN 5, VA Capitol Health Care NetworkDEPARTMENT OF VETERANS AFFAIRS</v>
      </c>
      <c r="B599" s="148" t="s">
        <v>1090</v>
      </c>
      <c r="C599" s="148" t="s">
        <v>8360</v>
      </c>
      <c r="D599" s="168">
        <v>371</v>
      </c>
      <c r="E599" s="150">
        <v>89.789090909090916</v>
      </c>
      <c r="F599" s="151">
        <v>102.14952307244833</v>
      </c>
      <c r="G599" s="152">
        <v>126.60319936074333</v>
      </c>
      <c r="H599" s="150">
        <v>1414.4081118881118</v>
      </c>
      <c r="I599" s="151">
        <v>1549.2288657742201</v>
      </c>
      <c r="J599" s="153">
        <v>1838.1240456368407</v>
      </c>
      <c r="K599" s="150">
        <v>615.28496503496501</v>
      </c>
      <c r="L599" s="151">
        <v>684.57158125897979</v>
      </c>
      <c r="M599" s="152">
        <v>826.70154106990867</v>
      </c>
      <c r="N599" s="150">
        <v>731.54</v>
      </c>
      <c r="O599" s="151">
        <v>790.28447585046479</v>
      </c>
      <c r="P599" s="152">
        <v>919.66794565658995</v>
      </c>
      <c r="Q599" s="150">
        <v>67.583146853146843</v>
      </c>
      <c r="R599" s="151">
        <v>74.372808664775647</v>
      </c>
      <c r="S599" s="152">
        <v>91.754558910342183</v>
      </c>
      <c r="T599" s="150">
        <v>82.060699300699298</v>
      </c>
      <c r="U599" s="151">
        <v>88.727030919323312</v>
      </c>
      <c r="V599" s="152">
        <v>97.190545508836834</v>
      </c>
      <c r="W599" s="150">
        <v>34.386013986013985</v>
      </c>
      <c r="X599" s="151">
        <v>37.179416604159343</v>
      </c>
      <c r="Y599" s="152">
        <v>40.725895412235566</v>
      </c>
      <c r="Z599" s="150">
        <v>823.61370629370629</v>
      </c>
      <c r="AA599" s="151">
        <v>1010.3862175191804</v>
      </c>
      <c r="AB599" s="166">
        <v>1298.7614252193623</v>
      </c>
      <c r="AC599" s="150">
        <v>120.49580419580421</v>
      </c>
      <c r="AD599" s="151">
        <v>135.70344474888208</v>
      </c>
      <c r="AE599" s="152">
        <v>145.52869327122221</v>
      </c>
      <c r="AF599" s="150">
        <v>340.60804195804201</v>
      </c>
      <c r="AG599" s="151">
        <v>417.51126732500239</v>
      </c>
      <c r="AH599" s="152">
        <v>556.1872734582098</v>
      </c>
      <c r="AI599" s="150">
        <v>51.403636363636366</v>
      </c>
      <c r="AJ599" s="151">
        <v>56.259807131812828</v>
      </c>
      <c r="AK599" s="152">
        <v>60.643054981239167</v>
      </c>
      <c r="AL599" s="150">
        <v>77.904170065568721</v>
      </c>
      <c r="AM599" s="151">
        <v>90.553171166454433</v>
      </c>
      <c r="AN599" s="166">
        <v>100.24622547461853</v>
      </c>
      <c r="AO599" s="150">
        <v>62.442587412587422</v>
      </c>
      <c r="AP599" s="151">
        <v>67.52916816495177</v>
      </c>
      <c r="AQ599" s="152">
        <v>75.215190541239394</v>
      </c>
      <c r="AR599" s="150">
        <v>35.868531468531465</v>
      </c>
      <c r="AS599" s="151">
        <v>39.947110328373149</v>
      </c>
      <c r="AT599" s="152">
        <v>48.538586543004989</v>
      </c>
      <c r="AU599" s="150">
        <v>41.366485019016629</v>
      </c>
      <c r="AV599" s="151">
        <v>47.193193249216023</v>
      </c>
      <c r="AW599" s="152">
        <v>55.674316554303637</v>
      </c>
      <c r="AX599" s="150">
        <v>88.973566433566432</v>
      </c>
      <c r="AY599" s="151">
        <v>88.973566433566432</v>
      </c>
      <c r="AZ599" s="152">
        <v>88.973566433566432</v>
      </c>
      <c r="BA599" s="150">
        <v>5.9741958041958041</v>
      </c>
      <c r="BB599" s="151">
        <v>6.4608545197882403</v>
      </c>
      <c r="BC599" s="152">
        <v>7.1962148649317257</v>
      </c>
    </row>
    <row r="600" spans="1:55" hidden="1">
      <c r="A600" s="147" t="str">
        <f t="shared" si="9"/>
        <v>DEACONESS HEALTH SYSTEMVIZIENT</v>
      </c>
      <c r="B600" s="148" t="s">
        <v>458</v>
      </c>
      <c r="C600" s="148" t="s">
        <v>8335</v>
      </c>
      <c r="D600" s="168">
        <v>360</v>
      </c>
      <c r="E600" s="150">
        <v>91.737021956160234</v>
      </c>
      <c r="F600" s="151">
        <v>102.70659100511341</v>
      </c>
      <c r="G600" s="152">
        <v>135.65509326084924</v>
      </c>
      <c r="H600" s="150">
        <v>2054.6137525534218</v>
      </c>
      <c r="I600" s="151">
        <v>2338.6777677394725</v>
      </c>
      <c r="J600" s="153">
        <v>3019.5026267405233</v>
      </c>
      <c r="K600" s="150">
        <v>1966.7706226527416</v>
      </c>
      <c r="L600" s="151">
        <v>2242.398421361378</v>
      </c>
      <c r="M600" s="152">
        <v>2895.4314835140417</v>
      </c>
      <c r="N600" s="150">
        <v>65.56790781887382</v>
      </c>
      <c r="O600" s="151">
        <v>71.371193044516161</v>
      </c>
      <c r="P600" s="152">
        <v>90.105059893148336</v>
      </c>
      <c r="Q600" s="150">
        <v>22.275222081806284</v>
      </c>
      <c r="R600" s="151">
        <v>24.908153333578294</v>
      </c>
      <c r="S600" s="152">
        <v>33.966083333333337</v>
      </c>
      <c r="T600" s="150">
        <v>177.84177228442897</v>
      </c>
      <c r="U600" s="151">
        <v>189.62512079383359</v>
      </c>
      <c r="V600" s="152">
        <v>224.71444444444447</v>
      </c>
      <c r="W600" s="150">
        <v>206.12442919926491</v>
      </c>
      <c r="X600" s="151">
        <v>219.78171541699615</v>
      </c>
      <c r="Y600" s="152">
        <v>260.45138888888891</v>
      </c>
      <c r="Z600" s="150">
        <v>1201.498870028051</v>
      </c>
      <c r="AA600" s="151">
        <v>1488.4366083627249</v>
      </c>
      <c r="AB600" s="166">
        <v>2104.4190833333332</v>
      </c>
      <c r="AC600" s="150">
        <v>357.48682734154187</v>
      </c>
      <c r="AD600" s="151">
        <v>403.2202125526216</v>
      </c>
      <c r="AE600" s="152">
        <v>468.22447222222223</v>
      </c>
      <c r="AF600" s="150">
        <v>185.0578394862255</v>
      </c>
      <c r="AG600" s="151">
        <v>231.02841330762789</v>
      </c>
      <c r="AH600" s="152">
        <v>343.87872222222222</v>
      </c>
      <c r="AI600" s="150">
        <v>345.94374318593827</v>
      </c>
      <c r="AJ600" s="151">
        <v>386.98534196631368</v>
      </c>
      <c r="AK600" s="152">
        <v>437.26333333333338</v>
      </c>
      <c r="AL600" s="150">
        <v>23.948679958350763</v>
      </c>
      <c r="AM600" s="151">
        <v>28.090110278580479</v>
      </c>
      <c r="AN600" s="166">
        <v>32.908194444444447</v>
      </c>
      <c r="AO600" s="150">
        <v>160.23308627577705</v>
      </c>
      <c r="AP600" s="151">
        <v>171.71246782444106</v>
      </c>
      <c r="AQ600" s="152">
        <v>205.69469444444442</v>
      </c>
      <c r="AR600" s="150">
        <v>59.57696650231486</v>
      </c>
      <c r="AS600" s="151">
        <v>67.22492219514622</v>
      </c>
      <c r="AT600" s="166">
        <v>91.970222222222219</v>
      </c>
      <c r="AU600" s="150">
        <v>29.186403048867398</v>
      </c>
      <c r="AV600" s="151">
        <v>32.135960900597873</v>
      </c>
      <c r="AW600" s="166">
        <v>43.023833333333336</v>
      </c>
      <c r="AX600" s="150">
        <v>71.81005555555555</v>
      </c>
      <c r="AY600" s="151">
        <v>71.81005555555555</v>
      </c>
      <c r="AZ600" s="152">
        <v>71.81005555555555</v>
      </c>
      <c r="BA600" s="150">
        <v>20.264581302854481</v>
      </c>
      <c r="BB600" s="151">
        <v>21.716371729577077</v>
      </c>
      <c r="BC600" s="166">
        <v>26.014083333333332</v>
      </c>
    </row>
    <row r="601" spans="1:55" hidden="1">
      <c r="A601" s="147" t="str">
        <f t="shared" si="9"/>
        <v>PENN STATE MILTON S HERSHEY MEDICAL CENTERVIZIENT</v>
      </c>
      <c r="B601" s="148" t="s">
        <v>822</v>
      </c>
      <c r="C601" s="148" t="s">
        <v>8335</v>
      </c>
      <c r="D601" s="168">
        <v>360</v>
      </c>
      <c r="E601" s="150">
        <v>91.737021956160234</v>
      </c>
      <c r="F601" s="151">
        <v>102.70659100511341</v>
      </c>
      <c r="G601" s="152">
        <v>135.65509326084924</v>
      </c>
      <c r="H601" s="150">
        <v>2055.368114499845</v>
      </c>
      <c r="I601" s="151">
        <v>2339.5212952680204</v>
      </c>
      <c r="J601" s="153">
        <v>3020.6529057654243</v>
      </c>
      <c r="K601" s="150">
        <v>1966.7706226527416</v>
      </c>
      <c r="L601" s="151">
        <v>2242.398421361378</v>
      </c>
      <c r="M601" s="152">
        <v>2895.4314835140417</v>
      </c>
      <c r="N601" s="150">
        <v>65.56790781887382</v>
      </c>
      <c r="O601" s="151">
        <v>71.371193044516161</v>
      </c>
      <c r="P601" s="152">
        <v>90.105059893148336</v>
      </c>
      <c r="Q601" s="150">
        <v>23.029584028229564</v>
      </c>
      <c r="R601" s="151">
        <v>25.751680862126463</v>
      </c>
      <c r="S601" s="152">
        <v>35.116362358234127</v>
      </c>
      <c r="T601" s="150">
        <v>626.52681267932678</v>
      </c>
      <c r="U601" s="151">
        <v>668.03890339601014</v>
      </c>
      <c r="V601" s="152">
        <v>791.65666666666675</v>
      </c>
      <c r="W601" s="150">
        <v>474.79894185698925</v>
      </c>
      <c r="X601" s="151">
        <v>506.25792549132672</v>
      </c>
      <c r="Y601" s="152">
        <v>599.93880555555552</v>
      </c>
      <c r="Z601" s="150">
        <v>1818.6936463188954</v>
      </c>
      <c r="AA601" s="151">
        <v>2253.0276724392875</v>
      </c>
      <c r="AB601" s="166">
        <v>3185.4325555555556</v>
      </c>
      <c r="AC601" s="150">
        <v>398.46024953921915</v>
      </c>
      <c r="AD601" s="151">
        <v>449.4353755851082</v>
      </c>
      <c r="AE601" s="152">
        <v>521.89011111111108</v>
      </c>
      <c r="AF601" s="150">
        <v>548.38176970019049</v>
      </c>
      <c r="AG601" s="151">
        <v>684.6063397929928</v>
      </c>
      <c r="AH601" s="152">
        <v>1019.0155833333333</v>
      </c>
      <c r="AI601" s="150">
        <v>57.151170115020427</v>
      </c>
      <c r="AJ601" s="151">
        <v>63.931392159472736</v>
      </c>
      <c r="AK601" s="152">
        <v>72.237499999999997</v>
      </c>
      <c r="AL601" s="150">
        <v>48.298003551570432</v>
      </c>
      <c r="AM601" s="151">
        <v>56.650147246458687</v>
      </c>
      <c r="AN601" s="166">
        <v>66.366918549067407</v>
      </c>
      <c r="AO601" s="150">
        <v>157.12718643532043</v>
      </c>
      <c r="AP601" s="151">
        <v>168.38405582904053</v>
      </c>
      <c r="AQ601" s="152">
        <v>201.70758333333333</v>
      </c>
      <c r="AR601" s="150">
        <v>56.387638511001946</v>
      </c>
      <c r="AS601" s="151">
        <v>63.626176930690995</v>
      </c>
      <c r="AT601" s="166">
        <v>87.046789202362007</v>
      </c>
      <c r="AU601" s="150">
        <v>42.02965428377415</v>
      </c>
      <c r="AV601" s="151">
        <v>46.27714228668632</v>
      </c>
      <c r="AW601" s="166">
        <v>61.956138888888887</v>
      </c>
      <c r="AX601" s="150">
        <v>84.557978254756776</v>
      </c>
      <c r="AY601" s="151">
        <v>84.557978254756776</v>
      </c>
      <c r="AZ601" s="152">
        <v>84.557978254756776</v>
      </c>
      <c r="BA601" s="150">
        <v>6.5946491812281662</v>
      </c>
      <c r="BB601" s="151">
        <v>7.0671015060907809</v>
      </c>
      <c r="BC601" s="166">
        <v>8.4656944444444449</v>
      </c>
    </row>
    <row r="602" spans="1:55" hidden="1">
      <c r="A602" s="147" t="str">
        <f t="shared" si="9"/>
        <v>UNIVERSITY OF UTAH HOSPITALS AND CLINICSVIZIENT</v>
      </c>
      <c r="B602" s="148" t="s">
        <v>1047</v>
      </c>
      <c r="C602" s="148" t="s">
        <v>8335</v>
      </c>
      <c r="D602" s="168">
        <v>355</v>
      </c>
      <c r="E602" s="150">
        <v>91.737021956160234</v>
      </c>
      <c r="F602" s="151">
        <v>102.70659100511341</v>
      </c>
      <c r="G602" s="152">
        <v>135.65509326084924</v>
      </c>
      <c r="H602" s="150">
        <v>2102.8241478794994</v>
      </c>
      <c r="I602" s="151">
        <v>2393.9450477634537</v>
      </c>
      <c r="J602" s="153">
        <v>3099.9061595703797</v>
      </c>
      <c r="K602" s="150">
        <v>1966.7706226527416</v>
      </c>
      <c r="L602" s="151">
        <v>2242.398421361378</v>
      </c>
      <c r="M602" s="152">
        <v>2895.4314835140417</v>
      </c>
      <c r="N602" s="150">
        <v>19.817653555824748</v>
      </c>
      <c r="O602" s="151">
        <v>21.571674690754286</v>
      </c>
      <c r="P602" s="152">
        <v>27.233915492957749</v>
      </c>
      <c r="Q602" s="150">
        <v>116.23587167093297</v>
      </c>
      <c r="R602" s="151">
        <v>129.97495171132124</v>
      </c>
      <c r="S602" s="152">
        <v>177.24076056338029</v>
      </c>
      <c r="T602" s="150">
        <v>234.16939862405923</v>
      </c>
      <c r="U602" s="151">
        <v>249.68487397487797</v>
      </c>
      <c r="V602" s="152">
        <v>295.88800000000003</v>
      </c>
      <c r="W602" s="150">
        <v>562.79999999999995</v>
      </c>
      <c r="X602" s="151">
        <v>600.08971239943901</v>
      </c>
      <c r="Y602" s="152">
        <v>711.13376631822064</v>
      </c>
      <c r="Z602" s="150">
        <v>1655.7228242644387</v>
      </c>
      <c r="AA602" s="151">
        <v>2051.1367313057704</v>
      </c>
      <c r="AB602" s="166">
        <v>2899.99</v>
      </c>
      <c r="AC602" s="150">
        <v>745.05717774218795</v>
      </c>
      <c r="AD602" s="151">
        <v>840.3725412965747</v>
      </c>
      <c r="AE602" s="152">
        <v>975.85135211267595</v>
      </c>
      <c r="AF602" s="150">
        <v>593.55136453498881</v>
      </c>
      <c r="AG602" s="151">
        <v>740.99660055364882</v>
      </c>
      <c r="AH602" s="152">
        <v>1102.9507605633803</v>
      </c>
      <c r="AI602" s="150">
        <v>257.38733402575622</v>
      </c>
      <c r="AJ602" s="151">
        <v>287.92289913513247</v>
      </c>
      <c r="AK602" s="152">
        <v>325.33047887323943</v>
      </c>
      <c r="AL602" s="150">
        <v>48.298003551570432</v>
      </c>
      <c r="AM602" s="151">
        <v>56.650147246458687</v>
      </c>
      <c r="AN602" s="166">
        <v>66.366918549067407</v>
      </c>
      <c r="AO602" s="150">
        <v>289.23</v>
      </c>
      <c r="AP602" s="151">
        <v>309.95094847880375</v>
      </c>
      <c r="AQ602" s="152">
        <v>371.29083547559691</v>
      </c>
      <c r="AR602" s="150">
        <v>152.11000000000001</v>
      </c>
      <c r="AS602" s="151">
        <v>171.63651517413828</v>
      </c>
      <c r="AT602" s="166">
        <v>234.81542152164894</v>
      </c>
      <c r="AU602" s="150">
        <v>76.667613789220482</v>
      </c>
      <c r="AV602" s="151">
        <v>84.415590196138851</v>
      </c>
      <c r="AW602" s="166">
        <v>113.01614084507044</v>
      </c>
      <c r="AX602" s="150">
        <v>187.89501408450704</v>
      </c>
      <c r="AY602" s="151">
        <v>187.89501408450704</v>
      </c>
      <c r="AZ602" s="152">
        <v>187.89501408450704</v>
      </c>
      <c r="BA602" s="150">
        <v>37.54</v>
      </c>
      <c r="BB602" s="151">
        <v>40.229431960357815</v>
      </c>
      <c r="BC602" s="166">
        <v>48.19091368030255</v>
      </c>
    </row>
    <row r="603" spans="1:55" hidden="1">
      <c r="A603" s="147" t="str">
        <f t="shared" si="9"/>
        <v>ALBERT EINSTEIN HEALTHCARE NETWORKPREMIER</v>
      </c>
      <c r="B603" s="148" t="s">
        <v>264</v>
      </c>
      <c r="C603" s="148" t="s">
        <v>8334</v>
      </c>
      <c r="D603" s="168">
        <v>352</v>
      </c>
      <c r="E603" s="150">
        <v>90.559039229289681</v>
      </c>
      <c r="F603" s="151">
        <v>110.87213602572317</v>
      </c>
      <c r="G603" s="152">
        <v>170.13036375307578</v>
      </c>
      <c r="H603" s="150">
        <v>1767.1801547005718</v>
      </c>
      <c r="I603" s="151">
        <v>2225.1811154221173</v>
      </c>
      <c r="J603" s="153">
        <v>2693.6055272475819</v>
      </c>
      <c r="K603" s="150">
        <v>1726.4826996787724</v>
      </c>
      <c r="L603" s="151">
        <v>2170.6621243783366</v>
      </c>
      <c r="M603" s="152">
        <v>2629.5554816811873</v>
      </c>
      <c r="N603" s="150">
        <v>15.157028297961039</v>
      </c>
      <c r="O603" s="151">
        <v>20.478359160649855</v>
      </c>
      <c r="P603" s="152">
        <v>23.821363636363639</v>
      </c>
      <c r="Q603" s="150">
        <v>25.540426723838529</v>
      </c>
      <c r="R603" s="151">
        <v>34.040631883131056</v>
      </c>
      <c r="S603" s="152">
        <v>40.228681930031016</v>
      </c>
      <c r="T603" s="150">
        <v>410.12353009237398</v>
      </c>
      <c r="U603" s="151">
        <v>490.15723726171916</v>
      </c>
      <c r="V603" s="152">
        <v>530.59229057451603</v>
      </c>
      <c r="W603" s="150">
        <v>57.062156725849277</v>
      </c>
      <c r="X603" s="151">
        <v>68.197572293981338</v>
      </c>
      <c r="Y603" s="152">
        <v>73.823465909090913</v>
      </c>
      <c r="Z603" s="150">
        <v>787.57110210667304</v>
      </c>
      <c r="AA603" s="151">
        <v>981.1044202524821</v>
      </c>
      <c r="AB603" s="166">
        <v>1266.1992728504686</v>
      </c>
      <c r="AC603" s="150">
        <v>16.306744563023329</v>
      </c>
      <c r="AD603" s="151">
        <v>20.715523334980155</v>
      </c>
      <c r="AE603" s="152">
        <v>21.865624999999998</v>
      </c>
      <c r="AF603" s="150">
        <v>213.80120235427958</v>
      </c>
      <c r="AG603" s="151">
        <v>219.92742440078635</v>
      </c>
      <c r="AH603" s="152">
        <v>238.64756463749512</v>
      </c>
      <c r="AI603" s="150">
        <v>218.57905157453871</v>
      </c>
      <c r="AJ603" s="151">
        <v>276.8491657154554</v>
      </c>
      <c r="AK603" s="152">
        <v>323.02067222994901</v>
      </c>
      <c r="AL603" s="150">
        <v>55.675614201272843</v>
      </c>
      <c r="AM603" s="151">
        <v>70.814841333905079</v>
      </c>
      <c r="AN603" s="166">
        <v>87.160329160871612</v>
      </c>
      <c r="AO603" s="150">
        <v>95.593354913889343</v>
      </c>
      <c r="AP603" s="151">
        <v>110.38475570480884</v>
      </c>
      <c r="AQ603" s="152">
        <v>123.37497699796732</v>
      </c>
      <c r="AR603" s="150">
        <v>31.602067016706641</v>
      </c>
      <c r="AS603" s="151">
        <v>40.656027322512948</v>
      </c>
      <c r="AT603" s="166">
        <v>50.881846590909092</v>
      </c>
      <c r="AU603" s="150">
        <v>25.517312101066434</v>
      </c>
      <c r="AV603" s="151">
        <v>32.360816789403955</v>
      </c>
      <c r="AW603" s="166">
        <v>39.309602272727268</v>
      </c>
      <c r="AX603" s="150">
        <v>70.199431818181822</v>
      </c>
      <c r="AY603" s="151">
        <v>70.199431818181822</v>
      </c>
      <c r="AZ603" s="152">
        <v>70.199431818181822</v>
      </c>
      <c r="BA603" s="150">
        <v>11.222036565456449</v>
      </c>
      <c r="BB603" s="151">
        <v>12.958450573308186</v>
      </c>
      <c r="BC603" s="166">
        <v>14.483417852430374</v>
      </c>
    </row>
    <row r="604" spans="1:55" hidden="1">
      <c r="A604" s="147" t="str">
        <f t="shared" si="9"/>
        <v>BAPTIST MEMORIAL HEALTH CARE CORPVIZIENT</v>
      </c>
      <c r="B604" s="148" t="s">
        <v>303</v>
      </c>
      <c r="C604" s="148" t="s">
        <v>8335</v>
      </c>
      <c r="D604" s="168">
        <v>7</v>
      </c>
      <c r="E604" s="150">
        <v>91.737021956160234</v>
      </c>
      <c r="F604" s="151">
        <v>102.70659100511341</v>
      </c>
      <c r="G604" s="152">
        <v>135.65509326084924</v>
      </c>
      <c r="H604" s="150">
        <v>2055.368114499845</v>
      </c>
      <c r="I604" s="151">
        <v>2339.5212952680204</v>
      </c>
      <c r="J604" s="153">
        <v>3020.6529057654243</v>
      </c>
      <c r="K604" s="150">
        <v>1966.7706226527416</v>
      </c>
      <c r="L604" s="151">
        <v>2242.398421361378</v>
      </c>
      <c r="M604" s="152">
        <v>2895.4314835140417</v>
      </c>
      <c r="N604" s="150">
        <v>65.56790781887382</v>
      </c>
      <c r="O604" s="151">
        <v>71.371193044516161</v>
      </c>
      <c r="P604" s="152">
        <v>90.105059893148336</v>
      </c>
      <c r="Q604" s="150">
        <v>23.029584028229564</v>
      </c>
      <c r="R604" s="151">
        <v>25.751680862126463</v>
      </c>
      <c r="S604" s="152">
        <v>35.116362358234127</v>
      </c>
      <c r="T604" s="150">
        <v>169.7077332142479</v>
      </c>
      <c r="U604" s="151">
        <v>180.95214075426219</v>
      </c>
      <c r="V604" s="152">
        <v>214.43656626506024</v>
      </c>
      <c r="W604" s="150">
        <v>159.93989393231865</v>
      </c>
      <c r="X604" s="151">
        <v>170.53710901038008</v>
      </c>
      <c r="Y604" s="152">
        <v>202.09427710843374</v>
      </c>
      <c r="Z604" s="150">
        <v>873.75358791763881</v>
      </c>
      <c r="AA604" s="151">
        <v>1082.4203496042649</v>
      </c>
      <c r="AB604" s="166">
        <v>1530.3749095510341</v>
      </c>
      <c r="AC604" s="150">
        <v>27.283224368837168</v>
      </c>
      <c r="AD604" s="151">
        <v>30.773574542406632</v>
      </c>
      <c r="AE604" s="152">
        <v>35.734668674698803</v>
      </c>
      <c r="AF604" s="150">
        <v>191.94364813048284</v>
      </c>
      <c r="AG604" s="151">
        <v>239.62473892041626</v>
      </c>
      <c r="AH604" s="152">
        <v>356.67408979285784</v>
      </c>
      <c r="AI604" s="150">
        <v>101.17824483403658</v>
      </c>
      <c r="AJ604" s="151">
        <v>113.18169051436274</v>
      </c>
      <c r="AK604" s="152">
        <v>127.88650602409639</v>
      </c>
      <c r="AL604" s="150">
        <v>159.17901709215795</v>
      </c>
      <c r="AM604" s="151">
        <v>186.70574544947428</v>
      </c>
      <c r="AN604" s="166">
        <v>218.72996987951805</v>
      </c>
      <c r="AO604" s="150">
        <v>191.07791672203973</v>
      </c>
      <c r="AP604" s="151">
        <v>204.7670764490201</v>
      </c>
      <c r="AQ604" s="152">
        <v>245.29087349397594</v>
      </c>
      <c r="AR604" s="150">
        <v>119.84583891281252</v>
      </c>
      <c r="AS604" s="151">
        <v>135.23057096256838</v>
      </c>
      <c r="AT604" s="166">
        <v>185.00855421686745</v>
      </c>
      <c r="AU604" s="150">
        <v>36.402250659100503</v>
      </c>
      <c r="AV604" s="151">
        <v>40.081037115672011</v>
      </c>
      <c r="AW604" s="166">
        <v>53.66075301204819</v>
      </c>
      <c r="AX604" s="150">
        <v>60.997951807228922</v>
      </c>
      <c r="AY604" s="151">
        <v>60.997951807228922</v>
      </c>
      <c r="AZ604" s="152">
        <v>60.997951807228922</v>
      </c>
      <c r="BA604" s="150">
        <v>19.073066205717726</v>
      </c>
      <c r="BB604" s="151">
        <v>20.439494384611649</v>
      </c>
      <c r="BC604" s="166">
        <v>24.484509513543919</v>
      </c>
    </row>
    <row r="605" spans="1:55" hidden="1">
      <c r="A605" s="147" t="str">
        <f t="shared" si="9"/>
        <v>BAPTIST MEMORIAL HEALTH CARE CORPVITAL CARE INC</v>
      </c>
      <c r="B605" s="148" t="s">
        <v>303</v>
      </c>
      <c r="C605" s="148" t="s">
        <v>8388</v>
      </c>
      <c r="D605" s="168">
        <v>225</v>
      </c>
      <c r="E605" s="150">
        <v>379.06622248610302</v>
      </c>
      <c r="F605" s="151">
        <v>431.24875692342675</v>
      </c>
      <c r="G605" s="152">
        <v>534.48582729188786</v>
      </c>
      <c r="H605" s="150">
        <v>1975.5733935670435</v>
      </c>
      <c r="I605" s="151">
        <v>2194.2439310474842</v>
      </c>
      <c r="J605" s="153">
        <v>2648.354891550714</v>
      </c>
      <c r="K605" s="150">
        <v>1802.829657442308</v>
      </c>
      <c r="L605" s="151">
        <v>2005.8444777140478</v>
      </c>
      <c r="M605" s="152">
        <v>2422.2955878816183</v>
      </c>
      <c r="N605" s="150">
        <v>84.259245271654066</v>
      </c>
      <c r="O605" s="151">
        <v>91.025471587425002</v>
      </c>
      <c r="P605" s="152">
        <v>105.9279424249622</v>
      </c>
      <c r="Q605" s="150">
        <v>88.484490853081581</v>
      </c>
      <c r="R605" s="151">
        <v>97.373981746011381</v>
      </c>
      <c r="S605" s="152">
        <v>120.13136124413352</v>
      </c>
      <c r="T605" s="150">
        <v>181.05479798702888</v>
      </c>
      <c r="U605" s="151">
        <v>195.76307289584662</v>
      </c>
      <c r="V605" s="152">
        <v>214.43656626506024</v>
      </c>
      <c r="W605" s="150">
        <v>170.6338576181725</v>
      </c>
      <c r="X605" s="151">
        <v>184.4955708370619</v>
      </c>
      <c r="Y605" s="152">
        <v>202.09427710843374</v>
      </c>
      <c r="Z605" s="150">
        <v>1032.5923936875072</v>
      </c>
      <c r="AA605" s="151">
        <v>1266.7554157057007</v>
      </c>
      <c r="AB605" s="152">
        <v>1628.3011788757403</v>
      </c>
      <c r="AC605" s="150">
        <v>29.587825897698195</v>
      </c>
      <c r="AD605" s="151">
        <v>33.322072280817572</v>
      </c>
      <c r="AE605" s="152">
        <v>35.734668674698803</v>
      </c>
      <c r="AF605" s="150">
        <v>208.622996626912</v>
      </c>
      <c r="AG605" s="151">
        <v>255.72635106945447</v>
      </c>
      <c r="AH605" s="152">
        <v>340.66563727493298</v>
      </c>
      <c r="AI605" s="150">
        <v>108.40204955888774</v>
      </c>
      <c r="AJ605" s="151">
        <v>118.64293719871011</v>
      </c>
      <c r="AK605" s="152">
        <v>127.88650602409639</v>
      </c>
      <c r="AL605" s="150">
        <v>169.98123062743215</v>
      </c>
      <c r="AM605" s="151">
        <v>197.58043066417798</v>
      </c>
      <c r="AN605" s="166">
        <v>218.72996987951805</v>
      </c>
      <c r="AO605" s="150">
        <v>203.63701400529789</v>
      </c>
      <c r="AP605" s="151">
        <v>220.22530989163229</v>
      </c>
      <c r="AQ605" s="152">
        <v>245.29087349397594</v>
      </c>
      <c r="AR605" s="150">
        <v>136.71566523668267</v>
      </c>
      <c r="AS605" s="151">
        <v>152.26148211889125</v>
      </c>
      <c r="AT605" s="166">
        <v>185.00855421686745</v>
      </c>
      <c r="AU605" s="150">
        <v>39.870390387584472</v>
      </c>
      <c r="AV605" s="151">
        <v>45.486365051755342</v>
      </c>
      <c r="AW605" s="166">
        <v>53.66075301204819</v>
      </c>
      <c r="AX605" s="150">
        <v>60.997951807228922</v>
      </c>
      <c r="AY605" s="151">
        <v>60.997951807228922</v>
      </c>
      <c r="AZ605" s="152">
        <v>60.997951807228922</v>
      </c>
      <c r="BA605" s="150">
        <v>10.552474658819062</v>
      </c>
      <c r="BB605" s="151">
        <v>11.412080525800503</v>
      </c>
      <c r="BC605" s="152">
        <v>12.710978597031637</v>
      </c>
    </row>
    <row r="606" spans="1:55" hidden="1">
      <c r="A606" s="147" t="str">
        <f t="shared" si="9"/>
        <v>BAPTIST MEMORIAL HEALTH CARE CORPHEALTHTRUST</v>
      </c>
      <c r="B606" s="148" t="s">
        <v>303</v>
      </c>
      <c r="C606" s="148" t="s">
        <v>8331</v>
      </c>
      <c r="D606" s="168">
        <v>83</v>
      </c>
      <c r="E606" s="150">
        <v>86.43127663993954</v>
      </c>
      <c r="F606" s="151">
        <v>0</v>
      </c>
      <c r="G606" s="152">
        <v>142.25701257974336</v>
      </c>
      <c r="H606" s="150">
        <v>1647.0867029928927</v>
      </c>
      <c r="I606" s="151">
        <v>0</v>
      </c>
      <c r="J606" s="153">
        <v>1775.1957410339323</v>
      </c>
      <c r="K606" s="150">
        <v>1577.9637664274396</v>
      </c>
      <c r="L606" s="151">
        <v>0</v>
      </c>
      <c r="M606" s="152">
        <v>1701.5154356794776</v>
      </c>
      <c r="N606" s="150">
        <v>48.393242135062344</v>
      </c>
      <c r="O606" s="151">
        <v>0</v>
      </c>
      <c r="P606" s="152">
        <v>51.396156727116349</v>
      </c>
      <c r="Q606" s="150">
        <v>20.729694430390623</v>
      </c>
      <c r="R606" s="151">
        <v>0</v>
      </c>
      <c r="S606" s="152">
        <v>22.284148627338546</v>
      </c>
      <c r="T606" s="150">
        <v>176.85489484472114</v>
      </c>
      <c r="U606" s="151">
        <v>0</v>
      </c>
      <c r="V606" s="152">
        <v>214.43656626506024</v>
      </c>
      <c r="W606" s="150">
        <v>184.42381493476719</v>
      </c>
      <c r="X606" s="151">
        <v>0</v>
      </c>
      <c r="Y606" s="152">
        <v>202.09427710843374</v>
      </c>
      <c r="Z606" s="150">
        <v>994.31783655248898</v>
      </c>
      <c r="AA606" s="151">
        <v>0</v>
      </c>
      <c r="AB606" s="166">
        <v>1289.9227191599175</v>
      </c>
      <c r="AC606" s="150">
        <v>31.187035276408839</v>
      </c>
      <c r="AD606" s="151">
        <v>0</v>
      </c>
      <c r="AE606" s="152">
        <v>35.734668674698803</v>
      </c>
      <c r="AF606" s="150">
        <v>182.69051305573805</v>
      </c>
      <c r="AG606" s="151">
        <v>0</v>
      </c>
      <c r="AH606" s="152">
        <v>214.86035588846664</v>
      </c>
      <c r="AI606" s="150">
        <v>122.63874939759036</v>
      </c>
      <c r="AJ606" s="151">
        <v>0</v>
      </c>
      <c r="AK606" s="152">
        <v>127.88650602409639</v>
      </c>
      <c r="AL606" s="150">
        <v>186.30494440500007</v>
      </c>
      <c r="AM606" s="151">
        <v>0</v>
      </c>
      <c r="AN606" s="166">
        <v>218.72996987951805</v>
      </c>
      <c r="AO606" s="150">
        <v>230.86645416898011</v>
      </c>
      <c r="AP606" s="151">
        <v>0</v>
      </c>
      <c r="AQ606" s="152">
        <v>245.29087349397594</v>
      </c>
      <c r="AR606" s="150">
        <v>152.11000000000001</v>
      </c>
      <c r="AS606" s="151">
        <v>0</v>
      </c>
      <c r="AT606" s="166">
        <v>175.75881680523901</v>
      </c>
      <c r="AU606" s="150">
        <v>43.657302541126931</v>
      </c>
      <c r="AV606" s="151">
        <v>0</v>
      </c>
      <c r="AW606" s="166">
        <v>53.66075301204819</v>
      </c>
      <c r="AX606" s="150">
        <v>60.997951807228922</v>
      </c>
      <c r="AY606" s="151">
        <v>0</v>
      </c>
      <c r="AZ606" s="152">
        <v>60.997951807228922</v>
      </c>
      <c r="BA606" s="150">
        <v>9.9425255147684304</v>
      </c>
      <c r="BB606" s="151">
        <v>0</v>
      </c>
      <c r="BC606" s="166">
        <v>10.563729481757584</v>
      </c>
    </row>
    <row r="607" spans="1:55" hidden="1">
      <c r="A607" s="147" t="str">
        <f t="shared" si="9"/>
        <v>RIVERSIDE HEALTH SYSTEMPREMIER</v>
      </c>
      <c r="B607" s="148" t="s">
        <v>862</v>
      </c>
      <c r="C607" s="148" t="s">
        <v>8334</v>
      </c>
      <c r="D607" s="168">
        <v>325</v>
      </c>
      <c r="E607" s="150">
        <v>90.559039229289681</v>
      </c>
      <c r="F607" s="151">
        <v>110.87213602572317</v>
      </c>
      <c r="G607" s="152">
        <v>170.13036375307578</v>
      </c>
      <c r="H607" s="150">
        <v>1764.405209436622</v>
      </c>
      <c r="I607" s="151">
        <v>2221.4319421244763</v>
      </c>
      <c r="J607" s="153">
        <v>2689.2443174573723</v>
      </c>
      <c r="K607" s="150">
        <v>1726.4826996787724</v>
      </c>
      <c r="L607" s="151">
        <v>2170.6621243783366</v>
      </c>
      <c r="M607" s="152">
        <v>2629.5554816811873</v>
      </c>
      <c r="N607" s="150">
        <v>12.382083034011186</v>
      </c>
      <c r="O607" s="151">
        <v>16.729185863008535</v>
      </c>
      <c r="P607" s="152">
        <v>19.460153846153847</v>
      </c>
      <c r="Q607" s="150">
        <v>25.540426723838529</v>
      </c>
      <c r="R607" s="151">
        <v>34.040631883131056</v>
      </c>
      <c r="S607" s="152">
        <v>40.228681930031016</v>
      </c>
      <c r="T607" s="150">
        <v>111.84050059329263</v>
      </c>
      <c r="U607" s="151">
        <v>133.66565622906043</v>
      </c>
      <c r="V607" s="152">
        <v>144.69227692307695</v>
      </c>
      <c r="W607" s="150">
        <v>162.29333677690255</v>
      </c>
      <c r="X607" s="151">
        <v>193.96412969193716</v>
      </c>
      <c r="Y607" s="152">
        <v>209.96501538461536</v>
      </c>
      <c r="Z607" s="150">
        <v>301.20289082048777</v>
      </c>
      <c r="AA607" s="151">
        <v>375.21880473565233</v>
      </c>
      <c r="AB607" s="166">
        <v>484.25200000000001</v>
      </c>
      <c r="AC607" s="150">
        <v>109.62279979317566</v>
      </c>
      <c r="AD607" s="151">
        <v>139.26100690329059</v>
      </c>
      <c r="AE607" s="152">
        <v>146.99261538461539</v>
      </c>
      <c r="AF607" s="150">
        <v>213.80120235427958</v>
      </c>
      <c r="AG607" s="151">
        <v>219.92742440078635</v>
      </c>
      <c r="AH607" s="152">
        <v>238.64756463749512</v>
      </c>
      <c r="AI607" s="150">
        <v>148.80496649501654</v>
      </c>
      <c r="AJ607" s="151">
        <v>188.47428667889977</v>
      </c>
      <c r="AK607" s="152">
        <v>219.90707692307694</v>
      </c>
      <c r="AL607" s="150">
        <v>45.291283662904817</v>
      </c>
      <c r="AM607" s="151">
        <v>57.606819653624363</v>
      </c>
      <c r="AN607" s="166">
        <v>70.903630769230773</v>
      </c>
      <c r="AO607" s="150">
        <v>131.26624763632873</v>
      </c>
      <c r="AP607" s="151">
        <v>151.57740504740647</v>
      </c>
      <c r="AQ607" s="152">
        <v>169.41523076923076</v>
      </c>
      <c r="AR607" s="150">
        <v>152.11000000000001</v>
      </c>
      <c r="AS607" s="151">
        <v>195.68936148252999</v>
      </c>
      <c r="AT607" s="166">
        <v>244.90922321162003</v>
      </c>
      <c r="AU607" s="150">
        <v>28.632388627843287</v>
      </c>
      <c r="AV607" s="151">
        <v>36.311327735413251</v>
      </c>
      <c r="AW607" s="166">
        <v>44.108400000000003</v>
      </c>
      <c r="AX607" s="150">
        <v>28.336061538461536</v>
      </c>
      <c r="AY607" s="151">
        <v>28.336061538461536</v>
      </c>
      <c r="AZ607" s="152">
        <v>28.336061538461536</v>
      </c>
      <c r="BA607" s="150">
        <v>19.746433417301393</v>
      </c>
      <c r="BB607" s="151">
        <v>22.801848839530429</v>
      </c>
      <c r="BC607" s="166">
        <v>25.485200000000003</v>
      </c>
    </row>
    <row r="608" spans="1:55" hidden="1">
      <c r="A608" s="147" t="str">
        <f t="shared" si="9"/>
        <v>VISN 10, VA Healthcare System of OhioDEPARTMENT OF VETERANS AFFAIRS</v>
      </c>
      <c r="B608" s="148" t="s">
        <v>1075</v>
      </c>
      <c r="C608" s="148" t="s">
        <v>8360</v>
      </c>
      <c r="D608" s="168">
        <v>322</v>
      </c>
      <c r="E608" s="150">
        <v>89.789090909090916</v>
      </c>
      <c r="F608" s="151">
        <v>102.14952307244833</v>
      </c>
      <c r="G608" s="152">
        <v>126.60319936074333</v>
      </c>
      <c r="H608" s="150">
        <v>1368.8773846295433</v>
      </c>
      <c r="I608" s="151">
        <v>1499.1239472487825</v>
      </c>
      <c r="J608" s="153">
        <v>1776.3090519438897</v>
      </c>
      <c r="K608" s="150">
        <v>615.28496503496501</v>
      </c>
      <c r="L608" s="151">
        <v>684.57158125897979</v>
      </c>
      <c r="M608" s="152">
        <v>826.70154106990867</v>
      </c>
      <c r="N608" s="150">
        <v>731.54</v>
      </c>
      <c r="O608" s="151">
        <v>790.28447585046479</v>
      </c>
      <c r="P608" s="152">
        <v>919.66794565658995</v>
      </c>
      <c r="Q608" s="150">
        <v>22.05241959457835</v>
      </c>
      <c r="R608" s="151">
        <v>24.26789013933816</v>
      </c>
      <c r="S608" s="152">
        <v>29.939565217391301</v>
      </c>
      <c r="T608" s="150">
        <v>227.05194077815608</v>
      </c>
      <c r="U608" s="151">
        <v>245.49686684846645</v>
      </c>
      <c r="V608" s="152">
        <v>268.91437888198755</v>
      </c>
      <c r="W608" s="150">
        <v>149.26410665173543</v>
      </c>
      <c r="X608" s="151">
        <v>161.38981411191611</v>
      </c>
      <c r="Y608" s="152">
        <v>176.78450310559006</v>
      </c>
      <c r="Z608" s="150">
        <v>451.94154332526705</v>
      </c>
      <c r="AA608" s="151">
        <v>554.42922211078155</v>
      </c>
      <c r="AB608" s="166">
        <v>712.66934782608701</v>
      </c>
      <c r="AC608" s="150">
        <v>168.14283357329913</v>
      </c>
      <c r="AD608" s="151">
        <v>189.36395236348989</v>
      </c>
      <c r="AE608" s="152">
        <v>203.07434782608695</v>
      </c>
      <c r="AF608" s="150">
        <v>125.97909104445814</v>
      </c>
      <c r="AG608" s="151">
        <v>154.42292453242445</v>
      </c>
      <c r="AH608" s="152">
        <v>205.71436528028929</v>
      </c>
      <c r="AI608" s="150">
        <v>94.249353576509321</v>
      </c>
      <c r="AJ608" s="151">
        <v>103.15321696313832</v>
      </c>
      <c r="AK608" s="152">
        <v>111.18996894409938</v>
      </c>
      <c r="AL608" s="150">
        <v>96.13051860699882</v>
      </c>
      <c r="AM608" s="151">
        <v>111.73886196865999</v>
      </c>
      <c r="AN608" s="166">
        <v>123.69968944099379</v>
      </c>
      <c r="AO608" s="150">
        <v>62.442587412587422</v>
      </c>
      <c r="AP608" s="151">
        <v>67.52916816495177</v>
      </c>
      <c r="AQ608" s="152">
        <v>75.215190541239394</v>
      </c>
      <c r="AR608" s="150">
        <v>35.868531468531465</v>
      </c>
      <c r="AS608" s="151">
        <v>39.947110328373149</v>
      </c>
      <c r="AT608" s="152">
        <v>48.538586543004989</v>
      </c>
      <c r="AU608" s="150">
        <v>41.366485019016629</v>
      </c>
      <c r="AV608" s="151">
        <v>47.193193249216023</v>
      </c>
      <c r="AW608" s="152">
        <v>55.674316554303637</v>
      </c>
      <c r="AX608" s="150">
        <v>69.799099378881976</v>
      </c>
      <c r="AY608" s="151">
        <v>69.799099378881976</v>
      </c>
      <c r="AZ608" s="152">
        <v>69.799099378881976</v>
      </c>
      <c r="BA608" s="150">
        <v>5.9741958041958041</v>
      </c>
      <c r="BB608" s="151">
        <v>6.4608545197882403</v>
      </c>
      <c r="BC608" s="152">
        <v>7.1962148649317257</v>
      </c>
    </row>
    <row r="609" spans="1:55" hidden="1">
      <c r="A609" s="147" t="str">
        <f t="shared" si="9"/>
        <v>POMONA VALLEY HOSPITAL MEDICAL CENTERVIZIENT</v>
      </c>
      <c r="B609" s="148" t="s">
        <v>1176</v>
      </c>
      <c r="C609" s="148" t="s">
        <v>8335</v>
      </c>
      <c r="D609" s="168">
        <v>320</v>
      </c>
      <c r="E609" s="150">
        <v>91.737021956160234</v>
      </c>
      <c r="F609" s="151">
        <v>102.70659100511341</v>
      </c>
      <c r="G609" s="152">
        <v>135.65509326084924</v>
      </c>
      <c r="H609" s="150">
        <v>1997.8930869292824</v>
      </c>
      <c r="I609" s="151">
        <v>2276.6209117988983</v>
      </c>
      <c r="J609" s="153">
        <v>2939.9529835140415</v>
      </c>
      <c r="K609" s="150">
        <v>1966.7706226527416</v>
      </c>
      <c r="L609" s="151">
        <v>2242.398421361378</v>
      </c>
      <c r="M609" s="152">
        <v>2895.4314835140417</v>
      </c>
      <c r="N609" s="150">
        <v>19.488393075142479</v>
      </c>
      <c r="O609" s="151">
        <v>21.213272019227528</v>
      </c>
      <c r="P609" s="152">
        <v>26.781437499999999</v>
      </c>
      <c r="Q609" s="150">
        <v>11.634071201398164</v>
      </c>
      <c r="R609" s="151">
        <v>13.009218418292628</v>
      </c>
      <c r="S609" s="152">
        <v>17.740062500000001</v>
      </c>
      <c r="T609" s="150">
        <v>586.75727357921812</v>
      </c>
      <c r="U609" s="151">
        <v>625.63433466672359</v>
      </c>
      <c r="V609" s="152">
        <v>741.40531250000004</v>
      </c>
      <c r="W609" s="150">
        <v>147.38859297900063</v>
      </c>
      <c r="X609" s="151">
        <v>157.15419042595326</v>
      </c>
      <c r="Y609" s="152">
        <v>186.23490624999999</v>
      </c>
      <c r="Z609" s="150">
        <v>846.28870724927754</v>
      </c>
      <c r="AA609" s="151">
        <v>1048.3964026402964</v>
      </c>
      <c r="AB609" s="166">
        <v>1482.2703125</v>
      </c>
      <c r="AC609" s="150">
        <v>244.23698787540809</v>
      </c>
      <c r="AD609" s="151">
        <v>275.48229090479288</v>
      </c>
      <c r="AE609" s="152">
        <v>319.89356250000003</v>
      </c>
      <c r="AF609" s="150">
        <v>175.2875318717565</v>
      </c>
      <c r="AG609" s="151">
        <v>218.83104478779157</v>
      </c>
      <c r="AH609" s="152">
        <v>325.72331250000002</v>
      </c>
      <c r="AI609" s="150">
        <v>44.542112856558575</v>
      </c>
      <c r="AJ609" s="151">
        <v>49.82643887978287</v>
      </c>
      <c r="AK609" s="152">
        <v>56.3</v>
      </c>
      <c r="AL609" s="150">
        <v>48.298003551570432</v>
      </c>
      <c r="AM609" s="151">
        <v>56.650147246458687</v>
      </c>
      <c r="AN609" s="166">
        <v>66.366918549067407</v>
      </c>
      <c r="AO609" s="150">
        <v>214.97639941478192</v>
      </c>
      <c r="AP609" s="151">
        <v>230.37768868779105</v>
      </c>
      <c r="AQ609" s="152">
        <v>275.969875</v>
      </c>
      <c r="AR609" s="150">
        <v>36.231973060979797</v>
      </c>
      <c r="AS609" s="151">
        <v>40.88310823791879</v>
      </c>
      <c r="AT609" s="166">
        <v>55.932062499999994</v>
      </c>
      <c r="AU609" s="150">
        <v>48.151133163396985</v>
      </c>
      <c r="AV609" s="151">
        <v>53.017253618665919</v>
      </c>
      <c r="AW609" s="166">
        <v>70.979843750000001</v>
      </c>
      <c r="AX609" s="150">
        <v>257.51540624999996</v>
      </c>
      <c r="AY609" s="151">
        <v>257.51540624999996</v>
      </c>
      <c r="AZ609" s="152">
        <v>257.51540624999996</v>
      </c>
      <c r="BA609" s="150">
        <v>24.856243605308617</v>
      </c>
      <c r="BB609" s="151">
        <v>26.636988836170541</v>
      </c>
      <c r="BC609" s="166">
        <v>31.908499999999997</v>
      </c>
    </row>
    <row r="610" spans="1:55" hidden="1">
      <c r="A610" s="147" t="str">
        <f t="shared" si="9"/>
        <v>UT SOUTHWESTERN MEDICAL CENTERPREMIER</v>
      </c>
      <c r="B610" s="148" t="s">
        <v>1058</v>
      </c>
      <c r="C610" s="148" t="s">
        <v>8334</v>
      </c>
      <c r="D610" s="168">
        <v>318</v>
      </c>
      <c r="E610" s="150">
        <v>90.559039229289681</v>
      </c>
      <c r="F610" s="151">
        <v>110.87213602572317</v>
      </c>
      <c r="G610" s="152">
        <v>170.13036375307578</v>
      </c>
      <c r="H610" s="150">
        <v>557.26872419732354</v>
      </c>
      <c r="I610" s="151">
        <v>718.12296629714842</v>
      </c>
      <c r="J610" s="153">
        <v>860.37896226415091</v>
      </c>
      <c r="K610" s="150">
        <v>332.18898306859995</v>
      </c>
      <c r="L610" s="151">
        <v>417.65263203444084</v>
      </c>
      <c r="M610" s="152">
        <v>505.94735849056605</v>
      </c>
      <c r="N610" s="150">
        <v>26.330436634402712</v>
      </c>
      <c r="O610" s="151">
        <v>35.574528704189753</v>
      </c>
      <c r="P610" s="152">
        <v>41.381918238993713</v>
      </c>
      <c r="Q610" s="150">
        <v>198.74930449432094</v>
      </c>
      <c r="R610" s="151">
        <v>264.89580555851785</v>
      </c>
      <c r="S610" s="152">
        <v>313.04968553459122</v>
      </c>
      <c r="T610" s="150">
        <v>893.00446731357465</v>
      </c>
      <c r="U610" s="151">
        <v>1067.270152634761</v>
      </c>
      <c r="V610" s="152">
        <v>1155.3135849056605</v>
      </c>
      <c r="W610" s="150">
        <v>562.79999999999995</v>
      </c>
      <c r="X610" s="151">
        <v>672.62781306101169</v>
      </c>
      <c r="Y610" s="152">
        <v>728.11560231152464</v>
      </c>
      <c r="Z610" s="150">
        <v>1576.1053055661926</v>
      </c>
      <c r="AA610" s="151">
        <v>1963.4086089981213</v>
      </c>
      <c r="AB610" s="166">
        <v>2533.946949685534</v>
      </c>
      <c r="AC610" s="150">
        <v>312.85481232840118</v>
      </c>
      <c r="AD610" s="151">
        <v>397.43991452137152</v>
      </c>
      <c r="AE610" s="152">
        <v>419.50531446540879</v>
      </c>
      <c r="AF610" s="150">
        <v>361.991061429909</v>
      </c>
      <c r="AG610" s="151">
        <v>372.36348963307483</v>
      </c>
      <c r="AH610" s="152">
        <v>404.05893081760996</v>
      </c>
      <c r="AI610" s="150">
        <v>390.30382674363852</v>
      </c>
      <c r="AJ610" s="151">
        <v>494.35336108903152</v>
      </c>
      <c r="AK610" s="152">
        <v>576.79911949685538</v>
      </c>
      <c r="AL610" s="150">
        <v>55.675614201272843</v>
      </c>
      <c r="AM610" s="151">
        <v>70.814841333905079</v>
      </c>
      <c r="AN610" s="166">
        <v>87.160329160871612</v>
      </c>
      <c r="AO610" s="150">
        <v>95.593354913889343</v>
      </c>
      <c r="AP610" s="151">
        <v>110.38475570480884</v>
      </c>
      <c r="AQ610" s="152">
        <v>123.37497699796732</v>
      </c>
      <c r="AR610" s="150">
        <v>61.767554589636326</v>
      </c>
      <c r="AS610" s="151">
        <v>79.463896640478907</v>
      </c>
      <c r="AT610" s="166">
        <v>99.450685781534204</v>
      </c>
      <c r="AU610" s="150">
        <v>28.214160668078659</v>
      </c>
      <c r="AV610" s="151">
        <v>35.7809349444898</v>
      </c>
      <c r="AW610" s="166">
        <v>43.464116828929072</v>
      </c>
      <c r="AX610" s="150">
        <v>20.487547169811322</v>
      </c>
      <c r="AY610" s="151">
        <v>20.487547169811322</v>
      </c>
      <c r="AZ610" s="152">
        <v>20.487547169811322</v>
      </c>
      <c r="BA610" s="150">
        <v>11.222036565456449</v>
      </c>
      <c r="BB610" s="151">
        <v>12.958450573308186</v>
      </c>
      <c r="BC610" s="166">
        <v>14.483417852430374</v>
      </c>
    </row>
    <row r="611" spans="1:55" hidden="1">
      <c r="A611" s="147" t="str">
        <f t="shared" si="9"/>
        <v>EAST TEXAS MEDICAL CENTER REGIONAL HEALTHCARE SYSTEMHEALTHTRUST</v>
      </c>
      <c r="B611" s="148" t="s">
        <v>469</v>
      </c>
      <c r="C611" s="148" t="s">
        <v>8331</v>
      </c>
      <c r="D611" s="168">
        <v>28</v>
      </c>
      <c r="E611" s="150">
        <v>86.43127663993954</v>
      </c>
      <c r="F611" s="151">
        <v>0</v>
      </c>
      <c r="G611" s="152">
        <v>142.25701257974336</v>
      </c>
      <c r="H611" s="150">
        <v>1643.9114748657196</v>
      </c>
      <c r="I611" s="151">
        <v>0</v>
      </c>
      <c r="J611" s="153">
        <v>1771.7824125958682</v>
      </c>
      <c r="K611" s="150">
        <v>1577.9637664274396</v>
      </c>
      <c r="L611" s="151">
        <v>0</v>
      </c>
      <c r="M611" s="152">
        <v>1701.5154356794776</v>
      </c>
      <c r="N611" s="150">
        <v>48.393242135062344</v>
      </c>
      <c r="O611" s="151">
        <v>0</v>
      </c>
      <c r="P611" s="152">
        <v>51.396156727116349</v>
      </c>
      <c r="Q611" s="150">
        <v>17.554466303217517</v>
      </c>
      <c r="R611" s="151">
        <v>0</v>
      </c>
      <c r="S611" s="152">
        <v>18.870820189274447</v>
      </c>
      <c r="T611" s="150">
        <v>902.00911865614125</v>
      </c>
      <c r="U611" s="151">
        <v>0</v>
      </c>
      <c r="V611" s="152">
        <v>1093.6860883280756</v>
      </c>
      <c r="W611" s="150">
        <v>168.7068101067166</v>
      </c>
      <c r="X611" s="151">
        <v>0</v>
      </c>
      <c r="Y611" s="152">
        <v>184.87135646687699</v>
      </c>
      <c r="Z611" s="150">
        <v>994.31783655248898</v>
      </c>
      <c r="AA611" s="151">
        <v>0</v>
      </c>
      <c r="AB611" s="166">
        <v>1289.9227191599175</v>
      </c>
      <c r="AC611" s="150">
        <v>87.108950175409007</v>
      </c>
      <c r="AD611" s="151">
        <v>0</v>
      </c>
      <c r="AE611" s="152">
        <v>99.811009463722399</v>
      </c>
      <c r="AF611" s="150">
        <v>182.69051305573805</v>
      </c>
      <c r="AG611" s="151">
        <v>0</v>
      </c>
      <c r="AH611" s="152">
        <v>214.86035588846664</v>
      </c>
      <c r="AI611" s="150">
        <v>345.35488358533667</v>
      </c>
      <c r="AJ611" s="151">
        <v>0</v>
      </c>
      <c r="AK611" s="152">
        <v>360.13274447949527</v>
      </c>
      <c r="AL611" s="150">
        <v>195.36272843742964</v>
      </c>
      <c r="AM611" s="151">
        <v>0</v>
      </c>
      <c r="AN611" s="166">
        <v>229.3641955835962</v>
      </c>
      <c r="AO611" s="150">
        <v>84.039586555408349</v>
      </c>
      <c r="AP611" s="151">
        <v>0</v>
      </c>
      <c r="AQ611" s="152">
        <v>89.290337431008567</v>
      </c>
      <c r="AR611" s="150">
        <v>27.971694758341496</v>
      </c>
      <c r="AS611" s="151">
        <v>0</v>
      </c>
      <c r="AT611" s="166">
        <v>32.320504731861199</v>
      </c>
      <c r="AU611" s="150">
        <v>32.626427627858384</v>
      </c>
      <c r="AV611" s="151">
        <v>0</v>
      </c>
      <c r="AW611" s="166">
        <v>40.102309870260285</v>
      </c>
      <c r="AX611" s="150">
        <v>51.042744479495269</v>
      </c>
      <c r="AY611" s="151">
        <v>0</v>
      </c>
      <c r="AZ611" s="152">
        <v>51.042744479495269</v>
      </c>
      <c r="BA611" s="150">
        <v>9.9425255147684304</v>
      </c>
      <c r="BB611" s="151">
        <v>0</v>
      </c>
      <c r="BC611" s="166">
        <v>10.563729481757584</v>
      </c>
    </row>
    <row r="612" spans="1:55" hidden="1">
      <c r="A612" s="147" t="str">
        <f t="shared" si="9"/>
        <v>EAST TEXAS MEDICAL CENTER REGIONAL HEALTHCARE SYSTEMFIRST CHOICE</v>
      </c>
      <c r="B612" s="148" t="s">
        <v>469</v>
      </c>
      <c r="C612" s="148" t="s">
        <v>8353</v>
      </c>
      <c r="D612" s="168">
        <v>289</v>
      </c>
      <c r="E612" s="150">
        <v>379.06622248610302</v>
      </c>
      <c r="F612" s="151">
        <v>431.24875692342675</v>
      </c>
      <c r="G612" s="152">
        <v>534.48582729188786</v>
      </c>
      <c r="H612" s="150">
        <v>1900.9884781381897</v>
      </c>
      <c r="I612" s="151">
        <v>2112.1659293154544</v>
      </c>
      <c r="J612" s="153">
        <v>2547.094350495855</v>
      </c>
      <c r="K612" s="150">
        <v>1802.829657442308</v>
      </c>
      <c r="L612" s="151">
        <v>2005.8444777140478</v>
      </c>
      <c r="M612" s="152">
        <v>2422.2955878816183</v>
      </c>
      <c r="N612" s="150">
        <v>84.259245271654066</v>
      </c>
      <c r="O612" s="151">
        <v>91.025471587425002</v>
      </c>
      <c r="P612" s="152">
        <v>105.9279424249622</v>
      </c>
      <c r="Q612" s="150">
        <v>13.899575424227899</v>
      </c>
      <c r="R612" s="151">
        <v>15.295980013981627</v>
      </c>
      <c r="S612" s="152">
        <v>18.870820189274447</v>
      </c>
      <c r="T612" s="150">
        <v>923.42979200058176</v>
      </c>
      <c r="U612" s="151">
        <v>998.44608204504664</v>
      </c>
      <c r="V612" s="152">
        <v>1093.6860883280756</v>
      </c>
      <c r="W612" s="150">
        <v>156.09206340920707</v>
      </c>
      <c r="X612" s="151">
        <v>168.77245081253736</v>
      </c>
      <c r="Y612" s="152">
        <v>184.87135646687699</v>
      </c>
      <c r="Z612" s="150">
        <v>1032.5923936875072</v>
      </c>
      <c r="AA612" s="151">
        <v>1266.7554157057007</v>
      </c>
      <c r="AB612" s="152">
        <v>1628.3011788757403</v>
      </c>
      <c r="AC612" s="150">
        <v>82.642175797674909</v>
      </c>
      <c r="AD612" s="151">
        <v>93.07235228758023</v>
      </c>
      <c r="AE612" s="152">
        <v>99.811009463722399</v>
      </c>
      <c r="AF612" s="150">
        <v>208.622996626912</v>
      </c>
      <c r="AG612" s="151">
        <v>255.72635106945447</v>
      </c>
      <c r="AH612" s="152">
        <v>340.66563727493298</v>
      </c>
      <c r="AI612" s="150">
        <v>305.263853306687</v>
      </c>
      <c r="AJ612" s="151">
        <v>334.10254072020086</v>
      </c>
      <c r="AK612" s="152">
        <v>360.13274447949527</v>
      </c>
      <c r="AL612" s="150">
        <v>178.24538744574451</v>
      </c>
      <c r="AM612" s="151">
        <v>207.1864069076218</v>
      </c>
      <c r="AN612" s="166">
        <v>229.3641955835962</v>
      </c>
      <c r="AO612" s="150">
        <v>82.680464660023887</v>
      </c>
      <c r="AP612" s="151">
        <v>89.415625350233213</v>
      </c>
      <c r="AQ612" s="152">
        <v>99.592716463704562</v>
      </c>
      <c r="AR612" s="150">
        <v>23.883864851038837</v>
      </c>
      <c r="AS612" s="151">
        <v>26.599677912920825</v>
      </c>
      <c r="AT612" s="166">
        <v>32.320504731861199</v>
      </c>
      <c r="AU612" s="150">
        <v>41.366485019016629</v>
      </c>
      <c r="AV612" s="151">
        <v>47.193193249216023</v>
      </c>
      <c r="AW612" s="152">
        <v>55.674316554303637</v>
      </c>
      <c r="AX612" s="150">
        <v>51.042744479495269</v>
      </c>
      <c r="AY612" s="151">
        <v>51.042744479495269</v>
      </c>
      <c r="AZ612" s="152">
        <v>51.042744479495269</v>
      </c>
      <c r="BA612" s="150">
        <v>10.552474658819062</v>
      </c>
      <c r="BB612" s="151">
        <v>11.412080525800503</v>
      </c>
      <c r="BC612" s="152">
        <v>12.710978597031637</v>
      </c>
    </row>
    <row r="613" spans="1:55" hidden="1">
      <c r="A613" s="147" t="str">
        <f t="shared" si="9"/>
        <v>VISN 21, Sierra Pacific NetworkDEPARTMENT OF VETERANS AFFAIRS</v>
      </c>
      <c r="B613" s="148" t="s">
        <v>1085</v>
      </c>
      <c r="C613" s="148" t="s">
        <v>8360</v>
      </c>
      <c r="D613" s="168">
        <v>314</v>
      </c>
      <c r="E613" s="150">
        <v>89.789090909090916</v>
      </c>
      <c r="F613" s="151">
        <v>102.14952307244833</v>
      </c>
      <c r="G613" s="152">
        <v>126.60319936074333</v>
      </c>
      <c r="H613" s="150">
        <v>750.69273686972497</v>
      </c>
      <c r="I613" s="151">
        <v>831.56262226497074</v>
      </c>
      <c r="J613" s="153">
        <v>1000.4689296049405</v>
      </c>
      <c r="K613" s="150">
        <v>615.28496503496501</v>
      </c>
      <c r="L613" s="151">
        <v>684.57158125897979</v>
      </c>
      <c r="M613" s="152">
        <v>826.70154106990867</v>
      </c>
      <c r="N613" s="150">
        <v>100.20728606645675</v>
      </c>
      <c r="O613" s="151">
        <v>108.25417960115286</v>
      </c>
      <c r="P613" s="152">
        <v>125.97729299363058</v>
      </c>
      <c r="Q613" s="150">
        <v>35.200485768303231</v>
      </c>
      <c r="R613" s="151">
        <v>38.736861404838173</v>
      </c>
      <c r="S613" s="152">
        <v>47.790095541401271</v>
      </c>
      <c r="T613" s="150">
        <v>527.84463931662981</v>
      </c>
      <c r="U613" s="151">
        <v>570.72493937236743</v>
      </c>
      <c r="V613" s="152">
        <v>625.16538216560502</v>
      </c>
      <c r="W613" s="150">
        <v>120.4818416562519</v>
      </c>
      <c r="X613" s="151">
        <v>130.26937597350187</v>
      </c>
      <c r="Y613" s="152">
        <v>142.69554140127389</v>
      </c>
      <c r="Z613" s="150">
        <v>665.5775853421942</v>
      </c>
      <c r="AA613" s="151">
        <v>816.51193245153979</v>
      </c>
      <c r="AB613" s="166">
        <v>1049.5533121019109</v>
      </c>
      <c r="AC613" s="150">
        <v>269.92146094551964</v>
      </c>
      <c r="AD613" s="151">
        <v>303.98794635567339</v>
      </c>
      <c r="AE613" s="152">
        <v>325.99738853503186</v>
      </c>
      <c r="AF613" s="150">
        <v>235.22358154092919</v>
      </c>
      <c r="AG613" s="151">
        <v>288.33287396654373</v>
      </c>
      <c r="AH613" s="152">
        <v>384.10238853503188</v>
      </c>
      <c r="AI613" s="150">
        <v>218.85321898199066</v>
      </c>
      <c r="AJ613" s="151">
        <v>239.52857737538045</v>
      </c>
      <c r="AK613" s="152">
        <v>258.19044585987263</v>
      </c>
      <c r="AL613" s="150">
        <v>65.036845426491169</v>
      </c>
      <c r="AM613" s="151">
        <v>75.596628409936457</v>
      </c>
      <c r="AN613" s="166">
        <v>83.688694267515928</v>
      </c>
      <c r="AO613" s="150">
        <v>62.442587412587422</v>
      </c>
      <c r="AP613" s="151">
        <v>67.52916816495177</v>
      </c>
      <c r="AQ613" s="152">
        <v>75.215190541239394</v>
      </c>
      <c r="AR613" s="150">
        <v>29.895408234486155</v>
      </c>
      <c r="AS613" s="151">
        <v>33.294788555882519</v>
      </c>
      <c r="AT613" s="166">
        <v>40.455541401273891</v>
      </c>
      <c r="AU613" s="150">
        <v>41.366485019016629</v>
      </c>
      <c r="AV613" s="151">
        <v>47.193193249216023</v>
      </c>
      <c r="AW613" s="152">
        <v>55.674316554303637</v>
      </c>
      <c r="AX613" s="150">
        <v>77.966019108280264</v>
      </c>
      <c r="AY613" s="151">
        <v>77.966019108280264</v>
      </c>
      <c r="AZ613" s="152">
        <v>77.966019108280264</v>
      </c>
      <c r="BA613" s="150">
        <v>7.1361612942747668</v>
      </c>
      <c r="BB613" s="151">
        <v>7.717473859774068</v>
      </c>
      <c r="BC613" s="166">
        <v>8.5958598726114666</v>
      </c>
    </row>
    <row r="614" spans="1:55" hidden="1">
      <c r="A614" s="147" t="str">
        <f t="shared" si="9"/>
        <v>SAINT MARYS MEDICAL MANAGEMENTPREMIER</v>
      </c>
      <c r="B614" s="148" t="s">
        <v>1148</v>
      </c>
      <c r="C614" s="148" t="s">
        <v>8334</v>
      </c>
      <c r="D614" s="168">
        <v>304</v>
      </c>
      <c r="E614" s="150">
        <v>90.559039229289681</v>
      </c>
      <c r="F614" s="151">
        <v>110.87213602572317</v>
      </c>
      <c r="G614" s="152">
        <v>170.13036375307578</v>
      </c>
      <c r="H614" s="150">
        <v>1813.183584654699</v>
      </c>
      <c r="I614" s="151">
        <v>2287.3354337161027</v>
      </c>
      <c r="J614" s="153">
        <v>2765.9062719525759</v>
      </c>
      <c r="K614" s="150">
        <v>1726.4826996787724</v>
      </c>
      <c r="L614" s="151">
        <v>2170.6621243783366</v>
      </c>
      <c r="M614" s="152">
        <v>2629.5554816811873</v>
      </c>
      <c r="N614" s="150">
        <v>61.160458252088169</v>
      </c>
      <c r="O614" s="151">
        <v>82.6326774546352</v>
      </c>
      <c r="P614" s="152">
        <v>96.122108341357304</v>
      </c>
      <c r="Q614" s="150">
        <v>25.540426723838529</v>
      </c>
      <c r="R614" s="151">
        <v>34.040631883131056</v>
      </c>
      <c r="S614" s="152">
        <v>40.228681930031016</v>
      </c>
      <c r="T614" s="150">
        <v>510.558434411615</v>
      </c>
      <c r="U614" s="151">
        <v>610.1915479355697</v>
      </c>
      <c r="V614" s="152">
        <v>660.52871710526324</v>
      </c>
      <c r="W614" s="150">
        <v>219.13642630342838</v>
      </c>
      <c r="X614" s="151">
        <v>261.89988483738557</v>
      </c>
      <c r="Y614" s="152">
        <v>283.50506578947369</v>
      </c>
      <c r="Z614" s="150">
        <v>827.90720826141524</v>
      </c>
      <c r="AA614" s="151">
        <v>1031.3524955542989</v>
      </c>
      <c r="AB614" s="166">
        <v>1331.0487171052632</v>
      </c>
      <c r="AC614" s="150">
        <v>179.12921429951814</v>
      </c>
      <c r="AD614" s="151">
        <v>227.55954779672723</v>
      </c>
      <c r="AE614" s="152">
        <v>240.1933881578947</v>
      </c>
      <c r="AF614" s="150">
        <v>213.6074383964565</v>
      </c>
      <c r="AG614" s="151">
        <v>219.7281083645972</v>
      </c>
      <c r="AH614" s="152">
        <v>238.43128289473685</v>
      </c>
      <c r="AI614" s="150">
        <v>196.69502348895207</v>
      </c>
      <c r="AJ614" s="151">
        <v>249.13116220896572</v>
      </c>
      <c r="AK614" s="152">
        <v>290.68</v>
      </c>
      <c r="AL614" s="150">
        <v>59.82072175066687</v>
      </c>
      <c r="AM614" s="151">
        <v>76.087080134201955</v>
      </c>
      <c r="AN614" s="166">
        <v>93.649506578947367</v>
      </c>
      <c r="AO614" s="150">
        <v>113.70722855410745</v>
      </c>
      <c r="AP614" s="151">
        <v>131.30143467736295</v>
      </c>
      <c r="AQ614" s="152">
        <v>146.75315789473683</v>
      </c>
      <c r="AR614" s="150">
        <v>89.81312097058985</v>
      </c>
      <c r="AS614" s="151">
        <v>115.54448948450431</v>
      </c>
      <c r="AT614" s="166">
        <v>144.60628289473684</v>
      </c>
      <c r="AU614" s="150">
        <v>24.097049552123529</v>
      </c>
      <c r="AV614" s="151">
        <v>30.559653094844116</v>
      </c>
      <c r="AW614" s="166">
        <v>37.121677631578947</v>
      </c>
      <c r="AX614" s="150">
        <v>25.685230263157894</v>
      </c>
      <c r="AY614" s="151">
        <v>25.685230263157894</v>
      </c>
      <c r="AZ614" s="152">
        <v>25.685230263157894</v>
      </c>
      <c r="BA614" s="150">
        <v>10.406439426957515</v>
      </c>
      <c r="BB614" s="151">
        <v>12.016654033498021</v>
      </c>
      <c r="BC614" s="166">
        <v>13.430789473684211</v>
      </c>
    </row>
    <row r="615" spans="1:55" hidden="1">
      <c r="A615" s="147" t="str">
        <f t="shared" si="9"/>
        <v>RIVERSIDE UNIVERSITY HEALTH SYSTEMVIZIENT</v>
      </c>
      <c r="B615" s="148" t="s">
        <v>1179</v>
      </c>
      <c r="C615" s="148" t="s">
        <v>8335</v>
      </c>
      <c r="D615" s="168">
        <v>300</v>
      </c>
      <c r="E615" s="150">
        <v>91.737021956160234</v>
      </c>
      <c r="F615" s="151">
        <v>102.70659100511341</v>
      </c>
      <c r="G615" s="152">
        <v>135.65509326084924</v>
      </c>
      <c r="H615" s="150">
        <v>2055.368114499845</v>
      </c>
      <c r="I615" s="151">
        <v>2339.5212952680204</v>
      </c>
      <c r="J615" s="153">
        <v>3020.6529057654243</v>
      </c>
      <c r="K615" s="150">
        <v>1966.7706226527416</v>
      </c>
      <c r="L615" s="151">
        <v>2242.398421361378</v>
      </c>
      <c r="M615" s="152">
        <v>2895.4314835140417</v>
      </c>
      <c r="N615" s="150">
        <v>65.56790781887382</v>
      </c>
      <c r="O615" s="151">
        <v>71.371193044516161</v>
      </c>
      <c r="P615" s="152">
        <v>90.105059893148336</v>
      </c>
      <c r="Q615" s="150">
        <v>23.029584028229564</v>
      </c>
      <c r="R615" s="151">
        <v>25.751680862126463</v>
      </c>
      <c r="S615" s="152">
        <v>35.116362358234127</v>
      </c>
      <c r="T615" s="150">
        <v>763.06709041457088</v>
      </c>
      <c r="U615" s="151">
        <v>813.62599649672472</v>
      </c>
      <c r="V615" s="152">
        <v>964.18403333333345</v>
      </c>
      <c r="W615" s="150">
        <v>189.16465275463531</v>
      </c>
      <c r="X615" s="151">
        <v>201.69822684376132</v>
      </c>
      <c r="Y615" s="152">
        <v>239.02162751898044</v>
      </c>
      <c r="Z615" s="150">
        <v>735.51789197584958</v>
      </c>
      <c r="AA615" s="151">
        <v>911.17169048779488</v>
      </c>
      <c r="AB615" s="166">
        <v>1288.2557999999999</v>
      </c>
      <c r="AC615" s="150">
        <v>136.29011212990477</v>
      </c>
      <c r="AD615" s="151">
        <v>153.72574254138058</v>
      </c>
      <c r="AE615" s="152">
        <v>178.50829999999999</v>
      </c>
      <c r="AF615" s="150">
        <v>219.49050978823601</v>
      </c>
      <c r="AG615" s="151">
        <v>274.01456946239205</v>
      </c>
      <c r="AH615" s="152">
        <v>407.8623</v>
      </c>
      <c r="AI615" s="150">
        <v>123.52603868009749</v>
      </c>
      <c r="AJ615" s="151">
        <v>138.18075124043656</v>
      </c>
      <c r="AK615" s="152">
        <v>156.1335</v>
      </c>
      <c r="AL615" s="150">
        <v>48.298003551570432</v>
      </c>
      <c r="AM615" s="151">
        <v>56.650147246458687</v>
      </c>
      <c r="AN615" s="166">
        <v>66.366918549067407</v>
      </c>
      <c r="AO615" s="150">
        <v>228.34606094006958</v>
      </c>
      <c r="AP615" s="151">
        <v>244.70517639862143</v>
      </c>
      <c r="AQ615" s="152">
        <v>293.13279999999997</v>
      </c>
      <c r="AR615" s="150">
        <v>100.7423966380577</v>
      </c>
      <c r="AS615" s="151">
        <v>113.67480040264968</v>
      </c>
      <c r="AT615" s="166">
        <v>155.51816666666664</v>
      </c>
      <c r="AU615" s="150">
        <v>47.165398278114651</v>
      </c>
      <c r="AV615" s="151">
        <v>51.931901042716426</v>
      </c>
      <c r="AW615" s="166">
        <v>69.52676666666666</v>
      </c>
      <c r="AX615" s="150">
        <v>116.62153333333333</v>
      </c>
      <c r="AY615" s="151">
        <v>116.62153333333333</v>
      </c>
      <c r="AZ615" s="152">
        <v>116.62153333333333</v>
      </c>
      <c r="BA615" s="150">
        <v>37.54</v>
      </c>
      <c r="BB615" s="151">
        <v>40.229431960357815</v>
      </c>
      <c r="BC615" s="166">
        <v>48.19091368030255</v>
      </c>
    </row>
    <row r="616" spans="1:55" hidden="1">
      <c r="A616" s="147" t="str">
        <f t="shared" si="9"/>
        <v>HAWAII PACIFIC HEALTHVIZIENT</v>
      </c>
      <c r="B616" s="148" t="s">
        <v>566</v>
      </c>
      <c r="C616" s="148" t="s">
        <v>8335</v>
      </c>
      <c r="D616" s="168">
        <v>295</v>
      </c>
      <c r="E616" s="150">
        <v>91.737021956160234</v>
      </c>
      <c r="F616" s="151">
        <v>102.70659100511341</v>
      </c>
      <c r="G616" s="152">
        <v>135.65509326084924</v>
      </c>
      <c r="H616" s="150">
        <v>1397.7724380774423</v>
      </c>
      <c r="I616" s="151">
        <v>1591.571678153621</v>
      </c>
      <c r="J616" s="153">
        <v>2057.671118644068</v>
      </c>
      <c r="K616" s="150">
        <v>1333.7624724567731</v>
      </c>
      <c r="L616" s="151">
        <v>1520.6790401791482</v>
      </c>
      <c r="M616" s="152">
        <v>1963.5324067796612</v>
      </c>
      <c r="N616" s="150">
        <v>23.013130831908946</v>
      </c>
      <c r="O616" s="151">
        <v>25.049977310547821</v>
      </c>
      <c r="P616" s="152">
        <v>31.625220338983052</v>
      </c>
      <c r="Q616" s="150">
        <v>40.996834788760211</v>
      </c>
      <c r="R616" s="151">
        <v>45.842660663925081</v>
      </c>
      <c r="S616" s="152">
        <v>62.513491525423724</v>
      </c>
      <c r="T616" s="150">
        <v>778.65989814308978</v>
      </c>
      <c r="U616" s="151">
        <v>830.25194444503086</v>
      </c>
      <c r="V616" s="152">
        <v>983.88654237288131</v>
      </c>
      <c r="W616" s="150">
        <v>284.97739672814487</v>
      </c>
      <c r="X616" s="151">
        <v>303.8592822369107</v>
      </c>
      <c r="Y616" s="152">
        <v>360.08715254237291</v>
      </c>
      <c r="Z616" s="150">
        <v>1634.6520868128762</v>
      </c>
      <c r="AA616" s="151">
        <v>2025.0339543740092</v>
      </c>
      <c r="AB616" s="166">
        <v>2863.0847118644069</v>
      </c>
      <c r="AC616" s="150">
        <v>284.0202789022706</v>
      </c>
      <c r="AD616" s="151">
        <v>320.35506896821613</v>
      </c>
      <c r="AE616" s="152">
        <v>372.00040677966098</v>
      </c>
      <c r="AF616" s="150">
        <v>335.17514115139369</v>
      </c>
      <c r="AG616" s="151">
        <v>418.43664259427635</v>
      </c>
      <c r="AH616" s="152">
        <v>622.83013559322035</v>
      </c>
      <c r="AI616" s="150">
        <v>244.29803464694785</v>
      </c>
      <c r="AJ616" s="151">
        <v>273.28072942985443</v>
      </c>
      <c r="AK616" s="152">
        <v>308.7859661016949</v>
      </c>
      <c r="AL616" s="150">
        <v>286.10809859993674</v>
      </c>
      <c r="AM616" s="151">
        <v>335.58459402539273</v>
      </c>
      <c r="AN616" s="166">
        <v>393.14488135593223</v>
      </c>
      <c r="AO616" s="150">
        <v>119.77102262737075</v>
      </c>
      <c r="AP616" s="151">
        <v>128.35163041050316</v>
      </c>
      <c r="AQ616" s="152">
        <v>153.75266416721331</v>
      </c>
      <c r="AR616" s="150">
        <v>56.387638511001946</v>
      </c>
      <c r="AS616" s="151">
        <v>63.626176930690995</v>
      </c>
      <c r="AT616" s="166">
        <v>87.046789202362007</v>
      </c>
      <c r="AU616" s="150">
        <v>40.01564345574095</v>
      </c>
      <c r="AV616" s="151">
        <v>44.059596907261181</v>
      </c>
      <c r="AW616" s="166">
        <v>58.987274721154741</v>
      </c>
      <c r="AX616" s="150">
        <v>29.710305084745766</v>
      </c>
      <c r="AY616" s="151">
        <v>29.710305084745766</v>
      </c>
      <c r="AZ616" s="152">
        <v>29.710305084745766</v>
      </c>
      <c r="BA616" s="150">
        <v>19.073066205717726</v>
      </c>
      <c r="BB616" s="151">
        <v>20.439494384611649</v>
      </c>
      <c r="BC616" s="166">
        <v>24.484509513543919</v>
      </c>
    </row>
    <row r="617" spans="1:55">
      <c r="A617" s="147" t="str">
        <f t="shared" si="9"/>
        <v>ADVENTIST HEALTH SYSTEMPREMIER</v>
      </c>
      <c r="B617" s="148" t="s">
        <v>255</v>
      </c>
      <c r="C617" s="148" t="s">
        <v>8334</v>
      </c>
      <c r="D617" s="168">
        <v>290</v>
      </c>
      <c r="E617" s="150">
        <v>90.559039229289681</v>
      </c>
      <c r="F617" s="151">
        <v>110.87213602572317</v>
      </c>
      <c r="G617" s="152">
        <v>170.13036375307578</v>
      </c>
      <c r="H617" s="150">
        <v>1809.0695167475362</v>
      </c>
      <c r="I617" s="151">
        <v>2281.8521474466834</v>
      </c>
      <c r="J617" s="153">
        <v>2759.4262107121999</v>
      </c>
      <c r="K617" s="150">
        <v>1726.4826996787724</v>
      </c>
      <c r="L617" s="151">
        <v>2170.6621243783366</v>
      </c>
      <c r="M617" s="152">
        <v>2629.5554816811873</v>
      </c>
      <c r="N617" s="150">
        <v>61.160458252088169</v>
      </c>
      <c r="O617" s="151">
        <v>82.6326774546352</v>
      </c>
      <c r="P617" s="152">
        <v>96.122108341357304</v>
      </c>
      <c r="Q617" s="150">
        <v>21.426358816675613</v>
      </c>
      <c r="R617" s="151">
        <v>28.55734561371165</v>
      </c>
      <c r="S617" s="152">
        <v>33.748620689655176</v>
      </c>
      <c r="T617" s="150">
        <v>410.12353009237398</v>
      </c>
      <c r="U617" s="151">
        <v>490.15723726171916</v>
      </c>
      <c r="V617" s="152">
        <v>530.59229057451603</v>
      </c>
      <c r="W617" s="150">
        <v>116.9011107654365</v>
      </c>
      <c r="X617" s="151">
        <v>139.71382103510777</v>
      </c>
      <c r="Y617" s="152">
        <v>151.23937931034482</v>
      </c>
      <c r="Z617" s="150">
        <v>787.57110210667304</v>
      </c>
      <c r="AA617" s="151">
        <v>981.1044202524821</v>
      </c>
      <c r="AB617" s="166">
        <v>1266.1992728504686</v>
      </c>
      <c r="AC617" s="150">
        <v>41.433019563891591</v>
      </c>
      <c r="AD617" s="151">
        <v>52.635072579768945</v>
      </c>
      <c r="AE617" s="152">
        <v>55.557310344827592</v>
      </c>
      <c r="AF617" s="150">
        <v>213.80120235427958</v>
      </c>
      <c r="AG617" s="151">
        <v>219.92742440078635</v>
      </c>
      <c r="AH617" s="152">
        <v>238.64756463749512</v>
      </c>
      <c r="AI617" s="150">
        <v>236.12344222777944</v>
      </c>
      <c r="AJ617" s="151">
        <v>299.07064522297065</v>
      </c>
      <c r="AK617" s="152">
        <v>348.94813793103452</v>
      </c>
      <c r="AL617" s="150">
        <v>53.405537168769357</v>
      </c>
      <c r="AM617" s="151">
        <v>67.927488456371833</v>
      </c>
      <c r="AN617" s="166">
        <v>83.606517241379308</v>
      </c>
      <c r="AO617" s="150">
        <v>95.593354913889343</v>
      </c>
      <c r="AP617" s="151">
        <v>110.38475570480884</v>
      </c>
      <c r="AQ617" s="152">
        <v>123.37497699796732</v>
      </c>
      <c r="AR617" s="150">
        <v>61.767554589636326</v>
      </c>
      <c r="AS617" s="151">
        <v>79.463896640478907</v>
      </c>
      <c r="AT617" s="166">
        <v>99.450685781534204</v>
      </c>
      <c r="AU617" s="150">
        <v>28.214160668078659</v>
      </c>
      <c r="AV617" s="151">
        <v>35.7809349444898</v>
      </c>
      <c r="AW617" s="166">
        <v>43.464116828929072</v>
      </c>
      <c r="AX617" s="150">
        <v>23.902275862068965</v>
      </c>
      <c r="AY617" s="151">
        <v>23.902275862068965</v>
      </c>
      <c r="AZ617" s="152">
        <v>23.902275862068965</v>
      </c>
      <c r="BA617" s="150">
        <v>11.222036565456449</v>
      </c>
      <c r="BB617" s="151">
        <v>12.958450573308186</v>
      </c>
      <c r="BC617" s="166">
        <v>14.483417852430374</v>
      </c>
    </row>
    <row r="618" spans="1:55" hidden="1">
      <c r="A618" s="147" t="str">
        <f t="shared" si="9"/>
        <v>VISN 3, VA New York and New Jersey Veterans Healthcare NetworkDEPARTMENT OF VETERANS AFFAIRS</v>
      </c>
      <c r="B618" s="148" t="s">
        <v>1088</v>
      </c>
      <c r="C618" s="148" t="s">
        <v>8360</v>
      </c>
      <c r="D618" s="168">
        <v>284</v>
      </c>
      <c r="E618" s="150">
        <v>89.789090909090916</v>
      </c>
      <c r="F618" s="151">
        <v>102.14952307244833</v>
      </c>
      <c r="G618" s="152">
        <v>126.60319936074333</v>
      </c>
      <c r="H618" s="150">
        <v>1365.0487351490983</v>
      </c>
      <c r="I618" s="151">
        <v>1494.9106569758046</v>
      </c>
      <c r="J618" s="153">
        <v>1771.1110690049795</v>
      </c>
      <c r="K618" s="150">
        <v>615.28496503496501</v>
      </c>
      <c r="L618" s="151">
        <v>684.57158125897979</v>
      </c>
      <c r="M618" s="152">
        <v>826.70154106990867</v>
      </c>
      <c r="N618" s="150">
        <v>731.54</v>
      </c>
      <c r="O618" s="151">
        <v>790.28447585046479</v>
      </c>
      <c r="P618" s="152">
        <v>919.66794565658995</v>
      </c>
      <c r="Q618" s="150">
        <v>18.223770114133529</v>
      </c>
      <c r="R618" s="151">
        <v>20.054599866360039</v>
      </c>
      <c r="S618" s="152">
        <v>24.741582278481019</v>
      </c>
      <c r="T618" s="150">
        <v>320.23616050365456</v>
      </c>
      <c r="U618" s="151">
        <v>346.25105509247112</v>
      </c>
      <c r="V618" s="152">
        <v>379.27933098591546</v>
      </c>
      <c r="W618" s="150">
        <v>129.63535686285664</v>
      </c>
      <c r="X618" s="151">
        <v>140.16649156815282</v>
      </c>
      <c r="Y618" s="152">
        <v>153.53672535211265</v>
      </c>
      <c r="Z618" s="150">
        <v>565.64566928039221</v>
      </c>
      <c r="AA618" s="151">
        <v>693.91825788352355</v>
      </c>
      <c r="AB618" s="166">
        <v>891.97007042253506</v>
      </c>
      <c r="AC618" s="150">
        <v>329.26562506069752</v>
      </c>
      <c r="AD618" s="151">
        <v>370.82187098832088</v>
      </c>
      <c r="AE618" s="152">
        <v>397.6702464788732</v>
      </c>
      <c r="AF618" s="150">
        <v>271.38614706812228</v>
      </c>
      <c r="AG618" s="151">
        <v>332.66030228029365</v>
      </c>
      <c r="AH618" s="152">
        <v>443.15313380281691</v>
      </c>
      <c r="AI618" s="150">
        <v>252.3835524591947</v>
      </c>
      <c r="AJ618" s="151">
        <v>276.22656662166924</v>
      </c>
      <c r="AK618" s="152">
        <v>297.74760563380278</v>
      </c>
      <c r="AL618" s="150">
        <v>20.186917789088952</v>
      </c>
      <c r="AM618" s="151">
        <v>23.464590154031196</v>
      </c>
      <c r="AN618" s="166">
        <v>25.976302816901406</v>
      </c>
      <c r="AO618" s="150">
        <v>62.442587412587422</v>
      </c>
      <c r="AP618" s="151">
        <v>67.52916816495177</v>
      </c>
      <c r="AQ618" s="152">
        <v>75.215190541239394</v>
      </c>
      <c r="AR618" s="150">
        <v>35.868531468531465</v>
      </c>
      <c r="AS618" s="151">
        <v>39.947110328373149</v>
      </c>
      <c r="AT618" s="152">
        <v>48.538586543004989</v>
      </c>
      <c r="AU618" s="150">
        <v>41.366485019016629</v>
      </c>
      <c r="AV618" s="151">
        <v>47.193193249216023</v>
      </c>
      <c r="AW618" s="152">
        <v>55.674316554303637</v>
      </c>
      <c r="AX618" s="150">
        <v>14.017218309859155</v>
      </c>
      <c r="AY618" s="151">
        <v>14.017218309859155</v>
      </c>
      <c r="AZ618" s="152">
        <v>14.017218309859155</v>
      </c>
      <c r="BA618" s="150">
        <v>5.9741958041958041</v>
      </c>
      <c r="BB618" s="151">
        <v>6.4608545197882403</v>
      </c>
      <c r="BC618" s="152">
        <v>7.1962148649317257</v>
      </c>
    </row>
    <row r="619" spans="1:55" hidden="1">
      <c r="A619" s="147" t="str">
        <f t="shared" si="9"/>
        <v>SISTERS OF CHARITY OF LEAVENWORTH HEALTH SYSTEM, INCVIZIENT</v>
      </c>
      <c r="B619" s="148" t="s">
        <v>929</v>
      </c>
      <c r="C619" s="148" t="s">
        <v>8335</v>
      </c>
      <c r="D619" s="168">
        <v>260</v>
      </c>
      <c r="E619" s="150">
        <v>91.737021956160234</v>
      </c>
      <c r="F619" s="151">
        <v>102.70659100511341</v>
      </c>
      <c r="G619" s="152">
        <v>135.65509326084924</v>
      </c>
      <c r="H619" s="150">
        <v>2054.7616330064097</v>
      </c>
      <c r="I619" s="151">
        <v>2338.8431276620149</v>
      </c>
      <c r="J619" s="153">
        <v>3019.7281203302668</v>
      </c>
      <c r="K619" s="150">
        <v>1966.7706226527416</v>
      </c>
      <c r="L619" s="151">
        <v>2242.398421361378</v>
      </c>
      <c r="M619" s="152">
        <v>2895.4314835140417</v>
      </c>
      <c r="N619" s="150">
        <v>65.56790781887382</v>
      </c>
      <c r="O619" s="151">
        <v>71.371193044516161</v>
      </c>
      <c r="P619" s="152">
        <v>90.105059893148336</v>
      </c>
      <c r="Q619" s="150">
        <v>22.4231025347943</v>
      </c>
      <c r="R619" s="151">
        <v>25.073513256120801</v>
      </c>
      <c r="S619" s="152">
        <v>34.191576923076923</v>
      </c>
      <c r="T619" s="150">
        <v>302.48113292545133</v>
      </c>
      <c r="U619" s="151">
        <v>322.52277196782268</v>
      </c>
      <c r="V619" s="152">
        <v>382.20424182210121</v>
      </c>
      <c r="W619" s="150">
        <v>127.73853931804683</v>
      </c>
      <c r="X619" s="151">
        <v>136.20217363484574</v>
      </c>
      <c r="Y619" s="152">
        <v>161.40580769230769</v>
      </c>
      <c r="Z619" s="150">
        <v>258.89480807447211</v>
      </c>
      <c r="AA619" s="151">
        <v>320.7231564388315</v>
      </c>
      <c r="AB619" s="166">
        <v>453.45292307692307</v>
      </c>
      <c r="AC619" s="150">
        <v>187.25552210667374</v>
      </c>
      <c r="AD619" s="151">
        <v>211.21117101572992</v>
      </c>
      <c r="AE619" s="152">
        <v>245.26111538461538</v>
      </c>
      <c r="AF619" s="150">
        <v>191.94364813048284</v>
      </c>
      <c r="AG619" s="151">
        <v>239.62473892041626</v>
      </c>
      <c r="AH619" s="152">
        <v>356.67408979285784</v>
      </c>
      <c r="AI619" s="150">
        <v>158.42757445144787</v>
      </c>
      <c r="AJ619" s="151">
        <v>177.22288748848581</v>
      </c>
      <c r="AK619" s="152">
        <v>200.24807692307692</v>
      </c>
      <c r="AL619" s="150">
        <v>48.298003551570432</v>
      </c>
      <c r="AM619" s="151">
        <v>56.650147246458687</v>
      </c>
      <c r="AN619" s="166">
        <v>66.366918549067407</v>
      </c>
      <c r="AO619" s="150">
        <v>119.77102262737075</v>
      </c>
      <c r="AP619" s="151">
        <v>128.35163041050316</v>
      </c>
      <c r="AQ619" s="152">
        <v>153.75266416721331</v>
      </c>
      <c r="AR619" s="150">
        <v>56.387638511001946</v>
      </c>
      <c r="AS619" s="151">
        <v>63.626176930690995</v>
      </c>
      <c r="AT619" s="166">
        <v>87.046789202362007</v>
      </c>
      <c r="AU619" s="150">
        <v>40.01564345574095</v>
      </c>
      <c r="AV619" s="151">
        <v>44.059596907261181</v>
      </c>
      <c r="AW619" s="166">
        <v>58.987274721154741</v>
      </c>
      <c r="AX619" s="150">
        <v>22.023884615384617</v>
      </c>
      <c r="AY619" s="151">
        <v>22.023884615384617</v>
      </c>
      <c r="AZ619" s="152">
        <v>22.023884615384617</v>
      </c>
      <c r="BA619" s="150">
        <v>19.073066205717726</v>
      </c>
      <c r="BB619" s="151">
        <v>20.439494384611649</v>
      </c>
      <c r="BC619" s="166">
        <v>24.484509513543919</v>
      </c>
    </row>
    <row r="620" spans="1:55" hidden="1">
      <c r="A620" s="147" t="str">
        <f t="shared" si="9"/>
        <v>TRUMAN MEDICAL CENTERSVIZIENT</v>
      </c>
      <c r="B620" s="148" t="s">
        <v>1011</v>
      </c>
      <c r="C620" s="148" t="s">
        <v>8335</v>
      </c>
      <c r="D620" s="168">
        <v>258</v>
      </c>
      <c r="E620" s="150">
        <v>91.737021956160234</v>
      </c>
      <c r="F620" s="151">
        <v>102.70659100511341</v>
      </c>
      <c r="G620" s="152">
        <v>135.65509326084924</v>
      </c>
      <c r="H620" s="150">
        <v>2055.368114499845</v>
      </c>
      <c r="I620" s="151">
        <v>2339.5212952680204</v>
      </c>
      <c r="J620" s="153">
        <v>3020.6529057654243</v>
      </c>
      <c r="K620" s="150">
        <v>1966.7706226527416</v>
      </c>
      <c r="L620" s="151">
        <v>2242.398421361378</v>
      </c>
      <c r="M620" s="152">
        <v>2895.4314835140417</v>
      </c>
      <c r="N620" s="150">
        <v>65.56790781887382</v>
      </c>
      <c r="O620" s="151">
        <v>71.371193044516161</v>
      </c>
      <c r="P620" s="152">
        <v>90.105059893148336</v>
      </c>
      <c r="Q620" s="150">
        <v>23.029584028229564</v>
      </c>
      <c r="R620" s="151">
        <v>25.751680862126463</v>
      </c>
      <c r="S620" s="152">
        <v>35.116362358234127</v>
      </c>
      <c r="T620" s="150">
        <v>121.39420915102565</v>
      </c>
      <c r="U620" s="151">
        <v>129.4374841087355</v>
      </c>
      <c r="V620" s="152">
        <v>153.3893410852713</v>
      </c>
      <c r="W620" s="150">
        <v>104.99694412228094</v>
      </c>
      <c r="X620" s="151">
        <v>111.95377754292741</v>
      </c>
      <c r="Y620" s="152">
        <v>132.67034883720933</v>
      </c>
      <c r="Z620" s="150">
        <v>580.53299017111351</v>
      </c>
      <c r="AA620" s="151">
        <v>719.17383901725157</v>
      </c>
      <c r="AB620" s="166">
        <v>1016.8005426356591</v>
      </c>
      <c r="AC620" s="150">
        <v>64.53529324528472</v>
      </c>
      <c r="AD620" s="151">
        <v>72.791310530298745</v>
      </c>
      <c r="AE620" s="152">
        <v>84.526201550387597</v>
      </c>
      <c r="AF620" s="150">
        <v>191.94364813048284</v>
      </c>
      <c r="AG620" s="151">
        <v>239.62473892041626</v>
      </c>
      <c r="AH620" s="152">
        <v>356.67408979285784</v>
      </c>
      <c r="AI620" s="150">
        <v>259.78829923223367</v>
      </c>
      <c r="AJ620" s="151">
        <v>290.60870675495255</v>
      </c>
      <c r="AK620" s="152">
        <v>328.36523255813955</v>
      </c>
      <c r="AL620" s="150">
        <v>48.298003551570432</v>
      </c>
      <c r="AM620" s="151">
        <v>56.650147246458687</v>
      </c>
      <c r="AN620" s="166">
        <v>66.366918549067407</v>
      </c>
      <c r="AO620" s="150">
        <v>119.77102262737075</v>
      </c>
      <c r="AP620" s="151">
        <v>128.35163041050316</v>
      </c>
      <c r="AQ620" s="152">
        <v>153.75266416721331</v>
      </c>
      <c r="AR620" s="150">
        <v>56.387638511001946</v>
      </c>
      <c r="AS620" s="151">
        <v>63.626176930690995</v>
      </c>
      <c r="AT620" s="166">
        <v>87.046789202362007</v>
      </c>
      <c r="AU620" s="150">
        <v>28.299019467029062</v>
      </c>
      <c r="AV620" s="151">
        <v>31.158898943287038</v>
      </c>
      <c r="AW620" s="166">
        <v>41.715736434108528</v>
      </c>
      <c r="AX620" s="150">
        <v>29.363139534883718</v>
      </c>
      <c r="AY620" s="151">
        <v>29.363139534883718</v>
      </c>
      <c r="AZ620" s="152">
        <v>29.363139534883718</v>
      </c>
      <c r="BA620" s="150">
        <v>19.073066205717726</v>
      </c>
      <c r="BB620" s="151">
        <v>20.439494384611649</v>
      </c>
      <c r="BC620" s="166">
        <v>24.484509513543919</v>
      </c>
    </row>
    <row r="621" spans="1:55" hidden="1">
      <c r="A621" s="147" t="str">
        <f t="shared" si="9"/>
        <v>VISN 12, The Great Lakes Health Care SystemDEPARTMENT OF VETERANS AFFAIRS</v>
      </c>
      <c r="B621" s="148" t="s">
        <v>1077</v>
      </c>
      <c r="C621" s="148" t="s">
        <v>8360</v>
      </c>
      <c r="D621" s="168">
        <v>258</v>
      </c>
      <c r="E621" s="150">
        <v>89.789090909090916</v>
      </c>
      <c r="F621" s="151">
        <v>102.14952307244833</v>
      </c>
      <c r="G621" s="152">
        <v>126.60319936074333</v>
      </c>
      <c r="H621" s="150">
        <v>644.82888422478322</v>
      </c>
      <c r="I621" s="151">
        <v>716.85536624006568</v>
      </c>
      <c r="J621" s="153">
        <v>865.67444117784703</v>
      </c>
      <c r="K621" s="150">
        <v>615.28496503496501</v>
      </c>
      <c r="L621" s="151">
        <v>684.57158125897979</v>
      </c>
      <c r="M621" s="152">
        <v>826.70154106990867</v>
      </c>
      <c r="N621" s="150">
        <v>11.320149075684641</v>
      </c>
      <c r="O621" s="151">
        <v>12.229185114725867</v>
      </c>
      <c r="P621" s="152">
        <v>14.231317829457366</v>
      </c>
      <c r="Q621" s="150">
        <v>18.223770114133529</v>
      </c>
      <c r="R621" s="151">
        <v>20.054599866360039</v>
      </c>
      <c r="S621" s="152">
        <v>24.741582278481019</v>
      </c>
      <c r="T621" s="150">
        <v>602.24725305471532</v>
      </c>
      <c r="U621" s="151">
        <v>651.1717679501653</v>
      </c>
      <c r="V621" s="152">
        <v>713.28589147286823</v>
      </c>
      <c r="W621" s="150">
        <v>179.76590806531266</v>
      </c>
      <c r="X621" s="151">
        <v>194.3694779483229</v>
      </c>
      <c r="Y621" s="152">
        <v>212.91003875968991</v>
      </c>
      <c r="Z621" s="150">
        <v>989.61410094618293</v>
      </c>
      <c r="AA621" s="151">
        <v>1214.030850407059</v>
      </c>
      <c r="AB621" s="166">
        <v>1560.5284496124029</v>
      </c>
      <c r="AC621" s="150">
        <v>443.81691423107787</v>
      </c>
      <c r="AD621" s="151">
        <v>499.83055012527643</v>
      </c>
      <c r="AE621" s="152">
        <v>536.01945736434106</v>
      </c>
      <c r="AF621" s="150">
        <v>487.13631152032156</v>
      </c>
      <c r="AG621" s="151">
        <v>597.12300864561121</v>
      </c>
      <c r="AH621" s="152">
        <v>795.45689922480619</v>
      </c>
      <c r="AI621" s="150">
        <v>575.46518052990655</v>
      </c>
      <c r="AJ621" s="151">
        <v>629.83015128846625</v>
      </c>
      <c r="AK621" s="152">
        <v>678.90073643410847</v>
      </c>
      <c r="AL621" s="150">
        <v>39.733089590776835</v>
      </c>
      <c r="AM621" s="151">
        <v>46.184398853840968</v>
      </c>
      <c r="AN621" s="166">
        <v>51.128100775193793</v>
      </c>
      <c r="AO621" s="150">
        <v>62.442587412587422</v>
      </c>
      <c r="AP621" s="151">
        <v>67.52916816495177</v>
      </c>
      <c r="AQ621" s="152">
        <v>75.215190541239394</v>
      </c>
      <c r="AR621" s="150">
        <v>73.223277514173049</v>
      </c>
      <c r="AS621" s="151">
        <v>81.549431373570357</v>
      </c>
      <c r="AT621" s="166">
        <v>99.088372093023253</v>
      </c>
      <c r="AU621" s="150">
        <v>32.894450728718631</v>
      </c>
      <c r="AV621" s="151">
        <v>37.527824018733533</v>
      </c>
      <c r="AW621" s="166">
        <v>44.271976744186055</v>
      </c>
      <c r="AX621" s="150">
        <v>140.88782945736432</v>
      </c>
      <c r="AY621" s="151">
        <v>140.88782945736432</v>
      </c>
      <c r="AZ621" s="152">
        <v>140.88782945736432</v>
      </c>
      <c r="BA621" s="150">
        <v>25.652292490258354</v>
      </c>
      <c r="BB621" s="151">
        <v>27.741931351198087</v>
      </c>
      <c r="BC621" s="166">
        <v>30.899457364341085</v>
      </c>
    </row>
    <row r="622" spans="1:55" hidden="1">
      <c r="A622" s="147" t="str">
        <f t="shared" si="9"/>
        <v>CHESAPEAKE REGIONAL HEALTHCAREPREMIER</v>
      </c>
      <c r="B622" s="148" t="s">
        <v>1158</v>
      </c>
      <c r="C622" s="148" t="s">
        <v>8334</v>
      </c>
      <c r="D622" s="168">
        <v>250</v>
      </c>
      <c r="E622" s="150">
        <v>90.559039229289681</v>
      </c>
      <c r="F622" s="151">
        <v>110.87213602572317</v>
      </c>
      <c r="G622" s="152">
        <v>170.13036375307578</v>
      </c>
      <c r="H622" s="150">
        <v>1813.183584654699</v>
      </c>
      <c r="I622" s="151">
        <v>2287.3354337161027</v>
      </c>
      <c r="J622" s="153">
        <v>2765.9062719525759</v>
      </c>
      <c r="K622" s="150">
        <v>1726.4826996787724</v>
      </c>
      <c r="L622" s="151">
        <v>2170.6621243783366</v>
      </c>
      <c r="M622" s="152">
        <v>2629.5554816811873</v>
      </c>
      <c r="N622" s="150">
        <v>61.160458252088169</v>
      </c>
      <c r="O622" s="151">
        <v>82.6326774546352</v>
      </c>
      <c r="P622" s="152">
        <v>96.122108341357304</v>
      </c>
      <c r="Q622" s="150">
        <v>25.540426723838529</v>
      </c>
      <c r="R622" s="151">
        <v>34.040631883131056</v>
      </c>
      <c r="S622" s="152">
        <v>40.228681930031016</v>
      </c>
      <c r="T622" s="150">
        <v>72.513150703520239</v>
      </c>
      <c r="U622" s="151">
        <v>86.663756176034795</v>
      </c>
      <c r="V622" s="152">
        <v>93.813000000000002</v>
      </c>
      <c r="W622" s="150">
        <v>217.26199247728456</v>
      </c>
      <c r="X622" s="151">
        <v>259.65966393261175</v>
      </c>
      <c r="Y622" s="152">
        <v>281.08004</v>
      </c>
      <c r="Z622" s="150">
        <v>836.84678786032566</v>
      </c>
      <c r="AA622" s="151">
        <v>1042.4888374493089</v>
      </c>
      <c r="AB622" s="166">
        <v>1345.4211200000002</v>
      </c>
      <c r="AC622" s="150">
        <v>198.71728089085346</v>
      </c>
      <c r="AD622" s="151">
        <v>252.44354895291627</v>
      </c>
      <c r="AE622" s="152">
        <v>266.45891999999998</v>
      </c>
      <c r="AF622" s="150">
        <v>213.80120235427958</v>
      </c>
      <c r="AG622" s="151">
        <v>219.92742440078635</v>
      </c>
      <c r="AH622" s="152">
        <v>238.64756463749512</v>
      </c>
      <c r="AI622" s="150">
        <v>370.55469397160397</v>
      </c>
      <c r="AJ622" s="151">
        <v>469.33938608934125</v>
      </c>
      <c r="AK622" s="152">
        <v>547.61343999999997</v>
      </c>
      <c r="AL622" s="150">
        <v>55.675614201272843</v>
      </c>
      <c r="AM622" s="151">
        <v>70.814841333905079</v>
      </c>
      <c r="AN622" s="166">
        <v>87.160329160871612</v>
      </c>
      <c r="AO622" s="150">
        <v>146.27804433811175</v>
      </c>
      <c r="AP622" s="151">
        <v>168.91201489669223</v>
      </c>
      <c r="AQ622" s="152">
        <v>188.78979999999999</v>
      </c>
      <c r="AR622" s="150">
        <v>36.701114851167979</v>
      </c>
      <c r="AS622" s="151">
        <v>47.215947215318259</v>
      </c>
      <c r="AT622" s="166">
        <v>59.091720000000002</v>
      </c>
      <c r="AU622" s="150">
        <v>28.214160668078659</v>
      </c>
      <c r="AV622" s="151">
        <v>35.7809349444898</v>
      </c>
      <c r="AW622" s="166">
        <v>43.464116828929072</v>
      </c>
      <c r="AX622" s="150">
        <v>20.992519999999999</v>
      </c>
      <c r="AY622" s="151">
        <v>20.992519999999999</v>
      </c>
      <c r="AZ622" s="152">
        <v>20.992519999999999</v>
      </c>
      <c r="BA622" s="150">
        <v>10.408183178940966</v>
      </c>
      <c r="BB622" s="151">
        <v>12.018667600621765</v>
      </c>
      <c r="BC622" s="166">
        <v>13.43304</v>
      </c>
    </row>
    <row r="623" spans="1:55" hidden="1">
      <c r="A623" s="147" t="str">
        <f t="shared" si="9"/>
        <v>REGIONAL ONE HEALTHVIZIENT</v>
      </c>
      <c r="B623" s="148" t="s">
        <v>1178</v>
      </c>
      <c r="C623" s="148" t="s">
        <v>8335</v>
      </c>
      <c r="D623" s="168">
        <v>246</v>
      </c>
      <c r="E623" s="150">
        <v>246.65490083976877</v>
      </c>
      <c r="F623" s="151">
        <v>276.14896886518989</v>
      </c>
      <c r="G623" s="152">
        <v>364.73817073170733</v>
      </c>
      <c r="H623" s="150">
        <v>629.28089847523211</v>
      </c>
      <c r="I623" s="151">
        <v>713.50831728556864</v>
      </c>
      <c r="J623" s="153">
        <v>921.85199186991861</v>
      </c>
      <c r="K623" s="150">
        <v>534.53700842098806</v>
      </c>
      <c r="L623" s="151">
        <v>609.44826510869314</v>
      </c>
      <c r="M623" s="152">
        <v>786.93227642276418</v>
      </c>
      <c r="N623" s="150">
        <v>63.403155625707818</v>
      </c>
      <c r="O623" s="151">
        <v>69.01484293649095</v>
      </c>
      <c r="P623" s="152">
        <v>87.130203252032516</v>
      </c>
      <c r="Q623" s="150">
        <v>31.340734428536241</v>
      </c>
      <c r="R623" s="151">
        <v>35.045209240384615</v>
      </c>
      <c r="S623" s="152">
        <v>47.789512195121951</v>
      </c>
      <c r="T623" s="150">
        <v>640.45110060667309</v>
      </c>
      <c r="U623" s="151">
        <v>682.88577961791532</v>
      </c>
      <c r="V623" s="152">
        <v>809.25089430894309</v>
      </c>
      <c r="W623" s="150">
        <v>81.419434383152179</v>
      </c>
      <c r="X623" s="151">
        <v>86.814081312563616</v>
      </c>
      <c r="Y623" s="152">
        <v>102.87865853658538</v>
      </c>
      <c r="Z623" s="150">
        <v>957.61714852140517</v>
      </c>
      <c r="AA623" s="151">
        <v>1186.3119110731307</v>
      </c>
      <c r="AB623" s="166">
        <v>1677.2615040650408</v>
      </c>
      <c r="AC623" s="150">
        <v>506.5872854512217</v>
      </c>
      <c r="AD623" s="151">
        <v>571.3951320531927</v>
      </c>
      <c r="AE623" s="152">
        <v>663.51134146341462</v>
      </c>
      <c r="AF623" s="150">
        <v>191.94364813048284</v>
      </c>
      <c r="AG623" s="151">
        <v>239.62473892041626</v>
      </c>
      <c r="AH623" s="152">
        <v>356.67408979285784</v>
      </c>
      <c r="AI623" s="150">
        <v>248.39049568158111</v>
      </c>
      <c r="AJ623" s="151">
        <v>277.85870623725731</v>
      </c>
      <c r="AK623" s="152">
        <v>313.95872377917283</v>
      </c>
      <c r="AL623" s="150">
        <v>48.298003551570432</v>
      </c>
      <c r="AM623" s="151">
        <v>56.650147246458687</v>
      </c>
      <c r="AN623" s="166">
        <v>66.366918549067407</v>
      </c>
      <c r="AO623" s="150">
        <v>239.80173615598324</v>
      </c>
      <c r="AP623" s="151">
        <v>256.98155643747481</v>
      </c>
      <c r="AQ623" s="152">
        <v>307.8386991869919</v>
      </c>
      <c r="AR623" s="150">
        <v>120.91670100998435</v>
      </c>
      <c r="AS623" s="151">
        <v>136.43890071465989</v>
      </c>
      <c r="AT623" s="166">
        <v>186.66166666666666</v>
      </c>
      <c r="AU623" s="150">
        <v>48.340936689585739</v>
      </c>
      <c r="AV623" s="151">
        <v>53.226238558885683</v>
      </c>
      <c r="AW623" s="166">
        <v>71.259634146341455</v>
      </c>
      <c r="AX623" s="150">
        <v>102.61150406504065</v>
      </c>
      <c r="AY623" s="151">
        <v>102.61150406504065</v>
      </c>
      <c r="AZ623" s="152">
        <v>102.61150406504065</v>
      </c>
      <c r="BA623" s="150">
        <v>6.5265011859094155</v>
      </c>
      <c r="BB623" s="151">
        <v>6.9940712679205497</v>
      </c>
      <c r="BC623" s="166">
        <v>8.3782113821138218</v>
      </c>
    </row>
    <row r="624" spans="1:55" hidden="1">
      <c r="A624" s="147" t="str">
        <f t="shared" si="9"/>
        <v>CINCINNATI CHILDRENS HOSPITAL MEDICAL CENTERVIZIENT</v>
      </c>
      <c r="B624" s="148" t="s">
        <v>397</v>
      </c>
      <c r="C624" s="148" t="s">
        <v>8335</v>
      </c>
      <c r="D624" s="168">
        <v>245</v>
      </c>
      <c r="E624" s="150">
        <v>91.737021956160234</v>
      </c>
      <c r="F624" s="151">
        <v>102.70659100511341</v>
      </c>
      <c r="G624" s="152">
        <v>135.65509326084924</v>
      </c>
      <c r="H624" s="150">
        <v>2104.0034124451431</v>
      </c>
      <c r="I624" s="151">
        <v>2393.9052854341703</v>
      </c>
      <c r="J624" s="153">
        <v>3094.8138087133125</v>
      </c>
      <c r="K624" s="150">
        <v>1966.7706226527416</v>
      </c>
      <c r="L624" s="151">
        <v>2242.398421361378</v>
      </c>
      <c r="M624" s="152">
        <v>2895.4314835140417</v>
      </c>
      <c r="N624" s="150">
        <v>65.56790781887382</v>
      </c>
      <c r="O624" s="151">
        <v>71.371193044516161</v>
      </c>
      <c r="P624" s="152">
        <v>90.105059893148336</v>
      </c>
      <c r="Q624" s="150">
        <v>71.66488197352777</v>
      </c>
      <c r="R624" s="151">
        <v>80.13567102827615</v>
      </c>
      <c r="S624" s="152">
        <v>109.27726530612244</v>
      </c>
      <c r="T624" s="150">
        <v>95.295277820131659</v>
      </c>
      <c r="U624" s="151">
        <v>101.60930323402178</v>
      </c>
      <c r="V624" s="152">
        <v>120.41167346938775</v>
      </c>
      <c r="W624" s="150">
        <v>69.068229973918548</v>
      </c>
      <c r="X624" s="151">
        <v>73.64451716593301</v>
      </c>
      <c r="Y624" s="152">
        <v>87.272122448979601</v>
      </c>
      <c r="Z624" s="150">
        <v>2013.3082435701945</v>
      </c>
      <c r="AA624" s="151">
        <v>2494.1194439728206</v>
      </c>
      <c r="AB624" s="166">
        <v>3526.2990204081634</v>
      </c>
      <c r="AC624" s="150">
        <v>165.85061531949458</v>
      </c>
      <c r="AD624" s="151">
        <v>187.06792879173182</v>
      </c>
      <c r="AE624" s="152">
        <v>217.22567346938771</v>
      </c>
      <c r="AF624" s="150">
        <v>558.43405991508746</v>
      </c>
      <c r="AG624" s="151">
        <v>697.15573875335576</v>
      </c>
      <c r="AH624" s="152">
        <v>1037.6949795918367</v>
      </c>
      <c r="AI624" s="150">
        <v>248.39049568158111</v>
      </c>
      <c r="AJ624" s="151">
        <v>277.85870623725731</v>
      </c>
      <c r="AK624" s="152">
        <v>313.95872377917283</v>
      </c>
      <c r="AL624" s="150">
        <v>48.298003551570432</v>
      </c>
      <c r="AM624" s="151">
        <v>56.650147246458687</v>
      </c>
      <c r="AN624" s="166">
        <v>66.366918549067407</v>
      </c>
      <c r="AO624" s="150">
        <v>289.23</v>
      </c>
      <c r="AP624" s="151">
        <v>309.95094847880375</v>
      </c>
      <c r="AQ624" s="152">
        <v>371.29083547559691</v>
      </c>
      <c r="AR624" s="150">
        <v>152.11000000000001</v>
      </c>
      <c r="AS624" s="151">
        <v>171.63651517413828</v>
      </c>
      <c r="AT624" s="166">
        <v>234.81542152164894</v>
      </c>
      <c r="AU624" s="150">
        <v>121.97</v>
      </c>
      <c r="AV624" s="151">
        <v>134.29620445120341</v>
      </c>
      <c r="AW624" s="166">
        <v>179.79663142732846</v>
      </c>
      <c r="AX624" s="150">
        <v>277.64999999999998</v>
      </c>
      <c r="AY624" s="151">
        <v>277.64999999999998</v>
      </c>
      <c r="AZ624" s="152">
        <v>277.64999999999998</v>
      </c>
      <c r="BA624" s="150">
        <v>37.54</v>
      </c>
      <c r="BB624" s="151">
        <v>40.229431960357815</v>
      </c>
      <c r="BC624" s="166">
        <v>48.19091368030255</v>
      </c>
    </row>
    <row r="625" spans="1:55" hidden="1">
      <c r="A625" s="147" t="str">
        <f t="shared" si="9"/>
        <v>ESKENAZI HEALTHVIZIENT</v>
      </c>
      <c r="B625" s="148" t="s">
        <v>1151</v>
      </c>
      <c r="C625" s="148" t="s">
        <v>8335</v>
      </c>
      <c r="D625" s="168">
        <v>245</v>
      </c>
      <c r="E625" s="150">
        <v>91.737021956160234</v>
      </c>
      <c r="F625" s="151">
        <v>102.70659100511341</v>
      </c>
      <c r="G625" s="152">
        <v>135.65509326084924</v>
      </c>
      <c r="H625" s="150">
        <v>2055.368114499845</v>
      </c>
      <c r="I625" s="151">
        <v>2339.5212952680204</v>
      </c>
      <c r="J625" s="153">
        <v>3020.6529057654243</v>
      </c>
      <c r="K625" s="150">
        <v>1966.7706226527416</v>
      </c>
      <c r="L625" s="151">
        <v>2242.398421361378</v>
      </c>
      <c r="M625" s="152">
        <v>2895.4314835140417</v>
      </c>
      <c r="N625" s="150">
        <v>65.56790781887382</v>
      </c>
      <c r="O625" s="151">
        <v>71.371193044516161</v>
      </c>
      <c r="P625" s="152">
        <v>90.105059893148336</v>
      </c>
      <c r="Q625" s="150">
        <v>23.029584028229564</v>
      </c>
      <c r="R625" s="151">
        <v>25.751680862126463</v>
      </c>
      <c r="S625" s="152">
        <v>35.116362358234127</v>
      </c>
      <c r="T625" s="150">
        <v>865.94323169273832</v>
      </c>
      <c r="U625" s="151">
        <v>923.31845213350425</v>
      </c>
      <c r="V625" s="152">
        <v>1094.1746122448981</v>
      </c>
      <c r="W625" s="150">
        <v>254.34372530321994</v>
      </c>
      <c r="X625" s="151">
        <v>271.19590079568445</v>
      </c>
      <c r="Y625" s="152">
        <v>321.3795510204082</v>
      </c>
      <c r="Z625" s="150">
        <v>832.79309453237954</v>
      </c>
      <c r="AA625" s="151">
        <v>1031.6778151149936</v>
      </c>
      <c r="AB625" s="166">
        <v>1458.6328163265305</v>
      </c>
      <c r="AC625" s="150">
        <v>136.7974667159661</v>
      </c>
      <c r="AD625" s="151">
        <v>154.29800313501565</v>
      </c>
      <c r="AE625" s="152">
        <v>179.17281632653061</v>
      </c>
      <c r="AF625" s="150">
        <v>199.72199910775879</v>
      </c>
      <c r="AG625" s="151">
        <v>249.33532502376076</v>
      </c>
      <c r="AH625" s="152">
        <v>371.12799999999999</v>
      </c>
      <c r="AI625" s="150">
        <v>84.449953658774476</v>
      </c>
      <c r="AJ625" s="151">
        <v>94.468811300670964</v>
      </c>
      <c r="AK625" s="152">
        <v>106.74240816326531</v>
      </c>
      <c r="AL625" s="150">
        <v>23.212598071574103</v>
      </c>
      <c r="AM625" s="151">
        <v>27.226738209239674</v>
      </c>
      <c r="AN625" s="166">
        <v>31.896734693877551</v>
      </c>
      <c r="AO625" s="150">
        <v>157.90509704186863</v>
      </c>
      <c r="AP625" s="151">
        <v>169.21769732657307</v>
      </c>
      <c r="AQ625" s="152">
        <v>202.70620408163265</v>
      </c>
      <c r="AR625" s="150">
        <v>96.684798937065281</v>
      </c>
      <c r="AS625" s="151">
        <v>109.0963247641188</v>
      </c>
      <c r="AT625" s="166">
        <v>149.25436734693878</v>
      </c>
      <c r="AU625" s="150">
        <v>40.01564345574095</v>
      </c>
      <c r="AV625" s="151">
        <v>44.059596907261181</v>
      </c>
      <c r="AW625" s="166">
        <v>58.987274721154741</v>
      </c>
      <c r="AX625" s="150">
        <v>27.393591836734696</v>
      </c>
      <c r="AY625" s="151">
        <v>27.393591836734696</v>
      </c>
      <c r="AZ625" s="152">
        <v>27.393591836734696</v>
      </c>
      <c r="BA625" s="150">
        <v>21.921528814859158</v>
      </c>
      <c r="BB625" s="151">
        <v>23.492025890367604</v>
      </c>
      <c r="BC625" s="166">
        <v>28.141142857142857</v>
      </c>
    </row>
    <row r="626" spans="1:55" hidden="1">
      <c r="A626" s="147" t="str">
        <f t="shared" si="9"/>
        <v>MARICOPA INTEGRATED HEALTH SYSTEMVIZIENT</v>
      </c>
      <c r="B626" s="148" t="s">
        <v>682</v>
      </c>
      <c r="C626" s="148" t="s">
        <v>8335</v>
      </c>
      <c r="D626" s="168">
        <v>243</v>
      </c>
      <c r="E626" s="150">
        <v>91.737021956160234</v>
      </c>
      <c r="F626" s="151">
        <v>102.70659100511341</v>
      </c>
      <c r="G626" s="152">
        <v>135.65509326084924</v>
      </c>
      <c r="H626" s="150">
        <v>2065.4266394580732</v>
      </c>
      <c r="I626" s="151">
        <v>2350.4700802821753</v>
      </c>
      <c r="J626" s="153">
        <v>3034.4755824977901</v>
      </c>
      <c r="K626" s="150">
        <v>1966.7706226527416</v>
      </c>
      <c r="L626" s="151">
        <v>2242.398421361378</v>
      </c>
      <c r="M626" s="152">
        <v>2895.4314835140417</v>
      </c>
      <c r="N626" s="150">
        <v>75.626432777101911</v>
      </c>
      <c r="O626" s="151">
        <v>82.31997805867114</v>
      </c>
      <c r="P626" s="152">
        <v>103.9277366255144</v>
      </c>
      <c r="Q626" s="150">
        <v>23.029584028229564</v>
      </c>
      <c r="R626" s="151">
        <v>25.751680862126463</v>
      </c>
      <c r="S626" s="152">
        <v>35.116362358234127</v>
      </c>
      <c r="T626" s="150">
        <v>302.48113292545133</v>
      </c>
      <c r="U626" s="151">
        <v>322.52277196782268</v>
      </c>
      <c r="V626" s="152">
        <v>382.20424182210121</v>
      </c>
      <c r="W626" s="150">
        <v>72.746845352731057</v>
      </c>
      <c r="X626" s="151">
        <v>77.566868346991569</v>
      </c>
      <c r="Y626" s="152">
        <v>91.920288065843621</v>
      </c>
      <c r="Z626" s="150">
        <v>1179.8582437540556</v>
      </c>
      <c r="AA626" s="151">
        <v>1461.6278437624228</v>
      </c>
      <c r="AB626" s="166">
        <v>2066.5156378600823</v>
      </c>
      <c r="AC626" s="150">
        <v>197.01923153225877</v>
      </c>
      <c r="AD626" s="151">
        <v>222.22395439340977</v>
      </c>
      <c r="AE626" s="152">
        <v>258.04930041152267</v>
      </c>
      <c r="AF626" s="150">
        <v>162.93942538203132</v>
      </c>
      <c r="AG626" s="151">
        <v>203.41552141631522</v>
      </c>
      <c r="AH626" s="152">
        <v>302.77777777777777</v>
      </c>
      <c r="AI626" s="150">
        <v>279.00841672764119</v>
      </c>
      <c r="AJ626" s="151">
        <v>312.10903415817222</v>
      </c>
      <c r="AK626" s="152">
        <v>352.65893004115225</v>
      </c>
      <c r="AL626" s="150">
        <v>40.60232143329786</v>
      </c>
      <c r="AM626" s="151">
        <v>47.623655609043908</v>
      </c>
      <c r="AN626" s="166">
        <v>55.792181069958851</v>
      </c>
      <c r="AO626" s="150">
        <v>248.06838964644257</v>
      </c>
      <c r="AP626" s="151">
        <v>265.84044759715221</v>
      </c>
      <c r="AQ626" s="152">
        <v>318.45078189300409</v>
      </c>
      <c r="AR626" s="150">
        <v>39.376394832589085</v>
      </c>
      <c r="AS626" s="151">
        <v>44.431182625642862</v>
      </c>
      <c r="AT626" s="166">
        <v>60.786172839506179</v>
      </c>
      <c r="AU626" s="150">
        <v>22.439836325302323</v>
      </c>
      <c r="AV626" s="151">
        <v>24.70759077637404</v>
      </c>
      <c r="AW626" s="166">
        <v>33.078683127572013</v>
      </c>
      <c r="AX626" s="150">
        <v>35.462592592592593</v>
      </c>
      <c r="AY626" s="151">
        <v>35.462592592592593</v>
      </c>
      <c r="AZ626" s="152">
        <v>35.462592592592593</v>
      </c>
      <c r="BA626" s="150">
        <v>25.09915389593715</v>
      </c>
      <c r="BB626" s="151">
        <v>26.897301649418043</v>
      </c>
      <c r="BC626" s="166">
        <v>32.220329218106997</v>
      </c>
    </row>
    <row r="627" spans="1:55" hidden="1">
      <c r="A627" s="147" t="str">
        <f t="shared" si="9"/>
        <v>VISN 18, VA Southwest Health Care NetworkDEPARTMENT OF VETERANS AFFAIRS</v>
      </c>
      <c r="B627" s="148" t="s">
        <v>1081</v>
      </c>
      <c r="C627" s="148" t="s">
        <v>8360</v>
      </c>
      <c r="D627" s="168">
        <v>242</v>
      </c>
      <c r="E627" s="150">
        <v>89.789090909090916</v>
      </c>
      <c r="F627" s="151">
        <v>102.14952307244833</v>
      </c>
      <c r="G627" s="152">
        <v>126.60319936074333</v>
      </c>
      <c r="H627" s="150">
        <v>1357.854469919386</v>
      </c>
      <c r="I627" s="151">
        <v>1486.9936283033207</v>
      </c>
      <c r="J627" s="153">
        <v>1761.3437429248456</v>
      </c>
      <c r="K627" s="150">
        <v>615.28496503496501</v>
      </c>
      <c r="L627" s="151">
        <v>684.57158125897979</v>
      </c>
      <c r="M627" s="152">
        <v>826.70154106990867</v>
      </c>
      <c r="N627" s="150">
        <v>731.54</v>
      </c>
      <c r="O627" s="151">
        <v>790.28447585046479</v>
      </c>
      <c r="P627" s="152">
        <v>919.66794565658995</v>
      </c>
      <c r="Q627" s="150">
        <v>11.029504884421257</v>
      </c>
      <c r="R627" s="151">
        <v>12.137571193876356</v>
      </c>
      <c r="S627" s="152">
        <v>14.97425619834711</v>
      </c>
      <c r="T627" s="150">
        <v>558.81632631719754</v>
      </c>
      <c r="U627" s="151">
        <v>604.21266069988428</v>
      </c>
      <c r="V627" s="152">
        <v>661.84743801652894</v>
      </c>
      <c r="W627" s="150">
        <v>202.46514527372636</v>
      </c>
      <c r="X627" s="151">
        <v>218.91272384799333</v>
      </c>
      <c r="Y627" s="152">
        <v>239.7944214876033</v>
      </c>
      <c r="Z627" s="150">
        <v>618.08658235445762</v>
      </c>
      <c r="AA627" s="151">
        <v>758.25130066712927</v>
      </c>
      <c r="AB627" s="166">
        <v>974.66446280991727</v>
      </c>
      <c r="AC627" s="150">
        <v>285.96004664481194</v>
      </c>
      <c r="AD627" s="151">
        <v>322.05074400095361</v>
      </c>
      <c r="AE627" s="152">
        <v>345.36797520661156</v>
      </c>
      <c r="AF627" s="150">
        <v>125.97909104445814</v>
      </c>
      <c r="AG627" s="151">
        <v>154.42292453242445</v>
      </c>
      <c r="AH627" s="152">
        <v>205.71436528028929</v>
      </c>
      <c r="AI627" s="150">
        <v>233.52767095444818</v>
      </c>
      <c r="AJ627" s="151">
        <v>255.58934459222152</v>
      </c>
      <c r="AK627" s="152">
        <v>275.50252066115701</v>
      </c>
      <c r="AL627" s="150">
        <v>119.10501415791013</v>
      </c>
      <c r="AM627" s="151">
        <v>138.443638187104</v>
      </c>
      <c r="AN627" s="166">
        <v>153.26301652892562</v>
      </c>
      <c r="AO627" s="150">
        <v>62.442587412587422</v>
      </c>
      <c r="AP627" s="151">
        <v>67.52916816495177</v>
      </c>
      <c r="AQ627" s="152">
        <v>75.215190541239394</v>
      </c>
      <c r="AR627" s="150">
        <v>35.868531468531465</v>
      </c>
      <c r="AS627" s="151">
        <v>39.947110328373149</v>
      </c>
      <c r="AT627" s="152">
        <v>48.538586543004989</v>
      </c>
      <c r="AU627" s="150">
        <v>27.975555883474119</v>
      </c>
      <c r="AV627" s="151">
        <v>31.916074436977187</v>
      </c>
      <c r="AW627" s="166">
        <v>37.651735537190085</v>
      </c>
      <c r="AX627" s="150">
        <v>79.915743801652894</v>
      </c>
      <c r="AY627" s="151">
        <v>79.915743801652894</v>
      </c>
      <c r="AZ627" s="152">
        <v>79.915743801652894</v>
      </c>
      <c r="BA627" s="150">
        <v>5.2089016741381142</v>
      </c>
      <c r="BB627" s="151">
        <v>5.6332194369745778</v>
      </c>
      <c r="BC627" s="166">
        <v>6.2743801652892568</v>
      </c>
    </row>
    <row r="628" spans="1:55" hidden="1">
      <c r="A628" s="147" t="str">
        <f t="shared" si="9"/>
        <v>NORTHERN ARIZONA HEALTHCAREPREMIER</v>
      </c>
      <c r="B628" s="148" t="s">
        <v>780</v>
      </c>
      <c r="C628" s="148" t="s">
        <v>8334</v>
      </c>
      <c r="D628" s="168">
        <v>225</v>
      </c>
      <c r="E628" s="150">
        <v>90.559039229289681</v>
      </c>
      <c r="F628" s="151">
        <v>110.87213602572317</v>
      </c>
      <c r="G628" s="152">
        <v>170.13036375307578</v>
      </c>
      <c r="H628" s="150">
        <v>1826.6476653959694</v>
      </c>
      <c r="I628" s="151">
        <v>2305.2805456405858</v>
      </c>
      <c r="J628" s="153">
        <v>2787.1135222259345</v>
      </c>
      <c r="K628" s="150">
        <v>1726.4826996787724</v>
      </c>
      <c r="L628" s="151">
        <v>2170.6621243783366</v>
      </c>
      <c r="M628" s="152">
        <v>2629.5554816811873</v>
      </c>
      <c r="N628" s="150">
        <v>61.160458252088169</v>
      </c>
      <c r="O628" s="151">
        <v>82.6326774546352</v>
      </c>
      <c r="P628" s="152">
        <v>96.122108341357304</v>
      </c>
      <c r="Q628" s="150">
        <v>39.004507465108986</v>
      </c>
      <c r="R628" s="151">
        <v>51.98574380761417</v>
      </c>
      <c r="S628" s="152">
        <v>61.435932203389832</v>
      </c>
      <c r="T628" s="150">
        <v>143.69794689247286</v>
      </c>
      <c r="U628" s="151">
        <v>171.7399356070388</v>
      </c>
      <c r="V628" s="152">
        <v>185.90745762711865</v>
      </c>
      <c r="W628" s="150">
        <v>113.90387114693203</v>
      </c>
      <c r="X628" s="151">
        <v>136.13168398852909</v>
      </c>
      <c r="Y628" s="152">
        <v>147.3617372881356</v>
      </c>
      <c r="Z628" s="150">
        <v>1324.8417017511781</v>
      </c>
      <c r="AA628" s="151">
        <v>1650.4008923715539</v>
      </c>
      <c r="AB628" s="166">
        <v>2129.983686440678</v>
      </c>
      <c r="AC628" s="150">
        <v>239.96066496754653</v>
      </c>
      <c r="AD628" s="151">
        <v>304.83771517979432</v>
      </c>
      <c r="AE628" s="152">
        <v>321.7619491525424</v>
      </c>
      <c r="AF628" s="150">
        <v>310.70496763863287</v>
      </c>
      <c r="AG628" s="151">
        <v>319.60785313107669</v>
      </c>
      <c r="AH628" s="152">
        <v>346.81275423728812</v>
      </c>
      <c r="AI628" s="150">
        <v>460.60674622328384</v>
      </c>
      <c r="AJ628" s="151">
        <v>583.39805437091889</v>
      </c>
      <c r="AK628" s="152">
        <v>680.69423728813558</v>
      </c>
      <c r="AL628" s="150">
        <v>55.675614201272843</v>
      </c>
      <c r="AM628" s="151">
        <v>70.814841333905079</v>
      </c>
      <c r="AN628" s="166">
        <v>87.160329160871612</v>
      </c>
      <c r="AO628" s="150">
        <v>167.22988042400792</v>
      </c>
      <c r="AP628" s="151">
        <v>193.10578139847664</v>
      </c>
      <c r="AQ628" s="152">
        <v>215.83072033898307</v>
      </c>
      <c r="AR628" s="150">
        <v>95.555170747097748</v>
      </c>
      <c r="AS628" s="151">
        <v>122.9316307268009</v>
      </c>
      <c r="AT628" s="166">
        <v>153.85144067796611</v>
      </c>
      <c r="AU628" s="150">
        <v>29.476287460631799</v>
      </c>
      <c r="AV628" s="151">
        <v>37.381552350313804</v>
      </c>
      <c r="AW628" s="166">
        <v>45.408432203389829</v>
      </c>
      <c r="AX628" s="150">
        <v>144.81046610169494</v>
      </c>
      <c r="AY628" s="151">
        <v>144.81046610169494</v>
      </c>
      <c r="AZ628" s="152">
        <v>144.81046610169494</v>
      </c>
      <c r="BA628" s="150">
        <v>24.705715095416238</v>
      </c>
      <c r="BB628" s="151">
        <v>28.528492673750563</v>
      </c>
      <c r="BC628" s="166">
        <v>31.885762711864405</v>
      </c>
    </row>
    <row r="629" spans="1:55" hidden="1">
      <c r="A629" s="147" t="str">
        <f t="shared" si="9"/>
        <v>NORTHERN ARIZONA HEALTHCAREINTALARE</v>
      </c>
      <c r="B629" s="148" t="s">
        <v>780</v>
      </c>
      <c r="C629" s="148" t="s">
        <v>8332</v>
      </c>
      <c r="D629" s="168">
        <v>11</v>
      </c>
      <c r="E629" s="150">
        <v>93.542106089414631</v>
      </c>
      <c r="F629" s="151">
        <v>105.12696665118459</v>
      </c>
      <c r="G629" s="152">
        <v>173.45076095947067</v>
      </c>
      <c r="H629" s="150">
        <v>2134.0717819951997</v>
      </c>
      <c r="I629" s="151">
        <v>2431.5655433774173</v>
      </c>
      <c r="J629" s="153">
        <v>2912.5951013011204</v>
      </c>
      <c r="K629" s="150">
        <v>2008.9706398809531</v>
      </c>
      <c r="L629" s="151">
        <v>2289.8341197808436</v>
      </c>
      <c r="M629" s="152">
        <v>2749.8954221994677</v>
      </c>
      <c r="N629" s="150">
        <v>83.151717815499367</v>
      </c>
      <c r="O629" s="151">
        <v>93.736231246165886</v>
      </c>
      <c r="P629" s="152">
        <v>101.26374689826302</v>
      </c>
      <c r="Q629" s="150">
        <v>41.949424298747211</v>
      </c>
      <c r="R629" s="151">
        <v>47.995192350407685</v>
      </c>
      <c r="S629" s="152">
        <v>61.435932203389832</v>
      </c>
      <c r="T629" s="150">
        <v>142.4791296706826</v>
      </c>
      <c r="U629" s="151">
        <v>166.08265979196173</v>
      </c>
      <c r="V629" s="152">
        <v>185.90745762711865</v>
      </c>
      <c r="W629" s="150">
        <v>112.93776131179052</v>
      </c>
      <c r="X629" s="151">
        <v>131.64737764025969</v>
      </c>
      <c r="Y629" s="152">
        <v>147.3617372881356</v>
      </c>
      <c r="Z629" s="150">
        <v>1202.0647647330786</v>
      </c>
      <c r="AA629" s="151">
        <v>1473.6583693401137</v>
      </c>
      <c r="AB629" s="166">
        <v>2129.983686440678</v>
      </c>
      <c r="AC629" s="150">
        <v>248.74606594160892</v>
      </c>
      <c r="AD629" s="151">
        <v>299.43167712261686</v>
      </c>
      <c r="AE629" s="152">
        <v>321.7619491525424</v>
      </c>
      <c r="AF629" s="150">
        <v>200.98213992605352</v>
      </c>
      <c r="AG629" s="151">
        <v>272.89133166449449</v>
      </c>
      <c r="AH629" s="152">
        <v>346.81275423728812</v>
      </c>
      <c r="AI629" s="150">
        <v>514.02063410525545</v>
      </c>
      <c r="AJ629" s="151">
        <v>570.20912447303635</v>
      </c>
      <c r="AK629" s="152">
        <v>680.69423728813558</v>
      </c>
      <c r="AL629" s="150">
        <v>52.250588643629733</v>
      </c>
      <c r="AM629" s="151">
        <v>66.001368423753732</v>
      </c>
      <c r="AN629" s="166">
        <v>72.621166253101734</v>
      </c>
      <c r="AO629" s="150">
        <v>174.51796680656915</v>
      </c>
      <c r="AP629" s="151">
        <v>192.82542924241079</v>
      </c>
      <c r="AQ629" s="152">
        <v>215.83072033898307</v>
      </c>
      <c r="AR629" s="150">
        <v>105.24435692332698</v>
      </c>
      <c r="AS629" s="151">
        <v>125.99335193872862</v>
      </c>
      <c r="AT629" s="166">
        <v>153.85144067796611</v>
      </c>
      <c r="AU629" s="150">
        <v>28.91731161682435</v>
      </c>
      <c r="AV629" s="151">
        <v>34.95645456363021</v>
      </c>
      <c r="AW629" s="166">
        <v>45.408432203389829</v>
      </c>
      <c r="AX629" s="150">
        <v>144.81046610169494</v>
      </c>
      <c r="AY629" s="151">
        <v>144.81046610169494</v>
      </c>
      <c r="AZ629" s="152">
        <v>144.81046610169494</v>
      </c>
      <c r="BA629" s="150">
        <v>25.782420916779074</v>
      </c>
      <c r="BB629" s="151">
        <v>28.487074833370681</v>
      </c>
      <c r="BC629" s="166">
        <v>31.885762711864405</v>
      </c>
    </row>
    <row r="630" spans="1:55" hidden="1">
      <c r="A630" s="147" t="str">
        <f t="shared" si="9"/>
        <v>AMG INTEGRATED HEALTHCARE MANAGEMENTVIZIENT</v>
      </c>
      <c r="B630" s="148" t="s">
        <v>271</v>
      </c>
      <c r="C630" s="148" t="s">
        <v>8335</v>
      </c>
      <c r="D630" s="168">
        <v>236</v>
      </c>
      <c r="E630" s="150">
        <v>432.81412865255982</v>
      </c>
      <c r="F630" s="151">
        <v>484.56841899660054</v>
      </c>
      <c r="G630" s="152">
        <v>640.01904285746809</v>
      </c>
      <c r="H630" s="150">
        <v>2147.0808612714095</v>
      </c>
      <c r="I630" s="151">
        <v>2441.6430569725353</v>
      </c>
      <c r="J630" s="153">
        <v>3158.3114688903238</v>
      </c>
      <c r="K630" s="150">
        <v>1966.7706226527416</v>
      </c>
      <c r="L630" s="151">
        <v>2242.398421361378</v>
      </c>
      <c r="M630" s="152">
        <v>2895.4314835140417</v>
      </c>
      <c r="N630" s="150">
        <v>80.098149216817802</v>
      </c>
      <c r="O630" s="151">
        <v>87.187477234349146</v>
      </c>
      <c r="P630" s="152">
        <v>110.07288127064815</v>
      </c>
      <c r="Q630" s="150">
        <v>100.21208940185029</v>
      </c>
      <c r="R630" s="151">
        <v>112.05715837680827</v>
      </c>
      <c r="S630" s="152">
        <v>152.80710410563435</v>
      </c>
      <c r="T630" s="150">
        <v>427.60650499221407</v>
      </c>
      <c r="U630" s="151">
        <v>455.93863646216607</v>
      </c>
      <c r="V630" s="152">
        <v>540.30814569524568</v>
      </c>
      <c r="W630" s="150">
        <v>230.88416277365587</v>
      </c>
      <c r="X630" s="151">
        <v>246.1819666603206</v>
      </c>
      <c r="Y630" s="152">
        <v>291.73689455660809</v>
      </c>
      <c r="Z630" s="150">
        <v>1082.7604634972979</v>
      </c>
      <c r="AA630" s="151">
        <v>1341.3415128052047</v>
      </c>
      <c r="AB630" s="166">
        <v>1896.4493757779076</v>
      </c>
      <c r="AC630" s="150">
        <v>249.76420605477719</v>
      </c>
      <c r="AD630" s="151">
        <v>281.71660758069282</v>
      </c>
      <c r="AE630" s="152">
        <v>327.13293082620584</v>
      </c>
      <c r="AF630" s="150">
        <v>229.36481817349096</v>
      </c>
      <c r="AG630" s="151">
        <v>286.3417737845059</v>
      </c>
      <c r="AH630" s="152">
        <v>426.21096634008444</v>
      </c>
      <c r="AI630" s="150">
        <v>306.28059975267956</v>
      </c>
      <c r="AJ630" s="151">
        <v>342.61669698484121</v>
      </c>
      <c r="AK630" s="152">
        <v>387.13021588370469</v>
      </c>
      <c r="AL630" s="150">
        <v>81.419337272144318</v>
      </c>
      <c r="AM630" s="151">
        <v>95.499132593568319</v>
      </c>
      <c r="AN630" s="166">
        <v>111.87937653136703</v>
      </c>
      <c r="AO630" s="150">
        <v>99.39613263717132</v>
      </c>
      <c r="AP630" s="151">
        <v>106.51704728422442</v>
      </c>
      <c r="AQ630" s="152">
        <v>127.59697517511525</v>
      </c>
      <c r="AR630" s="150">
        <v>59.420233122652725</v>
      </c>
      <c r="AS630" s="151">
        <v>67.048068792367474</v>
      </c>
      <c r="AT630" s="166">
        <v>91.728269591810829</v>
      </c>
      <c r="AU630" s="150">
        <v>50.746392781899807</v>
      </c>
      <c r="AV630" s="151">
        <v>55.874788392220132</v>
      </c>
      <c r="AW630" s="166">
        <v>74.805529878442911</v>
      </c>
      <c r="AX630" s="150">
        <v>71.185558074562636</v>
      </c>
      <c r="AY630" s="151">
        <v>71.185558074562636</v>
      </c>
      <c r="AZ630" s="152">
        <v>71.185558074562636</v>
      </c>
      <c r="BA630" s="150">
        <v>12.542561601172487</v>
      </c>
      <c r="BB630" s="151">
        <v>13.441132886067265</v>
      </c>
      <c r="BC630" s="166">
        <v>16.101158855939815</v>
      </c>
    </row>
    <row r="631" spans="1:55" hidden="1">
      <c r="A631" s="147" t="str">
        <f t="shared" si="9"/>
        <v>CAMBRIDGE HEALTH ALLIANCEVIZIENT</v>
      </c>
      <c r="B631" s="148" t="s">
        <v>351</v>
      </c>
      <c r="C631" s="148" t="s">
        <v>8335</v>
      </c>
      <c r="D631" s="168">
        <v>230</v>
      </c>
      <c r="E631" s="150">
        <v>91.737021956160234</v>
      </c>
      <c r="F631" s="151">
        <v>102.70659100511341</v>
      </c>
      <c r="G631" s="152">
        <v>135.65509326084924</v>
      </c>
      <c r="H631" s="150">
        <v>2055.368114499845</v>
      </c>
      <c r="I631" s="151">
        <v>2339.5212952680204</v>
      </c>
      <c r="J631" s="153">
        <v>3020.6529057654243</v>
      </c>
      <c r="K631" s="150">
        <v>1966.7706226527416</v>
      </c>
      <c r="L631" s="151">
        <v>2242.398421361378</v>
      </c>
      <c r="M631" s="152">
        <v>2895.4314835140417</v>
      </c>
      <c r="N631" s="150">
        <v>65.56790781887382</v>
      </c>
      <c r="O631" s="151">
        <v>71.371193044516161</v>
      </c>
      <c r="P631" s="152">
        <v>90.105059893148336</v>
      </c>
      <c r="Q631" s="150">
        <v>23.029584028229564</v>
      </c>
      <c r="R631" s="151">
        <v>25.751680862126463</v>
      </c>
      <c r="S631" s="152">
        <v>35.116362358234127</v>
      </c>
      <c r="T631" s="150">
        <v>114.38904583656542</v>
      </c>
      <c r="U631" s="151">
        <v>121.96817629301847</v>
      </c>
      <c r="V631" s="152">
        <v>144.53786956521739</v>
      </c>
      <c r="W631" s="150">
        <v>47.115319697578549</v>
      </c>
      <c r="X631" s="151">
        <v>50.237062272436994</v>
      </c>
      <c r="Y631" s="152">
        <v>59.533217391304348</v>
      </c>
      <c r="Z631" s="150">
        <v>518.93853631791171</v>
      </c>
      <c r="AA631" s="151">
        <v>642.86961412432788</v>
      </c>
      <c r="AB631" s="166">
        <v>908.91817391304346</v>
      </c>
      <c r="AC631" s="150">
        <v>72.23889884254244</v>
      </c>
      <c r="AD631" s="151">
        <v>81.480440447189707</v>
      </c>
      <c r="AE631" s="152">
        <v>94.616130434782605</v>
      </c>
      <c r="AF631" s="150">
        <v>191.94364813048284</v>
      </c>
      <c r="AG631" s="151">
        <v>239.62473892041626</v>
      </c>
      <c r="AH631" s="152">
        <v>356.67408979285784</v>
      </c>
      <c r="AI631" s="150">
        <v>55.450097571936816</v>
      </c>
      <c r="AJ631" s="151">
        <v>62.028510107806603</v>
      </c>
      <c r="AK631" s="152">
        <v>70.087391304347818</v>
      </c>
      <c r="AL631" s="150">
        <v>81.136098124493159</v>
      </c>
      <c r="AM631" s="151">
        <v>95.166913076393712</v>
      </c>
      <c r="AN631" s="166">
        <v>111.49017391304346</v>
      </c>
      <c r="AO631" s="150">
        <v>119.77102262737075</v>
      </c>
      <c r="AP631" s="151">
        <v>128.35163041050316</v>
      </c>
      <c r="AQ631" s="152">
        <v>153.75266416721331</v>
      </c>
      <c r="AR631" s="150">
        <v>56.387638511001946</v>
      </c>
      <c r="AS631" s="151">
        <v>63.626176930690995</v>
      </c>
      <c r="AT631" s="166">
        <v>87.046789202362007</v>
      </c>
      <c r="AU631" s="150">
        <v>40.01564345574095</v>
      </c>
      <c r="AV631" s="151">
        <v>44.059596907261181</v>
      </c>
      <c r="AW631" s="166">
        <v>58.987274721154741</v>
      </c>
      <c r="AX631" s="150">
        <v>25.037347826086958</v>
      </c>
      <c r="AY631" s="151">
        <v>25.037347826086958</v>
      </c>
      <c r="AZ631" s="152">
        <v>25.037347826086958</v>
      </c>
      <c r="BA631" s="150">
        <v>19.073066205717726</v>
      </c>
      <c r="BB631" s="151">
        <v>20.439494384611649</v>
      </c>
      <c r="BC631" s="166">
        <v>24.484509513543919</v>
      </c>
    </row>
    <row r="632" spans="1:55" hidden="1">
      <c r="A632" s="147" t="str">
        <f t="shared" si="9"/>
        <v>ANNE ARUNDEL HEALTH SYSTEM, INCPREMIER</v>
      </c>
      <c r="B632" s="148" t="s">
        <v>275</v>
      </c>
      <c r="C632" s="148" t="s">
        <v>8334</v>
      </c>
      <c r="D632" s="168">
        <v>220</v>
      </c>
      <c r="E632" s="150">
        <v>90.559039229289681</v>
      </c>
      <c r="F632" s="151">
        <v>110.87213602572317</v>
      </c>
      <c r="G632" s="152">
        <v>170.13036375307578</v>
      </c>
      <c r="H632" s="150">
        <v>1857.4659876076021</v>
      </c>
      <c r="I632" s="151">
        <v>2346.3556291936234</v>
      </c>
      <c r="J632" s="153">
        <v>2835.6554082043631</v>
      </c>
      <c r="K632" s="150">
        <v>1726.4826996787724</v>
      </c>
      <c r="L632" s="151">
        <v>2170.6621243783366</v>
      </c>
      <c r="M632" s="152">
        <v>2629.5554816811873</v>
      </c>
      <c r="N632" s="150">
        <v>61.160458252088169</v>
      </c>
      <c r="O632" s="151">
        <v>82.6326774546352</v>
      </c>
      <c r="P632" s="152">
        <v>96.122108341357304</v>
      </c>
      <c r="Q632" s="150">
        <v>69.822829676741492</v>
      </c>
      <c r="R632" s="151">
        <v>93.060827360651828</v>
      </c>
      <c r="S632" s="152">
        <v>109.97781818181818</v>
      </c>
      <c r="T632" s="150">
        <v>120.57726874115612</v>
      </c>
      <c r="U632" s="151">
        <v>144.10736421150273</v>
      </c>
      <c r="V632" s="152">
        <v>155.99536363636366</v>
      </c>
      <c r="W632" s="150">
        <v>89.129135954602134</v>
      </c>
      <c r="X632" s="151">
        <v>106.52227398216351</v>
      </c>
      <c r="Y632" s="152">
        <v>115.30972727272727</v>
      </c>
      <c r="Z632" s="150">
        <v>1936.259554796605</v>
      </c>
      <c r="AA632" s="151">
        <v>2412.0651492742932</v>
      </c>
      <c r="AB632" s="166">
        <v>3112.9766363636363</v>
      </c>
      <c r="AC632" s="150">
        <v>419.26278213017207</v>
      </c>
      <c r="AD632" s="151">
        <v>532.61691278347985</v>
      </c>
      <c r="AE632" s="152">
        <v>562.18718181818178</v>
      </c>
      <c r="AF632" s="150">
        <v>487.14752703831618</v>
      </c>
      <c r="AG632" s="151">
        <v>501.10616659310284</v>
      </c>
      <c r="AH632" s="152">
        <v>543.76013636363632</v>
      </c>
      <c r="AI632" s="150">
        <v>624.87339429795827</v>
      </c>
      <c r="AJ632" s="151">
        <v>791.45589041125686</v>
      </c>
      <c r="AK632" s="152">
        <v>923.45090909090914</v>
      </c>
      <c r="AL632" s="150">
        <v>55.675614201272843</v>
      </c>
      <c r="AM632" s="151">
        <v>70.814841333905079</v>
      </c>
      <c r="AN632" s="166">
        <v>87.160329160871612</v>
      </c>
      <c r="AO632" s="150">
        <v>95.593354913889343</v>
      </c>
      <c r="AP632" s="151">
        <v>110.38475570480884</v>
      </c>
      <c r="AQ632" s="152">
        <v>123.37497699796732</v>
      </c>
      <c r="AR632" s="150">
        <v>61.767554589636326</v>
      </c>
      <c r="AS632" s="151">
        <v>79.463896640478907</v>
      </c>
      <c r="AT632" s="166">
        <v>99.450685781534204</v>
      </c>
      <c r="AU632" s="150">
        <v>28.214160668078659</v>
      </c>
      <c r="AV632" s="151">
        <v>35.7809349444898</v>
      </c>
      <c r="AW632" s="166">
        <v>43.464116828929072</v>
      </c>
      <c r="AX632" s="150">
        <v>34.566272727272725</v>
      </c>
      <c r="AY632" s="151">
        <v>34.566272727272725</v>
      </c>
      <c r="AZ632" s="152">
        <v>34.566272727272725</v>
      </c>
      <c r="BA632" s="150">
        <v>11.222036565456449</v>
      </c>
      <c r="BB632" s="151">
        <v>12.958450573308186</v>
      </c>
      <c r="BC632" s="166">
        <v>14.483417852430374</v>
      </c>
    </row>
    <row r="633" spans="1:55" hidden="1">
      <c r="A633" s="147" t="str">
        <f t="shared" si="9"/>
        <v>GENESIS HEALTHCARE SYSTEMVIZIENT</v>
      </c>
      <c r="B633" s="148" t="s">
        <v>520</v>
      </c>
      <c r="C633" s="148" t="s">
        <v>8335</v>
      </c>
      <c r="D633" s="168">
        <v>215</v>
      </c>
      <c r="E633" s="150">
        <v>91.737021956160234</v>
      </c>
      <c r="F633" s="151">
        <v>102.70659100511341</v>
      </c>
      <c r="G633" s="152">
        <v>135.65509326084924</v>
      </c>
      <c r="H633" s="150">
        <v>2055.368114499845</v>
      </c>
      <c r="I633" s="151">
        <v>2339.5212952680204</v>
      </c>
      <c r="J633" s="153">
        <v>3020.6529057654243</v>
      </c>
      <c r="K633" s="150">
        <v>1966.7706226527416</v>
      </c>
      <c r="L633" s="151">
        <v>2242.398421361378</v>
      </c>
      <c r="M633" s="152">
        <v>2895.4314835140417</v>
      </c>
      <c r="N633" s="150">
        <v>65.56790781887382</v>
      </c>
      <c r="O633" s="151">
        <v>71.371193044516161</v>
      </c>
      <c r="P633" s="152">
        <v>90.105059893148336</v>
      </c>
      <c r="Q633" s="150">
        <v>23.029584028229564</v>
      </c>
      <c r="R633" s="151">
        <v>25.751680862126463</v>
      </c>
      <c r="S633" s="152">
        <v>35.116362358234127</v>
      </c>
      <c r="T633" s="150">
        <v>302.48113292545133</v>
      </c>
      <c r="U633" s="151">
        <v>322.52277196782268</v>
      </c>
      <c r="V633" s="152">
        <v>382.20424182210121</v>
      </c>
      <c r="W633" s="150">
        <v>554.93932596113575</v>
      </c>
      <c r="X633" s="151">
        <v>591.70820987056959</v>
      </c>
      <c r="Y633" s="152">
        <v>701.20130232558142</v>
      </c>
      <c r="Z633" s="150">
        <v>719.02039078743962</v>
      </c>
      <c r="AA633" s="151">
        <v>890.7343140341959</v>
      </c>
      <c r="AB633" s="166">
        <v>1259.360511627907</v>
      </c>
      <c r="AC633" s="150">
        <v>90.305743390645304</v>
      </c>
      <c r="AD633" s="151">
        <v>101.85858123916138</v>
      </c>
      <c r="AE633" s="152">
        <v>118.27948837209303</v>
      </c>
      <c r="AF633" s="150">
        <v>177.1367049723047</v>
      </c>
      <c r="AG633" s="151">
        <v>221.1395745346905</v>
      </c>
      <c r="AH633" s="152">
        <v>329.15948837209299</v>
      </c>
      <c r="AI633" s="150">
        <v>503.92468878030127</v>
      </c>
      <c r="AJ633" s="151">
        <v>563.70861405664459</v>
      </c>
      <c r="AK633" s="152">
        <v>636.94688372093015</v>
      </c>
      <c r="AL633" s="150">
        <v>48.298003551570432</v>
      </c>
      <c r="AM633" s="151">
        <v>56.650147246458687</v>
      </c>
      <c r="AN633" s="166">
        <v>66.366918549067407</v>
      </c>
      <c r="AO633" s="150">
        <v>119.77102262737075</v>
      </c>
      <c r="AP633" s="151">
        <v>128.35163041050316</v>
      </c>
      <c r="AQ633" s="152">
        <v>153.75266416721331</v>
      </c>
      <c r="AR633" s="150">
        <v>55.42153535819542</v>
      </c>
      <c r="AS633" s="151">
        <v>62.536054135040089</v>
      </c>
      <c r="AT633" s="166">
        <v>85.555395348837209</v>
      </c>
      <c r="AU633" s="150">
        <v>22.536712198537288</v>
      </c>
      <c r="AV633" s="151">
        <v>24.814256858839823</v>
      </c>
      <c r="AW633" s="166">
        <v>33.22148837209302</v>
      </c>
      <c r="AX633" s="150">
        <v>37.055581395348838</v>
      </c>
      <c r="AY633" s="151">
        <v>37.055581395348838</v>
      </c>
      <c r="AZ633" s="152">
        <v>37.055581395348838</v>
      </c>
      <c r="BA633" s="150">
        <v>13.945100026243948</v>
      </c>
      <c r="BB633" s="151">
        <v>14.944151643211637</v>
      </c>
      <c r="BC633" s="166">
        <v>17.901627906976742</v>
      </c>
    </row>
    <row r="634" spans="1:55" hidden="1">
      <c r="A634" s="147" t="str">
        <f t="shared" si="9"/>
        <v>CAROLINAEAST HEALTH SYSTEMVIZIENT</v>
      </c>
      <c r="B634" s="148" t="s">
        <v>364</v>
      </c>
      <c r="C634" s="148" t="s">
        <v>8335</v>
      </c>
      <c r="D634" s="168">
        <v>215</v>
      </c>
      <c r="E634" s="150">
        <v>91.737021956160234</v>
      </c>
      <c r="F634" s="151">
        <v>102.70659100511341</v>
      </c>
      <c r="G634" s="152">
        <v>135.65509326084924</v>
      </c>
      <c r="H634" s="150">
        <v>2015.9645422844085</v>
      </c>
      <c r="I634" s="151">
        <v>2296.8103240467472</v>
      </c>
      <c r="J634" s="153">
        <v>2967.4172509559021</v>
      </c>
      <c r="K634" s="150">
        <v>1966.7706226527416</v>
      </c>
      <c r="L634" s="151">
        <v>2242.398421361378</v>
      </c>
      <c r="M634" s="152">
        <v>2895.4314835140417</v>
      </c>
      <c r="N634" s="150">
        <v>20.097619108970758</v>
      </c>
      <c r="O634" s="151">
        <v>21.876419438666566</v>
      </c>
      <c r="P634" s="152">
        <v>27.618651162790698</v>
      </c>
      <c r="Q634" s="150">
        <v>29.096300522695977</v>
      </c>
      <c r="R634" s="151">
        <v>32.535483246702491</v>
      </c>
      <c r="S634" s="152">
        <v>44.367116279069769</v>
      </c>
      <c r="T634" s="150">
        <v>875.23087217843613</v>
      </c>
      <c r="U634" s="151">
        <v>933.22146831675195</v>
      </c>
      <c r="V634" s="152">
        <v>1105.9101395348837</v>
      </c>
      <c r="W634" s="150">
        <v>206.84774833172264</v>
      </c>
      <c r="X634" s="151">
        <v>220.55295985581915</v>
      </c>
      <c r="Y634" s="152">
        <v>261.3653488372093</v>
      </c>
      <c r="Z634" s="150">
        <v>976.29574907570384</v>
      </c>
      <c r="AA634" s="151">
        <v>1209.4512693792713</v>
      </c>
      <c r="AB634" s="166">
        <v>1709.976976744186</v>
      </c>
      <c r="AC634" s="150">
        <v>156.75707648811741</v>
      </c>
      <c r="AD634" s="151">
        <v>176.81105111120047</v>
      </c>
      <c r="AE634" s="152">
        <v>205.31525581395348</v>
      </c>
      <c r="AF634" s="150">
        <v>204.03572288139446</v>
      </c>
      <c r="AG634" s="151">
        <v>254.72062921642441</v>
      </c>
      <c r="AH634" s="152">
        <v>379.14386046511623</v>
      </c>
      <c r="AI634" s="150">
        <v>172.41696421291095</v>
      </c>
      <c r="AJ634" s="151">
        <v>192.87193126330004</v>
      </c>
      <c r="AK634" s="152">
        <v>217.93027906976747</v>
      </c>
      <c r="AL634" s="150">
        <v>33.008725046648955</v>
      </c>
      <c r="AM634" s="151">
        <v>38.716903325287248</v>
      </c>
      <c r="AN634" s="166">
        <v>45.35772093023256</v>
      </c>
      <c r="AO634" s="150">
        <v>119.77102262737075</v>
      </c>
      <c r="AP634" s="151">
        <v>128.35163041050316</v>
      </c>
      <c r="AQ634" s="152">
        <v>153.75266416721331</v>
      </c>
      <c r="AR634" s="150">
        <v>56.387638511001946</v>
      </c>
      <c r="AS634" s="151">
        <v>63.626176930690995</v>
      </c>
      <c r="AT634" s="166">
        <v>87.046789202362007</v>
      </c>
      <c r="AU634" s="150">
        <v>40.01564345574095</v>
      </c>
      <c r="AV634" s="151">
        <v>44.059596907261181</v>
      </c>
      <c r="AW634" s="166">
        <v>58.987274721154741</v>
      </c>
      <c r="AX634" s="150">
        <v>15.85153488372093</v>
      </c>
      <c r="AY634" s="151">
        <v>15.85153488372093</v>
      </c>
      <c r="AZ634" s="152">
        <v>15.85153488372093</v>
      </c>
      <c r="BA634" s="150">
        <v>7.4039809043297371</v>
      </c>
      <c r="BB634" s="151">
        <v>7.934415184510434</v>
      </c>
      <c r="BC634" s="166">
        <v>9.5046511627906973</v>
      </c>
    </row>
    <row r="635" spans="1:55" hidden="1">
      <c r="A635" s="147" t="str">
        <f t="shared" si="9"/>
        <v>VISN 17, VA Heart of Texas Health Care NetworkDEPARTMENT OF VETERANS AFFAIRS</v>
      </c>
      <c r="B635" s="148" t="s">
        <v>1080</v>
      </c>
      <c r="C635" s="148" t="s">
        <v>8360</v>
      </c>
      <c r="D635" s="168">
        <v>205</v>
      </c>
      <c r="E635" s="150">
        <v>89.789090909090916</v>
      </c>
      <c r="F635" s="151">
        <v>102.14952307244833</v>
      </c>
      <c r="G635" s="152">
        <v>126.60319936074333</v>
      </c>
      <c r="H635" s="150">
        <v>736.95978067754686</v>
      </c>
      <c r="I635" s="151">
        <v>817.64476103868878</v>
      </c>
      <c r="J635" s="153">
        <v>987.7791996064941</v>
      </c>
      <c r="K635" s="150">
        <v>615.28496503496501</v>
      </c>
      <c r="L635" s="151">
        <v>684.57158125897979</v>
      </c>
      <c r="M635" s="152">
        <v>826.70154106990867</v>
      </c>
      <c r="N635" s="150">
        <v>40.947351164846822</v>
      </c>
      <c r="O635" s="151">
        <v>44.235524992175257</v>
      </c>
      <c r="P635" s="152">
        <v>51.477658536585359</v>
      </c>
      <c r="Q635" s="150">
        <v>80.727464477735012</v>
      </c>
      <c r="R635" s="151">
        <v>88.837654787533779</v>
      </c>
      <c r="S635" s="152">
        <v>109.6</v>
      </c>
      <c r="T635" s="150">
        <v>1118.02</v>
      </c>
      <c r="U635" s="151">
        <v>1208.8441355456071</v>
      </c>
      <c r="V635" s="152">
        <v>1324.1536401197079</v>
      </c>
      <c r="W635" s="150">
        <v>241.83530998738084</v>
      </c>
      <c r="X635" s="151">
        <v>261.48118660319074</v>
      </c>
      <c r="Y635" s="152">
        <v>286.42341463414635</v>
      </c>
      <c r="Z635" s="150">
        <v>922.57011930129602</v>
      </c>
      <c r="AA635" s="151">
        <v>1131.7831722735364</v>
      </c>
      <c r="AB635" s="166">
        <v>1454.8063902439023</v>
      </c>
      <c r="AC635" s="150">
        <v>328.52810903253294</v>
      </c>
      <c r="AD635" s="151">
        <v>369.99127388788736</v>
      </c>
      <c r="AE635" s="152">
        <v>396.77951219512204</v>
      </c>
      <c r="AF635" s="150">
        <v>125.97909104445814</v>
      </c>
      <c r="AG635" s="151">
        <v>154.42292453242445</v>
      </c>
      <c r="AH635" s="152">
        <v>205.71436528028929</v>
      </c>
      <c r="AI635" s="150">
        <v>411.82731913781032</v>
      </c>
      <c r="AJ635" s="151">
        <v>450.73320070980498</v>
      </c>
      <c r="AK635" s="152">
        <v>485.85019512195129</v>
      </c>
      <c r="AL635" s="150">
        <v>130.68354828475174</v>
      </c>
      <c r="AM635" s="151">
        <v>151.90213446223362</v>
      </c>
      <c r="AN635" s="166">
        <v>168.1621463414634</v>
      </c>
      <c r="AO635" s="150">
        <v>62.442587412587422</v>
      </c>
      <c r="AP635" s="151">
        <v>67.52916816495177</v>
      </c>
      <c r="AQ635" s="152">
        <v>75.215190541239394</v>
      </c>
      <c r="AR635" s="150">
        <v>23.605747507068212</v>
      </c>
      <c r="AS635" s="151">
        <v>26.289936092752477</v>
      </c>
      <c r="AT635" s="166">
        <v>31.944146341463412</v>
      </c>
      <c r="AU635" s="150">
        <v>22.140780539420518</v>
      </c>
      <c r="AV635" s="151">
        <v>25.259437300631287</v>
      </c>
      <c r="AW635" s="166">
        <v>29.798829268292685</v>
      </c>
      <c r="AX635" s="150">
        <v>125.8331707317073</v>
      </c>
      <c r="AY635" s="151">
        <v>125.8331707317073</v>
      </c>
      <c r="AZ635" s="152">
        <v>125.8331707317073</v>
      </c>
      <c r="BA635" s="150">
        <v>18.267004626871422</v>
      </c>
      <c r="BB635" s="151">
        <v>19.755037041743204</v>
      </c>
      <c r="BC635" s="166">
        <v>22.003512195121949</v>
      </c>
    </row>
    <row r="636" spans="1:55" hidden="1">
      <c r="A636" s="147" t="str">
        <f t="shared" si="9"/>
        <v>ELLIOT HEALTH SYSTEMPREMIER</v>
      </c>
      <c r="B636" s="148" t="s">
        <v>1166</v>
      </c>
      <c r="C636" s="148" t="s">
        <v>8334</v>
      </c>
      <c r="D636" s="168">
        <v>200</v>
      </c>
      <c r="E636" s="150">
        <v>90.559039229289681</v>
      </c>
      <c r="F636" s="151">
        <v>110.87213602572317</v>
      </c>
      <c r="G636" s="152">
        <v>170.13036375307578</v>
      </c>
      <c r="H636" s="150">
        <v>1811.6717672275704</v>
      </c>
      <c r="I636" s="151">
        <v>2284.6726101077684</v>
      </c>
      <c r="J636" s="153">
        <v>2763.647731681187</v>
      </c>
      <c r="K636" s="150">
        <v>1726.4826996787724</v>
      </c>
      <c r="L636" s="151">
        <v>2170.6621243783366</v>
      </c>
      <c r="M636" s="152">
        <v>2629.5554816811873</v>
      </c>
      <c r="N636" s="150">
        <v>25.693446338227169</v>
      </c>
      <c r="O636" s="151">
        <v>34.713903797347932</v>
      </c>
      <c r="P636" s="152">
        <v>40.380800000000001</v>
      </c>
      <c r="Q636" s="150">
        <v>59.495621210570761</v>
      </c>
      <c r="R636" s="151">
        <v>79.296581932083754</v>
      </c>
      <c r="S636" s="152">
        <v>93.711449999999999</v>
      </c>
      <c r="T636" s="150">
        <v>961.81316947026676</v>
      </c>
      <c r="U636" s="151">
        <v>1149.5065542893849</v>
      </c>
      <c r="V636" s="152">
        <v>1244.3339999999998</v>
      </c>
      <c r="W636" s="150">
        <v>122.69298838864616</v>
      </c>
      <c r="X636" s="151">
        <v>146.63595674800138</v>
      </c>
      <c r="Y636" s="152">
        <v>158.73255</v>
      </c>
      <c r="Z636" s="150">
        <v>837.71253189375273</v>
      </c>
      <c r="AA636" s="151">
        <v>1043.567324579843</v>
      </c>
      <c r="AB636" s="166">
        <v>1346.8129999999999</v>
      </c>
      <c r="AC636" s="150">
        <v>136.2697381917923</v>
      </c>
      <c r="AD636" s="151">
        <v>173.1123542441959</v>
      </c>
      <c r="AE636" s="152">
        <v>182.72334999999998</v>
      </c>
      <c r="AF636" s="150">
        <v>286.41957810306457</v>
      </c>
      <c r="AG636" s="151">
        <v>294.62659431534286</v>
      </c>
      <c r="AH636" s="152">
        <v>319.70509999999996</v>
      </c>
      <c r="AI636" s="150">
        <v>218.57905157453871</v>
      </c>
      <c r="AJ636" s="151">
        <v>276.8491657154554</v>
      </c>
      <c r="AK636" s="152">
        <v>323.02067222994901</v>
      </c>
      <c r="AL636" s="150">
        <v>55.675614201272843</v>
      </c>
      <c r="AM636" s="151">
        <v>70.814841333905079</v>
      </c>
      <c r="AN636" s="166">
        <v>87.160329160871612</v>
      </c>
      <c r="AO636" s="150">
        <v>289.23</v>
      </c>
      <c r="AP636" s="151">
        <v>333.98328703141954</v>
      </c>
      <c r="AQ636" s="152">
        <v>373.28687364583107</v>
      </c>
      <c r="AR636" s="150">
        <v>152.11000000000001</v>
      </c>
      <c r="AS636" s="151">
        <v>195.68936148252999</v>
      </c>
      <c r="AT636" s="166">
        <v>244.90922321162003</v>
      </c>
      <c r="AU636" s="150">
        <v>54.806950332433786</v>
      </c>
      <c r="AV636" s="151">
        <v>69.505662331093575</v>
      </c>
      <c r="AW636" s="166">
        <v>84.430499999999995</v>
      </c>
      <c r="AX636" s="150">
        <v>148.07689999999999</v>
      </c>
      <c r="AY636" s="151">
        <v>148.07689999999999</v>
      </c>
      <c r="AZ636" s="152">
        <v>148.07689999999999</v>
      </c>
      <c r="BA636" s="150">
        <v>35.16685509535224</v>
      </c>
      <c r="BB636" s="151">
        <v>40.608311237780882</v>
      </c>
      <c r="BC636" s="166">
        <v>45.387149999999998</v>
      </c>
    </row>
    <row r="637" spans="1:55" hidden="1">
      <c r="A637" s="147" t="str">
        <f t="shared" si="9"/>
        <v>STAMFORD HOSPITALVIZIENT</v>
      </c>
      <c r="B637" s="148" t="s">
        <v>952</v>
      </c>
      <c r="C637" s="148" t="s">
        <v>8335</v>
      </c>
      <c r="D637" s="168">
        <v>200</v>
      </c>
      <c r="E637" s="150">
        <v>91.737021956160234</v>
      </c>
      <c r="F637" s="151">
        <v>102.70659100511341</v>
      </c>
      <c r="G637" s="152">
        <v>135.65509326084924</v>
      </c>
      <c r="H637" s="150">
        <v>2046.5031262083914</v>
      </c>
      <c r="I637" s="151">
        <v>2329.6084653598396</v>
      </c>
      <c r="J637" s="153">
        <v>3007.13524340719</v>
      </c>
      <c r="K637" s="150">
        <v>1966.7706226527416</v>
      </c>
      <c r="L637" s="151">
        <v>2242.398421361378</v>
      </c>
      <c r="M637" s="152">
        <v>2895.4314835140417</v>
      </c>
      <c r="N637" s="150">
        <v>65.56790781887382</v>
      </c>
      <c r="O637" s="151">
        <v>71.371193044516161</v>
      </c>
      <c r="P637" s="152">
        <v>90.105059893148336</v>
      </c>
      <c r="Q637" s="150">
        <v>14.164595736775928</v>
      </c>
      <c r="R637" s="151">
        <v>15.838850953945453</v>
      </c>
      <c r="S637" s="152">
        <v>21.598699999999997</v>
      </c>
      <c r="T637" s="150">
        <v>302.48113292545133</v>
      </c>
      <c r="U637" s="151">
        <v>322.52277196782268</v>
      </c>
      <c r="V637" s="152">
        <v>382.20424182210121</v>
      </c>
      <c r="W637" s="150">
        <v>297.38460255502207</v>
      </c>
      <c r="X637" s="151">
        <v>317.08855831425853</v>
      </c>
      <c r="Y637" s="152">
        <v>375.76445000000001</v>
      </c>
      <c r="Z637" s="150">
        <v>873.75358791763881</v>
      </c>
      <c r="AA637" s="151">
        <v>1082.4203496042649</v>
      </c>
      <c r="AB637" s="166">
        <v>1530.3749095510341</v>
      </c>
      <c r="AC637" s="150">
        <v>241.39047912435055</v>
      </c>
      <c r="AD637" s="151">
        <v>272.27162752967018</v>
      </c>
      <c r="AE637" s="152">
        <v>316.16529909082413</v>
      </c>
      <c r="AF637" s="150">
        <v>191.94364813048284</v>
      </c>
      <c r="AG637" s="151">
        <v>239.62473892041626</v>
      </c>
      <c r="AH637" s="152">
        <v>356.67408979285784</v>
      </c>
      <c r="AI637" s="150">
        <v>483.43758454169841</v>
      </c>
      <c r="AJ637" s="151">
        <v>540.79098887672058</v>
      </c>
      <c r="AK637" s="152">
        <v>611.05175000000008</v>
      </c>
      <c r="AL637" s="150">
        <v>19.638267286377616</v>
      </c>
      <c r="AM637" s="151">
        <v>23.034300625919577</v>
      </c>
      <c r="AN637" s="166">
        <v>26.985199999999999</v>
      </c>
      <c r="AO637" s="150">
        <v>119.77102262737075</v>
      </c>
      <c r="AP637" s="151">
        <v>128.35163041050316</v>
      </c>
      <c r="AQ637" s="152">
        <v>153.75266416721331</v>
      </c>
      <c r="AR637" s="150">
        <v>30.236743545165357</v>
      </c>
      <c r="AS637" s="151">
        <v>34.118265020750123</v>
      </c>
      <c r="AT637" s="166">
        <v>46.677100000000003</v>
      </c>
      <c r="AU637" s="150">
        <v>40.01564345574095</v>
      </c>
      <c r="AV637" s="151">
        <v>44.059596907261181</v>
      </c>
      <c r="AW637" s="166">
        <v>58.987274721154741</v>
      </c>
      <c r="AX637" s="150">
        <v>60.532349999999994</v>
      </c>
      <c r="AY637" s="151">
        <v>60.532349999999994</v>
      </c>
      <c r="AZ637" s="152">
        <v>60.532349999999994</v>
      </c>
      <c r="BA637" s="150">
        <v>19.073066205717726</v>
      </c>
      <c r="BB637" s="151">
        <v>20.439494384611649</v>
      </c>
      <c r="BC637" s="166">
        <v>24.484509513543919</v>
      </c>
    </row>
    <row r="638" spans="1:55" hidden="1">
      <c r="A638" s="147" t="str">
        <f t="shared" si="9"/>
        <v>CAPITAL REGION HEALTH CAREPREMIER</v>
      </c>
      <c r="B638" s="148" t="s">
        <v>359</v>
      </c>
      <c r="C638" s="148" t="s">
        <v>8334</v>
      </c>
      <c r="D638" s="168">
        <v>200</v>
      </c>
      <c r="E638" s="150">
        <v>387.41606974763948</v>
      </c>
      <c r="F638" s="151">
        <v>474.31650721089756</v>
      </c>
      <c r="G638" s="152">
        <v>727.8261500000001</v>
      </c>
      <c r="H638" s="150">
        <v>486.21900192387187</v>
      </c>
      <c r="I638" s="151">
        <v>618.97712311082807</v>
      </c>
      <c r="J638" s="153">
        <v>744.84519027138833</v>
      </c>
      <c r="K638" s="150">
        <v>399.51811694794515</v>
      </c>
      <c r="L638" s="151">
        <v>502.30381377306185</v>
      </c>
      <c r="M638" s="152">
        <v>608.49440000000004</v>
      </c>
      <c r="N638" s="150">
        <v>61.160458252088169</v>
      </c>
      <c r="O638" s="151">
        <v>82.6326774546352</v>
      </c>
      <c r="P638" s="152">
        <v>96.122108341357304</v>
      </c>
      <c r="Q638" s="150">
        <v>25.540426723838529</v>
      </c>
      <c r="R638" s="151">
        <v>34.040631883131056</v>
      </c>
      <c r="S638" s="152">
        <v>40.228681930031016</v>
      </c>
      <c r="T638" s="150">
        <v>1118.02</v>
      </c>
      <c r="U638" s="151">
        <v>1336.1964242332488</v>
      </c>
      <c r="V638" s="152">
        <v>1446.4246725236867</v>
      </c>
      <c r="W638" s="150">
        <v>105.48544373471435</v>
      </c>
      <c r="X638" s="151">
        <v>126.07043946171166</v>
      </c>
      <c r="Y638" s="152">
        <v>136.47049999999999</v>
      </c>
      <c r="Z638" s="150">
        <v>774.31022278250646</v>
      </c>
      <c r="AA638" s="151">
        <v>964.58488660456965</v>
      </c>
      <c r="AB638" s="166">
        <v>1244.8794</v>
      </c>
      <c r="AC638" s="150">
        <v>203.11466618597984</v>
      </c>
      <c r="AD638" s="151">
        <v>258.02983488154064</v>
      </c>
      <c r="AE638" s="152">
        <v>272.35534999999999</v>
      </c>
      <c r="AF638" s="150">
        <v>228.67416431658498</v>
      </c>
      <c r="AG638" s="151">
        <v>235.22655359913631</v>
      </c>
      <c r="AH638" s="152">
        <v>255.24895000000001</v>
      </c>
      <c r="AI638" s="150">
        <v>218.57905157453871</v>
      </c>
      <c r="AJ638" s="151">
        <v>276.8491657154554</v>
      </c>
      <c r="AK638" s="152">
        <v>323.02067222994901</v>
      </c>
      <c r="AL638" s="150">
        <v>134.56421275259075</v>
      </c>
      <c r="AM638" s="151">
        <v>171.1547059157312</v>
      </c>
      <c r="AN638" s="166">
        <v>210.66064999999998</v>
      </c>
      <c r="AO638" s="150">
        <v>95.593354913889343</v>
      </c>
      <c r="AP638" s="151">
        <v>110.38475570480884</v>
      </c>
      <c r="AQ638" s="152">
        <v>123.37497699796732</v>
      </c>
      <c r="AR638" s="150">
        <v>23.250246551881727</v>
      </c>
      <c r="AS638" s="151">
        <v>29.911418723615341</v>
      </c>
      <c r="AT638" s="166">
        <v>37.434750000000001</v>
      </c>
      <c r="AU638" s="150">
        <v>30.901673747789733</v>
      </c>
      <c r="AV638" s="151">
        <v>39.189213921805056</v>
      </c>
      <c r="AW638" s="166">
        <v>47.60425</v>
      </c>
      <c r="AX638" s="150">
        <v>42.28745</v>
      </c>
      <c r="AY638" s="151">
        <v>42.28745</v>
      </c>
      <c r="AZ638" s="152">
        <v>42.28745</v>
      </c>
      <c r="BA638" s="150">
        <v>7.3275467907162195</v>
      </c>
      <c r="BB638" s="151">
        <v>8.461356577948111</v>
      </c>
      <c r="BC638" s="166">
        <v>9.4571000000000005</v>
      </c>
    </row>
    <row r="639" spans="1:55" hidden="1">
      <c r="A639" s="147" t="str">
        <f t="shared" si="9"/>
        <v>CHILDRENS HOSPITAL OF ORANGE COUNTYVIZIENT</v>
      </c>
      <c r="B639" s="148" t="s">
        <v>392</v>
      </c>
      <c r="C639" s="148" t="s">
        <v>8335</v>
      </c>
      <c r="D639" s="168">
        <v>187</v>
      </c>
      <c r="E639" s="150">
        <v>91.737021956160234</v>
      </c>
      <c r="F639" s="151">
        <v>102.70659100511341</v>
      </c>
      <c r="G639" s="152">
        <v>135.65509326084924</v>
      </c>
      <c r="H639" s="150">
        <v>2066.9056781428731</v>
      </c>
      <c r="I639" s="151">
        <v>2352.1052220078286</v>
      </c>
      <c r="J639" s="153">
        <v>3036.6359220167155</v>
      </c>
      <c r="K639" s="150">
        <v>1966.7706226527416</v>
      </c>
      <c r="L639" s="151">
        <v>2242.398421361378</v>
      </c>
      <c r="M639" s="152">
        <v>2895.4314835140417</v>
      </c>
      <c r="N639" s="150">
        <v>76.256883398010558</v>
      </c>
      <c r="O639" s="151">
        <v>83.006228611215917</v>
      </c>
      <c r="P639" s="152">
        <v>104.79411764705883</v>
      </c>
      <c r="Q639" s="150">
        <v>23.878172092120707</v>
      </c>
      <c r="R639" s="151">
        <v>26.700572035234401</v>
      </c>
      <c r="S639" s="152">
        <v>36.41032085561497</v>
      </c>
      <c r="T639" s="150">
        <v>302.48113292545133</v>
      </c>
      <c r="U639" s="151">
        <v>322.52277196782268</v>
      </c>
      <c r="V639" s="152">
        <v>382.20424182210121</v>
      </c>
      <c r="W639" s="150">
        <v>66.854574061743861</v>
      </c>
      <c r="X639" s="151">
        <v>71.284189980985914</v>
      </c>
      <c r="Y639" s="152">
        <v>84.475026737967909</v>
      </c>
      <c r="Z639" s="150">
        <v>1256.2865437813175</v>
      </c>
      <c r="AA639" s="151">
        <v>1556.30848184979</v>
      </c>
      <c r="AB639" s="166">
        <v>2200.3794117647058</v>
      </c>
      <c r="AC639" s="150">
        <v>361.94887598858429</v>
      </c>
      <c r="AD639" s="151">
        <v>408.2530922737019</v>
      </c>
      <c r="AE639" s="152">
        <v>474.06871657754016</v>
      </c>
      <c r="AF639" s="150">
        <v>191.2337386897685</v>
      </c>
      <c r="AG639" s="151">
        <v>238.73847951019255</v>
      </c>
      <c r="AH639" s="152">
        <v>355.35491978609622</v>
      </c>
      <c r="AI639" s="150">
        <v>37.563519918171195</v>
      </c>
      <c r="AJ639" s="151">
        <v>42.019929214845774</v>
      </c>
      <c r="AK639" s="152">
        <v>47.4792513368984</v>
      </c>
      <c r="AL639" s="150">
        <v>48.298003551570432</v>
      </c>
      <c r="AM639" s="151">
        <v>56.650147246458687</v>
      </c>
      <c r="AN639" s="166">
        <v>66.366918549067407</v>
      </c>
      <c r="AO639" s="150">
        <v>289.23</v>
      </c>
      <c r="AP639" s="151">
        <v>309.95094847880375</v>
      </c>
      <c r="AQ639" s="152">
        <v>371.29083547559691</v>
      </c>
      <c r="AR639" s="150">
        <v>108.44076426773414</v>
      </c>
      <c r="AS639" s="151">
        <v>122.36141530296561</v>
      </c>
      <c r="AT639" s="166">
        <v>167.40229946524065</v>
      </c>
      <c r="AU639" s="150">
        <v>121.97</v>
      </c>
      <c r="AV639" s="151">
        <v>134.29620445120341</v>
      </c>
      <c r="AW639" s="166">
        <v>179.79663142732846</v>
      </c>
      <c r="AX639" s="150">
        <v>277.64999999999998</v>
      </c>
      <c r="AY639" s="151">
        <v>277.64999999999998</v>
      </c>
      <c r="AZ639" s="152">
        <v>277.64999999999998</v>
      </c>
      <c r="BA639" s="150">
        <v>37.54</v>
      </c>
      <c r="BB639" s="151">
        <v>40.229431960357815</v>
      </c>
      <c r="BC639" s="166">
        <v>48.19091368030255</v>
      </c>
    </row>
    <row r="640" spans="1:55" hidden="1">
      <c r="A640" s="147" t="str">
        <f t="shared" si="9"/>
        <v>FAIRFIELD MEDICAL CENTERINTALARE</v>
      </c>
      <c r="B640" s="148" t="s">
        <v>493</v>
      </c>
      <c r="C640" s="148" t="s">
        <v>8332</v>
      </c>
      <c r="D640" s="168">
        <v>180</v>
      </c>
      <c r="E640" s="150">
        <v>432.56704970649741</v>
      </c>
      <c r="F640" s="151">
        <v>486.13895613413194</v>
      </c>
      <c r="G640" s="152">
        <v>802.08888888888885</v>
      </c>
      <c r="H640" s="150">
        <v>716.96281017813749</v>
      </c>
      <c r="I640" s="151">
        <v>816.63955414623626</v>
      </c>
      <c r="J640" s="153">
        <v>979.5301167023797</v>
      </c>
      <c r="K640" s="150">
        <v>522.01572529914597</v>
      </c>
      <c r="L640" s="151">
        <v>594.99596217242924</v>
      </c>
      <c r="M640" s="152">
        <v>714.53938888888888</v>
      </c>
      <c r="N640" s="150">
        <v>83.151717815499367</v>
      </c>
      <c r="O640" s="151">
        <v>93.736231246165886</v>
      </c>
      <c r="P640" s="152">
        <v>101.26374689826302</v>
      </c>
      <c r="Q640" s="150">
        <v>111.79536706349208</v>
      </c>
      <c r="R640" s="151">
        <v>127.90736072764115</v>
      </c>
      <c r="S640" s="152">
        <v>163.72698091522787</v>
      </c>
      <c r="T640" s="150">
        <v>617.97177050919083</v>
      </c>
      <c r="U640" s="151">
        <v>720.34687157155531</v>
      </c>
      <c r="V640" s="152">
        <v>806.33255555555547</v>
      </c>
      <c r="W640" s="150">
        <v>139.6060632526918</v>
      </c>
      <c r="X640" s="151">
        <v>162.73363236905587</v>
      </c>
      <c r="Y640" s="152">
        <v>182.15866666666665</v>
      </c>
      <c r="Z640" s="150">
        <v>646.06616245536702</v>
      </c>
      <c r="AA640" s="151">
        <v>792.03786300250886</v>
      </c>
      <c r="AB640" s="166">
        <v>1144.7888888888888</v>
      </c>
      <c r="AC640" s="150">
        <v>141.86988358484771</v>
      </c>
      <c r="AD640" s="151">
        <v>170.77792572998229</v>
      </c>
      <c r="AE640" s="152">
        <v>183.51377777777779</v>
      </c>
      <c r="AF640" s="150">
        <v>291.87156914077212</v>
      </c>
      <c r="AG640" s="151">
        <v>396.29999564705531</v>
      </c>
      <c r="AH640" s="152">
        <v>503.65063688999152</v>
      </c>
      <c r="AI640" s="150">
        <v>81.669418759879136</v>
      </c>
      <c r="AJ640" s="151">
        <v>90.596845102052143</v>
      </c>
      <c r="AK640" s="152">
        <v>108.15111111111112</v>
      </c>
      <c r="AL640" s="150">
        <v>64.188295263773242</v>
      </c>
      <c r="AM640" s="151">
        <v>81.080719551156491</v>
      </c>
      <c r="AN640" s="166">
        <v>89.212944444444446</v>
      </c>
      <c r="AO640" s="150">
        <v>214.75751427457433</v>
      </c>
      <c r="AP640" s="151">
        <v>237.28622691855239</v>
      </c>
      <c r="AQ640" s="152">
        <v>265.59597187758482</v>
      </c>
      <c r="AR640" s="150">
        <v>83.748960153654963</v>
      </c>
      <c r="AS640" s="151">
        <v>100.26012338912628</v>
      </c>
      <c r="AT640" s="166">
        <v>122.42839950372208</v>
      </c>
      <c r="AU640" s="150">
        <v>38.507508141766515</v>
      </c>
      <c r="AV640" s="151">
        <v>46.549484839839565</v>
      </c>
      <c r="AW640" s="166">
        <v>60.467777777777783</v>
      </c>
      <c r="AX640" s="150">
        <v>22.064166666666669</v>
      </c>
      <c r="AY640" s="151">
        <v>22.064166666666669</v>
      </c>
      <c r="AZ640" s="152">
        <v>22.064166666666669</v>
      </c>
      <c r="BA640" s="150">
        <v>31.336738354734862</v>
      </c>
      <c r="BB640" s="151">
        <v>34.624056966044243</v>
      </c>
      <c r="BC640" s="166">
        <v>38.75492555831265</v>
      </c>
    </row>
    <row r="641" spans="1:55" hidden="1">
      <c r="A641" s="147" t="str">
        <f t="shared" si="9"/>
        <v>FIRELANDS REGIONAL HEALTH SYSTEMPREMIER</v>
      </c>
      <c r="B641" s="148" t="s">
        <v>1125</v>
      </c>
      <c r="C641" s="148" t="s">
        <v>8334</v>
      </c>
      <c r="D641" s="168">
        <v>180</v>
      </c>
      <c r="E641" s="150">
        <v>90.559039229289681</v>
      </c>
      <c r="F641" s="151">
        <v>110.87213602572317</v>
      </c>
      <c r="G641" s="152">
        <v>170.13036375307578</v>
      </c>
      <c r="H641" s="150">
        <v>1813.183584654699</v>
      </c>
      <c r="I641" s="151">
        <v>2287.3354337161027</v>
      </c>
      <c r="J641" s="153">
        <v>2765.9062719525759</v>
      </c>
      <c r="K641" s="150">
        <v>1726.4826996787724</v>
      </c>
      <c r="L641" s="151">
        <v>2170.6621243783366</v>
      </c>
      <c r="M641" s="152">
        <v>2629.5554816811873</v>
      </c>
      <c r="N641" s="150">
        <v>61.160458252088169</v>
      </c>
      <c r="O641" s="151">
        <v>82.6326774546352</v>
      </c>
      <c r="P641" s="152">
        <v>96.122108341357304</v>
      </c>
      <c r="Q641" s="150">
        <v>25.540426723838529</v>
      </c>
      <c r="R641" s="151">
        <v>34.040631883131056</v>
      </c>
      <c r="S641" s="152">
        <v>40.228681930031016</v>
      </c>
      <c r="T641" s="150">
        <v>410.12353009237398</v>
      </c>
      <c r="U641" s="151">
        <v>490.15723726171916</v>
      </c>
      <c r="V641" s="152">
        <v>530.59229057451603</v>
      </c>
      <c r="W641" s="150">
        <v>85.537342791371287</v>
      </c>
      <c r="X641" s="151">
        <v>102.2295590206293</v>
      </c>
      <c r="Y641" s="152">
        <v>110.66288888888889</v>
      </c>
      <c r="Z641" s="150">
        <v>839.23106643971312</v>
      </c>
      <c r="AA641" s="151">
        <v>1045.4590153127338</v>
      </c>
      <c r="AB641" s="166">
        <v>1349.254388888889</v>
      </c>
      <c r="AC641" s="150">
        <v>114.65086617670997</v>
      </c>
      <c r="AD641" s="151">
        <v>145.6484882362675</v>
      </c>
      <c r="AE641" s="152">
        <v>153.73472222222222</v>
      </c>
      <c r="AF641" s="150">
        <v>213.80120235427958</v>
      </c>
      <c r="AG641" s="151">
        <v>219.92742440078635</v>
      </c>
      <c r="AH641" s="152">
        <v>238.64756463749512</v>
      </c>
      <c r="AI641" s="150">
        <v>239.10702139807853</v>
      </c>
      <c r="AJ641" s="151">
        <v>302.84960481764904</v>
      </c>
      <c r="AK641" s="152">
        <v>353.35733333333332</v>
      </c>
      <c r="AL641" s="150">
        <v>57.140002634515312</v>
      </c>
      <c r="AM641" s="151">
        <v>72.677424011060367</v>
      </c>
      <c r="AN641" s="166">
        <v>89.452833333333331</v>
      </c>
      <c r="AO641" s="150">
        <v>95.593354913889343</v>
      </c>
      <c r="AP641" s="151">
        <v>110.38475570480884</v>
      </c>
      <c r="AQ641" s="152">
        <v>123.37497699796732</v>
      </c>
      <c r="AR641" s="150">
        <v>61.767554589636326</v>
      </c>
      <c r="AS641" s="151">
        <v>79.463896640478907</v>
      </c>
      <c r="AT641" s="166">
        <v>99.450685781534204</v>
      </c>
      <c r="AU641" s="150">
        <v>28.214160668078659</v>
      </c>
      <c r="AV641" s="151">
        <v>35.7809349444898</v>
      </c>
      <c r="AW641" s="166">
        <v>43.464116828929072</v>
      </c>
      <c r="AX641" s="150">
        <v>14.089333333333332</v>
      </c>
      <c r="AY641" s="151">
        <v>14.089333333333332</v>
      </c>
      <c r="AZ641" s="152">
        <v>14.089333333333332</v>
      </c>
      <c r="BA641" s="150">
        <v>11.222036565456449</v>
      </c>
      <c r="BB641" s="151">
        <v>12.958450573308186</v>
      </c>
      <c r="BC641" s="166">
        <v>14.483417852430374</v>
      </c>
    </row>
    <row r="642" spans="1:55" hidden="1">
      <c r="A642" s="147" t="str">
        <f t="shared" si="9"/>
        <v>TIDELANDS HEALTHVIZIENT</v>
      </c>
      <c r="B642" s="148" t="s">
        <v>996</v>
      </c>
      <c r="C642" s="148" t="s">
        <v>8335</v>
      </c>
      <c r="D642" s="168">
        <v>179</v>
      </c>
      <c r="E642" s="150">
        <v>91.737021956160234</v>
      </c>
      <c r="F642" s="151">
        <v>102.70659100511341</v>
      </c>
      <c r="G642" s="152">
        <v>135.65509326084924</v>
      </c>
      <c r="H642" s="150">
        <v>2102.3749922769612</v>
      </c>
      <c r="I642" s="151">
        <v>2392.0843860019845</v>
      </c>
      <c r="J642" s="153">
        <v>3092.3307333513239</v>
      </c>
      <c r="K642" s="150">
        <v>1966.7706226527416</v>
      </c>
      <c r="L642" s="151">
        <v>2242.398421361378</v>
      </c>
      <c r="M642" s="152">
        <v>2895.4314835140417</v>
      </c>
      <c r="N642" s="150">
        <v>65.56790781887382</v>
      </c>
      <c r="O642" s="151">
        <v>71.371193044516161</v>
      </c>
      <c r="P642" s="152">
        <v>90.105059893148336</v>
      </c>
      <c r="Q642" s="150">
        <v>70.036461805345709</v>
      </c>
      <c r="R642" s="151">
        <v>78.314771596090509</v>
      </c>
      <c r="S642" s="152">
        <v>106.79418994413408</v>
      </c>
      <c r="T642" s="150">
        <v>122.69476899696745</v>
      </c>
      <c r="U642" s="151">
        <v>130.82421577879501</v>
      </c>
      <c r="V642" s="152">
        <v>155.03268156424579</v>
      </c>
      <c r="W642" s="150">
        <v>118.85730366704361</v>
      </c>
      <c r="X642" s="151">
        <v>126.73248964841684</v>
      </c>
      <c r="Y642" s="152">
        <v>150.18379888268157</v>
      </c>
      <c r="Z642" s="150">
        <v>789.4071249116945</v>
      </c>
      <c r="AA642" s="151">
        <v>977.93056067834709</v>
      </c>
      <c r="AB642" s="166">
        <v>1382.6425139664805</v>
      </c>
      <c r="AC642" s="150">
        <v>60.28638182780395</v>
      </c>
      <c r="AD642" s="151">
        <v>67.99883474142996</v>
      </c>
      <c r="AE642" s="152">
        <v>78.961117318435754</v>
      </c>
      <c r="AF642" s="150">
        <v>191.94364813048284</v>
      </c>
      <c r="AG642" s="151">
        <v>239.62473892041626</v>
      </c>
      <c r="AH642" s="152">
        <v>356.67408979285784</v>
      </c>
      <c r="AI642" s="150">
        <v>274.9111607845357</v>
      </c>
      <c r="AJ642" s="151">
        <v>307.52569359052978</v>
      </c>
      <c r="AK642" s="152">
        <v>347.48011173184358</v>
      </c>
      <c r="AL642" s="150">
        <v>64.970907725801311</v>
      </c>
      <c r="AM642" s="151">
        <v>76.206286362804491</v>
      </c>
      <c r="AN642" s="166">
        <v>89.277374301675991</v>
      </c>
      <c r="AO642" s="150">
        <v>119.77102262737075</v>
      </c>
      <c r="AP642" s="151">
        <v>128.35163041050316</v>
      </c>
      <c r="AQ642" s="152">
        <v>153.75266416721331</v>
      </c>
      <c r="AR642" s="150">
        <v>56.387638511001946</v>
      </c>
      <c r="AS642" s="151">
        <v>63.626176930690995</v>
      </c>
      <c r="AT642" s="166">
        <v>87.046789202362007</v>
      </c>
      <c r="AU642" s="150">
        <v>40.01564345574095</v>
      </c>
      <c r="AV642" s="151">
        <v>44.059596907261181</v>
      </c>
      <c r="AW642" s="166">
        <v>58.987274721154741</v>
      </c>
      <c r="AX642" s="150">
        <v>17.966256983240225</v>
      </c>
      <c r="AY642" s="151">
        <v>17.966256983240225</v>
      </c>
      <c r="AZ642" s="152">
        <v>17.966256983240225</v>
      </c>
      <c r="BA642" s="150">
        <v>19.073066205717726</v>
      </c>
      <c r="BB642" s="151">
        <v>20.439494384611649</v>
      </c>
      <c r="BC642" s="166">
        <v>24.484509513543919</v>
      </c>
    </row>
    <row r="643" spans="1:55" hidden="1">
      <c r="A643" s="147" t="str">
        <f t="shared" ref="A643:A706" si="10">CONCATENATE(B643,C643)</f>
        <v>RADY CHILDRENS HOSPITALVIZIENT</v>
      </c>
      <c r="B643" s="148" t="s">
        <v>1177</v>
      </c>
      <c r="C643" s="148" t="s">
        <v>8335</v>
      </c>
      <c r="D643" s="168">
        <v>177</v>
      </c>
      <c r="E643" s="150">
        <v>91.737021956160234</v>
      </c>
      <c r="F643" s="151">
        <v>102.70659100511341</v>
      </c>
      <c r="G643" s="152">
        <v>135.65509326084924</v>
      </c>
      <c r="H643" s="150">
        <v>2104.3895759365732</v>
      </c>
      <c r="I643" s="151">
        <v>2394.3370934503168</v>
      </c>
      <c r="J643" s="153">
        <v>3095.4026451021055</v>
      </c>
      <c r="K643" s="150">
        <v>1966.7706226527416</v>
      </c>
      <c r="L643" s="151">
        <v>2242.398421361378</v>
      </c>
      <c r="M643" s="152">
        <v>2895.4314835140417</v>
      </c>
      <c r="N643" s="150">
        <v>65.56790781887382</v>
      </c>
      <c r="O643" s="151">
        <v>71.371193044516161</v>
      </c>
      <c r="P643" s="152">
        <v>90.105059893148336</v>
      </c>
      <c r="Q643" s="150">
        <v>72.051045464957951</v>
      </c>
      <c r="R643" s="151">
        <v>80.567479044422896</v>
      </c>
      <c r="S643" s="152">
        <v>109.86610169491524</v>
      </c>
      <c r="T643" s="150">
        <v>237.31118914876026</v>
      </c>
      <c r="U643" s="151">
        <v>253.03483163725735</v>
      </c>
      <c r="V643" s="152">
        <v>299.85785310734462</v>
      </c>
      <c r="W643" s="150">
        <v>107.35820654105778</v>
      </c>
      <c r="X643" s="151">
        <v>114.47149127033217</v>
      </c>
      <c r="Y643" s="152">
        <v>135.65395480225988</v>
      </c>
      <c r="Z643" s="150">
        <v>1121.2376866042025</v>
      </c>
      <c r="AA643" s="151">
        <v>1389.007731133916</v>
      </c>
      <c r="AB643" s="166">
        <v>1963.8420338983049</v>
      </c>
      <c r="AC643" s="150">
        <v>236.20174462221806</v>
      </c>
      <c r="AD643" s="151">
        <v>266.41909683815436</v>
      </c>
      <c r="AE643" s="152">
        <v>309.36926553672316</v>
      </c>
      <c r="AF643" s="150">
        <v>322.26780297808716</v>
      </c>
      <c r="AG643" s="151">
        <v>402.32296772115137</v>
      </c>
      <c r="AH643" s="152">
        <v>598.84542372881356</v>
      </c>
      <c r="AI643" s="150">
        <v>248.39049568158111</v>
      </c>
      <c r="AJ643" s="151">
        <v>277.85870623725731</v>
      </c>
      <c r="AK643" s="152">
        <v>313.95872377917283</v>
      </c>
      <c r="AL643" s="150">
        <v>48.298003551570432</v>
      </c>
      <c r="AM643" s="151">
        <v>56.650147246458687</v>
      </c>
      <c r="AN643" s="166">
        <v>66.366918549067407</v>
      </c>
      <c r="AO643" s="150">
        <v>289.23</v>
      </c>
      <c r="AP643" s="151">
        <v>309.95094847880375</v>
      </c>
      <c r="AQ643" s="152">
        <v>371.29083547559691</v>
      </c>
      <c r="AR643" s="150">
        <v>152.11000000000001</v>
      </c>
      <c r="AS643" s="151">
        <v>171.63651517413828</v>
      </c>
      <c r="AT643" s="166">
        <v>234.81542152164894</v>
      </c>
      <c r="AU643" s="150">
        <v>121.97</v>
      </c>
      <c r="AV643" s="151">
        <v>134.29620445120341</v>
      </c>
      <c r="AW643" s="166">
        <v>179.79663142732846</v>
      </c>
      <c r="AX643" s="150">
        <v>277.64999999999998</v>
      </c>
      <c r="AY643" s="151">
        <v>277.64999999999998</v>
      </c>
      <c r="AZ643" s="152">
        <v>277.64999999999998</v>
      </c>
      <c r="BA643" s="150">
        <v>37.54</v>
      </c>
      <c r="BB643" s="151">
        <v>40.229431960357815</v>
      </c>
      <c r="BC643" s="166">
        <v>48.19091368030255</v>
      </c>
    </row>
    <row r="644" spans="1:55" hidden="1">
      <c r="A644" s="147" t="str">
        <f t="shared" si="10"/>
        <v>CATHOLIC MEDICAL CENTERPREMIER</v>
      </c>
      <c r="B644" s="148" t="s">
        <v>1135</v>
      </c>
      <c r="C644" s="148" t="s">
        <v>8334</v>
      </c>
      <c r="D644" s="168">
        <v>177</v>
      </c>
      <c r="E644" s="150">
        <v>90.559039229289681</v>
      </c>
      <c r="F644" s="151">
        <v>110.87213602572317</v>
      </c>
      <c r="G644" s="152">
        <v>170.13036375307578</v>
      </c>
      <c r="H644" s="150">
        <v>1813.183584654699</v>
      </c>
      <c r="I644" s="151">
        <v>2287.3354337161027</v>
      </c>
      <c r="J644" s="153">
        <v>2765.9062719525759</v>
      </c>
      <c r="K644" s="150">
        <v>1726.4826996787724</v>
      </c>
      <c r="L644" s="151">
        <v>2170.6621243783366</v>
      </c>
      <c r="M644" s="152">
        <v>2629.5554816811873</v>
      </c>
      <c r="N644" s="150">
        <v>61.160458252088169</v>
      </c>
      <c r="O644" s="151">
        <v>82.6326774546352</v>
      </c>
      <c r="P644" s="152">
        <v>96.122108341357304</v>
      </c>
      <c r="Q644" s="150">
        <v>25.540426723838529</v>
      </c>
      <c r="R644" s="151">
        <v>34.040631883131056</v>
      </c>
      <c r="S644" s="152">
        <v>40.228681930031016</v>
      </c>
      <c r="T644" s="150">
        <v>256.78092541340425</v>
      </c>
      <c r="U644" s="151">
        <v>306.89053357604985</v>
      </c>
      <c r="V644" s="152">
        <v>332.20717514124294</v>
      </c>
      <c r="W644" s="150">
        <v>471.44226734178955</v>
      </c>
      <c r="X644" s="151">
        <v>563.44204205158621</v>
      </c>
      <c r="Y644" s="152">
        <v>609.92265536723164</v>
      </c>
      <c r="Z644" s="150">
        <v>1053.7947720203824</v>
      </c>
      <c r="AA644" s="151">
        <v>1312.7484059567728</v>
      </c>
      <c r="AB644" s="166">
        <v>1694.2142372881356</v>
      </c>
      <c r="AC644" s="150">
        <v>146.42931496993091</v>
      </c>
      <c r="AD644" s="151">
        <v>186.01872859792726</v>
      </c>
      <c r="AE644" s="152">
        <v>196.34627118644067</v>
      </c>
      <c r="AF644" s="150">
        <v>235.08950262080265</v>
      </c>
      <c r="AG644" s="151">
        <v>241.82571587872141</v>
      </c>
      <c r="AH644" s="152">
        <v>262.40983050847456</v>
      </c>
      <c r="AI644" s="150">
        <v>112.05157294150561</v>
      </c>
      <c r="AJ644" s="151">
        <v>141.92295310322348</v>
      </c>
      <c r="AK644" s="152">
        <v>165.59214689265536</v>
      </c>
      <c r="AL644" s="150">
        <v>55.675614201272843</v>
      </c>
      <c r="AM644" s="151">
        <v>70.814841333905079</v>
      </c>
      <c r="AN644" s="166">
        <v>87.160329160871612</v>
      </c>
      <c r="AO644" s="150">
        <v>158.68980306178617</v>
      </c>
      <c r="AP644" s="151">
        <v>183.24427633697738</v>
      </c>
      <c r="AQ644" s="152">
        <v>204.80870056497176</v>
      </c>
      <c r="AR644" s="150">
        <v>152.11000000000001</v>
      </c>
      <c r="AS644" s="151">
        <v>195.68936148252999</v>
      </c>
      <c r="AT644" s="166">
        <v>244.90922321162003</v>
      </c>
      <c r="AU644" s="150">
        <v>46.153191220963741</v>
      </c>
      <c r="AV644" s="151">
        <v>58.531045881024248</v>
      </c>
      <c r="AW644" s="166">
        <v>71.099322033898304</v>
      </c>
      <c r="AX644" s="150">
        <v>43.640564971751417</v>
      </c>
      <c r="AY644" s="151">
        <v>43.640564971751417</v>
      </c>
      <c r="AZ644" s="152">
        <v>43.640564971751417</v>
      </c>
      <c r="BA644" s="150">
        <v>37.54</v>
      </c>
      <c r="BB644" s="151">
        <v>43.34865883608024</v>
      </c>
      <c r="BC644" s="166">
        <v>48.449985259705066</v>
      </c>
    </row>
    <row r="645" spans="1:55" hidden="1">
      <c r="A645" s="147" t="str">
        <f t="shared" si="10"/>
        <v>CHILDRENS HOSPITAL OF THE KINGS DAUGHTERS HEALTH SYSTEMVIZIENT</v>
      </c>
      <c r="B645" s="148" t="s">
        <v>1160</v>
      </c>
      <c r="C645" s="148" t="s">
        <v>8335</v>
      </c>
      <c r="D645" s="168">
        <v>175</v>
      </c>
      <c r="E645" s="150">
        <v>91.737021956160234</v>
      </c>
      <c r="F645" s="151">
        <v>102.70659100511341</v>
      </c>
      <c r="G645" s="152">
        <v>135.65509326084924</v>
      </c>
      <c r="H645" s="150">
        <v>2055.368114499845</v>
      </c>
      <c r="I645" s="151">
        <v>2339.5212952680204</v>
      </c>
      <c r="J645" s="153">
        <v>3020.6529057654243</v>
      </c>
      <c r="K645" s="150">
        <v>1966.7706226527416</v>
      </c>
      <c r="L645" s="151">
        <v>2242.398421361378</v>
      </c>
      <c r="M645" s="152">
        <v>2895.4314835140417</v>
      </c>
      <c r="N645" s="150">
        <v>65.56790781887382</v>
      </c>
      <c r="O645" s="151">
        <v>71.371193044516161</v>
      </c>
      <c r="P645" s="152">
        <v>90.105059893148336</v>
      </c>
      <c r="Q645" s="150">
        <v>23.029584028229564</v>
      </c>
      <c r="R645" s="151">
        <v>25.751680862126463</v>
      </c>
      <c r="S645" s="152">
        <v>35.116362358234127</v>
      </c>
      <c r="T645" s="150">
        <v>302.48113292545133</v>
      </c>
      <c r="U645" s="151">
        <v>322.52277196782268</v>
      </c>
      <c r="V645" s="152">
        <v>382.20424182210121</v>
      </c>
      <c r="W645" s="150">
        <v>40.000192913454079</v>
      </c>
      <c r="X645" s="151">
        <v>42.650505084144882</v>
      </c>
      <c r="Y645" s="152">
        <v>50.5428</v>
      </c>
      <c r="Z645" s="150">
        <v>672.26043262604355</v>
      </c>
      <c r="AA645" s="151">
        <v>832.80730696900719</v>
      </c>
      <c r="AB645" s="166">
        <v>1177.4606857142858</v>
      </c>
      <c r="AC645" s="150">
        <v>78.748702717766619</v>
      </c>
      <c r="AD645" s="151">
        <v>88.8230452692017</v>
      </c>
      <c r="AE645" s="152">
        <v>103.14245714285714</v>
      </c>
      <c r="AF645" s="150">
        <v>530.94816390135657</v>
      </c>
      <c r="AG645" s="151">
        <v>662.84201844828658</v>
      </c>
      <c r="AH645" s="152">
        <v>986.62005714285715</v>
      </c>
      <c r="AI645" s="150">
        <v>248.39049568158111</v>
      </c>
      <c r="AJ645" s="151">
        <v>277.85870623725731</v>
      </c>
      <c r="AK645" s="152">
        <v>313.95872377917283</v>
      </c>
      <c r="AL645" s="150">
        <v>48.298003551570432</v>
      </c>
      <c r="AM645" s="151">
        <v>56.650147246458687</v>
      </c>
      <c r="AN645" s="166">
        <v>66.366918549067407</v>
      </c>
      <c r="AO645" s="150">
        <v>289.23</v>
      </c>
      <c r="AP645" s="151">
        <v>309.95094847880375</v>
      </c>
      <c r="AQ645" s="152">
        <v>371.29083547559691</v>
      </c>
      <c r="AR645" s="150">
        <v>111.181072651964</v>
      </c>
      <c r="AS645" s="151">
        <v>125.45349985737812</v>
      </c>
      <c r="AT645" s="166">
        <v>171.63257142857142</v>
      </c>
      <c r="AU645" s="150">
        <v>104.26205666312035</v>
      </c>
      <c r="AV645" s="151">
        <v>114.79870851958158</v>
      </c>
      <c r="AW645" s="166">
        <v>153.69325714285714</v>
      </c>
      <c r="AX645" s="150">
        <v>277.64999999999998</v>
      </c>
      <c r="AY645" s="151">
        <v>277.64999999999998</v>
      </c>
      <c r="AZ645" s="152">
        <v>277.64999999999998</v>
      </c>
      <c r="BA645" s="150">
        <v>37.54</v>
      </c>
      <c r="BB645" s="151">
        <v>40.229431960357815</v>
      </c>
      <c r="BC645" s="166">
        <v>48.19091368030255</v>
      </c>
    </row>
    <row r="646" spans="1:55" hidden="1">
      <c r="A646" s="147" t="str">
        <f t="shared" si="10"/>
        <v>THE UNIVERSITY OF TOLEDO MEDICAL CENTERVIZIENT</v>
      </c>
      <c r="B646" s="148" t="s">
        <v>1187</v>
      </c>
      <c r="C646" s="148" t="s">
        <v>8335</v>
      </c>
      <c r="D646" s="168">
        <v>175</v>
      </c>
      <c r="E646" s="150">
        <v>85.92264119091972</v>
      </c>
      <c r="F646" s="151">
        <v>96.196948393334097</v>
      </c>
      <c r="G646" s="152">
        <v>127.05714285714286</v>
      </c>
      <c r="H646" s="150">
        <v>2014.7383557453074</v>
      </c>
      <c r="I646" s="151">
        <v>2295.2954773048691</v>
      </c>
      <c r="J646" s="153">
        <v>2964.8184744437044</v>
      </c>
      <c r="K646" s="150">
        <v>1966.7706226527416</v>
      </c>
      <c r="L646" s="151">
        <v>2242.398421361378</v>
      </c>
      <c r="M646" s="152">
        <v>2895.4314835140417</v>
      </c>
      <c r="N646" s="150">
        <v>24.93814906433639</v>
      </c>
      <c r="O646" s="151">
        <v>27.145375081364662</v>
      </c>
      <c r="P646" s="152">
        <v>34.270628571428567</v>
      </c>
      <c r="Q646" s="150">
        <v>23.029584028229564</v>
      </c>
      <c r="R646" s="151">
        <v>25.751680862126463</v>
      </c>
      <c r="S646" s="152">
        <v>35.116362358234127</v>
      </c>
      <c r="T646" s="150">
        <v>302.48113292545133</v>
      </c>
      <c r="U646" s="151">
        <v>322.52277196782268</v>
      </c>
      <c r="V646" s="152">
        <v>382.20424182210121</v>
      </c>
      <c r="W646" s="150">
        <v>375.0306555414744</v>
      </c>
      <c r="X646" s="151">
        <v>399.87924346989428</v>
      </c>
      <c r="Y646" s="152">
        <v>473.87520000000001</v>
      </c>
      <c r="Z646" s="150">
        <v>1059.439418585421</v>
      </c>
      <c r="AA646" s="151">
        <v>1312.4510178925475</v>
      </c>
      <c r="AB646" s="166">
        <v>1855.6026857142856</v>
      </c>
      <c r="AC646" s="150">
        <v>294.19996822220963</v>
      </c>
      <c r="AD646" s="151">
        <v>331.83704865913182</v>
      </c>
      <c r="AE646" s="152">
        <v>385.33342857142861</v>
      </c>
      <c r="AF646" s="150">
        <v>258.02827383781124</v>
      </c>
      <c r="AG646" s="151">
        <v>322.12557359772245</v>
      </c>
      <c r="AH646" s="152">
        <v>479.47405714285719</v>
      </c>
      <c r="AI646" s="150">
        <v>429.68809931527119</v>
      </c>
      <c r="AJ646" s="151">
        <v>480.66484602671812</v>
      </c>
      <c r="AK646" s="152">
        <v>543.11388571428563</v>
      </c>
      <c r="AL646" s="150">
        <v>48.298003551570432</v>
      </c>
      <c r="AM646" s="151">
        <v>56.650147246458687</v>
      </c>
      <c r="AN646" s="166">
        <v>66.366918549067407</v>
      </c>
      <c r="AO646" s="150">
        <v>239.21993513236603</v>
      </c>
      <c r="AP646" s="151">
        <v>256.35807416006207</v>
      </c>
      <c r="AQ646" s="152">
        <v>307.09182857142855</v>
      </c>
      <c r="AR646" s="150">
        <v>86.101783558265964</v>
      </c>
      <c r="AS646" s="151">
        <v>97.1547569536433</v>
      </c>
      <c r="AT646" s="166">
        <v>132.91714285714286</v>
      </c>
      <c r="AU646" s="150">
        <v>51.293522779050868</v>
      </c>
      <c r="AV646" s="151">
        <v>56.477210971205004</v>
      </c>
      <c r="AW646" s="166">
        <v>75.61205714285714</v>
      </c>
      <c r="AX646" s="150">
        <v>74.971428571428575</v>
      </c>
      <c r="AY646" s="151">
        <v>74.971428571428575</v>
      </c>
      <c r="AZ646" s="152">
        <v>74.971428571428575</v>
      </c>
      <c r="BA646" s="150">
        <v>15.612862964582158</v>
      </c>
      <c r="BB646" s="151">
        <v>16.731396066596918</v>
      </c>
      <c r="BC646" s="166">
        <v>20.042571428571428</v>
      </c>
    </row>
    <row r="647" spans="1:55" hidden="1">
      <c r="A647" s="147" t="str">
        <f t="shared" si="10"/>
        <v>CATHOLIC HEALTH INITIATIVESST ALEXIUS MED CTR</v>
      </c>
      <c r="B647" s="148" t="s">
        <v>370</v>
      </c>
      <c r="C647" s="148" t="s">
        <v>8346</v>
      </c>
      <c r="D647" s="168">
        <v>162</v>
      </c>
      <c r="E647" s="150">
        <v>379.06622248610302</v>
      </c>
      <c r="F647" s="151">
        <v>431.24875692342675</v>
      </c>
      <c r="G647" s="152">
        <v>534.48582729188786</v>
      </c>
      <c r="H647" s="150">
        <v>1843.1022342625276</v>
      </c>
      <c r="I647" s="151">
        <v>2049.8114322306001</v>
      </c>
      <c r="J647" s="153">
        <v>2475.2196002272972</v>
      </c>
      <c r="K647" s="150">
        <v>1802.829657442308</v>
      </c>
      <c r="L647" s="151">
        <v>2005.8444777140478</v>
      </c>
      <c r="M647" s="152">
        <v>2422.2955878816183</v>
      </c>
      <c r="N647" s="150">
        <v>17.437305445167006</v>
      </c>
      <c r="O647" s="151">
        <v>18.837564308142088</v>
      </c>
      <c r="P647" s="152">
        <v>21.921604938271606</v>
      </c>
      <c r="Q647" s="150">
        <v>22.835271375052471</v>
      </c>
      <c r="R647" s="151">
        <v>25.129390208410037</v>
      </c>
      <c r="S647" s="152">
        <v>31.002407407407411</v>
      </c>
      <c r="T647" s="150">
        <v>887.79051771050365</v>
      </c>
      <c r="U647" s="151">
        <v>959.91159453975854</v>
      </c>
      <c r="V647" s="152">
        <v>1051.4758641975309</v>
      </c>
      <c r="W647" s="150">
        <v>101.7253154734868</v>
      </c>
      <c r="X647" s="151">
        <v>109.98913350982212</v>
      </c>
      <c r="Y647" s="152">
        <v>120.4808024691358</v>
      </c>
      <c r="Z647" s="150">
        <v>969.40806661337558</v>
      </c>
      <c r="AA647" s="151">
        <v>1189.2426536534374</v>
      </c>
      <c r="AB647" s="166">
        <v>1528.6654320987655</v>
      </c>
      <c r="AC647" s="150">
        <v>194.40628993503617</v>
      </c>
      <c r="AD647" s="151">
        <v>218.94209015082839</v>
      </c>
      <c r="AE647" s="152">
        <v>234.79401234567899</v>
      </c>
      <c r="AF647" s="150">
        <v>190.04014138435139</v>
      </c>
      <c r="AG647" s="151">
        <v>232.94781830717079</v>
      </c>
      <c r="AH647" s="152">
        <v>310.32123456790123</v>
      </c>
      <c r="AI647" s="150">
        <v>315.48786505928706</v>
      </c>
      <c r="AJ647" s="151">
        <v>345.29242863485371</v>
      </c>
      <c r="AK647" s="152">
        <v>372.19444576567838</v>
      </c>
      <c r="AL647" s="150">
        <v>77.904170065568721</v>
      </c>
      <c r="AM647" s="151">
        <v>90.553171166454433</v>
      </c>
      <c r="AN647" s="152">
        <v>100.24622547461853</v>
      </c>
      <c r="AO647" s="150">
        <v>259.91530552786384</v>
      </c>
      <c r="AP647" s="151">
        <v>281.088037874897</v>
      </c>
      <c r="AQ647" s="152">
        <v>313.08086419753084</v>
      </c>
      <c r="AR647" s="150">
        <v>152.11000000000001</v>
      </c>
      <c r="AS647" s="151">
        <v>169.40629301703663</v>
      </c>
      <c r="AT647" s="166">
        <v>205.84072156770608</v>
      </c>
      <c r="AU647" s="150">
        <v>86.816037122937445</v>
      </c>
      <c r="AV647" s="151">
        <v>99.044577154438073</v>
      </c>
      <c r="AW647" s="166">
        <v>116.84395061728395</v>
      </c>
      <c r="AX647" s="150">
        <v>53.198950617283948</v>
      </c>
      <c r="AY647" s="151">
        <v>53.198950617283948</v>
      </c>
      <c r="AZ647" s="152">
        <v>53.198950617283948</v>
      </c>
      <c r="BA647" s="150">
        <v>37.54</v>
      </c>
      <c r="BB647" s="151">
        <v>40.598012958080361</v>
      </c>
      <c r="BC647" s="166">
        <v>45.218790090510225</v>
      </c>
    </row>
    <row r="648" spans="1:55" hidden="1">
      <c r="A648" s="147" t="str">
        <f t="shared" si="10"/>
        <v>OLATHE HEALTH SYSTEMVIZIENT</v>
      </c>
      <c r="B648" s="148" t="s">
        <v>798</v>
      </c>
      <c r="C648" s="148" t="s">
        <v>8335</v>
      </c>
      <c r="D648" s="168">
        <v>160</v>
      </c>
      <c r="E648" s="150">
        <v>91.737021956160234</v>
      </c>
      <c r="F648" s="151">
        <v>102.70659100511341</v>
      </c>
      <c r="G648" s="152">
        <v>135.65509326084924</v>
      </c>
      <c r="H648" s="150">
        <v>2055.368114499845</v>
      </c>
      <c r="I648" s="151">
        <v>2339.5212952680204</v>
      </c>
      <c r="J648" s="153">
        <v>3020.6529057654243</v>
      </c>
      <c r="K648" s="150">
        <v>1966.7706226527416</v>
      </c>
      <c r="L648" s="151">
        <v>2242.398421361378</v>
      </c>
      <c r="M648" s="152">
        <v>2895.4314835140417</v>
      </c>
      <c r="N648" s="150">
        <v>65.56790781887382</v>
      </c>
      <c r="O648" s="151">
        <v>71.371193044516161</v>
      </c>
      <c r="P648" s="152">
        <v>90.105059893148336</v>
      </c>
      <c r="Q648" s="150">
        <v>23.029584028229564</v>
      </c>
      <c r="R648" s="151">
        <v>25.751680862126463</v>
      </c>
      <c r="S648" s="152">
        <v>35.116362358234127</v>
      </c>
      <c r="T648" s="150">
        <v>302.48113292545133</v>
      </c>
      <c r="U648" s="151">
        <v>322.52277196782268</v>
      </c>
      <c r="V648" s="152">
        <v>382.20424182210121</v>
      </c>
      <c r="W648" s="150">
        <v>419.0505798477995</v>
      </c>
      <c r="X648" s="151">
        <v>446.81581723824485</v>
      </c>
      <c r="Y648" s="152">
        <v>529.49718749999988</v>
      </c>
      <c r="Z648" s="150">
        <v>1212.7432531701481</v>
      </c>
      <c r="AA648" s="151">
        <v>1502.3663355765036</v>
      </c>
      <c r="AB648" s="166">
        <v>2124.1135624999997</v>
      </c>
      <c r="AC648" s="150">
        <v>162.67353438338773</v>
      </c>
      <c r="AD648" s="151">
        <v>183.48440304371883</v>
      </c>
      <c r="AE648" s="152">
        <v>213.0644375</v>
      </c>
      <c r="AF648" s="150">
        <v>191.94364813048284</v>
      </c>
      <c r="AG648" s="151">
        <v>239.62473892041626</v>
      </c>
      <c r="AH648" s="152">
        <v>356.67408979285784</v>
      </c>
      <c r="AI648" s="150">
        <v>581.44907224108988</v>
      </c>
      <c r="AJ648" s="151">
        <v>650.43022887184895</v>
      </c>
      <c r="AK648" s="152">
        <v>734.93556250000006</v>
      </c>
      <c r="AL648" s="150">
        <v>112.03526619235576</v>
      </c>
      <c r="AM648" s="151">
        <v>131.40945504748052</v>
      </c>
      <c r="AN648" s="166">
        <v>153.94912500000001</v>
      </c>
      <c r="AO648" s="150">
        <v>119.77102262737075</v>
      </c>
      <c r="AP648" s="151">
        <v>128.35163041050316</v>
      </c>
      <c r="AQ648" s="152">
        <v>153.75266416721331</v>
      </c>
      <c r="AR648" s="150">
        <v>56.387638511001946</v>
      </c>
      <c r="AS648" s="151">
        <v>63.626176930690995</v>
      </c>
      <c r="AT648" s="166">
        <v>87.046789202362007</v>
      </c>
      <c r="AU648" s="150">
        <v>40.01564345574095</v>
      </c>
      <c r="AV648" s="151">
        <v>44.059596907261181</v>
      </c>
      <c r="AW648" s="166">
        <v>58.987274721154741</v>
      </c>
      <c r="AX648" s="150">
        <v>44.081374999999994</v>
      </c>
      <c r="AY648" s="151">
        <v>44.081374999999994</v>
      </c>
      <c r="AZ648" s="152">
        <v>44.081374999999994</v>
      </c>
      <c r="BA648" s="150">
        <v>19.073066205717726</v>
      </c>
      <c r="BB648" s="151">
        <v>20.439494384611649</v>
      </c>
      <c r="BC648" s="166">
        <v>24.484509513543919</v>
      </c>
    </row>
    <row r="649" spans="1:55" hidden="1">
      <c r="A649" s="147" t="str">
        <f t="shared" si="10"/>
        <v>DRISCOLL CHILDRENS HOSPITALVIZIENT</v>
      </c>
      <c r="B649" s="148" t="s">
        <v>1164</v>
      </c>
      <c r="C649" s="148" t="s">
        <v>8335</v>
      </c>
      <c r="D649" s="168">
        <v>150</v>
      </c>
      <c r="E649" s="150">
        <v>91.737021956160234</v>
      </c>
      <c r="F649" s="151">
        <v>102.70659100511341</v>
      </c>
      <c r="G649" s="152">
        <v>135.65509326084924</v>
      </c>
      <c r="H649" s="150">
        <v>2055.368114499845</v>
      </c>
      <c r="I649" s="151">
        <v>2339.5212952680204</v>
      </c>
      <c r="J649" s="153">
        <v>3020.6529057654243</v>
      </c>
      <c r="K649" s="150">
        <v>1966.7706226527416</v>
      </c>
      <c r="L649" s="151">
        <v>2242.398421361378</v>
      </c>
      <c r="M649" s="152">
        <v>2895.4314835140417</v>
      </c>
      <c r="N649" s="150">
        <v>65.56790781887382</v>
      </c>
      <c r="O649" s="151">
        <v>71.371193044516161</v>
      </c>
      <c r="P649" s="152">
        <v>90.105059893148336</v>
      </c>
      <c r="Q649" s="150">
        <v>23.029584028229564</v>
      </c>
      <c r="R649" s="151">
        <v>25.751680862126463</v>
      </c>
      <c r="S649" s="152">
        <v>35.116362358234127</v>
      </c>
      <c r="T649" s="150">
        <v>302.48113292545133</v>
      </c>
      <c r="U649" s="151">
        <v>322.52277196782268</v>
      </c>
      <c r="V649" s="152">
        <v>382.20424182210121</v>
      </c>
      <c r="W649" s="150">
        <v>46.940456579392084</v>
      </c>
      <c r="X649" s="151">
        <v>50.050613163869507</v>
      </c>
      <c r="Y649" s="152">
        <v>59.312266666666666</v>
      </c>
      <c r="Z649" s="150">
        <v>394.29264280636096</v>
      </c>
      <c r="AA649" s="151">
        <v>488.45622630287914</v>
      </c>
      <c r="AB649" s="166">
        <v>690.60153333333335</v>
      </c>
      <c r="AC649" s="150">
        <v>192.78425426200099</v>
      </c>
      <c r="AD649" s="151">
        <v>217.44719535093625</v>
      </c>
      <c r="AE649" s="152">
        <v>252.50246666666669</v>
      </c>
      <c r="AF649" s="150">
        <v>238.77407686220559</v>
      </c>
      <c r="AG649" s="151">
        <v>298.08840452054966</v>
      </c>
      <c r="AH649" s="152">
        <v>443.69546666666673</v>
      </c>
      <c r="AI649" s="150">
        <v>248.39049568158111</v>
      </c>
      <c r="AJ649" s="151">
        <v>277.85870623725731</v>
      </c>
      <c r="AK649" s="152">
        <v>313.95872377917283</v>
      </c>
      <c r="AL649" s="150">
        <v>48.298003551570432</v>
      </c>
      <c r="AM649" s="151">
        <v>56.650147246458687</v>
      </c>
      <c r="AN649" s="166">
        <v>66.366918549067407</v>
      </c>
      <c r="AO649" s="150">
        <v>289.23</v>
      </c>
      <c r="AP649" s="151">
        <v>309.95094847880375</v>
      </c>
      <c r="AQ649" s="152">
        <v>371.29083547559691</v>
      </c>
      <c r="AR649" s="150">
        <v>131.71325377571884</v>
      </c>
      <c r="AS649" s="151">
        <v>148.62141792328765</v>
      </c>
      <c r="AT649" s="166">
        <v>203.32853333333333</v>
      </c>
      <c r="AU649" s="150">
        <v>43.008277982071895</v>
      </c>
      <c r="AV649" s="151">
        <v>47.354665023977347</v>
      </c>
      <c r="AW649" s="166">
        <v>63.398733333333332</v>
      </c>
      <c r="AX649" s="150">
        <v>26.6694</v>
      </c>
      <c r="AY649" s="151">
        <v>26.6694</v>
      </c>
      <c r="AZ649" s="152">
        <v>26.6694</v>
      </c>
      <c r="BA649" s="150">
        <v>37.54</v>
      </c>
      <c r="BB649" s="151">
        <v>40.229431960357815</v>
      </c>
      <c r="BC649" s="166">
        <v>48.19091368030255</v>
      </c>
    </row>
    <row r="650" spans="1:55" hidden="1">
      <c r="A650" s="147" t="str">
        <f t="shared" si="10"/>
        <v>LEHIGH VALLEY HOSPITAL POCONOHEALTHTRUST</v>
      </c>
      <c r="B650" s="148" t="s">
        <v>657</v>
      </c>
      <c r="C650" s="148" t="s">
        <v>8331</v>
      </c>
      <c r="D650" s="168">
        <v>149</v>
      </c>
      <c r="E650" s="150">
        <v>86.43127663993954</v>
      </c>
      <c r="F650" s="151">
        <v>0</v>
      </c>
      <c r="G650" s="152">
        <v>142.25701257974336</v>
      </c>
      <c r="H650" s="150">
        <v>1671.3015889015037</v>
      </c>
      <c r="I650" s="151">
        <v>0</v>
      </c>
      <c r="J650" s="153">
        <v>1801.226424621359</v>
      </c>
      <c r="K650" s="150">
        <v>1577.9637664274396</v>
      </c>
      <c r="L650" s="151">
        <v>0</v>
      </c>
      <c r="M650" s="152">
        <v>1701.5154356794776</v>
      </c>
      <c r="N650" s="150">
        <v>48.393242135062344</v>
      </c>
      <c r="O650" s="151">
        <v>0</v>
      </c>
      <c r="P650" s="152">
        <v>51.396156727116349</v>
      </c>
      <c r="Q650" s="150">
        <v>44.944580339001774</v>
      </c>
      <c r="R650" s="151">
        <v>0</v>
      </c>
      <c r="S650" s="152">
        <v>48.314832214765097</v>
      </c>
      <c r="T650" s="150">
        <v>666.54179191228923</v>
      </c>
      <c r="U650" s="151">
        <v>0</v>
      </c>
      <c r="V650" s="152">
        <v>808.18194630872483</v>
      </c>
      <c r="W650" s="150">
        <v>254.73542305305361</v>
      </c>
      <c r="X650" s="151">
        <v>0</v>
      </c>
      <c r="Y650" s="152">
        <v>279.14275167785235</v>
      </c>
      <c r="Z650" s="150">
        <v>1265.2017151233706</v>
      </c>
      <c r="AA650" s="151">
        <v>0</v>
      </c>
      <c r="AB650" s="166">
        <v>1641.3387919463089</v>
      </c>
      <c r="AC650" s="150">
        <v>290.44779734548422</v>
      </c>
      <c r="AD650" s="151">
        <v>0</v>
      </c>
      <c r="AE650" s="152">
        <v>332.80033557046983</v>
      </c>
      <c r="AF650" s="150">
        <v>199.74787983455499</v>
      </c>
      <c r="AG650" s="151">
        <v>0</v>
      </c>
      <c r="AH650" s="152">
        <v>234.92134228187919</v>
      </c>
      <c r="AI650" s="150">
        <v>85.255896088868312</v>
      </c>
      <c r="AJ650" s="151">
        <v>0</v>
      </c>
      <c r="AK650" s="152">
        <v>88.904026845637588</v>
      </c>
      <c r="AL650" s="150">
        <v>137.42373676826577</v>
      </c>
      <c r="AM650" s="151">
        <v>0</v>
      </c>
      <c r="AN650" s="166">
        <v>161.34134228187921</v>
      </c>
      <c r="AO650" s="150">
        <v>84.039586555408349</v>
      </c>
      <c r="AP650" s="151">
        <v>0</v>
      </c>
      <c r="AQ650" s="152">
        <v>89.290337431008567</v>
      </c>
      <c r="AR650" s="150">
        <v>47.80636689456859</v>
      </c>
      <c r="AS650" s="151">
        <v>0</v>
      </c>
      <c r="AT650" s="166">
        <v>55.238909217977273</v>
      </c>
      <c r="AU650" s="150">
        <v>42.624972485656691</v>
      </c>
      <c r="AV650" s="151">
        <v>0</v>
      </c>
      <c r="AW650" s="166">
        <v>52.391879194630874</v>
      </c>
      <c r="AX650" s="150">
        <v>51.622281879194631</v>
      </c>
      <c r="AY650" s="151">
        <v>0</v>
      </c>
      <c r="AZ650" s="152">
        <v>51.622281879194631</v>
      </c>
      <c r="BA650" s="150">
        <v>9.9425255147684304</v>
      </c>
      <c r="BB650" s="151">
        <v>0</v>
      </c>
      <c r="BC650" s="166">
        <v>10.563729481757584</v>
      </c>
    </row>
    <row r="651" spans="1:55" hidden="1">
      <c r="A651" s="147" t="str">
        <f t="shared" si="10"/>
        <v>EPHRAIM MCDOWELL HEALTHPREMIER</v>
      </c>
      <c r="B651" s="148" t="s">
        <v>483</v>
      </c>
      <c r="C651" s="148" t="s">
        <v>8334</v>
      </c>
      <c r="D651" s="168">
        <v>148</v>
      </c>
      <c r="E651" s="150">
        <v>90.559039229289681</v>
      </c>
      <c r="F651" s="151">
        <v>110.87213602572317</v>
      </c>
      <c r="G651" s="152">
        <v>170.13036375307578</v>
      </c>
      <c r="H651" s="150">
        <v>1813.183584654699</v>
      </c>
      <c r="I651" s="151">
        <v>2287.3354337161027</v>
      </c>
      <c r="J651" s="153">
        <v>2765.9062719525759</v>
      </c>
      <c r="K651" s="150">
        <v>1726.4826996787724</v>
      </c>
      <c r="L651" s="151">
        <v>2170.6621243783366</v>
      </c>
      <c r="M651" s="152">
        <v>2629.5554816811873</v>
      </c>
      <c r="N651" s="150">
        <v>61.160458252088169</v>
      </c>
      <c r="O651" s="151">
        <v>82.6326774546352</v>
      </c>
      <c r="P651" s="152">
        <v>96.122108341357304</v>
      </c>
      <c r="Q651" s="150">
        <v>25.540426723838529</v>
      </c>
      <c r="R651" s="151">
        <v>34.040631883131056</v>
      </c>
      <c r="S651" s="152">
        <v>40.228681930031016</v>
      </c>
      <c r="T651" s="150">
        <v>569.75492086885072</v>
      </c>
      <c r="U651" s="151">
        <v>680.93995452161494</v>
      </c>
      <c r="V651" s="152">
        <v>737.11344594594595</v>
      </c>
      <c r="W651" s="150">
        <v>270.62781506398801</v>
      </c>
      <c r="X651" s="151">
        <v>323.43957960193706</v>
      </c>
      <c r="Y651" s="152">
        <v>350.12141891891889</v>
      </c>
      <c r="Z651" s="150">
        <v>604.81436936245041</v>
      </c>
      <c r="AA651" s="151">
        <v>753.43807006944485</v>
      </c>
      <c r="AB651" s="166">
        <v>972.37635135135145</v>
      </c>
      <c r="AC651" s="150">
        <v>73.427887123115212</v>
      </c>
      <c r="AD651" s="151">
        <v>93.280243843788099</v>
      </c>
      <c r="AE651" s="152">
        <v>98.45905405405405</v>
      </c>
      <c r="AF651" s="150">
        <v>213.80120235427958</v>
      </c>
      <c r="AG651" s="151">
        <v>219.92742440078635</v>
      </c>
      <c r="AH651" s="152">
        <v>238.64756463749512</v>
      </c>
      <c r="AI651" s="150">
        <v>26.847053933303815</v>
      </c>
      <c r="AJ651" s="151">
        <v>34.004102542362688</v>
      </c>
      <c r="AK651" s="152">
        <v>39.675135135135136</v>
      </c>
      <c r="AL651" s="150">
        <v>12.456105308950947</v>
      </c>
      <c r="AM651" s="151">
        <v>15.843150250717992</v>
      </c>
      <c r="AN651" s="166">
        <v>19.500067567567569</v>
      </c>
      <c r="AO651" s="150">
        <v>95.593354913889343</v>
      </c>
      <c r="AP651" s="151">
        <v>110.38475570480884</v>
      </c>
      <c r="AQ651" s="152">
        <v>123.37497699796732</v>
      </c>
      <c r="AR651" s="150">
        <v>61.767554589636326</v>
      </c>
      <c r="AS651" s="151">
        <v>79.463896640478907</v>
      </c>
      <c r="AT651" s="166">
        <v>99.450685781534204</v>
      </c>
      <c r="AU651" s="150">
        <v>28.214160668078659</v>
      </c>
      <c r="AV651" s="151">
        <v>35.7809349444898</v>
      </c>
      <c r="AW651" s="166">
        <v>43.464116828929072</v>
      </c>
      <c r="AX651" s="150">
        <v>10.426216216216215</v>
      </c>
      <c r="AY651" s="151">
        <v>10.426216216216215</v>
      </c>
      <c r="AZ651" s="152">
        <v>10.426216216216215</v>
      </c>
      <c r="BA651" s="150">
        <v>11.222036565456449</v>
      </c>
      <c r="BB651" s="151">
        <v>12.958450573308186</v>
      </c>
      <c r="BC651" s="166">
        <v>14.483417852430374</v>
      </c>
    </row>
    <row r="652" spans="1:55" hidden="1">
      <c r="A652" s="147" t="str">
        <f t="shared" si="10"/>
        <v>SAINT LUKES CORNWALL HOSPITALPREMIER</v>
      </c>
      <c r="B652" s="148" t="s">
        <v>888</v>
      </c>
      <c r="C652" s="148" t="s">
        <v>8334</v>
      </c>
      <c r="D652" s="168">
        <v>145</v>
      </c>
      <c r="E652" s="150">
        <v>90.559039229289681</v>
      </c>
      <c r="F652" s="151">
        <v>110.87213602572317</v>
      </c>
      <c r="G652" s="152">
        <v>170.13036375307578</v>
      </c>
      <c r="H652" s="150">
        <v>1813.183584654699</v>
      </c>
      <c r="I652" s="151">
        <v>2287.3354337161027</v>
      </c>
      <c r="J652" s="153">
        <v>2765.9062719525759</v>
      </c>
      <c r="K652" s="150">
        <v>1726.4826996787724</v>
      </c>
      <c r="L652" s="151">
        <v>2170.6621243783366</v>
      </c>
      <c r="M652" s="152">
        <v>2629.5554816811873</v>
      </c>
      <c r="N652" s="150">
        <v>61.160458252088169</v>
      </c>
      <c r="O652" s="151">
        <v>82.6326774546352</v>
      </c>
      <c r="P652" s="152">
        <v>96.122108341357304</v>
      </c>
      <c r="Q652" s="150">
        <v>25.540426723838529</v>
      </c>
      <c r="R652" s="151">
        <v>34.040631883131056</v>
      </c>
      <c r="S652" s="152">
        <v>40.228681930031016</v>
      </c>
      <c r="T652" s="150">
        <v>1118.02</v>
      </c>
      <c r="U652" s="151">
        <v>1336.1964242332488</v>
      </c>
      <c r="V652" s="152">
        <v>1446.4246725236867</v>
      </c>
      <c r="W652" s="150">
        <v>432.25138451510605</v>
      </c>
      <c r="X652" s="151">
        <v>516.60323997688386</v>
      </c>
      <c r="Y652" s="152">
        <v>559.21993103448278</v>
      </c>
      <c r="Z652" s="150">
        <v>910.75395001670302</v>
      </c>
      <c r="AA652" s="151">
        <v>1134.5575323087066</v>
      </c>
      <c r="AB652" s="166">
        <v>1464.2436551724138</v>
      </c>
      <c r="AC652" s="150">
        <v>175.35385876917653</v>
      </c>
      <c r="AD652" s="151">
        <v>222.76346693065531</v>
      </c>
      <c r="AE652" s="152">
        <v>235.13103448275862</v>
      </c>
      <c r="AF652" s="150">
        <v>227.52287100586759</v>
      </c>
      <c r="AG652" s="151">
        <v>234.04227133239601</v>
      </c>
      <c r="AH652" s="152">
        <v>253.96386206896554</v>
      </c>
      <c r="AI652" s="150">
        <v>277.69089123015988</v>
      </c>
      <c r="AJ652" s="151">
        <v>351.7193940135399</v>
      </c>
      <c r="AK652" s="152">
        <v>410.37737931034485</v>
      </c>
      <c r="AL652" s="150">
        <v>50.614299942351352</v>
      </c>
      <c r="AM652" s="151">
        <v>64.377262308896988</v>
      </c>
      <c r="AN652" s="166">
        <v>79.2368275862069</v>
      </c>
      <c r="AO652" s="150">
        <v>95.593354913889343</v>
      </c>
      <c r="AP652" s="151">
        <v>110.38475570480884</v>
      </c>
      <c r="AQ652" s="152">
        <v>123.37497699796732</v>
      </c>
      <c r="AR652" s="150">
        <v>61.767554589636326</v>
      </c>
      <c r="AS652" s="151">
        <v>79.463896640478907</v>
      </c>
      <c r="AT652" s="166">
        <v>99.450685781534204</v>
      </c>
      <c r="AU652" s="150">
        <v>28.214160668078659</v>
      </c>
      <c r="AV652" s="151">
        <v>35.7809349444898</v>
      </c>
      <c r="AW652" s="166">
        <v>43.464116828929072</v>
      </c>
      <c r="AX652" s="150">
        <v>25.014206896551723</v>
      </c>
      <c r="AY652" s="151">
        <v>25.014206896551723</v>
      </c>
      <c r="AZ652" s="152">
        <v>25.014206896551723</v>
      </c>
      <c r="BA652" s="150">
        <v>11.222036565456449</v>
      </c>
      <c r="BB652" s="151">
        <v>12.958450573308186</v>
      </c>
      <c r="BC652" s="166">
        <v>14.483417852430374</v>
      </c>
    </row>
    <row r="653" spans="1:55" hidden="1">
      <c r="A653" s="147" t="str">
        <f t="shared" si="10"/>
        <v>CONTRA COSTA HEALTH SERVICESVIZIENT</v>
      </c>
      <c r="B653" s="148" t="s">
        <v>430</v>
      </c>
      <c r="C653" s="148" t="s">
        <v>8335</v>
      </c>
      <c r="D653" s="168">
        <v>138</v>
      </c>
      <c r="E653" s="150">
        <v>91.737021956160234</v>
      </c>
      <c r="F653" s="151">
        <v>102.70659100511341</v>
      </c>
      <c r="G653" s="152">
        <v>135.65509326084924</v>
      </c>
      <c r="H653" s="150">
        <v>2055.368114499845</v>
      </c>
      <c r="I653" s="151">
        <v>2339.5212952680204</v>
      </c>
      <c r="J653" s="153">
        <v>3020.6529057654243</v>
      </c>
      <c r="K653" s="150">
        <v>1966.7706226527416</v>
      </c>
      <c r="L653" s="151">
        <v>2242.398421361378</v>
      </c>
      <c r="M653" s="152">
        <v>2895.4314835140417</v>
      </c>
      <c r="N653" s="150">
        <v>65.56790781887382</v>
      </c>
      <c r="O653" s="151">
        <v>71.371193044516161</v>
      </c>
      <c r="P653" s="152">
        <v>90.105059893148336</v>
      </c>
      <c r="Q653" s="150">
        <v>23.029584028229564</v>
      </c>
      <c r="R653" s="151">
        <v>25.751680862126463</v>
      </c>
      <c r="S653" s="152">
        <v>35.116362358234127</v>
      </c>
      <c r="T653" s="150">
        <v>383.41935279834627</v>
      </c>
      <c r="U653" s="151">
        <v>408.82375470706944</v>
      </c>
      <c r="V653" s="152">
        <v>484.47485507246375</v>
      </c>
      <c r="W653" s="150">
        <v>112.71442890810226</v>
      </c>
      <c r="X653" s="151">
        <v>120.18260345900873</v>
      </c>
      <c r="Y653" s="152">
        <v>142.42188405797103</v>
      </c>
      <c r="Z653" s="150">
        <v>788.8569657588364</v>
      </c>
      <c r="AA653" s="151">
        <v>977.24901444974296</v>
      </c>
      <c r="AB653" s="166">
        <v>1381.6789130434784</v>
      </c>
      <c r="AC653" s="150">
        <v>109.85176017885975</v>
      </c>
      <c r="AD653" s="151">
        <v>123.90512517061406</v>
      </c>
      <c r="AE653" s="152">
        <v>143.88021739130437</v>
      </c>
      <c r="AF653" s="150">
        <v>191.94364813048284</v>
      </c>
      <c r="AG653" s="151">
        <v>239.62473892041626</v>
      </c>
      <c r="AH653" s="152">
        <v>356.67408979285784</v>
      </c>
      <c r="AI653" s="150">
        <v>74.169090483899978</v>
      </c>
      <c r="AJ653" s="151">
        <v>82.968261197357506</v>
      </c>
      <c r="AK653" s="152">
        <v>93.747681159420296</v>
      </c>
      <c r="AL653" s="150">
        <v>48.298003551570432</v>
      </c>
      <c r="AM653" s="151">
        <v>56.650147246458687</v>
      </c>
      <c r="AN653" s="166">
        <v>66.366918549067407</v>
      </c>
      <c r="AO653" s="150">
        <v>119.77102262737075</v>
      </c>
      <c r="AP653" s="151">
        <v>128.35163041050316</v>
      </c>
      <c r="AQ653" s="152">
        <v>153.75266416721331</v>
      </c>
      <c r="AR653" s="150">
        <v>56.387638511001946</v>
      </c>
      <c r="AS653" s="151">
        <v>63.626176930690995</v>
      </c>
      <c r="AT653" s="166">
        <v>87.046789202362007</v>
      </c>
      <c r="AU653" s="150">
        <v>37.581133629943096</v>
      </c>
      <c r="AV653" s="151">
        <v>41.379057190086371</v>
      </c>
      <c r="AW653" s="166">
        <v>55.39855072463768</v>
      </c>
      <c r="AX653" s="150">
        <v>30.903260869565216</v>
      </c>
      <c r="AY653" s="151">
        <v>30.903260869565216</v>
      </c>
      <c r="AZ653" s="152">
        <v>30.903260869565216</v>
      </c>
      <c r="BA653" s="150">
        <v>19.073066205717726</v>
      </c>
      <c r="BB653" s="151">
        <v>20.439494384611649</v>
      </c>
      <c r="BC653" s="166">
        <v>24.484509513543919</v>
      </c>
    </row>
    <row r="654" spans="1:55" hidden="1">
      <c r="A654" s="147" t="str">
        <f t="shared" si="10"/>
        <v>HOLZER HEALTH SYSTEMVIZIENT</v>
      </c>
      <c r="B654" s="148" t="s">
        <v>589</v>
      </c>
      <c r="C654" s="148" t="s">
        <v>8335</v>
      </c>
      <c r="D654" s="168">
        <v>135</v>
      </c>
      <c r="E654" s="150">
        <v>91.737021956160234</v>
      </c>
      <c r="F654" s="151">
        <v>102.70659100511341</v>
      </c>
      <c r="G654" s="152">
        <v>135.65509326084924</v>
      </c>
      <c r="H654" s="150">
        <v>2010.4973183821044</v>
      </c>
      <c r="I654" s="151">
        <v>2290.9762552558464</v>
      </c>
      <c r="J654" s="153">
        <v>2960.4977798103382</v>
      </c>
      <c r="K654" s="150">
        <v>1966.7706226527416</v>
      </c>
      <c r="L654" s="151">
        <v>2242.398421361378</v>
      </c>
      <c r="M654" s="152">
        <v>2895.4314835140417</v>
      </c>
      <c r="N654" s="150">
        <v>10.688313674612768</v>
      </c>
      <c r="O654" s="151">
        <v>11.634315078321682</v>
      </c>
      <c r="P654" s="152">
        <v>14.688148148148148</v>
      </c>
      <c r="Q654" s="150">
        <v>33.038382054749846</v>
      </c>
      <c r="R654" s="151">
        <v>36.943518816146423</v>
      </c>
      <c r="S654" s="152">
        <v>50.378148148148149</v>
      </c>
      <c r="T654" s="150">
        <v>279.38161008841365</v>
      </c>
      <c r="U654" s="151">
        <v>297.89273284941083</v>
      </c>
      <c r="V654" s="152">
        <v>353.01651851851852</v>
      </c>
      <c r="W654" s="150">
        <v>101.28752384242617</v>
      </c>
      <c r="X654" s="151">
        <v>107.99858040556654</v>
      </c>
      <c r="Y654" s="152">
        <v>127.98325925925924</v>
      </c>
      <c r="Z654" s="150">
        <v>782.44405949098257</v>
      </c>
      <c r="AA654" s="151">
        <v>969.30460044055656</v>
      </c>
      <c r="AB654" s="166">
        <v>1370.4467407407408</v>
      </c>
      <c r="AC654" s="150">
        <v>221.71598622770634</v>
      </c>
      <c r="AD654" s="151">
        <v>250.08017150695466</v>
      </c>
      <c r="AE654" s="152">
        <v>290.39629629629627</v>
      </c>
      <c r="AF654" s="150">
        <v>167.54860801181061</v>
      </c>
      <c r="AG654" s="151">
        <v>209.16967996782174</v>
      </c>
      <c r="AH654" s="152">
        <v>311.34266666666667</v>
      </c>
      <c r="AI654" s="150">
        <v>115.57818269822545</v>
      </c>
      <c r="AJ654" s="151">
        <v>129.2899884339804</v>
      </c>
      <c r="AK654" s="152">
        <v>146.08762962962962</v>
      </c>
      <c r="AL654" s="150">
        <v>18.655481170554989</v>
      </c>
      <c r="AM654" s="151">
        <v>21.881561918745483</v>
      </c>
      <c r="AN654" s="166">
        <v>25.634740740740742</v>
      </c>
      <c r="AO654" s="150">
        <v>119.77102262737075</v>
      </c>
      <c r="AP654" s="151">
        <v>128.35163041050316</v>
      </c>
      <c r="AQ654" s="152">
        <v>153.75266416721331</v>
      </c>
      <c r="AR654" s="150">
        <v>56.387638511001946</v>
      </c>
      <c r="AS654" s="151">
        <v>63.626176930690995</v>
      </c>
      <c r="AT654" s="166">
        <v>87.046789202362007</v>
      </c>
      <c r="AU654" s="150">
        <v>40.01564345574095</v>
      </c>
      <c r="AV654" s="151">
        <v>44.059596907261181</v>
      </c>
      <c r="AW654" s="166">
        <v>58.987274721154741</v>
      </c>
      <c r="AX654" s="150">
        <v>13.290000000000001</v>
      </c>
      <c r="AY654" s="151">
        <v>13.290000000000001</v>
      </c>
      <c r="AZ654" s="152">
        <v>13.290000000000001</v>
      </c>
      <c r="BA654" s="150">
        <v>19.073066205717726</v>
      </c>
      <c r="BB654" s="151">
        <v>20.439494384611649</v>
      </c>
      <c r="BC654" s="166">
        <v>24.484509513543919</v>
      </c>
    </row>
    <row r="655" spans="1:55" hidden="1">
      <c r="A655" s="147" t="str">
        <f t="shared" si="10"/>
        <v>COMMUNITY UNITED METHODIST HOSPITAL, INCPREMIER</v>
      </c>
      <c r="B655" s="148" t="s">
        <v>426</v>
      </c>
      <c r="C655" s="148" t="s">
        <v>8334</v>
      </c>
      <c r="D655" s="168">
        <v>132</v>
      </c>
      <c r="E655" s="150">
        <v>90.559039229289681</v>
      </c>
      <c r="F655" s="151">
        <v>110.87213602572317</v>
      </c>
      <c r="G655" s="152">
        <v>170.13036375307578</v>
      </c>
      <c r="H655" s="150">
        <v>1813.183584654699</v>
      </c>
      <c r="I655" s="151">
        <v>2287.3354337161027</v>
      </c>
      <c r="J655" s="153">
        <v>2765.9062719525759</v>
      </c>
      <c r="K655" s="150">
        <v>1726.4826996787724</v>
      </c>
      <c r="L655" s="151">
        <v>2170.6621243783366</v>
      </c>
      <c r="M655" s="152">
        <v>2629.5554816811873</v>
      </c>
      <c r="N655" s="150">
        <v>61.160458252088169</v>
      </c>
      <c r="O655" s="151">
        <v>82.6326774546352</v>
      </c>
      <c r="P655" s="152">
        <v>96.122108341357304</v>
      </c>
      <c r="Q655" s="150">
        <v>25.540426723838529</v>
      </c>
      <c r="R655" s="151">
        <v>34.040631883131056</v>
      </c>
      <c r="S655" s="152">
        <v>40.228681930031016</v>
      </c>
      <c r="T655" s="150">
        <v>410.12353009237398</v>
      </c>
      <c r="U655" s="151">
        <v>490.15723726171916</v>
      </c>
      <c r="V655" s="152">
        <v>530.59229057451603</v>
      </c>
      <c r="W655" s="150">
        <v>105.04517605933604</v>
      </c>
      <c r="X655" s="151">
        <v>125.54425558884178</v>
      </c>
      <c r="Y655" s="152">
        <v>135.90090909090907</v>
      </c>
      <c r="Z655" s="150">
        <v>497.53228858211327</v>
      </c>
      <c r="AA655" s="151">
        <v>619.79309073243473</v>
      </c>
      <c r="AB655" s="166">
        <v>799.89606060606059</v>
      </c>
      <c r="AC655" s="150">
        <v>163.36922856260134</v>
      </c>
      <c r="AD655" s="151">
        <v>207.53860793161383</v>
      </c>
      <c r="AE655" s="152">
        <v>219.06090909090909</v>
      </c>
      <c r="AF655" s="150">
        <v>213.80120235427958</v>
      </c>
      <c r="AG655" s="151">
        <v>219.92742440078635</v>
      </c>
      <c r="AH655" s="152">
        <v>238.64756463749512</v>
      </c>
      <c r="AI655" s="150">
        <v>171.41947798088302</v>
      </c>
      <c r="AJ655" s="151">
        <v>217.11751023040139</v>
      </c>
      <c r="AK655" s="152">
        <v>253.32727272727271</v>
      </c>
      <c r="AL655" s="150">
        <v>31.965139627692587</v>
      </c>
      <c r="AM655" s="151">
        <v>40.657051088255841</v>
      </c>
      <c r="AN655" s="166">
        <v>50.041515151515149</v>
      </c>
      <c r="AO655" s="150">
        <v>70.294102819615119</v>
      </c>
      <c r="AP655" s="151">
        <v>81.170886556095965</v>
      </c>
      <c r="AQ655" s="152">
        <v>90.723181818181814</v>
      </c>
      <c r="AR655" s="150">
        <v>46.045245547787616</v>
      </c>
      <c r="AS655" s="151">
        <v>59.237161925927722</v>
      </c>
      <c r="AT655" s="166">
        <v>74.136515151515155</v>
      </c>
      <c r="AU655" s="150">
        <v>28.214160668078659</v>
      </c>
      <c r="AV655" s="151">
        <v>35.7809349444898</v>
      </c>
      <c r="AW655" s="166">
        <v>43.464116828929072</v>
      </c>
      <c r="AX655" s="150">
        <v>38.239848484848487</v>
      </c>
      <c r="AY655" s="151">
        <v>38.239848484848487</v>
      </c>
      <c r="AZ655" s="152">
        <v>38.239848484848487</v>
      </c>
      <c r="BA655" s="150">
        <v>12.924872024919187</v>
      </c>
      <c r="BB655" s="151">
        <v>14.924770056159284</v>
      </c>
      <c r="BC655" s="166">
        <v>16.681136363636362</v>
      </c>
    </row>
    <row r="656" spans="1:55" hidden="1">
      <c r="A656" s="147" t="str">
        <f t="shared" si="10"/>
        <v>MOUNT NITTANY HEALTH SYSTEMPREMIER</v>
      </c>
      <c r="B656" s="148" t="s">
        <v>1144</v>
      </c>
      <c r="C656" s="148" t="s">
        <v>8334</v>
      </c>
      <c r="D656" s="168">
        <v>130</v>
      </c>
      <c r="E656" s="150">
        <v>90.559039229289681</v>
      </c>
      <c r="F656" s="151">
        <v>110.87213602572317</v>
      </c>
      <c r="G656" s="152">
        <v>170.13036375307578</v>
      </c>
      <c r="H656" s="150">
        <v>1813.183584654699</v>
      </c>
      <c r="I656" s="151">
        <v>2287.3354337161027</v>
      </c>
      <c r="J656" s="153">
        <v>2765.9062719525759</v>
      </c>
      <c r="K656" s="150">
        <v>1726.4826996787724</v>
      </c>
      <c r="L656" s="151">
        <v>2170.6621243783366</v>
      </c>
      <c r="M656" s="152">
        <v>2629.5554816811873</v>
      </c>
      <c r="N656" s="150">
        <v>61.160458252088169</v>
      </c>
      <c r="O656" s="151">
        <v>82.6326774546352</v>
      </c>
      <c r="P656" s="152">
        <v>96.122108341357304</v>
      </c>
      <c r="Q656" s="150">
        <v>25.540426723838529</v>
      </c>
      <c r="R656" s="151">
        <v>34.040631883131056</v>
      </c>
      <c r="S656" s="152">
        <v>40.228681930031016</v>
      </c>
      <c r="T656" s="150">
        <v>410.12353009237398</v>
      </c>
      <c r="U656" s="151">
        <v>490.15723726171916</v>
      </c>
      <c r="V656" s="152">
        <v>530.59229057451603</v>
      </c>
      <c r="W656" s="150">
        <v>278.37391915777721</v>
      </c>
      <c r="X656" s="151">
        <v>332.6973000289953</v>
      </c>
      <c r="Y656" s="152">
        <v>360.14284615384616</v>
      </c>
      <c r="Z656" s="150">
        <v>787.57110210667304</v>
      </c>
      <c r="AA656" s="151">
        <v>981.1044202524821</v>
      </c>
      <c r="AB656" s="166">
        <v>1266.1992728504686</v>
      </c>
      <c r="AC656" s="150">
        <v>16.937372650711882</v>
      </c>
      <c r="AD656" s="151">
        <v>21.516651409055051</v>
      </c>
      <c r="AE656" s="152">
        <v>22.71123076923077</v>
      </c>
      <c r="AF656" s="150">
        <v>213.80120235427958</v>
      </c>
      <c r="AG656" s="151">
        <v>219.92742440078635</v>
      </c>
      <c r="AH656" s="152">
        <v>238.64756463749512</v>
      </c>
      <c r="AI656" s="150">
        <v>218.57905157453871</v>
      </c>
      <c r="AJ656" s="151">
        <v>276.8491657154554</v>
      </c>
      <c r="AK656" s="152">
        <v>323.02067222994901</v>
      </c>
      <c r="AL656" s="150">
        <v>55.675614201272843</v>
      </c>
      <c r="AM656" s="151">
        <v>70.814841333905079</v>
      </c>
      <c r="AN656" s="166">
        <v>87.160329160871612</v>
      </c>
      <c r="AO656" s="150">
        <v>76.023335949643752</v>
      </c>
      <c r="AP656" s="151">
        <v>87.786618371385757</v>
      </c>
      <c r="AQ656" s="152">
        <v>98.117461538461541</v>
      </c>
      <c r="AR656" s="150">
        <v>50.254559534602201</v>
      </c>
      <c r="AS656" s="151">
        <v>64.652440121702028</v>
      </c>
      <c r="AT656" s="166">
        <v>80.913846153846151</v>
      </c>
      <c r="AU656" s="150">
        <v>28.214160668078659</v>
      </c>
      <c r="AV656" s="151">
        <v>35.7809349444898</v>
      </c>
      <c r="AW656" s="166">
        <v>43.464116828929072</v>
      </c>
      <c r="AX656" s="150">
        <v>41.124461538461539</v>
      </c>
      <c r="AY656" s="151">
        <v>41.124461538461539</v>
      </c>
      <c r="AZ656" s="152">
        <v>41.124461538461539</v>
      </c>
      <c r="BA656" s="150">
        <v>11.222036565456449</v>
      </c>
      <c r="BB656" s="151">
        <v>12.958450573308186</v>
      </c>
      <c r="BC656" s="166">
        <v>14.483417852430374</v>
      </c>
    </row>
    <row r="657" spans="1:55" hidden="1">
      <c r="A657" s="147" t="str">
        <f t="shared" si="10"/>
        <v>US DEPARTMENT OF HEALTH AND HUMAN SERVICES NATIONAL INSTITUTES OF HEALTHDAPA MEDICAL SURGICAL</v>
      </c>
      <c r="B657" s="148" t="s">
        <v>1057</v>
      </c>
      <c r="C657" s="148" t="s">
        <v>8389</v>
      </c>
      <c r="D657" s="168">
        <v>127</v>
      </c>
      <c r="E657" s="150">
        <v>262.89533652058236</v>
      </c>
      <c r="F657" s="151">
        <v>299.08570152177964</v>
      </c>
      <c r="G657" s="152">
        <v>370.68412613981752</v>
      </c>
      <c r="H657" s="150">
        <v>2280.7790069021762</v>
      </c>
      <c r="I657" s="151">
        <v>2536.9914037347371</v>
      </c>
      <c r="J657" s="153">
        <v>3063.6662420500279</v>
      </c>
      <c r="K657" s="150">
        <v>2249.8930573248408</v>
      </c>
      <c r="L657" s="151">
        <v>2503.2512338879278</v>
      </c>
      <c r="M657" s="152">
        <v>3022.9733593884193</v>
      </c>
      <c r="N657" s="150">
        <v>12.33550936453063</v>
      </c>
      <c r="O657" s="151">
        <v>13.326081352347908</v>
      </c>
      <c r="P657" s="152">
        <v>15.507795275590551</v>
      </c>
      <c r="Q657" s="150">
        <v>18.550440212805103</v>
      </c>
      <c r="R657" s="151">
        <v>20.414088494461311</v>
      </c>
      <c r="S657" s="152">
        <v>25.185087386018235</v>
      </c>
      <c r="T657" s="150">
        <v>371.18615967095161</v>
      </c>
      <c r="U657" s="151">
        <v>401.34005859816926</v>
      </c>
      <c r="V657" s="152">
        <v>439.62317712594205</v>
      </c>
      <c r="W657" s="150">
        <v>30.979458188420921</v>
      </c>
      <c r="X657" s="151">
        <v>33.496123820193709</v>
      </c>
      <c r="Y657" s="152">
        <v>36.691259842519685</v>
      </c>
      <c r="Z657" s="150">
        <v>751.14998667798409</v>
      </c>
      <c r="AA657" s="151">
        <v>921.48975670215918</v>
      </c>
      <c r="AB657" s="166">
        <v>1184.4929483282672</v>
      </c>
      <c r="AC657" s="150">
        <v>431.302118271148</v>
      </c>
      <c r="AD657" s="151">
        <v>485.73627577749784</v>
      </c>
      <c r="AE657" s="152">
        <v>520.90472440944882</v>
      </c>
      <c r="AF657" s="150">
        <v>260.22917742037549</v>
      </c>
      <c r="AG657" s="151">
        <v>318.98428773184338</v>
      </c>
      <c r="AH657" s="152">
        <v>424.93464285714305</v>
      </c>
      <c r="AI657" s="150">
        <v>145.36736750102273</v>
      </c>
      <c r="AJ657" s="151">
        <v>159.10041851926968</v>
      </c>
      <c r="AK657" s="152">
        <v>171.49606299212599</v>
      </c>
      <c r="AL657" s="150">
        <v>20.582580272662078</v>
      </c>
      <c r="AM657" s="151">
        <v>23.924494836527479</v>
      </c>
      <c r="AN657" s="166">
        <v>26.485436930091186</v>
      </c>
      <c r="AO657" s="150">
        <v>289.23</v>
      </c>
      <c r="AP657" s="151">
        <v>312.79071091810295</v>
      </c>
      <c r="AQ657" s="152">
        <v>348.39186621945322</v>
      </c>
      <c r="AR657" s="150">
        <v>152.11000000000001</v>
      </c>
      <c r="AS657" s="151">
        <v>169.40629301703663</v>
      </c>
      <c r="AT657" s="166">
        <v>205.84072156770608</v>
      </c>
      <c r="AU657" s="150">
        <v>41.366485019016629</v>
      </c>
      <c r="AV657" s="151">
        <v>47.193193249216023</v>
      </c>
      <c r="AW657" s="152">
        <v>55.674316554303637</v>
      </c>
      <c r="AX657" s="150">
        <v>66.396630956683396</v>
      </c>
      <c r="AY657" s="151">
        <v>66.396630956683396</v>
      </c>
      <c r="AZ657" s="152">
        <v>66.396630956683396</v>
      </c>
      <c r="BA657" s="150">
        <v>25.616397834105843</v>
      </c>
      <c r="BB657" s="151">
        <v>27.70311271199709</v>
      </c>
      <c r="BC657" s="166">
        <v>30.856220472440942</v>
      </c>
    </row>
    <row r="658" spans="1:55" hidden="1">
      <c r="A658" s="147" t="str">
        <f t="shared" si="10"/>
        <v>DELTA REGIONAL MEDICAL CENTERVIZIENT</v>
      </c>
      <c r="B658" s="148" t="s">
        <v>461</v>
      </c>
      <c r="C658" s="148" t="s">
        <v>8335</v>
      </c>
      <c r="D658" s="168">
        <v>121</v>
      </c>
      <c r="E658" s="150">
        <v>91.737021956160234</v>
      </c>
      <c r="F658" s="151">
        <v>102.70659100511341</v>
      </c>
      <c r="G658" s="152">
        <v>135.65509326084924</v>
      </c>
      <c r="H658" s="150">
        <v>2055.368114499845</v>
      </c>
      <c r="I658" s="151">
        <v>2339.5212952680204</v>
      </c>
      <c r="J658" s="153">
        <v>3020.6529057654243</v>
      </c>
      <c r="K658" s="150">
        <v>1966.7706226527416</v>
      </c>
      <c r="L658" s="151">
        <v>2242.398421361378</v>
      </c>
      <c r="M658" s="152">
        <v>2895.4314835140417</v>
      </c>
      <c r="N658" s="150">
        <v>65.56790781887382</v>
      </c>
      <c r="O658" s="151">
        <v>71.371193044516161</v>
      </c>
      <c r="P658" s="152">
        <v>90.105059893148336</v>
      </c>
      <c r="Q658" s="150">
        <v>23.029584028229564</v>
      </c>
      <c r="R658" s="151">
        <v>25.751680862126463</v>
      </c>
      <c r="S658" s="152">
        <v>35.116362358234127</v>
      </c>
      <c r="T658" s="150">
        <v>302.48113292545133</v>
      </c>
      <c r="U658" s="151">
        <v>322.52277196782268</v>
      </c>
      <c r="V658" s="152">
        <v>382.20424182210121</v>
      </c>
      <c r="W658" s="150">
        <v>192.98444712841982</v>
      </c>
      <c r="X658" s="151">
        <v>205.77111118489378</v>
      </c>
      <c r="Y658" s="152">
        <v>243.84818181818181</v>
      </c>
      <c r="Z658" s="150">
        <v>411.96904051675676</v>
      </c>
      <c r="AA658" s="151">
        <v>510.35403920345885</v>
      </c>
      <c r="AB658" s="166">
        <v>721.56165289256205</v>
      </c>
      <c r="AC658" s="150">
        <v>108.05164005255243</v>
      </c>
      <c r="AD658" s="151">
        <v>121.87471519621683</v>
      </c>
      <c r="AE658" s="152">
        <v>141.522479338843</v>
      </c>
      <c r="AF658" s="150">
        <v>191.94364813048284</v>
      </c>
      <c r="AG658" s="151">
        <v>239.62473892041626</v>
      </c>
      <c r="AH658" s="152">
        <v>356.67408979285784</v>
      </c>
      <c r="AI658" s="150">
        <v>468.32543714514395</v>
      </c>
      <c r="AJ658" s="151">
        <v>523.88598728818863</v>
      </c>
      <c r="AK658" s="152">
        <v>591.95041322314046</v>
      </c>
      <c r="AL658" s="150">
        <v>56.065435154618861</v>
      </c>
      <c r="AM658" s="151">
        <v>65.760795962396827</v>
      </c>
      <c r="AN658" s="166">
        <v>77.040247933884302</v>
      </c>
      <c r="AO658" s="150">
        <v>119.77102262737075</v>
      </c>
      <c r="AP658" s="151">
        <v>128.35163041050316</v>
      </c>
      <c r="AQ658" s="152">
        <v>153.75266416721331</v>
      </c>
      <c r="AR658" s="150">
        <v>35.741050440418512</v>
      </c>
      <c r="AS658" s="151">
        <v>40.329165382003367</v>
      </c>
      <c r="AT658" s="166">
        <v>55.174214876033055</v>
      </c>
      <c r="AU658" s="150">
        <v>31.715440375791811</v>
      </c>
      <c r="AV658" s="151">
        <v>34.920581003257269</v>
      </c>
      <c r="AW658" s="166">
        <v>46.751900826446274</v>
      </c>
      <c r="AX658" s="150">
        <v>64.776859504132233</v>
      </c>
      <c r="AY658" s="151">
        <v>64.776859504132233</v>
      </c>
      <c r="AZ658" s="152">
        <v>64.776859504132233</v>
      </c>
      <c r="BA658" s="150">
        <v>19.073066205717726</v>
      </c>
      <c r="BB658" s="151">
        <v>20.439494384611649</v>
      </c>
      <c r="BC658" s="166">
        <v>24.484509513543919</v>
      </c>
    </row>
    <row r="659" spans="1:55" hidden="1">
      <c r="A659" s="147" t="str">
        <f t="shared" si="10"/>
        <v>MOFFITT CANCER CENTERPREMIER</v>
      </c>
      <c r="B659" s="148" t="s">
        <v>1143</v>
      </c>
      <c r="C659" s="148" t="s">
        <v>8334</v>
      </c>
      <c r="D659" s="168">
        <v>120</v>
      </c>
      <c r="E659" s="150">
        <v>90.559039229289681</v>
      </c>
      <c r="F659" s="151">
        <v>110.87213602572317</v>
      </c>
      <c r="G659" s="152">
        <v>170.13036375307578</v>
      </c>
      <c r="H659" s="150">
        <v>1817.6669481273991</v>
      </c>
      <c r="I659" s="151">
        <v>2293.3928168413981</v>
      </c>
      <c r="J659" s="153">
        <v>2772.952496944552</v>
      </c>
      <c r="K659" s="150">
        <v>1726.4826996787724</v>
      </c>
      <c r="L659" s="151">
        <v>2170.6621243783366</v>
      </c>
      <c r="M659" s="152">
        <v>2629.5554816811873</v>
      </c>
      <c r="N659" s="150">
        <v>65.643821724788353</v>
      </c>
      <c r="O659" s="151">
        <v>88.690060579930503</v>
      </c>
      <c r="P659" s="152">
        <v>103.16833333333334</v>
      </c>
      <c r="Q659" s="150">
        <v>25.540426723838529</v>
      </c>
      <c r="R659" s="151">
        <v>34.040631883131056</v>
      </c>
      <c r="S659" s="152">
        <v>40.228681930031016</v>
      </c>
      <c r="T659" s="150">
        <v>410.12353009237398</v>
      </c>
      <c r="U659" s="151">
        <v>490.15723726171916</v>
      </c>
      <c r="V659" s="152">
        <v>530.59229057451603</v>
      </c>
      <c r="W659" s="150">
        <v>478.79925398280676</v>
      </c>
      <c r="X659" s="151">
        <v>572.23471055739026</v>
      </c>
      <c r="Y659" s="152">
        <v>619.44066666666674</v>
      </c>
      <c r="Z659" s="150">
        <v>3672.5038897362288</v>
      </c>
      <c r="AA659" s="151">
        <v>4574.9644571476711</v>
      </c>
      <c r="AB659" s="166">
        <v>5904.3834166666666</v>
      </c>
      <c r="AC659" s="150">
        <v>958.93000000000006</v>
      </c>
      <c r="AD659" s="151">
        <v>1218.1914492397939</v>
      </c>
      <c r="AE659" s="152">
        <v>1285.8240159593529</v>
      </c>
      <c r="AF659" s="150">
        <v>676.37303063960906</v>
      </c>
      <c r="AG659" s="151">
        <v>695.75370449148386</v>
      </c>
      <c r="AH659" s="152">
        <v>754.976</v>
      </c>
      <c r="AI659" s="150">
        <v>585.2058140702311</v>
      </c>
      <c r="AJ659" s="151">
        <v>741.21348880465928</v>
      </c>
      <c r="AK659" s="152">
        <v>864.82933333333335</v>
      </c>
      <c r="AL659" s="150">
        <v>55.675614201272843</v>
      </c>
      <c r="AM659" s="151">
        <v>70.814841333905079</v>
      </c>
      <c r="AN659" s="166">
        <v>87.160329160871612</v>
      </c>
      <c r="AO659" s="150">
        <v>289.23</v>
      </c>
      <c r="AP659" s="151">
        <v>333.98328703141954</v>
      </c>
      <c r="AQ659" s="152">
        <v>373.28687364583107</v>
      </c>
      <c r="AR659" s="150">
        <v>152.11000000000001</v>
      </c>
      <c r="AS659" s="151">
        <v>195.68936148252999</v>
      </c>
      <c r="AT659" s="166">
        <v>244.90922321162003</v>
      </c>
      <c r="AU659" s="150">
        <v>121.96999999999998</v>
      </c>
      <c r="AV659" s="151">
        <v>154.68121439164599</v>
      </c>
      <c r="AW659" s="166">
        <v>187.89565962961146</v>
      </c>
      <c r="AX659" s="150">
        <v>168.24491666666665</v>
      </c>
      <c r="AY659" s="151">
        <v>168.24491666666665</v>
      </c>
      <c r="AZ659" s="152">
        <v>168.24491666666665</v>
      </c>
      <c r="BA659" s="150">
        <v>37.54</v>
      </c>
      <c r="BB659" s="151">
        <v>43.34865883608024</v>
      </c>
      <c r="BC659" s="166">
        <v>48.449985259705066</v>
      </c>
    </row>
    <row r="660" spans="1:55" hidden="1">
      <c r="A660" s="147" t="str">
        <f t="shared" si="10"/>
        <v>MARIN HEALTHCARE DISTRICTMARIN GENERAL HOSP</v>
      </c>
      <c r="B660" s="148" t="s">
        <v>683</v>
      </c>
      <c r="C660" s="148" t="s">
        <v>8369</v>
      </c>
      <c r="D660" s="168">
        <v>120</v>
      </c>
      <c r="E660" s="150">
        <v>379.06622248610302</v>
      </c>
      <c r="F660" s="151">
        <v>431.24875692342675</v>
      </c>
      <c r="G660" s="152">
        <v>534.48582729188786</v>
      </c>
      <c r="H660" s="150">
        <v>1912.5048572445955</v>
      </c>
      <c r="I660" s="151">
        <v>2124.8392879806383</v>
      </c>
      <c r="J660" s="153">
        <v>2562.7296136399136</v>
      </c>
      <c r="K660" s="150">
        <v>1802.829657442308</v>
      </c>
      <c r="L660" s="151">
        <v>2005.8444777140478</v>
      </c>
      <c r="M660" s="152">
        <v>2422.2955878816183</v>
      </c>
      <c r="N660" s="150">
        <v>84.259245271654066</v>
      </c>
      <c r="O660" s="151">
        <v>91.025471587425002</v>
      </c>
      <c r="P660" s="152">
        <v>105.9279424249622</v>
      </c>
      <c r="Q660" s="150">
        <v>25.415954530633492</v>
      </c>
      <c r="R660" s="151">
        <v>27.969338679165507</v>
      </c>
      <c r="S660" s="152">
        <v>34.506083333333329</v>
      </c>
      <c r="T660" s="150">
        <v>371.18615967095161</v>
      </c>
      <c r="U660" s="151">
        <v>401.34005859816926</v>
      </c>
      <c r="V660" s="152">
        <v>439.62317712594205</v>
      </c>
      <c r="W660" s="150">
        <v>375.20916269712563</v>
      </c>
      <c r="X660" s="151">
        <v>405.68987668324172</v>
      </c>
      <c r="Y660" s="152">
        <v>444.38791666666668</v>
      </c>
      <c r="Z660" s="150">
        <v>1284.2663332027194</v>
      </c>
      <c r="AA660" s="151">
        <v>1575.5019528890502</v>
      </c>
      <c r="AB660" s="166">
        <v>2025.1673333333333</v>
      </c>
      <c r="AC660" s="150">
        <v>371.43719216657382</v>
      </c>
      <c r="AD660" s="151">
        <v>418.31586436776286</v>
      </c>
      <c r="AE660" s="152">
        <v>448.60291666666666</v>
      </c>
      <c r="AF660" s="150">
        <v>227.64486580516285</v>
      </c>
      <c r="AG660" s="151">
        <v>279.04301928975514</v>
      </c>
      <c r="AH660" s="152">
        <v>371.72691666666668</v>
      </c>
      <c r="AI660" s="150">
        <v>235.72573195823955</v>
      </c>
      <c r="AJ660" s="151">
        <v>257.99505937983804</v>
      </c>
      <c r="AK660" s="152">
        <v>278.09566666666672</v>
      </c>
      <c r="AL660" s="150">
        <v>242.73897632977094</v>
      </c>
      <c r="AM660" s="151">
        <v>282.15157229528739</v>
      </c>
      <c r="AN660" s="166">
        <v>312.35383333333334</v>
      </c>
      <c r="AO660" s="150">
        <v>82.680464660023887</v>
      </c>
      <c r="AP660" s="151">
        <v>89.415625350233213</v>
      </c>
      <c r="AQ660" s="152">
        <v>99.592716463704562</v>
      </c>
      <c r="AR660" s="150">
        <v>51.20799843392367</v>
      </c>
      <c r="AS660" s="151">
        <v>57.030814460017261</v>
      </c>
      <c r="AT660" s="152">
        <v>69.296504816756368</v>
      </c>
      <c r="AU660" s="150">
        <v>24.475687465523666</v>
      </c>
      <c r="AV660" s="151">
        <v>27.923229347063621</v>
      </c>
      <c r="AW660" s="166">
        <v>32.941333333333333</v>
      </c>
      <c r="AX660" s="150">
        <v>115.54466666666667</v>
      </c>
      <c r="AY660" s="151">
        <v>115.54466666666667</v>
      </c>
      <c r="AZ660" s="152">
        <v>115.54466666666667</v>
      </c>
      <c r="BA660" s="150">
        <v>10.552474658819062</v>
      </c>
      <c r="BB660" s="151">
        <v>11.412080525800503</v>
      </c>
      <c r="BC660" s="152">
        <v>12.710978597031637</v>
      </c>
    </row>
    <row r="661" spans="1:55" hidden="1">
      <c r="A661" s="147" t="str">
        <f t="shared" si="10"/>
        <v>CANCER TREATMENT CENTERS OF AMERICAVIZIENT</v>
      </c>
      <c r="B661" s="148" t="s">
        <v>355</v>
      </c>
      <c r="C661" s="148" t="s">
        <v>8335</v>
      </c>
      <c r="D661" s="168">
        <v>119</v>
      </c>
      <c r="E661" s="150">
        <v>91.737021956160234</v>
      </c>
      <c r="F661" s="151">
        <v>102.70659100511341</v>
      </c>
      <c r="G661" s="152">
        <v>135.65509326084924</v>
      </c>
      <c r="H661" s="150">
        <v>2086.7709628989164</v>
      </c>
      <c r="I661" s="151">
        <v>2374.6359603502624</v>
      </c>
      <c r="J661" s="153">
        <v>3068.5371316424844</v>
      </c>
      <c r="K661" s="150">
        <v>1966.7706226527416</v>
      </c>
      <c r="L661" s="151">
        <v>2242.398421361378</v>
      </c>
      <c r="M661" s="152">
        <v>2895.4314835140417</v>
      </c>
      <c r="N661" s="150">
        <v>65.56790781887382</v>
      </c>
      <c r="O661" s="151">
        <v>71.371193044516161</v>
      </c>
      <c r="P661" s="152">
        <v>90.105059893148336</v>
      </c>
      <c r="Q661" s="150">
        <v>54.432432427300782</v>
      </c>
      <c r="R661" s="151">
        <v>60.866345944368049</v>
      </c>
      <c r="S661" s="152">
        <v>83.000588235294117</v>
      </c>
      <c r="T661" s="150">
        <v>230.94600963381481</v>
      </c>
      <c r="U661" s="151">
        <v>246.24791133787141</v>
      </c>
      <c r="V661" s="152">
        <v>291.81504201680673</v>
      </c>
      <c r="W661" s="150">
        <v>486.25162294046476</v>
      </c>
      <c r="X661" s="151">
        <v>518.46943241667384</v>
      </c>
      <c r="Y661" s="152">
        <v>614.41000000000008</v>
      </c>
      <c r="Z661" s="150">
        <v>310.64101296243649</v>
      </c>
      <c r="AA661" s="151">
        <v>384.82720815324234</v>
      </c>
      <c r="AB661" s="166">
        <v>544.08613445378148</v>
      </c>
      <c r="AC661" s="150">
        <v>145.69381323285123</v>
      </c>
      <c r="AD661" s="151">
        <v>164.33246163564459</v>
      </c>
      <c r="AE661" s="152">
        <v>190.82495798319326</v>
      </c>
      <c r="AF661" s="150">
        <v>191.94364813048284</v>
      </c>
      <c r="AG661" s="151">
        <v>239.62473892041626</v>
      </c>
      <c r="AH661" s="152">
        <v>356.67408979285784</v>
      </c>
      <c r="AI661" s="150">
        <v>30.927705067343609</v>
      </c>
      <c r="AJ661" s="151">
        <v>34.596863673543524</v>
      </c>
      <c r="AK661" s="152">
        <v>39.091764705882355</v>
      </c>
      <c r="AL661" s="150">
        <v>11.131274743354124</v>
      </c>
      <c r="AM661" s="151">
        <v>13.056199156937906</v>
      </c>
      <c r="AN661" s="166">
        <v>15.295630252100839</v>
      </c>
      <c r="AO661" s="150">
        <v>289.23</v>
      </c>
      <c r="AP661" s="151">
        <v>309.95094847880375</v>
      </c>
      <c r="AQ661" s="152">
        <v>371.29083547559691</v>
      </c>
      <c r="AR661" s="150">
        <v>152.11000000000001</v>
      </c>
      <c r="AS661" s="151">
        <v>171.63651517413828</v>
      </c>
      <c r="AT661" s="166">
        <v>234.81542152164894</v>
      </c>
      <c r="AU661" s="150">
        <v>121.97</v>
      </c>
      <c r="AV661" s="151">
        <v>134.29620445120341</v>
      </c>
      <c r="AW661" s="166">
        <v>179.79663142732846</v>
      </c>
      <c r="AX661" s="150">
        <v>269.26042016806724</v>
      </c>
      <c r="AY661" s="151">
        <v>269.26042016806724</v>
      </c>
      <c r="AZ661" s="152">
        <v>269.26042016806724</v>
      </c>
      <c r="BA661" s="150">
        <v>37.54</v>
      </c>
      <c r="BB661" s="151">
        <v>40.229431960357815</v>
      </c>
      <c r="BC661" s="166">
        <v>48.19091368030255</v>
      </c>
    </row>
    <row r="662" spans="1:55" hidden="1">
      <c r="A662" s="147" t="str">
        <f t="shared" si="10"/>
        <v>COLUMBUS REGIONAL HEALTHVIZIENT</v>
      </c>
      <c r="B662" s="148" t="s">
        <v>412</v>
      </c>
      <c r="C662" s="148" t="s">
        <v>8335</v>
      </c>
      <c r="D662" s="168">
        <v>110</v>
      </c>
      <c r="E662" s="150">
        <v>91.737021956160234</v>
      </c>
      <c r="F662" s="151">
        <v>102.70659100511341</v>
      </c>
      <c r="G662" s="152">
        <v>135.65509326084924</v>
      </c>
      <c r="H662" s="150">
        <v>2055.368114499845</v>
      </c>
      <c r="I662" s="151">
        <v>2339.5212952680204</v>
      </c>
      <c r="J662" s="153">
        <v>3020.6529057654243</v>
      </c>
      <c r="K662" s="150">
        <v>1966.7706226527416</v>
      </c>
      <c r="L662" s="151">
        <v>2242.398421361378</v>
      </c>
      <c r="M662" s="152">
        <v>2895.4314835140417</v>
      </c>
      <c r="N662" s="150">
        <v>65.56790781887382</v>
      </c>
      <c r="O662" s="151">
        <v>71.371193044516161</v>
      </c>
      <c r="P662" s="152">
        <v>90.105059893148336</v>
      </c>
      <c r="Q662" s="150">
        <v>23.029584028229564</v>
      </c>
      <c r="R662" s="151">
        <v>25.751680862126463</v>
      </c>
      <c r="S662" s="152">
        <v>35.116362358234127</v>
      </c>
      <c r="T662" s="150">
        <v>302.48113292545133</v>
      </c>
      <c r="U662" s="151">
        <v>322.52277196782268</v>
      </c>
      <c r="V662" s="152">
        <v>382.20424182210121</v>
      </c>
      <c r="W662" s="150">
        <v>327.93096201360305</v>
      </c>
      <c r="X662" s="151">
        <v>349.65884271786507</v>
      </c>
      <c r="Y662" s="152">
        <v>414.36172727272731</v>
      </c>
      <c r="Z662" s="150">
        <v>1026.2522064372654</v>
      </c>
      <c r="AA662" s="151">
        <v>1271.3381523518071</v>
      </c>
      <c r="AB662" s="166">
        <v>1797.4754545454543</v>
      </c>
      <c r="AC662" s="150">
        <v>104.21471402391718</v>
      </c>
      <c r="AD662" s="151">
        <v>117.54693019691985</v>
      </c>
      <c r="AE662" s="152">
        <v>136.49700000000001</v>
      </c>
      <c r="AF662" s="150">
        <v>253.97671826187383</v>
      </c>
      <c r="AG662" s="151">
        <v>317.0675633089653</v>
      </c>
      <c r="AH662" s="152">
        <v>471.9453636363636</v>
      </c>
      <c r="AI662" s="150">
        <v>555.10620734067345</v>
      </c>
      <c r="AJ662" s="151">
        <v>620.96213533740161</v>
      </c>
      <c r="AK662" s="152">
        <v>701.63890909090912</v>
      </c>
      <c r="AL662" s="150">
        <v>105.37454833688427</v>
      </c>
      <c r="AM662" s="151">
        <v>123.5969033987011</v>
      </c>
      <c r="AN662" s="166">
        <v>144.79654545454545</v>
      </c>
      <c r="AO662" s="150">
        <v>119.77102262737075</v>
      </c>
      <c r="AP662" s="151">
        <v>128.35163041050316</v>
      </c>
      <c r="AQ662" s="152">
        <v>153.75266416721331</v>
      </c>
      <c r="AR662" s="150">
        <v>56.387638511001946</v>
      </c>
      <c r="AS662" s="151">
        <v>63.626176930690995</v>
      </c>
      <c r="AT662" s="166">
        <v>87.046789202362007</v>
      </c>
      <c r="AU662" s="150">
        <v>26.854870769755035</v>
      </c>
      <c r="AV662" s="151">
        <v>29.568805570268658</v>
      </c>
      <c r="AW662" s="166">
        <v>39.586909090909096</v>
      </c>
      <c r="AX662" s="150">
        <v>25.332909090909091</v>
      </c>
      <c r="AY662" s="151">
        <v>25.332909090909091</v>
      </c>
      <c r="AZ662" s="152">
        <v>25.332909090909091</v>
      </c>
      <c r="BA662" s="150">
        <v>9.657927131551963</v>
      </c>
      <c r="BB662" s="151">
        <v>10.349838103805633</v>
      </c>
      <c r="BC662" s="166">
        <v>12.398090909090909</v>
      </c>
    </row>
    <row r="663" spans="1:55" hidden="1">
      <c r="A663" s="147" t="str">
        <f t="shared" si="10"/>
        <v>CORTLAND REGIONAL MEDICAL CENTERPREMIER</v>
      </c>
      <c r="B663" s="148" t="s">
        <v>439</v>
      </c>
      <c r="C663" s="148" t="s">
        <v>8334</v>
      </c>
      <c r="D663" s="168">
        <v>107</v>
      </c>
      <c r="E663" s="150">
        <v>90.559039229289681</v>
      </c>
      <c r="F663" s="151">
        <v>110.87213602572317</v>
      </c>
      <c r="G663" s="152">
        <v>170.13036375307578</v>
      </c>
      <c r="H663" s="150">
        <v>1850.4180574027791</v>
      </c>
      <c r="I663" s="151">
        <v>2336.9620509173274</v>
      </c>
      <c r="J663" s="153">
        <v>2824.5542255365635</v>
      </c>
      <c r="K663" s="150">
        <v>1726.4826996787724</v>
      </c>
      <c r="L663" s="151">
        <v>2170.6621243783366</v>
      </c>
      <c r="M663" s="152">
        <v>2629.5554816811873</v>
      </c>
      <c r="N663" s="150">
        <v>61.160458252088169</v>
      </c>
      <c r="O663" s="151">
        <v>82.6326774546352</v>
      </c>
      <c r="P663" s="152">
        <v>96.122108341357304</v>
      </c>
      <c r="Q663" s="150">
        <v>62.77489947191858</v>
      </c>
      <c r="R663" s="151">
        <v>83.667249084355916</v>
      </c>
      <c r="S663" s="152">
        <v>98.876635514018687</v>
      </c>
      <c r="T663" s="150">
        <v>333.83688864881378</v>
      </c>
      <c r="U663" s="151">
        <v>398.98361110686585</v>
      </c>
      <c r="V663" s="152">
        <v>431.89738317757008</v>
      </c>
      <c r="W663" s="150">
        <v>77.366573357367656</v>
      </c>
      <c r="X663" s="151">
        <v>92.464301779300882</v>
      </c>
      <c r="Y663" s="152">
        <v>100.09205607476636</v>
      </c>
      <c r="Z663" s="150">
        <v>548.55226012008961</v>
      </c>
      <c r="AA663" s="151">
        <v>683.35042474731915</v>
      </c>
      <c r="AB663" s="166">
        <v>881.92224299065413</v>
      </c>
      <c r="AC663" s="150">
        <v>58.792875558021031</v>
      </c>
      <c r="AD663" s="151">
        <v>74.688432191088509</v>
      </c>
      <c r="AE663" s="152">
        <v>78.83504672897196</v>
      </c>
      <c r="AF663" s="150">
        <v>174.11434312920738</v>
      </c>
      <c r="AG663" s="151">
        <v>179.10338489204872</v>
      </c>
      <c r="AH663" s="152">
        <v>194.34859813084111</v>
      </c>
      <c r="AI663" s="150">
        <v>126.29811365617329</v>
      </c>
      <c r="AJ663" s="151">
        <v>159.96742206205232</v>
      </c>
      <c r="AK663" s="152">
        <v>186.64598130841119</v>
      </c>
      <c r="AL663" s="150">
        <v>64.855936649523699</v>
      </c>
      <c r="AM663" s="151">
        <v>82.491462901415488</v>
      </c>
      <c r="AN663" s="166">
        <v>101.53214953271028</v>
      </c>
      <c r="AO663" s="150">
        <v>95.593354913889343</v>
      </c>
      <c r="AP663" s="151">
        <v>110.38475570480884</v>
      </c>
      <c r="AQ663" s="152">
        <v>123.37497699796732</v>
      </c>
      <c r="AR663" s="150">
        <v>61.767554589636326</v>
      </c>
      <c r="AS663" s="151">
        <v>79.463896640478907</v>
      </c>
      <c r="AT663" s="166">
        <v>99.450685781534204</v>
      </c>
      <c r="AU663" s="150">
        <v>28.214160668078659</v>
      </c>
      <c r="AV663" s="151">
        <v>35.7809349444898</v>
      </c>
      <c r="AW663" s="166">
        <v>43.464116828929072</v>
      </c>
      <c r="AX663" s="150">
        <v>15.51018691588785</v>
      </c>
      <c r="AY663" s="151">
        <v>15.51018691588785</v>
      </c>
      <c r="AZ663" s="152">
        <v>15.51018691588785</v>
      </c>
      <c r="BA663" s="150">
        <v>11.222036565456449</v>
      </c>
      <c r="BB663" s="151">
        <v>12.958450573308186</v>
      </c>
      <c r="BC663" s="166">
        <v>14.483417852430374</v>
      </c>
    </row>
    <row r="664" spans="1:55" hidden="1">
      <c r="A664" s="147" t="str">
        <f t="shared" si="10"/>
        <v>HALIFAX REGIONALPREMIER</v>
      </c>
      <c r="B664" s="148" t="s">
        <v>556</v>
      </c>
      <c r="C664" s="148" t="s">
        <v>8334</v>
      </c>
      <c r="D664" s="168">
        <v>105</v>
      </c>
      <c r="E664" s="150">
        <v>90.559039229289681</v>
      </c>
      <c r="F664" s="151">
        <v>110.87213602572317</v>
      </c>
      <c r="G664" s="152">
        <v>170.13036375307578</v>
      </c>
      <c r="H664" s="150">
        <v>1804.5520349045451</v>
      </c>
      <c r="I664" s="151">
        <v>2275.8311855372076</v>
      </c>
      <c r="J664" s="153">
        <v>2752.3107328796877</v>
      </c>
      <c r="K664" s="150">
        <v>1726.4826996787724</v>
      </c>
      <c r="L664" s="151">
        <v>2170.6621243783366</v>
      </c>
      <c r="M664" s="152">
        <v>2629.5554816811873</v>
      </c>
      <c r="N664" s="150">
        <v>61.160458252088169</v>
      </c>
      <c r="O664" s="151">
        <v>82.6326774546352</v>
      </c>
      <c r="P664" s="152">
        <v>96.122108341357304</v>
      </c>
      <c r="Q664" s="150">
        <v>16.908876973684535</v>
      </c>
      <c r="R664" s="151">
        <v>22.536383704235927</v>
      </c>
      <c r="S664" s="152">
        <v>26.633142857142857</v>
      </c>
      <c r="T664" s="150">
        <v>410.12353009237398</v>
      </c>
      <c r="U664" s="151">
        <v>490.15723726171916</v>
      </c>
      <c r="V664" s="152">
        <v>530.59229057451603</v>
      </c>
      <c r="W664" s="150">
        <v>73.400170838715297</v>
      </c>
      <c r="X664" s="151">
        <v>87.723874181858065</v>
      </c>
      <c r="Y664" s="152">
        <v>94.960571428571427</v>
      </c>
      <c r="Z664" s="150">
        <v>593.4197733092011</v>
      </c>
      <c r="AA664" s="151">
        <v>739.2434297062689</v>
      </c>
      <c r="AB664" s="166">
        <v>954.05695238095234</v>
      </c>
      <c r="AC664" s="150">
        <v>90.702135760767106</v>
      </c>
      <c r="AD664" s="151">
        <v>115.22485083536174</v>
      </c>
      <c r="AE664" s="152">
        <v>121.622</v>
      </c>
      <c r="AF664" s="150">
        <v>213.80120235427958</v>
      </c>
      <c r="AG664" s="151">
        <v>219.92742440078635</v>
      </c>
      <c r="AH664" s="152">
        <v>238.64756463749512</v>
      </c>
      <c r="AI664" s="150">
        <v>462.20385385482172</v>
      </c>
      <c r="AJ664" s="151">
        <v>585.42092853092618</v>
      </c>
      <c r="AK664" s="152">
        <v>683.05447619047618</v>
      </c>
      <c r="AL664" s="150">
        <v>26.123236801604627</v>
      </c>
      <c r="AM664" s="151">
        <v>33.226627056974067</v>
      </c>
      <c r="AN664" s="166">
        <v>40.896000000000001</v>
      </c>
      <c r="AO664" s="150">
        <v>95.593354913889343</v>
      </c>
      <c r="AP664" s="151">
        <v>110.38475570480884</v>
      </c>
      <c r="AQ664" s="152">
        <v>123.37497699796732</v>
      </c>
      <c r="AR664" s="150">
        <v>61.767554589636326</v>
      </c>
      <c r="AS664" s="151">
        <v>79.463896640478907</v>
      </c>
      <c r="AT664" s="166">
        <v>99.450685781534204</v>
      </c>
      <c r="AU664" s="150">
        <v>28.214160668078659</v>
      </c>
      <c r="AV664" s="151">
        <v>35.7809349444898</v>
      </c>
      <c r="AW664" s="166">
        <v>43.464116828929072</v>
      </c>
      <c r="AX664" s="150">
        <v>80.642961377982246</v>
      </c>
      <c r="AY664" s="151">
        <v>80.642961377982246</v>
      </c>
      <c r="AZ664" s="152">
        <v>80.642961377982246</v>
      </c>
      <c r="BA664" s="150">
        <v>11.222036565456449</v>
      </c>
      <c r="BB664" s="151">
        <v>12.958450573308186</v>
      </c>
      <c r="BC664" s="166">
        <v>14.483417852430374</v>
      </c>
    </row>
    <row r="665" spans="1:55" hidden="1">
      <c r="A665" s="147" t="str">
        <f t="shared" si="10"/>
        <v>HIGHLANDS HEALTH SYSTEMPREMIER</v>
      </c>
      <c r="B665" s="148" t="s">
        <v>584</v>
      </c>
      <c r="C665" s="148" t="s">
        <v>8334</v>
      </c>
      <c r="D665" s="168">
        <v>100</v>
      </c>
      <c r="E665" s="150">
        <v>90.559039229289681</v>
      </c>
      <c r="F665" s="151">
        <v>110.87213602572317</v>
      </c>
      <c r="G665" s="152">
        <v>170.13036375307578</v>
      </c>
      <c r="H665" s="150">
        <v>1813.183584654699</v>
      </c>
      <c r="I665" s="151">
        <v>2287.3354337161027</v>
      </c>
      <c r="J665" s="153">
        <v>2765.9062719525759</v>
      </c>
      <c r="K665" s="150">
        <v>1726.4826996787724</v>
      </c>
      <c r="L665" s="151">
        <v>2170.6621243783366</v>
      </c>
      <c r="M665" s="152">
        <v>2629.5554816811873</v>
      </c>
      <c r="N665" s="150">
        <v>61.160458252088169</v>
      </c>
      <c r="O665" s="151">
        <v>82.6326774546352</v>
      </c>
      <c r="P665" s="152">
        <v>96.122108341357304</v>
      </c>
      <c r="Q665" s="150">
        <v>25.540426723838529</v>
      </c>
      <c r="R665" s="151">
        <v>34.040631883131056</v>
      </c>
      <c r="S665" s="152">
        <v>40.228681930031016</v>
      </c>
      <c r="T665" s="150">
        <v>410.12353009237398</v>
      </c>
      <c r="U665" s="151">
        <v>490.15723726171916</v>
      </c>
      <c r="V665" s="152">
        <v>530.59229057451603</v>
      </c>
      <c r="W665" s="150">
        <v>75.096981944091667</v>
      </c>
      <c r="X665" s="151">
        <v>89.75181011467069</v>
      </c>
      <c r="Y665" s="152">
        <v>97.155799999999999</v>
      </c>
      <c r="Z665" s="150">
        <v>610.60568159030902</v>
      </c>
      <c r="AA665" s="151">
        <v>760.65250697630427</v>
      </c>
      <c r="AB665" s="166">
        <v>981.68719999999996</v>
      </c>
      <c r="AC665" s="150">
        <v>143.77297545968682</v>
      </c>
      <c r="AD665" s="151">
        <v>182.64420691474163</v>
      </c>
      <c r="AE665" s="152">
        <v>192.78439999999998</v>
      </c>
      <c r="AF665" s="150">
        <v>196.95049926563067</v>
      </c>
      <c r="AG665" s="151">
        <v>202.59388422972589</v>
      </c>
      <c r="AH665" s="152">
        <v>219.83860000000001</v>
      </c>
      <c r="AI665" s="150">
        <v>292.3212310278991</v>
      </c>
      <c r="AJ665" s="151">
        <v>370.24997751621589</v>
      </c>
      <c r="AK665" s="152">
        <v>431.99839999999995</v>
      </c>
      <c r="AL665" s="150">
        <v>25.469197722937693</v>
      </c>
      <c r="AM665" s="151">
        <v>32.394742680907072</v>
      </c>
      <c r="AN665" s="166">
        <v>39.872100000000003</v>
      </c>
      <c r="AO665" s="150">
        <v>95.593354913889343</v>
      </c>
      <c r="AP665" s="151">
        <v>110.38475570480884</v>
      </c>
      <c r="AQ665" s="152">
        <v>123.37497699796732</v>
      </c>
      <c r="AR665" s="150">
        <v>61.767554589636326</v>
      </c>
      <c r="AS665" s="151">
        <v>79.463896640478907</v>
      </c>
      <c r="AT665" s="166">
        <v>99.450685781534204</v>
      </c>
      <c r="AU665" s="150">
        <v>28.214160668078659</v>
      </c>
      <c r="AV665" s="151">
        <v>35.7809349444898</v>
      </c>
      <c r="AW665" s="166">
        <v>43.464116828929072</v>
      </c>
      <c r="AX665" s="150">
        <v>16.904600000000002</v>
      </c>
      <c r="AY665" s="151">
        <v>16.904600000000002</v>
      </c>
      <c r="AZ665" s="152">
        <v>16.904600000000002</v>
      </c>
      <c r="BA665" s="150">
        <v>11.222036565456449</v>
      </c>
      <c r="BB665" s="151">
        <v>12.958450573308186</v>
      </c>
      <c r="BC665" s="166">
        <v>14.483417852430374</v>
      </c>
    </row>
    <row r="666" spans="1:55" hidden="1">
      <c r="A666" s="147" t="str">
        <f t="shared" si="10"/>
        <v>PRIME HEALTHCARE SERVICES, INCHEALTHTRUST</v>
      </c>
      <c r="B666" s="148" t="s">
        <v>839</v>
      </c>
      <c r="C666" s="148" t="s">
        <v>8331</v>
      </c>
      <c r="D666" s="168">
        <v>100</v>
      </c>
      <c r="E666" s="150">
        <v>86.43127663993954</v>
      </c>
      <c r="F666" s="151">
        <v>0</v>
      </c>
      <c r="G666" s="152">
        <v>142.25701257974336</v>
      </c>
      <c r="H666" s="150">
        <v>1647.0867029928927</v>
      </c>
      <c r="I666" s="151">
        <v>0</v>
      </c>
      <c r="J666" s="153">
        <v>1775.1957410339323</v>
      </c>
      <c r="K666" s="150">
        <v>1577.9637664274396</v>
      </c>
      <c r="L666" s="151">
        <v>0</v>
      </c>
      <c r="M666" s="152">
        <v>1701.5154356794776</v>
      </c>
      <c r="N666" s="150">
        <v>48.393242135062344</v>
      </c>
      <c r="O666" s="151">
        <v>0</v>
      </c>
      <c r="P666" s="152">
        <v>51.396156727116349</v>
      </c>
      <c r="Q666" s="150">
        <v>20.729694430390623</v>
      </c>
      <c r="R666" s="151">
        <v>0</v>
      </c>
      <c r="S666" s="152">
        <v>22.284148627338546</v>
      </c>
      <c r="T666" s="150">
        <v>121.88052896523352</v>
      </c>
      <c r="U666" s="151">
        <v>0</v>
      </c>
      <c r="V666" s="152">
        <v>147.78014568848107</v>
      </c>
      <c r="W666" s="150">
        <v>203.69366071089684</v>
      </c>
      <c r="X666" s="151">
        <v>0</v>
      </c>
      <c r="Y666" s="152">
        <v>223.21045211812753</v>
      </c>
      <c r="Z666" s="150">
        <v>994.31783655248898</v>
      </c>
      <c r="AA666" s="151">
        <v>0</v>
      </c>
      <c r="AB666" s="166">
        <v>1289.9227191599175</v>
      </c>
      <c r="AC666" s="150">
        <v>32.227716474418486</v>
      </c>
      <c r="AD666" s="151">
        <v>0</v>
      </c>
      <c r="AE666" s="152">
        <v>36.927100000000003</v>
      </c>
      <c r="AF666" s="150">
        <v>182.69051305573805</v>
      </c>
      <c r="AG666" s="151">
        <v>0</v>
      </c>
      <c r="AH666" s="152">
        <v>214.86035588846664</v>
      </c>
      <c r="AI666" s="150">
        <v>298.35764527898118</v>
      </c>
      <c r="AJ666" s="151">
        <v>0</v>
      </c>
      <c r="AK666" s="152">
        <v>311.12447727761435</v>
      </c>
      <c r="AL666" s="150">
        <v>107.07429339417517</v>
      </c>
      <c r="AM666" s="151">
        <v>0</v>
      </c>
      <c r="AN666" s="166">
        <v>125.70979822234958</v>
      </c>
      <c r="AO666" s="150">
        <v>84.039586555408349</v>
      </c>
      <c r="AP666" s="151">
        <v>0</v>
      </c>
      <c r="AQ666" s="152">
        <v>89.290337431008567</v>
      </c>
      <c r="AR666" s="150">
        <v>47.80636689456859</v>
      </c>
      <c r="AS666" s="151">
        <v>0</v>
      </c>
      <c r="AT666" s="166">
        <v>55.238909217977273</v>
      </c>
      <c r="AU666" s="150">
        <v>32.626427627858384</v>
      </c>
      <c r="AV666" s="151">
        <v>0</v>
      </c>
      <c r="AW666" s="166">
        <v>40.102309870260285</v>
      </c>
      <c r="AX666" s="150">
        <v>18.072500000000002</v>
      </c>
      <c r="AY666" s="151">
        <v>0</v>
      </c>
      <c r="AZ666" s="152">
        <v>18.072500000000002</v>
      </c>
      <c r="BA666" s="150">
        <v>9.9425255147684304</v>
      </c>
      <c r="BB666" s="151">
        <v>0</v>
      </c>
      <c r="BC666" s="166">
        <v>10.563729481757584</v>
      </c>
    </row>
    <row r="667" spans="1:55" hidden="1">
      <c r="A667" s="147" t="str">
        <f t="shared" si="10"/>
        <v>SHRINERS HOSPITALS FOR CHILDRENVIZIENT</v>
      </c>
      <c r="B667" s="148" t="s">
        <v>921</v>
      </c>
      <c r="C667" s="148" t="s">
        <v>8335</v>
      </c>
      <c r="D667" s="168">
        <v>17</v>
      </c>
      <c r="E667" s="150">
        <v>91.737021956160234</v>
      </c>
      <c r="F667" s="151">
        <v>102.70659100511341</v>
      </c>
      <c r="G667" s="152">
        <v>135.65509326084924</v>
      </c>
      <c r="H667" s="150">
        <v>2049.9262247212573</v>
      </c>
      <c r="I667" s="151">
        <v>2333.4361741171879</v>
      </c>
      <c r="J667" s="153">
        <v>3012.3549107541289</v>
      </c>
      <c r="K667" s="150">
        <v>1966.7706226527416</v>
      </c>
      <c r="L667" s="151">
        <v>2242.398421361378</v>
      </c>
      <c r="M667" s="152">
        <v>2895.4314835140417</v>
      </c>
      <c r="N667" s="150">
        <v>65.56790781887382</v>
      </c>
      <c r="O667" s="151">
        <v>71.371193044516161</v>
      </c>
      <c r="P667" s="152">
        <v>90.105059893148336</v>
      </c>
      <c r="Q667" s="150">
        <v>17.587694249641867</v>
      </c>
      <c r="R667" s="151">
        <v>19.666559711293775</v>
      </c>
      <c r="S667" s="152">
        <v>26.818367346938775</v>
      </c>
      <c r="T667" s="150">
        <v>169.73855392607359</v>
      </c>
      <c r="U667" s="151">
        <v>180.98500356893069</v>
      </c>
      <c r="V667" s="152">
        <v>214.47551020408162</v>
      </c>
      <c r="W667" s="150">
        <v>28.949780683337924</v>
      </c>
      <c r="X667" s="151">
        <v>30.86792033456129</v>
      </c>
      <c r="Y667" s="152">
        <v>36.579897959183675</v>
      </c>
      <c r="Z667" s="150">
        <v>349.91865047615664</v>
      </c>
      <c r="AA667" s="151">
        <v>433.48499304492287</v>
      </c>
      <c r="AB667" s="166">
        <v>612.88071428571436</v>
      </c>
      <c r="AC667" s="150">
        <v>328.08567887956144</v>
      </c>
      <c r="AD667" s="151">
        <v>370.05776732270391</v>
      </c>
      <c r="AE667" s="152">
        <v>429.71581632653056</v>
      </c>
      <c r="AF667" s="150">
        <v>439.90602666385848</v>
      </c>
      <c r="AG667" s="151">
        <v>549.18392880177873</v>
      </c>
      <c r="AH667" s="152">
        <v>817.44346938775504</v>
      </c>
      <c r="AI667" s="150">
        <v>104.03482375591231</v>
      </c>
      <c r="AJ667" s="151">
        <v>116.37716432393439</v>
      </c>
      <c r="AK667" s="152">
        <v>131.49714285714288</v>
      </c>
      <c r="AL667" s="150">
        <v>144.9118770701873</v>
      </c>
      <c r="AM667" s="151">
        <v>169.97139778296079</v>
      </c>
      <c r="AN667" s="166">
        <v>199.12530612244896</v>
      </c>
      <c r="AO667" s="150">
        <v>119.77102262737075</v>
      </c>
      <c r="AP667" s="151">
        <v>128.35163041050316</v>
      </c>
      <c r="AQ667" s="152">
        <v>153.75266416721331</v>
      </c>
      <c r="AR667" s="150">
        <v>56.387638511001946</v>
      </c>
      <c r="AS667" s="151">
        <v>63.626176930690995</v>
      </c>
      <c r="AT667" s="166">
        <v>87.046789202362007</v>
      </c>
      <c r="AU667" s="150">
        <v>40.01564345574095</v>
      </c>
      <c r="AV667" s="151">
        <v>44.059596907261181</v>
      </c>
      <c r="AW667" s="166">
        <v>58.987274721154741</v>
      </c>
      <c r="AX667" s="150">
        <v>84.557978254756776</v>
      </c>
      <c r="AY667" s="151">
        <v>84.557978254756776</v>
      </c>
      <c r="AZ667" s="152">
        <v>84.557978254756776</v>
      </c>
      <c r="BA667" s="150">
        <v>19.073066205717726</v>
      </c>
      <c r="BB667" s="151">
        <v>20.439494384611649</v>
      </c>
      <c r="BC667" s="166">
        <v>24.484509513543919</v>
      </c>
    </row>
    <row r="668" spans="1:55" hidden="1">
      <c r="A668" s="147" t="str">
        <f t="shared" si="10"/>
        <v>WELLSTAR HEALTH SYSTEM, INCVIZIENT</v>
      </c>
      <c r="B668" s="148" t="s">
        <v>1104</v>
      </c>
      <c r="C668" s="148" t="s">
        <v>8335</v>
      </c>
      <c r="D668" s="168">
        <v>97</v>
      </c>
      <c r="E668" s="150">
        <v>91.737021956160234</v>
      </c>
      <c r="F668" s="151">
        <v>102.70659100511341</v>
      </c>
      <c r="G668" s="152">
        <v>135.65509326084924</v>
      </c>
      <c r="H668" s="150">
        <v>581.02163054670791</v>
      </c>
      <c r="I668" s="151">
        <v>658.55647401344686</v>
      </c>
      <c r="J668" s="153">
        <v>850.15616451942367</v>
      </c>
      <c r="K668" s="150">
        <v>492.42413869960455</v>
      </c>
      <c r="L668" s="151">
        <v>561.43360010680419</v>
      </c>
      <c r="M668" s="152">
        <v>724.93474226804119</v>
      </c>
      <c r="N668" s="150">
        <v>65.56790781887382</v>
      </c>
      <c r="O668" s="151">
        <v>71.371193044516161</v>
      </c>
      <c r="P668" s="152">
        <v>90.105059893148336</v>
      </c>
      <c r="Q668" s="150">
        <v>23.029584028229564</v>
      </c>
      <c r="R668" s="151">
        <v>25.751680862126463</v>
      </c>
      <c r="S668" s="152">
        <v>35.116362358234127</v>
      </c>
      <c r="T668" s="150">
        <v>302.48113292545133</v>
      </c>
      <c r="U668" s="151">
        <v>322.52277196782268</v>
      </c>
      <c r="V668" s="152">
        <v>382.20424182210121</v>
      </c>
      <c r="W668" s="150">
        <v>211.45655134860522</v>
      </c>
      <c r="X668" s="151">
        <v>225.4671305681623</v>
      </c>
      <c r="Y668" s="152">
        <v>267.18886597938143</v>
      </c>
      <c r="Z668" s="150">
        <v>1055.5189352724412</v>
      </c>
      <c r="AA668" s="151">
        <v>1307.5942585304867</v>
      </c>
      <c r="AB668" s="166">
        <v>1848.7359793814435</v>
      </c>
      <c r="AC668" s="150">
        <v>135.26911449677954</v>
      </c>
      <c r="AD668" s="151">
        <v>152.57412840861377</v>
      </c>
      <c r="AE668" s="152">
        <v>177.17103092783506</v>
      </c>
      <c r="AF668" s="150">
        <v>191.94364813048284</v>
      </c>
      <c r="AG668" s="151">
        <v>239.62473892041626</v>
      </c>
      <c r="AH668" s="152">
        <v>356.67408979285784</v>
      </c>
      <c r="AI668" s="150">
        <v>332.55734744544503</v>
      </c>
      <c r="AJ668" s="151">
        <v>372.0108293891434</v>
      </c>
      <c r="AK668" s="152">
        <v>420.34329896907218</v>
      </c>
      <c r="AL668" s="150">
        <v>77.009673607921357</v>
      </c>
      <c r="AM668" s="151">
        <v>90.326908536338806</v>
      </c>
      <c r="AN668" s="166">
        <v>105.82000000000001</v>
      </c>
      <c r="AO668" s="150">
        <v>119.77102262737075</v>
      </c>
      <c r="AP668" s="151">
        <v>128.35163041050316</v>
      </c>
      <c r="AQ668" s="152">
        <v>153.75266416721331</v>
      </c>
      <c r="AR668" s="150">
        <v>56.387638511001946</v>
      </c>
      <c r="AS668" s="151">
        <v>63.626176930690995</v>
      </c>
      <c r="AT668" s="166">
        <v>87.046789202362007</v>
      </c>
      <c r="AU668" s="150">
        <v>40.01564345574095</v>
      </c>
      <c r="AV668" s="151">
        <v>44.059596907261181</v>
      </c>
      <c r="AW668" s="166">
        <v>58.987274721154741</v>
      </c>
      <c r="AX668" s="150">
        <v>44.765154639175258</v>
      </c>
      <c r="AY668" s="151">
        <v>44.765154639175258</v>
      </c>
      <c r="AZ668" s="152">
        <v>44.765154639175258</v>
      </c>
      <c r="BA668" s="150">
        <v>19.073066205717726</v>
      </c>
      <c r="BB668" s="151">
        <v>20.439494384611649</v>
      </c>
      <c r="BC668" s="166">
        <v>24.484509513543919</v>
      </c>
    </row>
    <row r="669" spans="1:55" hidden="1">
      <c r="A669" s="147" t="str">
        <f t="shared" si="10"/>
        <v>ROSWELL PARK CANCER INSTITUTEVIZIENT</v>
      </c>
      <c r="B669" s="148" t="s">
        <v>1180</v>
      </c>
      <c r="C669" s="148" t="s">
        <v>8335</v>
      </c>
      <c r="D669" s="168">
        <v>92</v>
      </c>
      <c r="E669" s="150">
        <v>410.54756319576308</v>
      </c>
      <c r="F669" s="151">
        <v>459.63930114761808</v>
      </c>
      <c r="G669" s="152">
        <v>607.09260869565219</v>
      </c>
      <c r="H669" s="150">
        <v>836.12808753104207</v>
      </c>
      <c r="I669" s="151">
        <v>948.67192960633906</v>
      </c>
      <c r="J669" s="153">
        <v>1238.2130434782607</v>
      </c>
      <c r="K669" s="150">
        <v>648.36057731221229</v>
      </c>
      <c r="L669" s="151">
        <v>739.22333305796906</v>
      </c>
      <c r="M669" s="152">
        <v>954.50054347826085</v>
      </c>
      <c r="N669" s="150">
        <v>17.278513162517047</v>
      </c>
      <c r="O669" s="151">
        <v>18.807800026970554</v>
      </c>
      <c r="P669" s="152">
        <v>23.744565217391305</v>
      </c>
      <c r="Q669" s="150">
        <v>170.48899705631274</v>
      </c>
      <c r="R669" s="151">
        <v>190.64079652139949</v>
      </c>
      <c r="S669" s="152">
        <v>259.96793478260867</v>
      </c>
      <c r="T669" s="150">
        <v>782.59354496942456</v>
      </c>
      <c r="U669" s="151">
        <v>834.4462248158485</v>
      </c>
      <c r="V669" s="152">
        <v>988.85695652173911</v>
      </c>
      <c r="W669" s="150">
        <v>414.02966029867764</v>
      </c>
      <c r="X669" s="151">
        <v>441.46222418882547</v>
      </c>
      <c r="Y669" s="152">
        <v>523.15293478260867</v>
      </c>
      <c r="Z669" s="150">
        <v>1989.6478959956662</v>
      </c>
      <c r="AA669" s="151">
        <v>2464.8086153278537</v>
      </c>
      <c r="AB669" s="166">
        <v>3484.8580434782607</v>
      </c>
      <c r="AC669" s="150">
        <v>958.93</v>
      </c>
      <c r="AD669" s="151">
        <v>1081.6061707741517</v>
      </c>
      <c r="AE669" s="152">
        <v>1255.9749305646094</v>
      </c>
      <c r="AF669" s="150">
        <v>331.51864118286119</v>
      </c>
      <c r="AG669" s="151">
        <v>413.87182443615484</v>
      </c>
      <c r="AH669" s="152">
        <v>616.03554347826082</v>
      </c>
      <c r="AI669" s="150">
        <v>545.36621358315097</v>
      </c>
      <c r="AJ669" s="151">
        <v>610.06662157469509</v>
      </c>
      <c r="AK669" s="152">
        <v>689.32782608695652</v>
      </c>
      <c r="AL669" s="150">
        <v>48.298003551570432</v>
      </c>
      <c r="AM669" s="151">
        <v>56.650147246458687</v>
      </c>
      <c r="AN669" s="166">
        <v>66.366918549067407</v>
      </c>
      <c r="AO669" s="150">
        <v>119.77102262737075</v>
      </c>
      <c r="AP669" s="151">
        <v>128.35163041050316</v>
      </c>
      <c r="AQ669" s="152">
        <v>153.75266416721331</v>
      </c>
      <c r="AR669" s="150">
        <v>152.11000000000001</v>
      </c>
      <c r="AS669" s="151">
        <v>171.63651517413828</v>
      </c>
      <c r="AT669" s="166">
        <v>234.81542152164894</v>
      </c>
      <c r="AU669" s="150">
        <v>40.01564345574095</v>
      </c>
      <c r="AV669" s="151">
        <v>44.059596907261181</v>
      </c>
      <c r="AW669" s="166">
        <v>58.987274721154741</v>
      </c>
      <c r="AX669" s="150">
        <v>277.64999999999998</v>
      </c>
      <c r="AY669" s="151">
        <v>277.64999999999998</v>
      </c>
      <c r="AZ669" s="152">
        <v>277.64999999999998</v>
      </c>
      <c r="BA669" s="150">
        <v>37.54</v>
      </c>
      <c r="BB669" s="151">
        <v>40.229431960357815</v>
      </c>
      <c r="BC669" s="166">
        <v>48.19091368030255</v>
      </c>
    </row>
    <row r="670" spans="1:55" hidden="1">
      <c r="A670" s="147" t="str">
        <f t="shared" si="10"/>
        <v>GOOD SAMARITAN HOSPITALVIZIENT</v>
      </c>
      <c r="B670" s="148" t="s">
        <v>527</v>
      </c>
      <c r="C670" s="148" t="s">
        <v>8335</v>
      </c>
      <c r="D670" s="168">
        <v>91</v>
      </c>
      <c r="E670" s="150">
        <v>91.737021956160234</v>
      </c>
      <c r="F670" s="151">
        <v>102.70659100511341</v>
      </c>
      <c r="G670" s="152">
        <v>135.65509326084924</v>
      </c>
      <c r="H670" s="150">
        <v>2055.368114499845</v>
      </c>
      <c r="I670" s="151">
        <v>2339.5212952680204</v>
      </c>
      <c r="J670" s="153">
        <v>3020.6529057654243</v>
      </c>
      <c r="K670" s="150">
        <v>1966.7706226527416</v>
      </c>
      <c r="L670" s="151">
        <v>2242.398421361378</v>
      </c>
      <c r="M670" s="152">
        <v>2895.4314835140417</v>
      </c>
      <c r="N670" s="150">
        <v>65.56790781887382</v>
      </c>
      <c r="O670" s="151">
        <v>71.371193044516161</v>
      </c>
      <c r="P670" s="152">
        <v>90.105059893148336</v>
      </c>
      <c r="Q670" s="150">
        <v>23.029584028229564</v>
      </c>
      <c r="R670" s="151">
        <v>25.751680862126463</v>
      </c>
      <c r="S670" s="152">
        <v>35.116362358234127</v>
      </c>
      <c r="T670" s="150">
        <v>302.48113292545133</v>
      </c>
      <c r="U670" s="151">
        <v>322.52277196782268</v>
      </c>
      <c r="V670" s="152">
        <v>382.20424182210121</v>
      </c>
      <c r="W670" s="150">
        <v>75.418460040416392</v>
      </c>
      <c r="X670" s="151">
        <v>80.415497504019314</v>
      </c>
      <c r="Y670" s="152">
        <v>95.29604395604396</v>
      </c>
      <c r="Z670" s="150">
        <v>897.47915030519505</v>
      </c>
      <c r="AA670" s="151">
        <v>1111.811967434757</v>
      </c>
      <c r="AB670" s="166">
        <v>1571.9301098901101</v>
      </c>
      <c r="AC670" s="150">
        <v>253.00363195471968</v>
      </c>
      <c r="AD670" s="151">
        <v>285.37045410040065</v>
      </c>
      <c r="AE670" s="152">
        <v>331.37582417582416</v>
      </c>
      <c r="AF670" s="150">
        <v>195.96656190101703</v>
      </c>
      <c r="AG670" s="151">
        <v>244.64699243780427</v>
      </c>
      <c r="AH670" s="152">
        <v>364.14956043956045</v>
      </c>
      <c r="AI670" s="150">
        <v>274.8683847104403</v>
      </c>
      <c r="AJ670" s="151">
        <v>307.47784270729272</v>
      </c>
      <c r="AK670" s="152">
        <v>347.42604395604394</v>
      </c>
      <c r="AL670" s="150">
        <v>210.71869726319761</v>
      </c>
      <c r="AM670" s="151">
        <v>247.15815043568097</v>
      </c>
      <c r="AN670" s="166">
        <v>289.55131868131866</v>
      </c>
      <c r="AO670" s="150">
        <v>119.77102262737075</v>
      </c>
      <c r="AP670" s="151">
        <v>128.35163041050316</v>
      </c>
      <c r="AQ670" s="152">
        <v>153.75266416721331</v>
      </c>
      <c r="AR670" s="150">
        <v>56.387638511001946</v>
      </c>
      <c r="AS670" s="151">
        <v>63.626176930690995</v>
      </c>
      <c r="AT670" s="166">
        <v>87.046789202362007</v>
      </c>
      <c r="AU670" s="150">
        <v>53.728695449179199</v>
      </c>
      <c r="AV670" s="151">
        <v>59.158480519303204</v>
      </c>
      <c r="AW670" s="166">
        <v>79.201758241758242</v>
      </c>
      <c r="AX670" s="150">
        <v>57.703186813186811</v>
      </c>
      <c r="AY670" s="151">
        <v>57.703186813186811</v>
      </c>
      <c r="AZ670" s="152">
        <v>57.703186813186811</v>
      </c>
      <c r="BA670" s="150">
        <v>19.073066205717726</v>
      </c>
      <c r="BB670" s="151">
        <v>20.439494384611649</v>
      </c>
      <c r="BC670" s="166">
        <v>24.484509513543919</v>
      </c>
    </row>
    <row r="671" spans="1:55" hidden="1">
      <c r="A671" s="147" t="str">
        <f t="shared" si="10"/>
        <v>BAYLOR SCOTT AND WHITE HEALTHVIZIENT</v>
      </c>
      <c r="B671" s="148" t="s">
        <v>315</v>
      </c>
      <c r="C671" s="148" t="s">
        <v>8335</v>
      </c>
      <c r="D671" s="168">
        <v>25</v>
      </c>
      <c r="E671" s="150">
        <v>91.737021956160234</v>
      </c>
      <c r="F671" s="151">
        <v>102.70659100511341</v>
      </c>
      <c r="G671" s="152">
        <v>135.65509326084924</v>
      </c>
      <c r="H671" s="150">
        <v>1104.7269775431982</v>
      </c>
      <c r="I671" s="151">
        <v>1219.4571068661037</v>
      </c>
      <c r="J671" s="153">
        <v>1560.2564383252645</v>
      </c>
      <c r="K671" s="150">
        <v>267.62333116094311</v>
      </c>
      <c r="L671" s="151">
        <v>305.12868577696401</v>
      </c>
      <c r="M671" s="152">
        <v>393.98850574712645</v>
      </c>
      <c r="N671" s="150">
        <v>731.54</v>
      </c>
      <c r="O671" s="151">
        <v>796.28715169643363</v>
      </c>
      <c r="P671" s="152">
        <v>1005.3005762562989</v>
      </c>
      <c r="Q671" s="150">
        <v>105.56364638225513</v>
      </c>
      <c r="R671" s="151">
        <v>118.04126939270598</v>
      </c>
      <c r="S671" s="152">
        <v>160.96735632183908</v>
      </c>
      <c r="T671" s="150">
        <v>302.48113292545133</v>
      </c>
      <c r="U671" s="151">
        <v>322.52277196782268</v>
      </c>
      <c r="V671" s="152">
        <v>382.20424182210121</v>
      </c>
      <c r="W671" s="150">
        <v>288.18068552261241</v>
      </c>
      <c r="X671" s="151">
        <v>307.27481288972581</v>
      </c>
      <c r="Y671" s="152">
        <v>364.1347126436782</v>
      </c>
      <c r="Z671" s="150">
        <v>1235.7530239196685</v>
      </c>
      <c r="AA671" s="151">
        <v>1530.8712189250998</v>
      </c>
      <c r="AB671" s="166">
        <v>2164.4150574712644</v>
      </c>
      <c r="AC671" s="150">
        <v>244.20355262858808</v>
      </c>
      <c r="AD671" s="151">
        <v>275.44457827792559</v>
      </c>
      <c r="AE671" s="152">
        <v>319.84977011494254</v>
      </c>
      <c r="AF671" s="150">
        <v>314.27733687095508</v>
      </c>
      <c r="AG671" s="151">
        <v>392.34757456059032</v>
      </c>
      <c r="AH671" s="152">
        <v>583.99735632183899</v>
      </c>
      <c r="AI671" s="150">
        <v>219.44717998690169</v>
      </c>
      <c r="AJ671" s="151">
        <v>245.4816531979591</v>
      </c>
      <c r="AK671" s="152">
        <v>277.37517241379311</v>
      </c>
      <c r="AL671" s="150">
        <v>33.960714482737785</v>
      </c>
      <c r="AM671" s="151">
        <v>39.833519702068145</v>
      </c>
      <c r="AN671" s="166">
        <v>46.665862068965524</v>
      </c>
      <c r="AO671" s="150">
        <v>119.77102262737075</v>
      </c>
      <c r="AP671" s="151">
        <v>128.35163041050316</v>
      </c>
      <c r="AQ671" s="152">
        <v>153.75266416721331</v>
      </c>
      <c r="AR671" s="150">
        <v>56.387638511001946</v>
      </c>
      <c r="AS671" s="151">
        <v>63.626176930690995</v>
      </c>
      <c r="AT671" s="166">
        <v>87.046789202362007</v>
      </c>
      <c r="AU671" s="150">
        <v>40.01564345574095</v>
      </c>
      <c r="AV671" s="151">
        <v>44.059596907261181</v>
      </c>
      <c r="AW671" s="166">
        <v>58.987274721154741</v>
      </c>
      <c r="AX671" s="150">
        <v>84.557978254756776</v>
      </c>
      <c r="AY671" s="151">
        <v>84.557978254756776</v>
      </c>
      <c r="AZ671" s="152">
        <v>84.557978254756776</v>
      </c>
      <c r="BA671" s="150">
        <v>19.073066205717726</v>
      </c>
      <c r="BB671" s="151">
        <v>20.439494384611649</v>
      </c>
      <c r="BC671" s="166">
        <v>24.484509513543919</v>
      </c>
    </row>
    <row r="672" spans="1:55" hidden="1">
      <c r="A672" s="147" t="str">
        <f t="shared" si="10"/>
        <v>HUNT REGIONAL HEALTHCAREHEALTHTRUST</v>
      </c>
      <c r="B672" s="148" t="s">
        <v>599</v>
      </c>
      <c r="C672" s="148" t="s">
        <v>8331</v>
      </c>
      <c r="D672" s="168">
        <v>87</v>
      </c>
      <c r="E672" s="150">
        <v>86.43127663993954</v>
      </c>
      <c r="F672" s="151">
        <v>0</v>
      </c>
      <c r="G672" s="152">
        <v>142.25701257974336</v>
      </c>
      <c r="H672" s="150">
        <v>473.84275749999603</v>
      </c>
      <c r="I672" s="151">
        <v>0</v>
      </c>
      <c r="J672" s="153">
        <v>510.49862068965513</v>
      </c>
      <c r="K672" s="150">
        <v>421.2331586601494</v>
      </c>
      <c r="L672" s="151">
        <v>0</v>
      </c>
      <c r="M672" s="152">
        <v>454.21494252873561</v>
      </c>
      <c r="N672" s="150">
        <v>20.94773023491447</v>
      </c>
      <c r="O672" s="151">
        <v>0</v>
      </c>
      <c r="P672" s="152">
        <v>22.24758620689655</v>
      </c>
      <c r="Q672" s="150">
        <v>31.661868604932202</v>
      </c>
      <c r="R672" s="151">
        <v>0</v>
      </c>
      <c r="S672" s="152">
        <v>34.036091954022986</v>
      </c>
      <c r="T672" s="150">
        <v>121.88052896523352</v>
      </c>
      <c r="U672" s="151">
        <v>0</v>
      </c>
      <c r="V672" s="152">
        <v>147.78014568848107</v>
      </c>
      <c r="W672" s="150">
        <v>103.77082141375629</v>
      </c>
      <c r="X672" s="151">
        <v>0</v>
      </c>
      <c r="Y672" s="152">
        <v>113.7135632183908</v>
      </c>
      <c r="Z672" s="150">
        <v>1140.3409000833274</v>
      </c>
      <c r="AA672" s="151">
        <v>0</v>
      </c>
      <c r="AB672" s="166">
        <v>1479.3575862068965</v>
      </c>
      <c r="AC672" s="150">
        <v>205.70435708057181</v>
      </c>
      <c r="AD672" s="151">
        <v>0</v>
      </c>
      <c r="AE672" s="152">
        <v>235.69977011494254</v>
      </c>
      <c r="AF672" s="150">
        <v>182.69051305573805</v>
      </c>
      <c r="AG672" s="151">
        <v>0</v>
      </c>
      <c r="AH672" s="152">
        <v>214.86035588846664</v>
      </c>
      <c r="AI672" s="150">
        <v>758.16827871581438</v>
      </c>
      <c r="AJ672" s="151">
        <v>0</v>
      </c>
      <c r="AK672" s="152">
        <v>790.6105747126436</v>
      </c>
      <c r="AL672" s="150">
        <v>144.58499491823551</v>
      </c>
      <c r="AM672" s="151">
        <v>0</v>
      </c>
      <c r="AN672" s="166">
        <v>169.74896551724137</v>
      </c>
      <c r="AO672" s="150">
        <v>84.039586555408349</v>
      </c>
      <c r="AP672" s="151">
        <v>0</v>
      </c>
      <c r="AQ672" s="152">
        <v>89.290337431008567</v>
      </c>
      <c r="AR672" s="150">
        <v>47.80636689456859</v>
      </c>
      <c r="AS672" s="151">
        <v>0</v>
      </c>
      <c r="AT672" s="166">
        <v>55.238909217977273</v>
      </c>
      <c r="AU672" s="150">
        <v>32.626427627858384</v>
      </c>
      <c r="AV672" s="151">
        <v>0</v>
      </c>
      <c r="AW672" s="166">
        <v>40.102309870260285</v>
      </c>
      <c r="AX672" s="150">
        <v>38.049540229885054</v>
      </c>
      <c r="AY672" s="151">
        <v>0</v>
      </c>
      <c r="AZ672" s="152">
        <v>38.049540229885054</v>
      </c>
      <c r="BA672" s="150">
        <v>9.9425255147684304</v>
      </c>
      <c r="BB672" s="151">
        <v>0</v>
      </c>
      <c r="BC672" s="166">
        <v>10.563729481757584</v>
      </c>
    </row>
    <row r="673" spans="1:55" hidden="1">
      <c r="A673" s="147" t="str">
        <f t="shared" si="10"/>
        <v>CLAXTON-HEPBURN MEDICAL CENTERVIZIENT</v>
      </c>
      <c r="B673" s="148" t="s">
        <v>403</v>
      </c>
      <c r="C673" s="148" t="s">
        <v>8335</v>
      </c>
      <c r="D673" s="168">
        <v>85</v>
      </c>
      <c r="E673" s="150">
        <v>91.737021956160234</v>
      </c>
      <c r="F673" s="151">
        <v>102.70659100511341</v>
      </c>
      <c r="G673" s="152">
        <v>135.65509326084924</v>
      </c>
      <c r="H673" s="150">
        <v>2072.8996251178382</v>
      </c>
      <c r="I673" s="151">
        <v>2359.1250304424002</v>
      </c>
      <c r="J673" s="153">
        <v>3047.3856022307195</v>
      </c>
      <c r="K673" s="150">
        <v>1966.7706226527416</v>
      </c>
      <c r="L673" s="151">
        <v>2242.398421361378</v>
      </c>
      <c r="M673" s="152">
        <v>2895.4314835140417</v>
      </c>
      <c r="N673" s="150">
        <v>65.56790781887382</v>
      </c>
      <c r="O673" s="151">
        <v>71.371193044516161</v>
      </c>
      <c r="P673" s="152">
        <v>90.105059893148336</v>
      </c>
      <c r="Q673" s="150">
        <v>40.561094646222614</v>
      </c>
      <c r="R673" s="151">
        <v>45.355416036506242</v>
      </c>
      <c r="S673" s="152">
        <v>61.849058823529411</v>
      </c>
      <c r="T673" s="150">
        <v>302.48113292545133</v>
      </c>
      <c r="U673" s="151">
        <v>322.52277196782268</v>
      </c>
      <c r="V673" s="152">
        <v>382.20424182210121</v>
      </c>
      <c r="W673" s="150">
        <v>189.16465275463531</v>
      </c>
      <c r="X673" s="151">
        <v>201.69822684376132</v>
      </c>
      <c r="Y673" s="152">
        <v>239.02162751898044</v>
      </c>
      <c r="Z673" s="150">
        <v>755.22534022463731</v>
      </c>
      <c r="AA673" s="151">
        <v>935.58560227967587</v>
      </c>
      <c r="AB673" s="166">
        <v>1322.7732941176471</v>
      </c>
      <c r="AC673" s="150">
        <v>307.75943874865186</v>
      </c>
      <c r="AD673" s="151">
        <v>347.13118586813573</v>
      </c>
      <c r="AE673" s="152">
        <v>403.09317647058822</v>
      </c>
      <c r="AF673" s="150">
        <v>191.94364813048284</v>
      </c>
      <c r="AG673" s="151">
        <v>239.62473892041626</v>
      </c>
      <c r="AH673" s="152">
        <v>356.67408979285784</v>
      </c>
      <c r="AI673" s="150">
        <v>248.39049568158111</v>
      </c>
      <c r="AJ673" s="151">
        <v>277.85870623725731</v>
      </c>
      <c r="AK673" s="152">
        <v>313.95872377917283</v>
      </c>
      <c r="AL673" s="150">
        <v>20.518989389916332</v>
      </c>
      <c r="AM673" s="151">
        <v>24.0673254546872</v>
      </c>
      <c r="AN673" s="166">
        <v>28.195411764705884</v>
      </c>
      <c r="AO673" s="150">
        <v>119.77102262737075</v>
      </c>
      <c r="AP673" s="151">
        <v>128.35163041050316</v>
      </c>
      <c r="AQ673" s="152">
        <v>153.75266416721331</v>
      </c>
      <c r="AR673" s="150">
        <v>56.387638511001946</v>
      </c>
      <c r="AS673" s="151">
        <v>63.626176930690995</v>
      </c>
      <c r="AT673" s="166">
        <v>87.046789202362007</v>
      </c>
      <c r="AU673" s="150">
        <v>40.01564345574095</v>
      </c>
      <c r="AV673" s="151">
        <v>44.059596907261181</v>
      </c>
      <c r="AW673" s="166">
        <v>58.987274721154741</v>
      </c>
      <c r="AX673" s="150">
        <v>84.557978254756776</v>
      </c>
      <c r="AY673" s="151">
        <v>84.557978254756776</v>
      </c>
      <c r="AZ673" s="152">
        <v>84.557978254756776</v>
      </c>
      <c r="BA673" s="150">
        <v>19.073066205717726</v>
      </c>
      <c r="BB673" s="151">
        <v>20.439494384611649</v>
      </c>
      <c r="BC673" s="166">
        <v>24.484509513543919</v>
      </c>
    </row>
    <row r="674" spans="1:55" hidden="1">
      <c r="A674" s="147" t="str">
        <f t="shared" si="10"/>
        <v>GOSHEN HEALTHVIZIENT</v>
      </c>
      <c r="B674" s="148" t="s">
        <v>531</v>
      </c>
      <c r="C674" s="148" t="s">
        <v>8335</v>
      </c>
      <c r="D674" s="168">
        <v>80</v>
      </c>
      <c r="E674" s="150">
        <v>91.737021956160234</v>
      </c>
      <c r="F674" s="151">
        <v>102.70659100511341</v>
      </c>
      <c r="G674" s="152">
        <v>135.65509326084924</v>
      </c>
      <c r="H674" s="150">
        <v>2055.368114499845</v>
      </c>
      <c r="I674" s="151">
        <v>2339.5212952680204</v>
      </c>
      <c r="J674" s="153">
        <v>3020.6529057654243</v>
      </c>
      <c r="K674" s="150">
        <v>1966.7706226527416</v>
      </c>
      <c r="L674" s="151">
        <v>2242.398421361378</v>
      </c>
      <c r="M674" s="152">
        <v>2895.4314835140417</v>
      </c>
      <c r="N674" s="150">
        <v>65.56790781887382</v>
      </c>
      <c r="O674" s="151">
        <v>71.371193044516161</v>
      </c>
      <c r="P674" s="152">
        <v>90.105059893148336</v>
      </c>
      <c r="Q674" s="150">
        <v>23.029584028229564</v>
      </c>
      <c r="R674" s="151">
        <v>25.751680862126463</v>
      </c>
      <c r="S674" s="152">
        <v>35.116362358234127</v>
      </c>
      <c r="T674" s="150">
        <v>302.48113292545133</v>
      </c>
      <c r="U674" s="151">
        <v>322.52277196782268</v>
      </c>
      <c r="V674" s="152">
        <v>382.20424182210121</v>
      </c>
      <c r="W674" s="150">
        <v>162.15454083556915</v>
      </c>
      <c r="X674" s="151">
        <v>172.89849284697902</v>
      </c>
      <c r="Y674" s="152">
        <v>204.89262500000001</v>
      </c>
      <c r="Z674" s="150">
        <v>1154.864229152211</v>
      </c>
      <c r="AA674" s="151">
        <v>1430.6648464168911</v>
      </c>
      <c r="AB674" s="166">
        <v>2022.73875</v>
      </c>
      <c r="AC674" s="150">
        <v>134.83008152389925</v>
      </c>
      <c r="AD674" s="151">
        <v>152.07892983036444</v>
      </c>
      <c r="AE674" s="152">
        <v>176.596</v>
      </c>
      <c r="AF674" s="150">
        <v>264.67908661342329</v>
      </c>
      <c r="AG674" s="151">
        <v>330.42852756617685</v>
      </c>
      <c r="AH674" s="152">
        <v>491.83275000000003</v>
      </c>
      <c r="AI674" s="150">
        <v>499.35871973461627</v>
      </c>
      <c r="AJ674" s="151">
        <v>558.60095384496015</v>
      </c>
      <c r="AK674" s="152">
        <v>631.17562500000008</v>
      </c>
      <c r="AL674" s="150">
        <v>177.38250808223003</v>
      </c>
      <c r="AM674" s="151">
        <v>208.05715480713158</v>
      </c>
      <c r="AN674" s="166">
        <v>243.74362500000001</v>
      </c>
      <c r="AO674" s="150">
        <v>119.77102262737075</v>
      </c>
      <c r="AP674" s="151">
        <v>128.35163041050316</v>
      </c>
      <c r="AQ674" s="152">
        <v>153.75266416721331</v>
      </c>
      <c r="AR674" s="150">
        <v>56.387638511001946</v>
      </c>
      <c r="AS674" s="151">
        <v>63.626176930690995</v>
      </c>
      <c r="AT674" s="166">
        <v>87.046789202362007</v>
      </c>
      <c r="AU674" s="150">
        <v>30.39377377578268</v>
      </c>
      <c r="AV674" s="151">
        <v>33.465347684152952</v>
      </c>
      <c r="AW674" s="166">
        <v>44.803624999999997</v>
      </c>
      <c r="AX674" s="150">
        <v>63.075750000000006</v>
      </c>
      <c r="AY674" s="151">
        <v>63.075750000000006</v>
      </c>
      <c r="AZ674" s="152">
        <v>63.075750000000006</v>
      </c>
      <c r="BA674" s="150">
        <v>19.073066205717726</v>
      </c>
      <c r="BB674" s="151">
        <v>20.439494384611649</v>
      </c>
      <c r="BC674" s="166">
        <v>24.484509513543919</v>
      </c>
    </row>
    <row r="675" spans="1:55" hidden="1">
      <c r="A675" s="147" t="str">
        <f t="shared" si="10"/>
        <v>KERSHAWHEALTHHEALTHTRUST</v>
      </c>
      <c r="B675" s="148" t="s">
        <v>636</v>
      </c>
      <c r="C675" s="148" t="s">
        <v>8331</v>
      </c>
      <c r="D675" s="168">
        <v>80</v>
      </c>
      <c r="E675" s="150">
        <v>86.43127663993954</v>
      </c>
      <c r="F675" s="151">
        <v>0</v>
      </c>
      <c r="G675" s="152">
        <v>142.25701257974336</v>
      </c>
      <c r="H675" s="150">
        <v>1670.6339461074544</v>
      </c>
      <c r="I675" s="151">
        <v>0</v>
      </c>
      <c r="J675" s="153">
        <v>1800.5087174065939</v>
      </c>
      <c r="K675" s="150">
        <v>1577.9637664274396</v>
      </c>
      <c r="L675" s="151">
        <v>0</v>
      </c>
      <c r="M675" s="152">
        <v>1701.5154356794776</v>
      </c>
      <c r="N675" s="150">
        <v>48.393242135062344</v>
      </c>
      <c r="O675" s="151">
        <v>0</v>
      </c>
      <c r="P675" s="152">
        <v>51.396156727116349</v>
      </c>
      <c r="Q675" s="150">
        <v>44.276937544952432</v>
      </c>
      <c r="R675" s="151">
        <v>0</v>
      </c>
      <c r="S675" s="152">
        <v>47.597124999999998</v>
      </c>
      <c r="T675" s="150">
        <v>121.88052896523352</v>
      </c>
      <c r="U675" s="151">
        <v>0</v>
      </c>
      <c r="V675" s="152">
        <v>147.78014568848107</v>
      </c>
      <c r="W675" s="150">
        <v>149.67075714849332</v>
      </c>
      <c r="X675" s="151">
        <v>0</v>
      </c>
      <c r="Y675" s="152">
        <v>164.01137499999999</v>
      </c>
      <c r="Z675" s="150">
        <v>994.31783655248898</v>
      </c>
      <c r="AA675" s="151">
        <v>0</v>
      </c>
      <c r="AB675" s="166">
        <v>1289.9227191599175</v>
      </c>
      <c r="AC675" s="150">
        <v>24.78131185028214</v>
      </c>
      <c r="AD675" s="151">
        <v>0</v>
      </c>
      <c r="AE675" s="152">
        <v>28.394875000000003</v>
      </c>
      <c r="AF675" s="150">
        <v>182.69051305573805</v>
      </c>
      <c r="AG675" s="151">
        <v>0</v>
      </c>
      <c r="AH675" s="152">
        <v>214.86035588846664</v>
      </c>
      <c r="AI675" s="150">
        <v>27.81</v>
      </c>
      <c r="AJ675" s="151">
        <v>0</v>
      </c>
      <c r="AK675" s="152">
        <v>29</v>
      </c>
      <c r="AL675" s="150">
        <v>13.539221596102999</v>
      </c>
      <c r="AM675" s="151">
        <v>0</v>
      </c>
      <c r="AN675" s="166">
        <v>15.895625000000001</v>
      </c>
      <c r="AO675" s="150">
        <v>84.039586555408349</v>
      </c>
      <c r="AP675" s="151">
        <v>0</v>
      </c>
      <c r="AQ675" s="152">
        <v>89.290337431008567</v>
      </c>
      <c r="AR675" s="150">
        <v>43.977922803526745</v>
      </c>
      <c r="AS675" s="151">
        <v>0</v>
      </c>
      <c r="AT675" s="166">
        <v>50.815249999999999</v>
      </c>
      <c r="AU675" s="150">
        <v>22.623822562934333</v>
      </c>
      <c r="AV675" s="151">
        <v>0</v>
      </c>
      <c r="AW675" s="166">
        <v>27.807749999999999</v>
      </c>
      <c r="AX675" s="150">
        <v>53.4375</v>
      </c>
      <c r="AY675" s="151">
        <v>0</v>
      </c>
      <c r="AZ675" s="152">
        <v>53.4375</v>
      </c>
      <c r="BA675" s="150">
        <v>9.9425255147684304</v>
      </c>
      <c r="BB675" s="151">
        <v>0</v>
      </c>
      <c r="BC675" s="166">
        <v>10.563729481757584</v>
      </c>
    </row>
    <row r="676" spans="1:55" hidden="1">
      <c r="A676" s="147" t="str">
        <f t="shared" si="10"/>
        <v>FREEPORT HEALTH NETWORKVIZIENT</v>
      </c>
      <c r="B676" s="148" t="s">
        <v>512</v>
      </c>
      <c r="C676" s="148" t="s">
        <v>8335</v>
      </c>
      <c r="D676" s="168">
        <v>76</v>
      </c>
      <c r="E676" s="150">
        <v>91.737021956160234</v>
      </c>
      <c r="F676" s="151">
        <v>102.70659100511341</v>
      </c>
      <c r="G676" s="152">
        <v>135.65509326084924</v>
      </c>
      <c r="H676" s="150">
        <v>2055.368114499845</v>
      </c>
      <c r="I676" s="151">
        <v>2339.5212952680204</v>
      </c>
      <c r="J676" s="153">
        <v>3020.6529057654243</v>
      </c>
      <c r="K676" s="150">
        <v>1966.7706226527416</v>
      </c>
      <c r="L676" s="151">
        <v>2242.398421361378</v>
      </c>
      <c r="M676" s="152">
        <v>2895.4314835140417</v>
      </c>
      <c r="N676" s="150">
        <v>65.56790781887382</v>
      </c>
      <c r="O676" s="151">
        <v>71.371193044516161</v>
      </c>
      <c r="P676" s="152">
        <v>90.105059893148336</v>
      </c>
      <c r="Q676" s="150">
        <v>23.029584028229564</v>
      </c>
      <c r="R676" s="151">
        <v>25.751680862126463</v>
      </c>
      <c r="S676" s="152">
        <v>35.116362358234127</v>
      </c>
      <c r="T676" s="150">
        <v>70.810468868270931</v>
      </c>
      <c r="U676" s="151">
        <v>75.502192427203525</v>
      </c>
      <c r="V676" s="152">
        <v>89.47355263157894</v>
      </c>
      <c r="W676" s="150">
        <v>120.37901543444902</v>
      </c>
      <c r="X676" s="151">
        <v>128.35502620999674</v>
      </c>
      <c r="Y676" s="152">
        <v>152.10657894736843</v>
      </c>
      <c r="Z676" s="150">
        <v>684.06274121108913</v>
      </c>
      <c r="AA676" s="151">
        <v>847.42820141959078</v>
      </c>
      <c r="AB676" s="166">
        <v>1198.1323684210527</v>
      </c>
      <c r="AC676" s="150">
        <v>237.05149213540315</v>
      </c>
      <c r="AD676" s="151">
        <v>267.37755277744185</v>
      </c>
      <c r="AE676" s="152">
        <v>310.48223684210529</v>
      </c>
      <c r="AF676" s="150">
        <v>191.94364813048284</v>
      </c>
      <c r="AG676" s="151">
        <v>239.62473892041626</v>
      </c>
      <c r="AH676" s="152">
        <v>356.67408979285784</v>
      </c>
      <c r="AI676" s="150">
        <v>428.56470581525599</v>
      </c>
      <c r="AJ676" s="151">
        <v>479.40817691120691</v>
      </c>
      <c r="AK676" s="152">
        <v>541.69394736842105</v>
      </c>
      <c r="AL676" s="150">
        <v>111.74212495413146</v>
      </c>
      <c r="AM676" s="151">
        <v>131.06562107737273</v>
      </c>
      <c r="AN676" s="166">
        <v>153.54631578947368</v>
      </c>
      <c r="AO676" s="150">
        <v>119.77102262737075</v>
      </c>
      <c r="AP676" s="151">
        <v>128.35163041050316</v>
      </c>
      <c r="AQ676" s="152">
        <v>153.75266416721331</v>
      </c>
      <c r="AR676" s="150">
        <v>56.387638511001946</v>
      </c>
      <c r="AS676" s="151">
        <v>63.626176930690995</v>
      </c>
      <c r="AT676" s="166">
        <v>87.046789202362007</v>
      </c>
      <c r="AU676" s="150">
        <v>40.01564345574095</v>
      </c>
      <c r="AV676" s="151">
        <v>44.059596907261181</v>
      </c>
      <c r="AW676" s="166">
        <v>58.987274721154741</v>
      </c>
      <c r="AX676" s="150">
        <v>22.971052631578946</v>
      </c>
      <c r="AY676" s="151">
        <v>22.971052631578946</v>
      </c>
      <c r="AZ676" s="152">
        <v>22.971052631578946</v>
      </c>
      <c r="BA676" s="150">
        <v>19.073066205717726</v>
      </c>
      <c r="BB676" s="151">
        <v>20.439494384611649</v>
      </c>
      <c r="BC676" s="166">
        <v>24.484509513543919</v>
      </c>
    </row>
    <row r="677" spans="1:55" hidden="1">
      <c r="A677" s="147" t="str">
        <f t="shared" si="10"/>
        <v>MAINEHEALTHPREMIER</v>
      </c>
      <c r="B677" s="148" t="s">
        <v>678</v>
      </c>
      <c r="C677" s="148" t="s">
        <v>8334</v>
      </c>
      <c r="D677" s="168">
        <v>71</v>
      </c>
      <c r="E677" s="150">
        <v>90.559039229289681</v>
      </c>
      <c r="F677" s="151">
        <v>110.87213602572317</v>
      </c>
      <c r="G677" s="152">
        <v>170.13036375307578</v>
      </c>
      <c r="H677" s="150">
        <v>1813.183584654699</v>
      </c>
      <c r="I677" s="151">
        <v>2287.3354337161027</v>
      </c>
      <c r="J677" s="153">
        <v>2765.9062719525759</v>
      </c>
      <c r="K677" s="150">
        <v>1726.4826996787724</v>
      </c>
      <c r="L677" s="151">
        <v>2170.6621243783366</v>
      </c>
      <c r="M677" s="152">
        <v>2629.5554816811873</v>
      </c>
      <c r="N677" s="150">
        <v>61.160458252088169</v>
      </c>
      <c r="O677" s="151">
        <v>82.6326774546352</v>
      </c>
      <c r="P677" s="152">
        <v>96.122108341357304</v>
      </c>
      <c r="Q677" s="150">
        <v>25.540426723838529</v>
      </c>
      <c r="R677" s="151">
        <v>34.040631883131056</v>
      </c>
      <c r="S677" s="152">
        <v>40.228681930031016</v>
      </c>
      <c r="T677" s="150">
        <v>410.12353009237398</v>
      </c>
      <c r="U677" s="151">
        <v>490.15723726171916</v>
      </c>
      <c r="V677" s="152">
        <v>530.59229057451603</v>
      </c>
      <c r="W677" s="150">
        <v>76.646027849458491</v>
      </c>
      <c r="X677" s="151">
        <v>91.603145153153278</v>
      </c>
      <c r="Y677" s="152">
        <v>99.159859154929578</v>
      </c>
      <c r="Z677" s="150">
        <v>787.57110210667304</v>
      </c>
      <c r="AA677" s="151">
        <v>981.1044202524821</v>
      </c>
      <c r="AB677" s="166">
        <v>1266.1992728504686</v>
      </c>
      <c r="AC677" s="150">
        <v>201.77908248934457</v>
      </c>
      <c r="AD677" s="151">
        <v>256.3331556255103</v>
      </c>
      <c r="AE677" s="152">
        <v>270.5644730929709</v>
      </c>
      <c r="AF677" s="150">
        <v>213.80120235427958</v>
      </c>
      <c r="AG677" s="151">
        <v>219.92742440078635</v>
      </c>
      <c r="AH677" s="152">
        <v>238.64756463749512</v>
      </c>
      <c r="AI677" s="150">
        <v>218.57905157453871</v>
      </c>
      <c r="AJ677" s="151">
        <v>276.8491657154554</v>
      </c>
      <c r="AK677" s="152">
        <v>323.02067222994901</v>
      </c>
      <c r="AL677" s="150">
        <v>31.959673393386794</v>
      </c>
      <c r="AM677" s="151">
        <v>40.650098483949414</v>
      </c>
      <c r="AN677" s="166">
        <v>50.032957746478878</v>
      </c>
      <c r="AO677" s="150">
        <v>95.593354913889343</v>
      </c>
      <c r="AP677" s="151">
        <v>110.38475570480884</v>
      </c>
      <c r="AQ677" s="152">
        <v>123.37497699796732</v>
      </c>
      <c r="AR677" s="150">
        <v>61.767554589636326</v>
      </c>
      <c r="AS677" s="151">
        <v>79.463896640478907</v>
      </c>
      <c r="AT677" s="166">
        <v>99.450685781534204</v>
      </c>
      <c r="AU677" s="150">
        <v>28.214160668078659</v>
      </c>
      <c r="AV677" s="151">
        <v>35.7809349444898</v>
      </c>
      <c r="AW677" s="166">
        <v>43.464116828929072</v>
      </c>
      <c r="AX677" s="150">
        <v>19.283661971830988</v>
      </c>
      <c r="AY677" s="151">
        <v>19.283661971830988</v>
      </c>
      <c r="AZ677" s="152">
        <v>19.283661971830988</v>
      </c>
      <c r="BA677" s="150">
        <v>11.222036565456449</v>
      </c>
      <c r="BB677" s="151">
        <v>12.958450573308186</v>
      </c>
      <c r="BC677" s="166">
        <v>14.483417852430374</v>
      </c>
    </row>
    <row r="678" spans="1:55" hidden="1">
      <c r="A678" s="147" t="str">
        <f t="shared" si="10"/>
        <v>SAINT PETERS HOSPITALVIZIENT</v>
      </c>
      <c r="B678" s="148" t="s">
        <v>894</v>
      </c>
      <c r="C678" s="148" t="s">
        <v>8335</v>
      </c>
      <c r="D678" s="168">
        <v>71</v>
      </c>
      <c r="E678" s="150">
        <v>77.778975677221382</v>
      </c>
      <c r="F678" s="151">
        <v>87.079493898271366</v>
      </c>
      <c r="G678" s="152">
        <v>115.01478873239436</v>
      </c>
      <c r="H678" s="150">
        <v>2055.368114499845</v>
      </c>
      <c r="I678" s="151">
        <v>2339.5212952680204</v>
      </c>
      <c r="J678" s="153">
        <v>3020.6529057654243</v>
      </c>
      <c r="K678" s="150">
        <v>1966.7706226527416</v>
      </c>
      <c r="L678" s="151">
        <v>2242.398421361378</v>
      </c>
      <c r="M678" s="152">
        <v>2895.4314835140417</v>
      </c>
      <c r="N678" s="150">
        <v>65.56790781887382</v>
      </c>
      <c r="O678" s="151">
        <v>71.371193044516161</v>
      </c>
      <c r="P678" s="152">
        <v>90.105059893148336</v>
      </c>
      <c r="Q678" s="150">
        <v>23.029584028229564</v>
      </c>
      <c r="R678" s="151">
        <v>25.751680862126463</v>
      </c>
      <c r="S678" s="152">
        <v>35.116362358234127</v>
      </c>
      <c r="T678" s="150">
        <v>202.19803654107744</v>
      </c>
      <c r="U678" s="151">
        <v>215.59516985726094</v>
      </c>
      <c r="V678" s="152">
        <v>255.49014084507041</v>
      </c>
      <c r="W678" s="150">
        <v>216.96657007255905</v>
      </c>
      <c r="X678" s="151">
        <v>231.34222927351584</v>
      </c>
      <c r="Y678" s="152">
        <v>274.15112676056339</v>
      </c>
      <c r="Z678" s="150">
        <v>1108.1957533284215</v>
      </c>
      <c r="AA678" s="151">
        <v>1372.8511691797269</v>
      </c>
      <c r="AB678" s="166">
        <v>1940.9991549295776</v>
      </c>
      <c r="AC678" s="150">
        <v>259.42748663927125</v>
      </c>
      <c r="AD678" s="151">
        <v>292.61611422884317</v>
      </c>
      <c r="AE678" s="152">
        <v>339.78957746478875</v>
      </c>
      <c r="AF678" s="150">
        <v>246.26640750309096</v>
      </c>
      <c r="AG678" s="151">
        <v>307.4419194256489</v>
      </c>
      <c r="AH678" s="152">
        <v>457.61788732394365</v>
      </c>
      <c r="AI678" s="150">
        <v>306.42818579486254</v>
      </c>
      <c r="AJ678" s="151">
        <v>342.78179213724269</v>
      </c>
      <c r="AK678" s="152">
        <v>387.31676056338029</v>
      </c>
      <c r="AL678" s="150">
        <v>422.5</v>
      </c>
      <c r="AM678" s="151">
        <v>495.56266204818212</v>
      </c>
      <c r="AN678" s="166">
        <v>580.56277744567865</v>
      </c>
      <c r="AO678" s="150">
        <v>119.77102262737075</v>
      </c>
      <c r="AP678" s="151">
        <v>128.35163041050316</v>
      </c>
      <c r="AQ678" s="152">
        <v>153.75266416721331</v>
      </c>
      <c r="AR678" s="150">
        <v>56.387638511001946</v>
      </c>
      <c r="AS678" s="151">
        <v>63.626176930690995</v>
      </c>
      <c r="AT678" s="166">
        <v>87.046789202362007</v>
      </c>
      <c r="AU678" s="150">
        <v>70.363900197378939</v>
      </c>
      <c r="AV678" s="151">
        <v>77.474827637052343</v>
      </c>
      <c r="AW678" s="166">
        <v>103.72380281690141</v>
      </c>
      <c r="AX678" s="150">
        <v>106.21140845070423</v>
      </c>
      <c r="AY678" s="151">
        <v>106.21140845070423</v>
      </c>
      <c r="AZ678" s="152">
        <v>106.21140845070423</v>
      </c>
      <c r="BA678" s="150">
        <v>19.073066205717726</v>
      </c>
      <c r="BB678" s="151">
        <v>20.439494384611649</v>
      </c>
      <c r="BC678" s="166">
        <v>24.484509513543919</v>
      </c>
    </row>
    <row r="679" spans="1:55" hidden="1">
      <c r="A679" s="147" t="str">
        <f t="shared" si="10"/>
        <v>KINDRED HEALTHCARE, INCPREMIER</v>
      </c>
      <c r="B679" s="148" t="s">
        <v>638</v>
      </c>
      <c r="C679" s="148" t="s">
        <v>8334</v>
      </c>
      <c r="D679" s="168">
        <v>40</v>
      </c>
      <c r="E679" s="150">
        <v>90.559039229289681</v>
      </c>
      <c r="F679" s="151">
        <v>110.87213602572317</v>
      </c>
      <c r="G679" s="152">
        <v>170.13036375307578</v>
      </c>
      <c r="H679" s="150">
        <v>1813.183584654699</v>
      </c>
      <c r="I679" s="151">
        <v>2287.3354337161027</v>
      </c>
      <c r="J679" s="153">
        <v>2765.9062719525759</v>
      </c>
      <c r="K679" s="150">
        <v>1726.4826996787724</v>
      </c>
      <c r="L679" s="151">
        <v>2170.6621243783366</v>
      </c>
      <c r="M679" s="152">
        <v>2629.5554816811873</v>
      </c>
      <c r="N679" s="150">
        <v>61.160458252088169</v>
      </c>
      <c r="O679" s="151">
        <v>82.6326774546352</v>
      </c>
      <c r="P679" s="152">
        <v>96.122108341357304</v>
      </c>
      <c r="Q679" s="150">
        <v>25.540426723838529</v>
      </c>
      <c r="R679" s="151">
        <v>34.040631883131056</v>
      </c>
      <c r="S679" s="152">
        <v>40.228681930031016</v>
      </c>
      <c r="T679" s="150">
        <v>410.12353009237398</v>
      </c>
      <c r="U679" s="151">
        <v>490.15723726171916</v>
      </c>
      <c r="V679" s="152">
        <v>530.59229057451603</v>
      </c>
      <c r="W679" s="150">
        <v>172.49173504347183</v>
      </c>
      <c r="X679" s="151">
        <v>206.15269814035173</v>
      </c>
      <c r="Y679" s="152">
        <v>223.15906815020867</v>
      </c>
      <c r="Z679" s="150">
        <v>787.57110210667304</v>
      </c>
      <c r="AA679" s="151">
        <v>981.1044202524821</v>
      </c>
      <c r="AB679" s="166">
        <v>1266.1992728504686</v>
      </c>
      <c r="AC679" s="150">
        <v>21.264588863352156</v>
      </c>
      <c r="AD679" s="151">
        <v>27.013796966343055</v>
      </c>
      <c r="AE679" s="152">
        <v>28.513571428571428</v>
      </c>
      <c r="AF679" s="150">
        <v>213.80120235427958</v>
      </c>
      <c r="AG679" s="151">
        <v>219.92742440078635</v>
      </c>
      <c r="AH679" s="152">
        <v>238.64756463749512</v>
      </c>
      <c r="AI679" s="150">
        <v>27.494537616633757</v>
      </c>
      <c r="AJ679" s="151">
        <v>34.824196308224487</v>
      </c>
      <c r="AK679" s="152">
        <v>40.631999999999998</v>
      </c>
      <c r="AL679" s="150">
        <v>55.675614201272843</v>
      </c>
      <c r="AM679" s="151">
        <v>70.814841333905079</v>
      </c>
      <c r="AN679" s="166">
        <v>87.160329160871612</v>
      </c>
      <c r="AO679" s="150">
        <v>95.593354913889343</v>
      </c>
      <c r="AP679" s="151">
        <v>110.38475570480884</v>
      </c>
      <c r="AQ679" s="152">
        <v>123.37497699796732</v>
      </c>
      <c r="AR679" s="150">
        <v>61.767554589636326</v>
      </c>
      <c r="AS679" s="151">
        <v>79.463896640478907</v>
      </c>
      <c r="AT679" s="166">
        <v>99.450685781534204</v>
      </c>
      <c r="AU679" s="150">
        <v>28.214160668078659</v>
      </c>
      <c r="AV679" s="151">
        <v>35.7809349444898</v>
      </c>
      <c r="AW679" s="166">
        <v>43.464116828929072</v>
      </c>
      <c r="AX679" s="150">
        <v>80.642961377982246</v>
      </c>
      <c r="AY679" s="151">
        <v>80.642961377982246</v>
      </c>
      <c r="AZ679" s="152">
        <v>80.642961377982246</v>
      </c>
      <c r="BA679" s="150">
        <v>11.222036565456449</v>
      </c>
      <c r="BB679" s="151">
        <v>12.958450573308186</v>
      </c>
      <c r="BC679" s="166">
        <v>14.483417852430374</v>
      </c>
    </row>
    <row r="680" spans="1:55" hidden="1">
      <c r="A680" s="147" t="str">
        <f t="shared" si="10"/>
        <v>KINDRED HEALTHCARE, INCASCENSION HLTH RESOURCE &amp; SUPPLY MGMT GR</v>
      </c>
      <c r="B680" s="148" t="s">
        <v>638</v>
      </c>
      <c r="C680" s="148" t="s">
        <v>8333</v>
      </c>
      <c r="D680" s="168">
        <v>30</v>
      </c>
      <c r="E680" s="150">
        <v>149.08641997923488</v>
      </c>
      <c r="F680" s="151">
        <v>169.60976598901806</v>
      </c>
      <c r="G680" s="152">
        <v>210.21281716417909</v>
      </c>
      <c r="H680" s="150">
        <v>2046.5737278402155</v>
      </c>
      <c r="I680" s="151">
        <v>2262.4497561174444</v>
      </c>
      <c r="J680" s="153">
        <v>2720.4561974601747</v>
      </c>
      <c r="K680" s="150">
        <v>1465.1059530791788</v>
      </c>
      <c r="L680" s="151">
        <v>1630.0900493389465</v>
      </c>
      <c r="M680" s="152">
        <v>1968.5274597477362</v>
      </c>
      <c r="N680" s="150">
        <v>373.21645511294298</v>
      </c>
      <c r="O680" s="151">
        <v>403.18666184719996</v>
      </c>
      <c r="P680" s="152">
        <v>469.19541044776116</v>
      </c>
      <c r="Q680" s="150">
        <v>208.25131964809384</v>
      </c>
      <c r="R680" s="151">
        <v>229.17304493129777</v>
      </c>
      <c r="S680" s="152">
        <v>282.73332726467754</v>
      </c>
      <c r="T680" s="150">
        <v>301.42137987744712</v>
      </c>
      <c r="U680" s="151">
        <v>325.90782579284507</v>
      </c>
      <c r="V680" s="152">
        <v>356.99559701492541</v>
      </c>
      <c r="W680" s="150">
        <v>89.27514752590929</v>
      </c>
      <c r="X680" s="151">
        <v>96.527556337690172</v>
      </c>
      <c r="Y680" s="152">
        <v>105.73514925373135</v>
      </c>
      <c r="Z680" s="150">
        <v>859.85935452713261</v>
      </c>
      <c r="AA680" s="151">
        <v>1054.8513631818275</v>
      </c>
      <c r="AB680" s="166">
        <v>1355.9174067164179</v>
      </c>
      <c r="AC680" s="150">
        <v>23.608854326596436</v>
      </c>
      <c r="AD680" s="151">
        <v>26.588501401157046</v>
      </c>
      <c r="AE680" s="152">
        <v>28.513571428571428</v>
      </c>
      <c r="AF680" s="150">
        <v>173.59662143007475</v>
      </c>
      <c r="AG680" s="151">
        <v>212.79164461283472</v>
      </c>
      <c r="AH680" s="152">
        <v>283.47020522388061</v>
      </c>
      <c r="AI680" s="150">
        <v>34.441413833346992</v>
      </c>
      <c r="AJ680" s="151">
        <v>37.695140590905439</v>
      </c>
      <c r="AK680" s="152">
        <v>40.631999999999998</v>
      </c>
      <c r="AL680" s="150">
        <v>36.24307917888563</v>
      </c>
      <c r="AM680" s="151">
        <v>42.127728845872177</v>
      </c>
      <c r="AN680" s="152">
        <v>46.637193929453069</v>
      </c>
      <c r="AO680" s="150">
        <v>75.610958100977101</v>
      </c>
      <c r="AP680" s="151">
        <v>81.77023592851198</v>
      </c>
      <c r="AQ680" s="152">
        <v>91.077145522388051</v>
      </c>
      <c r="AR680" s="150">
        <v>86.335835777126107</v>
      </c>
      <c r="AS680" s="151">
        <v>96.153006991851811</v>
      </c>
      <c r="AT680" s="152">
        <v>116.83275743550463</v>
      </c>
      <c r="AU680" s="150">
        <v>24.174152661147211</v>
      </c>
      <c r="AV680" s="151">
        <v>27.57922162468255</v>
      </c>
      <c r="AW680" s="166">
        <v>32.535503731343283</v>
      </c>
      <c r="AX680" s="150">
        <v>38.307294776119406</v>
      </c>
      <c r="AY680" s="151">
        <v>38.307294776119406</v>
      </c>
      <c r="AZ680" s="152">
        <v>38.307294776119406</v>
      </c>
      <c r="BA680" s="150">
        <v>24.647302052785921</v>
      </c>
      <c r="BB680" s="151">
        <v>26.655074270663917</v>
      </c>
      <c r="BC680" s="152">
        <v>29.688896585570813</v>
      </c>
    </row>
    <row r="681" spans="1:55" hidden="1">
      <c r="A681" s="147" t="str">
        <f t="shared" si="10"/>
        <v>SOUTH COUNTY HEALTHCARE SYSTEMPREMIER</v>
      </c>
      <c r="B681" s="148" t="s">
        <v>934</v>
      </c>
      <c r="C681" s="148" t="s">
        <v>8334</v>
      </c>
      <c r="D681" s="168">
        <v>70</v>
      </c>
      <c r="E681" s="150">
        <v>494.24487415602977</v>
      </c>
      <c r="F681" s="151">
        <v>605.10784327888882</v>
      </c>
      <c r="G681" s="152">
        <v>928.52200000000005</v>
      </c>
      <c r="H681" s="150">
        <v>2067.7676252736073</v>
      </c>
      <c r="I681" s="151">
        <v>2624.6238806688975</v>
      </c>
      <c r="J681" s="153">
        <v>3165.5066797699292</v>
      </c>
      <c r="K681" s="150">
        <v>1753.2853762092193</v>
      </c>
      <c r="L681" s="151">
        <v>2204.3604375948139</v>
      </c>
      <c r="M681" s="152">
        <v>2670.3778571428575</v>
      </c>
      <c r="N681" s="150">
        <v>61.160458252088169</v>
      </c>
      <c r="O681" s="151">
        <v>82.6326774546352</v>
      </c>
      <c r="P681" s="152">
        <v>96.122108341357304</v>
      </c>
      <c r="Q681" s="150">
        <v>253.32179081229978</v>
      </c>
      <c r="R681" s="151">
        <v>337.6307656194486</v>
      </c>
      <c r="S681" s="152">
        <v>399.00671428571428</v>
      </c>
      <c r="T681" s="150">
        <v>478.79067787211744</v>
      </c>
      <c r="U681" s="151">
        <v>572.22446085842523</v>
      </c>
      <c r="V681" s="152">
        <v>619.42957142857142</v>
      </c>
      <c r="W681" s="150">
        <v>197.77567620146669</v>
      </c>
      <c r="X681" s="151">
        <v>236.37068329789503</v>
      </c>
      <c r="Y681" s="152">
        <v>255.86985714285714</v>
      </c>
      <c r="Z681" s="150">
        <v>845.1875930455833</v>
      </c>
      <c r="AA681" s="151">
        <v>1052.8792654548972</v>
      </c>
      <c r="AB681" s="166">
        <v>1358.8308571428572</v>
      </c>
      <c r="AC681" s="150">
        <v>306.29126211035856</v>
      </c>
      <c r="AD681" s="151">
        <v>389.10180772288203</v>
      </c>
      <c r="AE681" s="152">
        <v>410.70428571428573</v>
      </c>
      <c r="AF681" s="150">
        <v>364.23967128676486</v>
      </c>
      <c r="AG681" s="151">
        <v>374.67653076125833</v>
      </c>
      <c r="AH681" s="152">
        <v>406.56885714285715</v>
      </c>
      <c r="AI681" s="150">
        <v>223.13549942945519</v>
      </c>
      <c r="AJ681" s="151">
        <v>282.62029875941698</v>
      </c>
      <c r="AK681" s="152">
        <v>329.75428571428569</v>
      </c>
      <c r="AL681" s="150">
        <v>110.15666847614936</v>
      </c>
      <c r="AM681" s="151">
        <v>140.11029984886565</v>
      </c>
      <c r="AN681" s="152">
        <v>172.45057142857144</v>
      </c>
      <c r="AO681" s="150">
        <v>95.593354913889343</v>
      </c>
      <c r="AP681" s="151">
        <v>110.38475570480884</v>
      </c>
      <c r="AQ681" s="152">
        <v>123.37497699796732</v>
      </c>
      <c r="AR681" s="150">
        <v>61.767554589636326</v>
      </c>
      <c r="AS681" s="151">
        <v>79.463896640478907</v>
      </c>
      <c r="AT681" s="166">
        <v>99.450685781534204</v>
      </c>
      <c r="AU681" s="150">
        <v>28.214160668078659</v>
      </c>
      <c r="AV681" s="151">
        <v>35.7809349444898</v>
      </c>
      <c r="AW681" s="166">
        <v>43.464116828929072</v>
      </c>
      <c r="AX681" s="150">
        <v>62.773428571428575</v>
      </c>
      <c r="AY681" s="151">
        <v>62.773428571428575</v>
      </c>
      <c r="AZ681" s="152">
        <v>62.773428571428575</v>
      </c>
      <c r="BA681" s="150">
        <v>11.222036565456449</v>
      </c>
      <c r="BB681" s="151">
        <v>12.958450573308186</v>
      </c>
      <c r="BC681" s="152">
        <v>14.483417852430374</v>
      </c>
    </row>
    <row r="682" spans="1:55" hidden="1">
      <c r="A682" s="147" t="str">
        <f t="shared" si="10"/>
        <v>UPSON COUNTY HOSPITAL, INCVIZIENT</v>
      </c>
      <c r="B682" s="148" t="s">
        <v>1056</v>
      </c>
      <c r="C682" s="148" t="s">
        <v>8335</v>
      </c>
      <c r="D682" s="168">
        <v>64</v>
      </c>
      <c r="E682" s="150">
        <v>628.02620867720009</v>
      </c>
      <c r="F682" s="151">
        <v>703.12322745691438</v>
      </c>
      <c r="G682" s="152">
        <v>928.68671874999995</v>
      </c>
      <c r="H682" s="150">
        <v>2055.368114499845</v>
      </c>
      <c r="I682" s="151">
        <v>2339.5212952680204</v>
      </c>
      <c r="J682" s="153">
        <v>3020.6529057654243</v>
      </c>
      <c r="K682" s="150">
        <v>1966.7706226527416</v>
      </c>
      <c r="L682" s="151">
        <v>2242.398421361378</v>
      </c>
      <c r="M682" s="152">
        <v>2895.4314835140417</v>
      </c>
      <c r="N682" s="150">
        <v>65.56790781887382</v>
      </c>
      <c r="O682" s="151">
        <v>71.371193044516161</v>
      </c>
      <c r="P682" s="152">
        <v>90.105059893148336</v>
      </c>
      <c r="Q682" s="150">
        <v>23.029584028229564</v>
      </c>
      <c r="R682" s="151">
        <v>25.751680862126463</v>
      </c>
      <c r="S682" s="152">
        <v>35.116362358234127</v>
      </c>
      <c r="T682" s="150">
        <v>302.48113292545133</v>
      </c>
      <c r="U682" s="151">
        <v>322.52277196782268</v>
      </c>
      <c r="V682" s="152">
        <v>382.20424182210121</v>
      </c>
      <c r="W682" s="150">
        <v>126.01076644334276</v>
      </c>
      <c r="X682" s="151">
        <v>134.3599228752993</v>
      </c>
      <c r="Y682" s="152">
        <v>159.22265625</v>
      </c>
      <c r="Z682" s="150">
        <v>756.91290920725476</v>
      </c>
      <c r="AA682" s="151">
        <v>937.67619055697207</v>
      </c>
      <c r="AB682" s="166">
        <v>1325.7290625000001</v>
      </c>
      <c r="AC682" s="150">
        <v>157.68870240061636</v>
      </c>
      <c r="AD682" s="151">
        <v>177.86186017527396</v>
      </c>
      <c r="AE682" s="152">
        <v>206.53546875000001</v>
      </c>
      <c r="AF682" s="150">
        <v>191.94364813048284</v>
      </c>
      <c r="AG682" s="151">
        <v>239.62473892041626</v>
      </c>
      <c r="AH682" s="152">
        <v>356.67408979285784</v>
      </c>
      <c r="AI682" s="150">
        <v>223.69950995012323</v>
      </c>
      <c r="AJ682" s="151">
        <v>250.23846524438022</v>
      </c>
      <c r="AK682" s="152">
        <v>282.75</v>
      </c>
      <c r="AL682" s="150">
        <v>203.99499213473305</v>
      </c>
      <c r="AM682" s="151">
        <v>239.27171916399124</v>
      </c>
      <c r="AN682" s="152">
        <v>280.31218749999999</v>
      </c>
      <c r="AO682" s="150">
        <v>119.77102262737075</v>
      </c>
      <c r="AP682" s="151">
        <v>128.35163041050316</v>
      </c>
      <c r="AQ682" s="152">
        <v>153.75266416721331</v>
      </c>
      <c r="AR682" s="150">
        <v>56.387638511001946</v>
      </c>
      <c r="AS682" s="151">
        <v>63.626176930690995</v>
      </c>
      <c r="AT682" s="166">
        <v>87.046789202362007</v>
      </c>
      <c r="AU682" s="150">
        <v>28.373883393635623</v>
      </c>
      <c r="AV682" s="151">
        <v>31.241328566912312</v>
      </c>
      <c r="AW682" s="166">
        <v>41.826093749999998</v>
      </c>
      <c r="AX682" s="150">
        <v>26.221875000000001</v>
      </c>
      <c r="AY682" s="151">
        <v>26.221875000000001</v>
      </c>
      <c r="AZ682" s="152">
        <v>26.221875000000001</v>
      </c>
      <c r="BA682" s="150">
        <v>19.073066205717726</v>
      </c>
      <c r="BB682" s="151">
        <v>20.439494384611649</v>
      </c>
      <c r="BC682" s="152">
        <v>24.484509513543919</v>
      </c>
    </row>
    <row r="683" spans="1:55" hidden="1">
      <c r="A683" s="147" t="str">
        <f t="shared" si="10"/>
        <v>HANOVER HOSPITAL, INCVIZIENT</v>
      </c>
      <c r="B683" s="148" t="s">
        <v>559</v>
      </c>
      <c r="C683" s="148" t="s">
        <v>8335</v>
      </c>
      <c r="D683" s="168">
        <v>63</v>
      </c>
      <c r="E683" s="150">
        <v>91.737021956160234</v>
      </c>
      <c r="F683" s="151">
        <v>102.70659100511341</v>
      </c>
      <c r="G683" s="152">
        <v>135.65509326084924</v>
      </c>
      <c r="H683" s="150">
        <v>2068.7742744746574</v>
      </c>
      <c r="I683" s="151">
        <v>2354.5120633528804</v>
      </c>
      <c r="J683" s="153">
        <v>3041.0951148357613</v>
      </c>
      <c r="K683" s="150">
        <v>1966.7706226527416</v>
      </c>
      <c r="L683" s="151">
        <v>2242.398421361378</v>
      </c>
      <c r="M683" s="152">
        <v>2895.4314835140417</v>
      </c>
      <c r="N683" s="150">
        <v>65.56790781887382</v>
      </c>
      <c r="O683" s="151">
        <v>71.371193044516161</v>
      </c>
      <c r="P683" s="152">
        <v>90.105059893148336</v>
      </c>
      <c r="Q683" s="150">
        <v>36.435744003042025</v>
      </c>
      <c r="R683" s="151">
        <v>40.7424489469864</v>
      </c>
      <c r="S683" s="152">
        <v>55.558571428571426</v>
      </c>
      <c r="T683" s="150">
        <v>176.11712160487662</v>
      </c>
      <c r="U683" s="151">
        <v>187.78619909823641</v>
      </c>
      <c r="V683" s="152">
        <v>222.53523809523807</v>
      </c>
      <c r="W683" s="150">
        <v>343.08589404095733</v>
      </c>
      <c r="X683" s="151">
        <v>365.81790242242806</v>
      </c>
      <c r="Y683" s="152">
        <v>433.51095238095235</v>
      </c>
      <c r="Z683" s="150">
        <v>1106.901740664516</v>
      </c>
      <c r="AA683" s="151">
        <v>1371.2481249583061</v>
      </c>
      <c r="AB683" s="166">
        <v>1938.7326984126985</v>
      </c>
      <c r="AC683" s="150">
        <v>433.41948891868986</v>
      </c>
      <c r="AD683" s="151">
        <v>488.86695978667268</v>
      </c>
      <c r="AE683" s="152">
        <v>567.67857142857144</v>
      </c>
      <c r="AF683" s="150">
        <v>268.50768689113482</v>
      </c>
      <c r="AG683" s="151">
        <v>335.20819780227441</v>
      </c>
      <c r="AH683" s="152">
        <v>498.94714285714281</v>
      </c>
      <c r="AI683" s="150">
        <v>248.39049568158111</v>
      </c>
      <c r="AJ683" s="151">
        <v>277.85870623725731</v>
      </c>
      <c r="AK683" s="152">
        <v>313.95872377917283</v>
      </c>
      <c r="AL683" s="150">
        <v>205.06606901514806</v>
      </c>
      <c r="AM683" s="151">
        <v>240.52801670272902</v>
      </c>
      <c r="AN683" s="152">
        <v>281.78396825396823</v>
      </c>
      <c r="AO683" s="150">
        <v>119.77102262737075</v>
      </c>
      <c r="AP683" s="151">
        <v>128.35163041050316</v>
      </c>
      <c r="AQ683" s="152">
        <v>153.75266416721331</v>
      </c>
      <c r="AR683" s="150">
        <v>56.387638511001946</v>
      </c>
      <c r="AS683" s="151">
        <v>63.626176930690995</v>
      </c>
      <c r="AT683" s="166">
        <v>87.046789202362007</v>
      </c>
      <c r="AU683" s="150">
        <v>22.84937138225753</v>
      </c>
      <c r="AV683" s="151">
        <v>25.158513164984289</v>
      </c>
      <c r="AW683" s="166">
        <v>33.682380952380946</v>
      </c>
      <c r="AX683" s="150">
        <v>37.310158730158733</v>
      </c>
      <c r="AY683" s="151">
        <v>37.310158730158733</v>
      </c>
      <c r="AZ683" s="152">
        <v>37.310158730158733</v>
      </c>
      <c r="BA683" s="150">
        <v>19.073066205717726</v>
      </c>
      <c r="BB683" s="151">
        <v>20.439494384611649</v>
      </c>
      <c r="BC683" s="152">
        <v>24.484509513543919</v>
      </c>
    </row>
    <row r="684" spans="1:55" hidden="1">
      <c r="A684" s="147" t="str">
        <f t="shared" si="10"/>
        <v>DOUGLAS COUNTY HOSPITALVIZIENT</v>
      </c>
      <c r="B684" s="148" t="s">
        <v>464</v>
      </c>
      <c r="C684" s="148" t="s">
        <v>8335</v>
      </c>
      <c r="D684" s="168">
        <v>60</v>
      </c>
      <c r="E684" s="150">
        <v>432.81412865255982</v>
      </c>
      <c r="F684" s="151">
        <v>484.56841899660054</v>
      </c>
      <c r="G684" s="152">
        <v>640.01904285746809</v>
      </c>
      <c r="H684" s="150">
        <v>2147.0808612714095</v>
      </c>
      <c r="I684" s="151">
        <v>2441.6430569725353</v>
      </c>
      <c r="J684" s="153">
        <v>3158.3114688903238</v>
      </c>
      <c r="K684" s="150">
        <v>1966.7706226527416</v>
      </c>
      <c r="L684" s="151">
        <v>2242.398421361378</v>
      </c>
      <c r="M684" s="152">
        <v>2895.4314835140417</v>
      </c>
      <c r="N684" s="150">
        <v>80.098149216817802</v>
      </c>
      <c r="O684" s="151">
        <v>87.187477234349146</v>
      </c>
      <c r="P684" s="152">
        <v>110.07288127064815</v>
      </c>
      <c r="Q684" s="150">
        <v>100.21208940185029</v>
      </c>
      <c r="R684" s="151">
        <v>112.05715837680827</v>
      </c>
      <c r="S684" s="152">
        <v>152.80710410563435</v>
      </c>
      <c r="T684" s="150">
        <v>427.60650499221407</v>
      </c>
      <c r="U684" s="151">
        <v>455.93863646216607</v>
      </c>
      <c r="V684" s="152">
        <v>540.30814569524568</v>
      </c>
      <c r="W684" s="150">
        <v>230.88416277365587</v>
      </c>
      <c r="X684" s="151">
        <v>246.1819666603206</v>
      </c>
      <c r="Y684" s="152">
        <v>291.73689455660809</v>
      </c>
      <c r="Z684" s="150">
        <v>1082.7604634972979</v>
      </c>
      <c r="AA684" s="151">
        <v>1341.3415128052047</v>
      </c>
      <c r="AB684" s="166">
        <v>1896.4493757779076</v>
      </c>
      <c r="AC684" s="150">
        <v>249.76420605477719</v>
      </c>
      <c r="AD684" s="151">
        <v>281.71660758069282</v>
      </c>
      <c r="AE684" s="152">
        <v>327.13293082620584</v>
      </c>
      <c r="AF684" s="150">
        <v>229.36481817349096</v>
      </c>
      <c r="AG684" s="151">
        <v>286.3417737845059</v>
      </c>
      <c r="AH684" s="152">
        <v>426.21096634008444</v>
      </c>
      <c r="AI684" s="150">
        <v>306.28059975267956</v>
      </c>
      <c r="AJ684" s="151">
        <v>342.61669698484121</v>
      </c>
      <c r="AK684" s="152">
        <v>387.13021588370469</v>
      </c>
      <c r="AL684" s="150">
        <v>81.419337272144318</v>
      </c>
      <c r="AM684" s="151">
        <v>95.499132593568319</v>
      </c>
      <c r="AN684" s="152">
        <v>111.87937653136703</v>
      </c>
      <c r="AO684" s="150">
        <v>99.39613263717132</v>
      </c>
      <c r="AP684" s="151">
        <v>106.51704728422442</v>
      </c>
      <c r="AQ684" s="152">
        <v>127.59697517511525</v>
      </c>
      <c r="AR684" s="150">
        <v>59.420233122652725</v>
      </c>
      <c r="AS684" s="151">
        <v>67.048068792367474</v>
      </c>
      <c r="AT684" s="166">
        <v>91.728269591810829</v>
      </c>
      <c r="AU684" s="150">
        <v>50.746392781899807</v>
      </c>
      <c r="AV684" s="151">
        <v>55.874788392220132</v>
      </c>
      <c r="AW684" s="166">
        <v>74.805529878442911</v>
      </c>
      <c r="AX684" s="150">
        <v>71.185558074562636</v>
      </c>
      <c r="AY684" s="151">
        <v>71.185558074562636</v>
      </c>
      <c r="AZ684" s="152">
        <v>71.185558074562636</v>
      </c>
      <c r="BA684" s="150">
        <v>12.542561601172487</v>
      </c>
      <c r="BB684" s="151">
        <v>13.441132886067265</v>
      </c>
      <c r="BC684" s="152">
        <v>16.101158855939815</v>
      </c>
    </row>
    <row r="685" spans="1:55" hidden="1">
      <c r="A685" s="147" t="str">
        <f t="shared" si="10"/>
        <v>CRYSTAL CLINIC ORTHOPAEDIC CENTERPREMIER</v>
      </c>
      <c r="B685" s="148" t="s">
        <v>450</v>
      </c>
      <c r="C685" s="148" t="s">
        <v>8334</v>
      </c>
      <c r="D685" s="168">
        <v>52</v>
      </c>
      <c r="E685" s="150">
        <v>90.559039229289681</v>
      </c>
      <c r="F685" s="151">
        <v>110.87213602572317</v>
      </c>
      <c r="G685" s="152">
        <v>170.13036375307578</v>
      </c>
      <c r="H685" s="150">
        <v>1813.183584654699</v>
      </c>
      <c r="I685" s="151">
        <v>2287.3354337161027</v>
      </c>
      <c r="J685" s="153">
        <v>2765.9062719525759</v>
      </c>
      <c r="K685" s="150">
        <v>1726.4826996787724</v>
      </c>
      <c r="L685" s="151">
        <v>2170.6621243783366</v>
      </c>
      <c r="M685" s="152">
        <v>2629.5554816811873</v>
      </c>
      <c r="N685" s="150">
        <v>61.160458252088169</v>
      </c>
      <c r="O685" s="151">
        <v>82.6326774546352</v>
      </c>
      <c r="P685" s="152">
        <v>96.122108341357304</v>
      </c>
      <c r="Q685" s="150">
        <v>25.540426723838529</v>
      </c>
      <c r="R685" s="151">
        <v>34.040631883131056</v>
      </c>
      <c r="S685" s="152">
        <v>40.228681930031016</v>
      </c>
      <c r="T685" s="150">
        <v>410.12353009237398</v>
      </c>
      <c r="U685" s="151">
        <v>490.15723726171916</v>
      </c>
      <c r="V685" s="152">
        <v>530.59229057451603</v>
      </c>
      <c r="W685" s="150">
        <v>172.49173504347183</v>
      </c>
      <c r="X685" s="151">
        <v>206.15269814035173</v>
      </c>
      <c r="Y685" s="152">
        <v>223.15906815020867</v>
      </c>
      <c r="Z685" s="150">
        <v>787.57110210667304</v>
      </c>
      <c r="AA685" s="151">
        <v>981.1044202524821</v>
      </c>
      <c r="AB685" s="166">
        <v>1266.1992728504686</v>
      </c>
      <c r="AC685" s="150">
        <v>201.77908248934457</v>
      </c>
      <c r="AD685" s="151">
        <v>256.3331556255103</v>
      </c>
      <c r="AE685" s="152">
        <v>270.5644730929709</v>
      </c>
      <c r="AF685" s="150">
        <v>213.80120235427958</v>
      </c>
      <c r="AG685" s="151">
        <v>219.92742440078635</v>
      </c>
      <c r="AH685" s="152">
        <v>238.64756463749512</v>
      </c>
      <c r="AI685" s="150">
        <v>218.57905157453871</v>
      </c>
      <c r="AJ685" s="151">
        <v>276.8491657154554</v>
      </c>
      <c r="AK685" s="152">
        <v>323.02067222994901</v>
      </c>
      <c r="AL685" s="150">
        <v>55.675614201272843</v>
      </c>
      <c r="AM685" s="151">
        <v>70.814841333905079</v>
      </c>
      <c r="AN685" s="152">
        <v>87.160329160871612</v>
      </c>
      <c r="AO685" s="150">
        <v>95.593354913889343</v>
      </c>
      <c r="AP685" s="151">
        <v>110.38475570480884</v>
      </c>
      <c r="AQ685" s="152">
        <v>123.37497699796732</v>
      </c>
      <c r="AR685" s="150">
        <v>61.767554589636326</v>
      </c>
      <c r="AS685" s="151">
        <v>79.463896640478907</v>
      </c>
      <c r="AT685" s="166">
        <v>99.450685781534204</v>
      </c>
      <c r="AU685" s="150">
        <v>28.214160668078659</v>
      </c>
      <c r="AV685" s="151">
        <v>35.7809349444898</v>
      </c>
      <c r="AW685" s="166">
        <v>43.464116828929072</v>
      </c>
      <c r="AX685" s="150">
        <v>80.642961377982246</v>
      </c>
      <c r="AY685" s="151">
        <v>80.642961377982246</v>
      </c>
      <c r="AZ685" s="152">
        <v>80.642961377982246</v>
      </c>
      <c r="BA685" s="150">
        <v>11.222036565456449</v>
      </c>
      <c r="BB685" s="151">
        <v>12.958450573308186</v>
      </c>
      <c r="BC685" s="152">
        <v>14.483417852430374</v>
      </c>
    </row>
    <row r="686" spans="1:55" hidden="1">
      <c r="A686" s="147" t="str">
        <f t="shared" si="10"/>
        <v>ENCORE HEALTHCARE, LLCPREMIER</v>
      </c>
      <c r="B686" s="148" t="s">
        <v>481</v>
      </c>
      <c r="C686" s="148" t="s">
        <v>8334</v>
      </c>
      <c r="D686" s="168">
        <v>52</v>
      </c>
      <c r="E686" s="150">
        <v>90.559039229289681</v>
      </c>
      <c r="F686" s="151">
        <v>110.87213602572317</v>
      </c>
      <c r="G686" s="152">
        <v>170.13036375307578</v>
      </c>
      <c r="H686" s="150">
        <v>1813.183584654699</v>
      </c>
      <c r="I686" s="151">
        <v>2287.3354337161027</v>
      </c>
      <c r="J686" s="153">
        <v>2765.9062719525759</v>
      </c>
      <c r="K686" s="150">
        <v>1726.4826996787724</v>
      </c>
      <c r="L686" s="151">
        <v>2170.6621243783366</v>
      </c>
      <c r="M686" s="152">
        <v>2629.5554816811873</v>
      </c>
      <c r="N686" s="150">
        <v>61.160458252088169</v>
      </c>
      <c r="O686" s="151">
        <v>82.6326774546352</v>
      </c>
      <c r="P686" s="152">
        <v>96.122108341357304</v>
      </c>
      <c r="Q686" s="150">
        <v>25.540426723838529</v>
      </c>
      <c r="R686" s="151">
        <v>34.040631883131056</v>
      </c>
      <c r="S686" s="152">
        <v>40.228681930031016</v>
      </c>
      <c r="T686" s="150">
        <v>410.12353009237398</v>
      </c>
      <c r="U686" s="151">
        <v>490.15723726171916</v>
      </c>
      <c r="V686" s="152">
        <v>530.59229057451603</v>
      </c>
      <c r="W686" s="150">
        <v>172.49173504347183</v>
      </c>
      <c r="X686" s="151">
        <v>206.15269814035173</v>
      </c>
      <c r="Y686" s="152">
        <v>223.15906815020867</v>
      </c>
      <c r="Z686" s="150">
        <v>787.57110210667304</v>
      </c>
      <c r="AA686" s="151">
        <v>981.1044202524821</v>
      </c>
      <c r="AB686" s="166">
        <v>1266.1992728504686</v>
      </c>
      <c r="AC686" s="150">
        <v>33.747849532121641</v>
      </c>
      <c r="AD686" s="151">
        <v>42.872098829176018</v>
      </c>
      <c r="AE686" s="152">
        <v>45.252307692307689</v>
      </c>
      <c r="AF686" s="150">
        <v>213.80120235427958</v>
      </c>
      <c r="AG686" s="151">
        <v>219.92742440078635</v>
      </c>
      <c r="AH686" s="152">
        <v>238.64756463749512</v>
      </c>
      <c r="AI686" s="150">
        <v>321.30157384043622</v>
      </c>
      <c r="AJ686" s="151">
        <v>406.95607387816659</v>
      </c>
      <c r="AK686" s="152">
        <v>474.82615384615383</v>
      </c>
      <c r="AL686" s="150">
        <v>254.06730694103047</v>
      </c>
      <c r="AM686" s="151">
        <v>323.15289713948607</v>
      </c>
      <c r="AN686" s="152">
        <v>397.7430769230769</v>
      </c>
      <c r="AO686" s="150">
        <v>95.593354913889343</v>
      </c>
      <c r="AP686" s="151">
        <v>110.38475570480884</v>
      </c>
      <c r="AQ686" s="152">
        <v>123.37497699796732</v>
      </c>
      <c r="AR686" s="150">
        <v>61.767554589636326</v>
      </c>
      <c r="AS686" s="151">
        <v>79.463896640478907</v>
      </c>
      <c r="AT686" s="166">
        <v>99.450685781534204</v>
      </c>
      <c r="AU686" s="150">
        <v>28.214160668078659</v>
      </c>
      <c r="AV686" s="151">
        <v>35.7809349444898</v>
      </c>
      <c r="AW686" s="166">
        <v>43.464116828929072</v>
      </c>
      <c r="AX686" s="150">
        <v>33.847115384615385</v>
      </c>
      <c r="AY686" s="151">
        <v>33.847115384615385</v>
      </c>
      <c r="AZ686" s="152">
        <v>33.847115384615385</v>
      </c>
      <c r="BA686" s="150">
        <v>11.222036565456449</v>
      </c>
      <c r="BB686" s="151">
        <v>12.958450573308186</v>
      </c>
      <c r="BC686" s="152">
        <v>14.483417852430374</v>
      </c>
    </row>
    <row r="687" spans="1:55" hidden="1">
      <c r="A687" s="147" t="str">
        <f t="shared" si="10"/>
        <v>CHRISTUS HEALTHUNITY ONCOLOGY LLC</v>
      </c>
      <c r="B687" s="148" t="s">
        <v>395</v>
      </c>
      <c r="C687" s="148" t="s">
        <v>8349</v>
      </c>
      <c r="D687" s="168">
        <v>12</v>
      </c>
      <c r="E687" s="150">
        <v>379.06622248610302</v>
      </c>
      <c r="F687" s="151">
        <v>431.24875692342675</v>
      </c>
      <c r="G687" s="152">
        <v>534.48582729188786</v>
      </c>
      <c r="H687" s="150">
        <v>1912.2528908199595</v>
      </c>
      <c r="I687" s="151">
        <v>2124.5620080438207</v>
      </c>
      <c r="J687" s="153">
        <v>2562.3875303065806</v>
      </c>
      <c r="K687" s="150">
        <v>1802.829657442308</v>
      </c>
      <c r="L687" s="151">
        <v>2005.8444777140478</v>
      </c>
      <c r="M687" s="152">
        <v>2422.2955878816183</v>
      </c>
      <c r="N687" s="150">
        <v>84.259245271654066</v>
      </c>
      <c r="O687" s="151">
        <v>91.025471587425002</v>
      </c>
      <c r="P687" s="152">
        <v>105.9279424249622</v>
      </c>
      <c r="Q687" s="150">
        <v>25.163988105997621</v>
      </c>
      <c r="R687" s="151">
        <v>27.692058742347669</v>
      </c>
      <c r="S687" s="152">
        <v>34.164000000000001</v>
      </c>
      <c r="T687" s="150">
        <v>371.18615967095161</v>
      </c>
      <c r="U687" s="151">
        <v>401.34005859816926</v>
      </c>
      <c r="V687" s="152">
        <v>439.62317712594205</v>
      </c>
      <c r="W687" s="150">
        <v>40.866488588973674</v>
      </c>
      <c r="X687" s="151">
        <v>44.186342883957614</v>
      </c>
      <c r="Y687" s="152">
        <v>48.401199999999996</v>
      </c>
      <c r="Z687" s="150">
        <v>924.00381902958145</v>
      </c>
      <c r="AA687" s="151">
        <v>1133.5419949284424</v>
      </c>
      <c r="AB687" s="166">
        <v>1457.0672</v>
      </c>
      <c r="AC687" s="150">
        <v>184.03193913233562</v>
      </c>
      <c r="AD687" s="151">
        <v>207.25840414735492</v>
      </c>
      <c r="AE687" s="152">
        <v>222.26439999999999</v>
      </c>
      <c r="AF687" s="150">
        <v>231.01237163368862</v>
      </c>
      <c r="AG687" s="151">
        <v>283.17084791678832</v>
      </c>
      <c r="AH687" s="152">
        <v>377.22579999999999</v>
      </c>
      <c r="AI687" s="150">
        <v>451.81045484964102</v>
      </c>
      <c r="AJ687" s="151">
        <v>494.49359710977603</v>
      </c>
      <c r="AK687" s="152">
        <v>533.02</v>
      </c>
      <c r="AL687" s="150">
        <v>77.904170065568721</v>
      </c>
      <c r="AM687" s="151">
        <v>90.553171166454433</v>
      </c>
      <c r="AN687" s="152">
        <v>100.24622547461853</v>
      </c>
      <c r="AO687" s="150">
        <v>82.680464660023887</v>
      </c>
      <c r="AP687" s="151">
        <v>89.415625350233213</v>
      </c>
      <c r="AQ687" s="152">
        <v>99.592716463704562</v>
      </c>
      <c r="AR687" s="150">
        <v>152.11000000000001</v>
      </c>
      <c r="AS687" s="151">
        <v>169.40629301703663</v>
      </c>
      <c r="AT687" s="166">
        <v>205.84072156770608</v>
      </c>
      <c r="AU687" s="150">
        <v>120.20612842735009</v>
      </c>
      <c r="AV687" s="151">
        <v>137.1378555853637</v>
      </c>
      <c r="AW687" s="166">
        <v>161.78299999999999</v>
      </c>
      <c r="AX687" s="150">
        <v>141.82900000000001</v>
      </c>
      <c r="AY687" s="151">
        <v>141.82900000000001</v>
      </c>
      <c r="AZ687" s="152">
        <v>141.82900000000001</v>
      </c>
      <c r="BA687" s="150">
        <v>22.412029467650108</v>
      </c>
      <c r="BB687" s="151">
        <v>24.237716109337718</v>
      </c>
      <c r="BC687" s="152">
        <v>26.996399999999998</v>
      </c>
    </row>
    <row r="688" spans="1:55" hidden="1">
      <c r="A688" s="147" t="str">
        <f t="shared" si="10"/>
        <v>THE MORRIS HOSPITAL AND HEALTHCARE CENTERSVIZIENT</v>
      </c>
      <c r="B688" s="148" t="s">
        <v>988</v>
      </c>
      <c r="C688" s="148" t="s">
        <v>8335</v>
      </c>
      <c r="D688" s="168">
        <v>50</v>
      </c>
      <c r="E688" s="150">
        <v>91.737021956160234</v>
      </c>
      <c r="F688" s="151">
        <v>102.70659100511341</v>
      </c>
      <c r="G688" s="152">
        <v>135.65509326084924</v>
      </c>
      <c r="H688" s="150">
        <v>638.52071033538778</v>
      </c>
      <c r="I688" s="151">
        <v>723.20489911019774</v>
      </c>
      <c r="J688" s="153">
        <v>944.69179999999994</v>
      </c>
      <c r="K688" s="150">
        <v>461.51142284692116</v>
      </c>
      <c r="L688" s="151">
        <v>526.18870452535884</v>
      </c>
      <c r="M688" s="152">
        <v>679.42579999999998</v>
      </c>
      <c r="N688" s="150">
        <v>30.836288939017475</v>
      </c>
      <c r="O688" s="151">
        <v>33.565547595672783</v>
      </c>
      <c r="P688" s="152">
        <v>42.376000000000005</v>
      </c>
      <c r="Q688" s="150">
        <v>146.17299854944912</v>
      </c>
      <c r="R688" s="151">
        <v>163.45064698916613</v>
      </c>
      <c r="S688" s="152">
        <v>222.89</v>
      </c>
      <c r="T688" s="150">
        <v>302.48113292545133</v>
      </c>
      <c r="U688" s="151">
        <v>322.52277196782268</v>
      </c>
      <c r="V688" s="152">
        <v>382.20424182210121</v>
      </c>
      <c r="W688" s="150">
        <v>246.83880135351464</v>
      </c>
      <c r="X688" s="151">
        <v>263.19371946206979</v>
      </c>
      <c r="Y688" s="152">
        <v>311.89659999999998</v>
      </c>
      <c r="Z688" s="150">
        <v>1812.9106115845364</v>
      </c>
      <c r="AA688" s="151">
        <v>2245.8635536699935</v>
      </c>
      <c r="AB688" s="166">
        <v>3175.3035999999997</v>
      </c>
      <c r="AC688" s="150">
        <v>318.48624958157376</v>
      </c>
      <c r="AD688" s="151">
        <v>359.2302804731803</v>
      </c>
      <c r="AE688" s="152">
        <v>417.14279999999997</v>
      </c>
      <c r="AF688" s="150">
        <v>290.52283712012587</v>
      </c>
      <c r="AG688" s="151">
        <v>362.69217384054133</v>
      </c>
      <c r="AH688" s="152">
        <v>539.85620000000006</v>
      </c>
      <c r="AI688" s="150">
        <v>661.81430792547235</v>
      </c>
      <c r="AJ688" s="151">
        <v>740.32972503590702</v>
      </c>
      <c r="AK688" s="152">
        <v>836.51499999999999</v>
      </c>
      <c r="AL688" s="150">
        <v>66.824922311920048</v>
      </c>
      <c r="AM688" s="151">
        <v>78.380914537415521</v>
      </c>
      <c r="AN688" s="152">
        <v>91.825000000000003</v>
      </c>
      <c r="AO688" s="150">
        <v>119.77102262737075</v>
      </c>
      <c r="AP688" s="151">
        <v>128.35163041050316</v>
      </c>
      <c r="AQ688" s="152">
        <v>153.75266416721331</v>
      </c>
      <c r="AR688" s="150">
        <v>56.387638511001946</v>
      </c>
      <c r="AS688" s="151">
        <v>63.626176930690995</v>
      </c>
      <c r="AT688" s="166">
        <v>87.046789202362007</v>
      </c>
      <c r="AU688" s="150">
        <v>40.01564345574095</v>
      </c>
      <c r="AV688" s="151">
        <v>44.059596907261181</v>
      </c>
      <c r="AW688" s="166">
        <v>58.987274721154741</v>
      </c>
      <c r="AX688" s="150">
        <v>49.478999999999999</v>
      </c>
      <c r="AY688" s="151">
        <v>49.478999999999999</v>
      </c>
      <c r="AZ688" s="152">
        <v>49.478999999999999</v>
      </c>
      <c r="BA688" s="150">
        <v>12.436340094646601</v>
      </c>
      <c r="BB688" s="151">
        <v>13.327301483043563</v>
      </c>
      <c r="BC688" s="152">
        <v>15.9648</v>
      </c>
    </row>
    <row r="689" spans="1:55" hidden="1">
      <c r="A689" s="147" t="str">
        <f t="shared" si="10"/>
        <v>NORTH PLATTE NEBRASKA HOSPITAL CORPORATIONHEALTHTRUST</v>
      </c>
      <c r="B689" s="148" t="s">
        <v>775</v>
      </c>
      <c r="C689" s="148" t="s">
        <v>8331</v>
      </c>
      <c r="D689" s="168">
        <v>48</v>
      </c>
      <c r="E689" s="150">
        <v>448.66671505704272</v>
      </c>
      <c r="F689" s="151">
        <v>0</v>
      </c>
      <c r="G689" s="152">
        <v>738.45937500000002</v>
      </c>
      <c r="H689" s="150">
        <v>1365.1301083734261</v>
      </c>
      <c r="I689" s="151">
        <v>0</v>
      </c>
      <c r="J689" s="153">
        <v>1470.4918749999999</v>
      </c>
      <c r="K689" s="150">
        <v>1232.1072222602093</v>
      </c>
      <c r="L689" s="151">
        <v>0</v>
      </c>
      <c r="M689" s="152">
        <v>1328.5789583333333</v>
      </c>
      <c r="N689" s="150">
        <v>83.879261065949507</v>
      </c>
      <c r="O689" s="151">
        <v>0</v>
      </c>
      <c r="P689" s="152">
        <v>89.084166666666661</v>
      </c>
      <c r="Q689" s="150">
        <v>49.143625047267165</v>
      </c>
      <c r="R689" s="151">
        <v>0</v>
      </c>
      <c r="S689" s="152">
        <v>52.828750000000007</v>
      </c>
      <c r="T689" s="150">
        <v>121.88052896523352</v>
      </c>
      <c r="U689" s="151">
        <v>0</v>
      </c>
      <c r="V689" s="152">
        <v>147.78014568848107</v>
      </c>
      <c r="W689" s="150">
        <v>391.74192975806494</v>
      </c>
      <c r="X689" s="151">
        <v>0</v>
      </c>
      <c r="Y689" s="152">
        <v>429.27645833333332</v>
      </c>
      <c r="Z689" s="150">
        <v>1885.7739620777843</v>
      </c>
      <c r="AA689" s="151">
        <v>0</v>
      </c>
      <c r="AB689" s="166">
        <v>2446.4035416666666</v>
      </c>
      <c r="AC689" s="150">
        <v>618.09077705255663</v>
      </c>
      <c r="AD689" s="151">
        <v>0</v>
      </c>
      <c r="AE689" s="152">
        <v>708.21958333333339</v>
      </c>
      <c r="AF689" s="150">
        <v>369.39567017609272</v>
      </c>
      <c r="AG689" s="151">
        <v>0</v>
      </c>
      <c r="AH689" s="152">
        <v>434.44229166666668</v>
      </c>
      <c r="AI689" s="150">
        <v>298.35764527898118</v>
      </c>
      <c r="AJ689" s="151">
        <v>0</v>
      </c>
      <c r="AK689" s="152">
        <v>311.12447727761435</v>
      </c>
      <c r="AL689" s="150">
        <v>181.70281653154026</v>
      </c>
      <c r="AM689" s="151">
        <v>0</v>
      </c>
      <c r="AN689" s="152">
        <v>213.326875</v>
      </c>
      <c r="AO689" s="150">
        <v>84.039586555408349</v>
      </c>
      <c r="AP689" s="151">
        <v>0</v>
      </c>
      <c r="AQ689" s="152">
        <v>89.290337431008567</v>
      </c>
      <c r="AR689" s="150">
        <v>47.80636689456859</v>
      </c>
      <c r="AS689" s="151">
        <v>0</v>
      </c>
      <c r="AT689" s="166">
        <v>55.238909217977273</v>
      </c>
      <c r="AU689" s="150">
        <v>37.572469269439125</v>
      </c>
      <c r="AV689" s="151">
        <v>0</v>
      </c>
      <c r="AW689" s="166">
        <v>46.181666666666665</v>
      </c>
      <c r="AX689" s="150">
        <v>40.456041666666671</v>
      </c>
      <c r="AY689" s="151">
        <v>0</v>
      </c>
      <c r="AZ689" s="152">
        <v>40.456041666666671</v>
      </c>
      <c r="BA689" s="150">
        <v>9.9425255147684304</v>
      </c>
      <c r="BB689" s="151">
        <v>0</v>
      </c>
      <c r="BC689" s="152">
        <v>10.563729481757584</v>
      </c>
    </row>
    <row r="690" spans="1:55" hidden="1">
      <c r="A690" s="147" t="str">
        <f t="shared" si="10"/>
        <v>COLQUITT REGIONAL MEDICAL CENTERHEALTHTRUST</v>
      </c>
      <c r="B690" s="148" t="s">
        <v>408</v>
      </c>
      <c r="C690" s="148" t="s">
        <v>8331</v>
      </c>
      <c r="D690" s="168">
        <v>45</v>
      </c>
      <c r="E690" s="150">
        <v>1207.6655376081651</v>
      </c>
      <c r="F690" s="151">
        <v>0</v>
      </c>
      <c r="G690" s="152">
        <v>1987.6935555555558</v>
      </c>
      <c r="H690" s="150">
        <v>640.5769242504814</v>
      </c>
      <c r="I690" s="151">
        <v>0</v>
      </c>
      <c r="J690" s="153">
        <v>689.77466666666669</v>
      </c>
      <c r="K690" s="150">
        <v>478.55821387484428</v>
      </c>
      <c r="L690" s="151">
        <v>0</v>
      </c>
      <c r="M690" s="152">
        <v>516.0284444444444</v>
      </c>
      <c r="N690" s="150">
        <v>32.607306538436973</v>
      </c>
      <c r="O690" s="151">
        <v>0</v>
      </c>
      <c r="P690" s="152">
        <v>34.63066666666667</v>
      </c>
      <c r="Q690" s="150">
        <v>129.41140383720011</v>
      </c>
      <c r="R690" s="151">
        <v>0</v>
      </c>
      <c r="S690" s="152">
        <v>139.11555555555555</v>
      </c>
      <c r="T690" s="150">
        <v>459.31746653292555</v>
      </c>
      <c r="U690" s="151">
        <v>0</v>
      </c>
      <c r="V690" s="152">
        <v>556.92244444444441</v>
      </c>
      <c r="W690" s="150">
        <v>362.6976644038495</v>
      </c>
      <c r="X690" s="151">
        <v>0</v>
      </c>
      <c r="Y690" s="152">
        <v>397.44933333333336</v>
      </c>
      <c r="Z690" s="150">
        <v>2498.3392335553476</v>
      </c>
      <c r="AA690" s="151">
        <v>0</v>
      </c>
      <c r="AB690" s="166">
        <v>3241.0808888888891</v>
      </c>
      <c r="AC690" s="150">
        <v>332.30774681413521</v>
      </c>
      <c r="AD690" s="151">
        <v>0</v>
      </c>
      <c r="AE690" s="152">
        <v>380.7642222222222</v>
      </c>
      <c r="AF690" s="150">
        <v>508.15113777264474</v>
      </c>
      <c r="AG690" s="151">
        <v>0</v>
      </c>
      <c r="AH690" s="152">
        <v>597.63111111111118</v>
      </c>
      <c r="AI690" s="150">
        <v>764.06280827586204</v>
      </c>
      <c r="AJ690" s="151">
        <v>0</v>
      </c>
      <c r="AK690" s="152">
        <v>796.75733333333335</v>
      </c>
      <c r="AL690" s="150">
        <v>107.07429339417517</v>
      </c>
      <c r="AM690" s="151">
        <v>0</v>
      </c>
      <c r="AN690" s="152">
        <v>125.70979822234958</v>
      </c>
      <c r="AO690" s="150">
        <v>153.47621690243608</v>
      </c>
      <c r="AP690" s="151">
        <v>0</v>
      </c>
      <c r="AQ690" s="152">
        <v>163.06533333333331</v>
      </c>
      <c r="AR690" s="150">
        <v>71.234008719815719</v>
      </c>
      <c r="AS690" s="151">
        <v>0</v>
      </c>
      <c r="AT690" s="166">
        <v>82.308888888888887</v>
      </c>
      <c r="AU690" s="150">
        <v>44.285858253270838</v>
      </c>
      <c r="AV690" s="151">
        <v>0</v>
      </c>
      <c r="AW690" s="166">
        <v>54.43333333333333</v>
      </c>
      <c r="AX690" s="150">
        <v>141.15066666666667</v>
      </c>
      <c r="AY690" s="151">
        <v>0</v>
      </c>
      <c r="AZ690" s="152">
        <v>141.15066666666667</v>
      </c>
      <c r="BA690" s="150">
        <v>9.9425255147684304</v>
      </c>
      <c r="BB690" s="151">
        <v>0</v>
      </c>
      <c r="BC690" s="152">
        <v>10.563729481757584</v>
      </c>
    </row>
    <row r="691" spans="1:55" hidden="1">
      <c r="A691" s="147" t="str">
        <f t="shared" si="10"/>
        <v>UNM HOSPITALSVIZIENT</v>
      </c>
      <c r="B691" s="148" t="s">
        <v>1050</v>
      </c>
      <c r="C691" s="148" t="s">
        <v>8335</v>
      </c>
      <c r="D691" s="168">
        <v>45</v>
      </c>
      <c r="E691" s="150">
        <v>91.737021956160234</v>
      </c>
      <c r="F691" s="151">
        <v>102.70659100511341</v>
      </c>
      <c r="G691" s="152">
        <v>135.65509326084924</v>
      </c>
      <c r="H691" s="150">
        <v>373.47978630465605</v>
      </c>
      <c r="I691" s="151">
        <v>421.67107735644004</v>
      </c>
      <c r="J691" s="153">
        <v>545.23772655981497</v>
      </c>
      <c r="K691" s="150">
        <v>273.11704885315311</v>
      </c>
      <c r="L691" s="151">
        <v>311.3923058140586</v>
      </c>
      <c r="M691" s="152">
        <v>402.07622222222221</v>
      </c>
      <c r="N691" s="150">
        <v>65.56790781887382</v>
      </c>
      <c r="O691" s="151">
        <v>71.371193044516161</v>
      </c>
      <c r="P691" s="152">
        <v>90.105059893148336</v>
      </c>
      <c r="Q691" s="150">
        <v>34.794829632629131</v>
      </c>
      <c r="R691" s="151">
        <v>38.907578497865288</v>
      </c>
      <c r="S691" s="152">
        <v>53.056444444444445</v>
      </c>
      <c r="T691" s="150">
        <v>356.16718541059993</v>
      </c>
      <c r="U691" s="151">
        <v>379.76592725508999</v>
      </c>
      <c r="V691" s="152">
        <v>450.03999999999996</v>
      </c>
      <c r="W691" s="150">
        <v>161.81250783392167</v>
      </c>
      <c r="X691" s="151">
        <v>172.53379759895176</v>
      </c>
      <c r="Y691" s="152">
        <v>204.46044444444442</v>
      </c>
      <c r="Z691" s="150">
        <v>1873.7501725845202</v>
      </c>
      <c r="AA691" s="151">
        <v>2321.2326048510231</v>
      </c>
      <c r="AB691" s="166">
        <v>3281.8637777777776</v>
      </c>
      <c r="AC691" s="150">
        <v>692.37756723568555</v>
      </c>
      <c r="AD691" s="151">
        <v>780.95361416131789</v>
      </c>
      <c r="AE691" s="152">
        <v>906.85333333333335</v>
      </c>
      <c r="AF691" s="150">
        <v>346.35229420331285</v>
      </c>
      <c r="AG691" s="151">
        <v>432.39033373241159</v>
      </c>
      <c r="AH691" s="152">
        <v>643.59977777777783</v>
      </c>
      <c r="AI691" s="150">
        <v>355.56033876134006</v>
      </c>
      <c r="AJ691" s="151">
        <v>397.74281800281005</v>
      </c>
      <c r="AK691" s="152">
        <v>449.4184444444445</v>
      </c>
      <c r="AL691" s="150">
        <v>248.62145939679272</v>
      </c>
      <c r="AM691" s="151">
        <v>291.6154136354524</v>
      </c>
      <c r="AN691" s="152">
        <v>341.63400000000001</v>
      </c>
      <c r="AO691" s="150">
        <v>119.77102262737075</v>
      </c>
      <c r="AP691" s="151">
        <v>128.35163041050316</v>
      </c>
      <c r="AQ691" s="152">
        <v>153.75266416721331</v>
      </c>
      <c r="AR691" s="150">
        <v>56.387638511001946</v>
      </c>
      <c r="AS691" s="151">
        <v>63.626176930690995</v>
      </c>
      <c r="AT691" s="166">
        <v>87.046789202362007</v>
      </c>
      <c r="AU691" s="150">
        <v>52.543507730575868</v>
      </c>
      <c r="AV691" s="151">
        <v>57.85351854364847</v>
      </c>
      <c r="AW691" s="166">
        <v>77.454666666666668</v>
      </c>
      <c r="AX691" s="150">
        <v>35.74088888888889</v>
      </c>
      <c r="AY691" s="151">
        <v>35.74088888888889</v>
      </c>
      <c r="AZ691" s="152">
        <v>35.74088888888889</v>
      </c>
      <c r="BA691" s="150">
        <v>19.073066205717726</v>
      </c>
      <c r="BB691" s="151">
        <v>20.439494384611649</v>
      </c>
      <c r="BC691" s="152">
        <v>24.484509513543919</v>
      </c>
    </row>
    <row r="692" spans="1:55" hidden="1">
      <c r="A692" s="147" t="str">
        <f t="shared" si="10"/>
        <v>SSM HEALTHVIZIENT</v>
      </c>
      <c r="B692" s="148" t="s">
        <v>951</v>
      </c>
      <c r="C692" s="148" t="s">
        <v>8335</v>
      </c>
      <c r="D692" s="168">
        <v>0</v>
      </c>
      <c r="E692" s="150">
        <v>91.737021956160234</v>
      </c>
      <c r="F692" s="151">
        <v>102.70659100511341</v>
      </c>
      <c r="G692" s="152">
        <v>135.65509326084924</v>
      </c>
      <c r="H692" s="150">
        <v>2046.7954319419423</v>
      </c>
      <c r="I692" s="151">
        <v>2329.9353216311183</v>
      </c>
      <c r="J692" s="153">
        <v>3007.5809620118412</v>
      </c>
      <c r="K692" s="150">
        <v>1966.7706226527416</v>
      </c>
      <c r="L692" s="151">
        <v>2242.398421361378</v>
      </c>
      <c r="M692" s="152">
        <v>2895.4314835140417</v>
      </c>
      <c r="N692" s="150">
        <v>65.56790781887382</v>
      </c>
      <c r="O692" s="151">
        <v>71.371193044516161</v>
      </c>
      <c r="P692" s="152">
        <v>90.105059893148336</v>
      </c>
      <c r="Q692" s="150">
        <v>14.456901470326725</v>
      </c>
      <c r="R692" s="151">
        <v>16.165707225224295</v>
      </c>
      <c r="S692" s="152">
        <v>22.044418604651163</v>
      </c>
      <c r="T692" s="150">
        <v>302.48113292545133</v>
      </c>
      <c r="U692" s="151">
        <v>322.52277196782268</v>
      </c>
      <c r="V692" s="152">
        <v>382.20424182210121</v>
      </c>
      <c r="W692" s="150">
        <v>61.186660559473644</v>
      </c>
      <c r="X692" s="151">
        <v>65.240734786454595</v>
      </c>
      <c r="Y692" s="152">
        <v>77.313255813953489</v>
      </c>
      <c r="Z692" s="150">
        <v>346.67609516042637</v>
      </c>
      <c r="AA692" s="151">
        <v>429.46806206232321</v>
      </c>
      <c r="AB692" s="166">
        <v>607.2013953488372</v>
      </c>
      <c r="AC692" s="150">
        <v>101.36437584339093</v>
      </c>
      <c r="AD692" s="151">
        <v>114.33194749239463</v>
      </c>
      <c r="AE692" s="152">
        <v>132.76372093023255</v>
      </c>
      <c r="AF692" s="150">
        <v>191.94364813048284</v>
      </c>
      <c r="AG692" s="151">
        <v>239.62473892041626</v>
      </c>
      <c r="AH692" s="152">
        <v>356.67408979285784</v>
      </c>
      <c r="AI692" s="150">
        <v>187.59609347163089</v>
      </c>
      <c r="AJ692" s="151">
        <v>209.85186121618659</v>
      </c>
      <c r="AK692" s="152">
        <v>237.11627906976744</v>
      </c>
      <c r="AL692" s="150">
        <v>46.609176402992205</v>
      </c>
      <c r="AM692" s="151">
        <v>54.66927227015416</v>
      </c>
      <c r="AN692" s="152">
        <v>64.046279069767436</v>
      </c>
      <c r="AO692" s="150">
        <v>119.77102262737075</v>
      </c>
      <c r="AP692" s="151">
        <v>128.35163041050316</v>
      </c>
      <c r="AQ692" s="152">
        <v>153.75266416721331</v>
      </c>
      <c r="AR692" s="150">
        <v>56.387638511001946</v>
      </c>
      <c r="AS692" s="151">
        <v>63.626176930690995</v>
      </c>
      <c r="AT692" s="166">
        <v>87.046789202362007</v>
      </c>
      <c r="AU692" s="150">
        <v>40.01564345574095</v>
      </c>
      <c r="AV692" s="151">
        <v>44.059596907261181</v>
      </c>
      <c r="AW692" s="166">
        <v>58.987274721154741</v>
      </c>
      <c r="AX692" s="150">
        <v>28.065348837209299</v>
      </c>
      <c r="AY692" s="151">
        <v>28.065348837209299</v>
      </c>
      <c r="AZ692" s="152">
        <v>28.065348837209299</v>
      </c>
      <c r="BA692" s="150">
        <v>19.073066205717726</v>
      </c>
      <c r="BB692" s="151">
        <v>20.439494384611649</v>
      </c>
      <c r="BC692" s="152">
        <v>24.484509513543919</v>
      </c>
    </row>
    <row r="693" spans="1:55" hidden="1">
      <c r="A693" s="147" t="str">
        <f t="shared" si="10"/>
        <v>PROMEDICA HEALTH SYSTEMINTALARE</v>
      </c>
      <c r="B693" s="148" t="s">
        <v>841</v>
      </c>
      <c r="C693" s="148" t="s">
        <v>8332</v>
      </c>
      <c r="D693" s="168">
        <v>15</v>
      </c>
      <c r="E693" s="150">
        <v>93.542106089414631</v>
      </c>
      <c r="F693" s="151">
        <v>105.12696665118459</v>
      </c>
      <c r="G693" s="152">
        <v>173.45076095947067</v>
      </c>
      <c r="H693" s="150">
        <v>2135.9314622091138</v>
      </c>
      <c r="I693" s="151">
        <v>2434.8373705151898</v>
      </c>
      <c r="J693" s="153">
        <v>2932.0911836025007</v>
      </c>
      <c r="K693" s="150">
        <v>2008.9706398809531</v>
      </c>
      <c r="L693" s="151">
        <v>2289.8341197808436</v>
      </c>
      <c r="M693" s="152">
        <v>2749.8954221994677</v>
      </c>
      <c r="N693" s="150">
        <v>15.1654552646688</v>
      </c>
      <c r="O693" s="151">
        <v>17.095890006705346</v>
      </c>
      <c r="P693" s="152">
        <v>18.468780487804878</v>
      </c>
      <c r="Q693" s="150">
        <v>111.79536706349208</v>
      </c>
      <c r="R693" s="151">
        <v>127.90736072764115</v>
      </c>
      <c r="S693" s="152">
        <v>163.72698091522787</v>
      </c>
      <c r="T693" s="150">
        <v>132.75808161316019</v>
      </c>
      <c r="U693" s="151">
        <v>154.75119306353312</v>
      </c>
      <c r="V693" s="152">
        <v>173.22338709677419</v>
      </c>
      <c r="W693" s="150">
        <v>70.048976889499428</v>
      </c>
      <c r="X693" s="151">
        <v>81.653505495181236</v>
      </c>
      <c r="Y693" s="152">
        <v>91.40024390243903</v>
      </c>
      <c r="Z693" s="150">
        <v>967.69280933655057</v>
      </c>
      <c r="AA693" s="151">
        <v>1186.3325914437833</v>
      </c>
      <c r="AB693" s="166">
        <v>1714.6912195121949</v>
      </c>
      <c r="AC693" s="150">
        <v>261.93981521539496</v>
      </c>
      <c r="AD693" s="151">
        <v>315.31384377168632</v>
      </c>
      <c r="AE693" s="152">
        <v>338.82853658536584</v>
      </c>
      <c r="AF693" s="150">
        <v>197.73103648957976</v>
      </c>
      <c r="AG693" s="151">
        <v>268.47701929581956</v>
      </c>
      <c r="AH693" s="152">
        <v>341.20268292682931</v>
      </c>
      <c r="AI693" s="150">
        <v>60.324406202771399</v>
      </c>
      <c r="AJ693" s="151">
        <v>66.918572062993363</v>
      </c>
      <c r="AK693" s="152">
        <v>79.884878048780493</v>
      </c>
      <c r="AL693" s="150">
        <v>77.412079957365137</v>
      </c>
      <c r="AM693" s="151">
        <v>97.784605730715583</v>
      </c>
      <c r="AN693" s="152">
        <v>107.59219512195121</v>
      </c>
      <c r="AO693" s="150">
        <v>214.75751427457433</v>
      </c>
      <c r="AP693" s="151">
        <v>237.28622691855239</v>
      </c>
      <c r="AQ693" s="152">
        <v>265.59597187758482</v>
      </c>
      <c r="AR693" s="150">
        <v>83.748960153654963</v>
      </c>
      <c r="AS693" s="151">
        <v>100.26012338912628</v>
      </c>
      <c r="AT693" s="166">
        <v>122.42839950372208</v>
      </c>
      <c r="AU693" s="150">
        <v>37.077563967639414</v>
      </c>
      <c r="AV693" s="151">
        <v>44.820908573354281</v>
      </c>
      <c r="AW693" s="166">
        <v>58.222357320099242</v>
      </c>
      <c r="AX693" s="150">
        <v>15.196097560975609</v>
      </c>
      <c r="AY693" s="151">
        <v>15.196097560975609</v>
      </c>
      <c r="AZ693" s="152">
        <v>15.196097560975609</v>
      </c>
      <c r="BA693" s="150">
        <v>31.336738354734862</v>
      </c>
      <c r="BB693" s="151">
        <v>34.624056966044243</v>
      </c>
      <c r="BC693" s="152">
        <v>38.75492555831265</v>
      </c>
    </row>
    <row r="694" spans="1:55" hidden="1">
      <c r="A694" s="147" t="str">
        <f t="shared" si="10"/>
        <v>OSF HEALTHCARE SYSTEMINTALARE</v>
      </c>
      <c r="B694" s="148" t="s">
        <v>806</v>
      </c>
      <c r="C694" s="148" t="s">
        <v>8332</v>
      </c>
      <c r="D694" s="168">
        <v>13</v>
      </c>
      <c r="E694" s="150">
        <v>387.82874503968253</v>
      </c>
      <c r="F694" s="151">
        <v>435.85996991756008</v>
      </c>
      <c r="G694" s="152">
        <v>719.13273884157024</v>
      </c>
      <c r="H694" s="150">
        <v>2178.2921626984134</v>
      </c>
      <c r="I694" s="151">
        <v>2482.5902314437517</v>
      </c>
      <c r="J694" s="153">
        <v>2983.6788520893924</v>
      </c>
      <c r="K694" s="150">
        <v>2008.9706398809531</v>
      </c>
      <c r="L694" s="151">
        <v>2289.8341197808436</v>
      </c>
      <c r="M694" s="152">
        <v>2749.8954221994677</v>
      </c>
      <c r="N694" s="150">
        <v>57.526155753968261</v>
      </c>
      <c r="O694" s="151">
        <v>64.848750935267034</v>
      </c>
      <c r="P694" s="152">
        <v>70.056448974696565</v>
      </c>
      <c r="Q694" s="150">
        <v>111.79536706349208</v>
      </c>
      <c r="R694" s="151">
        <v>127.90736072764115</v>
      </c>
      <c r="S694" s="152">
        <v>163.72698091522787</v>
      </c>
      <c r="T694" s="150">
        <v>431.77205357142856</v>
      </c>
      <c r="U694" s="151">
        <v>503.30073777630406</v>
      </c>
      <c r="V694" s="152">
        <v>563.37826416707219</v>
      </c>
      <c r="W694" s="150">
        <v>149.22763888888889</v>
      </c>
      <c r="X694" s="151">
        <v>173.94914776939987</v>
      </c>
      <c r="Y694" s="152">
        <v>194.71294510047494</v>
      </c>
      <c r="Z694" s="150">
        <v>1039.8604166666671</v>
      </c>
      <c r="AA694" s="151">
        <v>1274.8056934408228</v>
      </c>
      <c r="AB694" s="166">
        <v>1842.5677123704959</v>
      </c>
      <c r="AC694" s="150">
        <v>225.34060019841272</v>
      </c>
      <c r="AD694" s="151">
        <v>271.2570089734275</v>
      </c>
      <c r="AE694" s="152">
        <v>291.48614056901408</v>
      </c>
      <c r="AF694" s="150">
        <v>256.94148809523807</v>
      </c>
      <c r="AG694" s="151">
        <v>348.87231707237396</v>
      </c>
      <c r="AH694" s="152">
        <v>443.37564122325972</v>
      </c>
      <c r="AI694" s="150">
        <v>205.91727182539685</v>
      </c>
      <c r="AJ694" s="151">
        <v>228.42644728809202</v>
      </c>
      <c r="AK694" s="152">
        <v>272.6869136948701</v>
      </c>
      <c r="AL694" s="150">
        <v>111.8749107142857</v>
      </c>
      <c r="AM694" s="151">
        <v>141.31701462330514</v>
      </c>
      <c r="AN694" s="152">
        <v>155.4908126671138</v>
      </c>
      <c r="AO694" s="150">
        <v>82.680464660023887</v>
      </c>
      <c r="AP694" s="151">
        <v>91.35389541697873</v>
      </c>
      <c r="AQ694" s="152">
        <v>102.25299189574946</v>
      </c>
      <c r="AR694" s="150">
        <v>51.20799843392367</v>
      </c>
      <c r="AS694" s="151">
        <v>61.303689407913318</v>
      </c>
      <c r="AT694" s="166">
        <v>74.858401567637571</v>
      </c>
      <c r="AU694" s="150">
        <v>27.524915674603168</v>
      </c>
      <c r="AV694" s="151">
        <v>33.273268168788469</v>
      </c>
      <c r="AW694" s="166">
        <v>43.221973186022538</v>
      </c>
      <c r="AX694" s="150">
        <v>43.70181547619049</v>
      </c>
      <c r="AY694" s="151">
        <v>43.70181547619049</v>
      </c>
      <c r="AZ694" s="152">
        <v>43.70181547619049</v>
      </c>
      <c r="BA694" s="150">
        <v>10.552474658819062</v>
      </c>
      <c r="BB694" s="151">
        <v>11.65946115973118</v>
      </c>
      <c r="BC694" s="152">
        <v>13.050508487164269</v>
      </c>
    </row>
    <row r="695" spans="1:55" hidden="1">
      <c r="A695" s="147" t="str">
        <f t="shared" si="10"/>
        <v>OLMSTED MEDICAL CENTERVIZIENT</v>
      </c>
      <c r="B695" s="148" t="s">
        <v>799</v>
      </c>
      <c r="C695" s="148" t="s">
        <v>8335</v>
      </c>
      <c r="D695" s="168">
        <v>40</v>
      </c>
      <c r="E695" s="150">
        <v>91.737021956160234</v>
      </c>
      <c r="F695" s="151">
        <v>102.70659100511341</v>
      </c>
      <c r="G695" s="152">
        <v>135.65509326084924</v>
      </c>
      <c r="H695" s="150">
        <v>2020.6094574035135</v>
      </c>
      <c r="I695" s="151">
        <v>2301.5584297634919</v>
      </c>
      <c r="J695" s="153">
        <v>2972.2384835140419</v>
      </c>
      <c r="K695" s="150">
        <v>1966.7706226527416</v>
      </c>
      <c r="L695" s="151">
        <v>2242.398421361378</v>
      </c>
      <c r="M695" s="152">
        <v>2895.4314835140417</v>
      </c>
      <c r="N695" s="150">
        <v>35.113063036781313</v>
      </c>
      <c r="O695" s="151">
        <v>38.220850470098583</v>
      </c>
      <c r="P695" s="152">
        <v>48.253250000000001</v>
      </c>
      <c r="Q695" s="150">
        <v>18.725771713990458</v>
      </c>
      <c r="R695" s="151">
        <v>20.939157932015355</v>
      </c>
      <c r="S695" s="152">
        <v>28.553750000000001</v>
      </c>
      <c r="T695" s="150">
        <v>81.588473291587249</v>
      </c>
      <c r="U695" s="151">
        <v>86.994320313891095</v>
      </c>
      <c r="V695" s="152">
        <v>103.09224999999999</v>
      </c>
      <c r="W695" s="150">
        <v>90.542116194757668</v>
      </c>
      <c r="X695" s="151">
        <v>96.541209074891142</v>
      </c>
      <c r="Y695" s="152">
        <v>114.40574999999998</v>
      </c>
      <c r="Z695" s="150">
        <v>932.14090800557699</v>
      </c>
      <c r="AA695" s="151">
        <v>1154.7515243152745</v>
      </c>
      <c r="AB695" s="166">
        <v>1632.6399999999999</v>
      </c>
      <c r="AC695" s="150">
        <v>190.45218564391959</v>
      </c>
      <c r="AD695" s="151">
        <v>214.8167845722709</v>
      </c>
      <c r="AE695" s="152">
        <v>249.44800000000001</v>
      </c>
      <c r="AF695" s="150">
        <v>422.04933212732357</v>
      </c>
      <c r="AG695" s="151">
        <v>526.89141843232903</v>
      </c>
      <c r="AH695" s="152">
        <v>784.26175000000001</v>
      </c>
      <c r="AI695" s="150">
        <v>235.54965030347577</v>
      </c>
      <c r="AJ695" s="151">
        <v>263.49446627725956</v>
      </c>
      <c r="AK695" s="152">
        <v>297.72825</v>
      </c>
      <c r="AL695" s="150">
        <v>12.009382784883011</v>
      </c>
      <c r="AM695" s="151">
        <v>14.086157875579257</v>
      </c>
      <c r="AN695" s="152">
        <v>16.50225</v>
      </c>
      <c r="AO695" s="150">
        <v>119.77102262737075</v>
      </c>
      <c r="AP695" s="151">
        <v>128.35163041050316</v>
      </c>
      <c r="AQ695" s="152">
        <v>153.75266416721331</v>
      </c>
      <c r="AR695" s="150">
        <v>56.387638511001946</v>
      </c>
      <c r="AS695" s="151">
        <v>63.626176930690995</v>
      </c>
      <c r="AT695" s="166">
        <v>87.046789202362007</v>
      </c>
      <c r="AU695" s="150">
        <v>40.01564345574095</v>
      </c>
      <c r="AV695" s="151">
        <v>44.059596907261181</v>
      </c>
      <c r="AW695" s="166">
        <v>58.987274721154741</v>
      </c>
      <c r="AX695" s="150">
        <v>84.557978254756776</v>
      </c>
      <c r="AY695" s="151">
        <v>84.557978254756776</v>
      </c>
      <c r="AZ695" s="152">
        <v>84.557978254756776</v>
      </c>
      <c r="BA695" s="150">
        <v>19.073066205717726</v>
      </c>
      <c r="BB695" s="151">
        <v>20.439494384611649</v>
      </c>
      <c r="BC695" s="152">
        <v>24.484509513543919</v>
      </c>
    </row>
    <row r="696" spans="1:55" hidden="1">
      <c r="A696" s="147" t="str">
        <f t="shared" si="10"/>
        <v>SILVERTON HEALTHVIZIENT</v>
      </c>
      <c r="B696" s="148" t="s">
        <v>925</v>
      </c>
      <c r="C696" s="148" t="s">
        <v>8335</v>
      </c>
      <c r="D696" s="168">
        <v>35</v>
      </c>
      <c r="E696" s="150">
        <v>91.737021956160234</v>
      </c>
      <c r="F696" s="151">
        <v>102.70659100511341</v>
      </c>
      <c r="G696" s="152">
        <v>135.65509326084924</v>
      </c>
      <c r="H696" s="150">
        <v>2055.368114499845</v>
      </c>
      <c r="I696" s="151">
        <v>2339.5212952680204</v>
      </c>
      <c r="J696" s="153">
        <v>3020.6529057654243</v>
      </c>
      <c r="K696" s="150">
        <v>1966.7706226527416</v>
      </c>
      <c r="L696" s="151">
        <v>2242.398421361378</v>
      </c>
      <c r="M696" s="152">
        <v>2895.4314835140417</v>
      </c>
      <c r="N696" s="150">
        <v>65.56790781887382</v>
      </c>
      <c r="O696" s="151">
        <v>71.371193044516161</v>
      </c>
      <c r="P696" s="152">
        <v>90.105059893148336</v>
      </c>
      <c r="Q696" s="150">
        <v>23.029584028229564</v>
      </c>
      <c r="R696" s="151">
        <v>25.751680862126463</v>
      </c>
      <c r="S696" s="152">
        <v>35.116362358234127</v>
      </c>
      <c r="T696" s="150">
        <v>379.20361424566295</v>
      </c>
      <c r="U696" s="151">
        <v>404.32869192165555</v>
      </c>
      <c r="V696" s="152">
        <v>479.14800000000002</v>
      </c>
      <c r="W696" s="150">
        <v>51.608221319612035</v>
      </c>
      <c r="X696" s="151">
        <v>55.027652255033033</v>
      </c>
      <c r="Y696" s="152">
        <v>65.210285714285718</v>
      </c>
      <c r="Z696" s="150">
        <v>873.75358791763881</v>
      </c>
      <c r="AA696" s="151">
        <v>1082.4203496042649</v>
      </c>
      <c r="AB696" s="166">
        <v>1530.3749095510341</v>
      </c>
      <c r="AC696" s="150">
        <v>22.345085588120579</v>
      </c>
      <c r="AD696" s="151">
        <v>25.203698349814669</v>
      </c>
      <c r="AE696" s="152">
        <v>29.266857142857141</v>
      </c>
      <c r="AF696" s="150">
        <v>191.94364813048284</v>
      </c>
      <c r="AG696" s="151">
        <v>239.62473892041626</v>
      </c>
      <c r="AH696" s="152">
        <v>356.67408979285784</v>
      </c>
      <c r="AI696" s="150">
        <v>20.976950383601299</v>
      </c>
      <c r="AJ696" s="151">
        <v>23.46558501925324</v>
      </c>
      <c r="AK696" s="152">
        <v>26.514285714285716</v>
      </c>
      <c r="AL696" s="150">
        <v>48.298003551570432</v>
      </c>
      <c r="AM696" s="151">
        <v>56.650147246458687</v>
      </c>
      <c r="AN696" s="152">
        <v>66.366918549067407</v>
      </c>
      <c r="AO696" s="150">
        <v>119.77102262737075</v>
      </c>
      <c r="AP696" s="151">
        <v>128.35163041050316</v>
      </c>
      <c r="AQ696" s="152">
        <v>153.75266416721331</v>
      </c>
      <c r="AR696" s="150">
        <v>56.387638511001946</v>
      </c>
      <c r="AS696" s="151">
        <v>63.626176930690995</v>
      </c>
      <c r="AT696" s="166">
        <v>87.046789202362007</v>
      </c>
      <c r="AU696" s="150">
        <v>40.01564345574095</v>
      </c>
      <c r="AV696" s="151">
        <v>44.059596907261181</v>
      </c>
      <c r="AW696" s="166">
        <v>58.987274721154741</v>
      </c>
      <c r="AX696" s="150">
        <v>84.557978254756776</v>
      </c>
      <c r="AY696" s="151">
        <v>84.557978254756776</v>
      </c>
      <c r="AZ696" s="152">
        <v>84.557978254756776</v>
      </c>
      <c r="BA696" s="150">
        <v>19.073066205717726</v>
      </c>
      <c r="BB696" s="151">
        <v>20.439494384611649</v>
      </c>
      <c r="BC696" s="152">
        <v>24.484509513543919</v>
      </c>
    </row>
    <row r="697" spans="1:55" hidden="1">
      <c r="A697" s="147" t="str">
        <f t="shared" si="10"/>
        <v>WITHAM HEALTH SERVICESVIZIENT</v>
      </c>
      <c r="B697" s="148" t="s">
        <v>1118</v>
      </c>
      <c r="C697" s="148" t="s">
        <v>8335</v>
      </c>
      <c r="D697" s="168">
        <v>34</v>
      </c>
      <c r="E697" s="150">
        <v>91.737021956160234</v>
      </c>
      <c r="F697" s="151">
        <v>102.70659100511341</v>
      </c>
      <c r="G697" s="152">
        <v>135.65509326084924</v>
      </c>
      <c r="H697" s="150">
        <v>2055.368114499845</v>
      </c>
      <c r="I697" s="151">
        <v>2339.5212952680204</v>
      </c>
      <c r="J697" s="153">
        <v>3020.6529057654243</v>
      </c>
      <c r="K697" s="150">
        <v>1966.7706226527416</v>
      </c>
      <c r="L697" s="151">
        <v>2242.398421361378</v>
      </c>
      <c r="M697" s="152">
        <v>2895.4314835140417</v>
      </c>
      <c r="N697" s="150">
        <v>65.56790781887382</v>
      </c>
      <c r="O697" s="151">
        <v>71.371193044516161</v>
      </c>
      <c r="P697" s="152">
        <v>90.105059893148336</v>
      </c>
      <c r="Q697" s="150">
        <v>23.029584028229564</v>
      </c>
      <c r="R697" s="151">
        <v>25.751680862126463</v>
      </c>
      <c r="S697" s="152">
        <v>35.116362358234127</v>
      </c>
      <c r="T697" s="150">
        <v>302.48113292545133</v>
      </c>
      <c r="U697" s="151">
        <v>322.52277196782268</v>
      </c>
      <c r="V697" s="152">
        <v>382.20424182210121</v>
      </c>
      <c r="W697" s="150">
        <v>72.280382429814438</v>
      </c>
      <c r="X697" s="151">
        <v>77.069498764088166</v>
      </c>
      <c r="Y697" s="152">
        <v>91.330882352941174</v>
      </c>
      <c r="Z697" s="150">
        <v>1251.0034935381238</v>
      </c>
      <c r="AA697" s="151">
        <v>1549.7637521110048</v>
      </c>
      <c r="AB697" s="166">
        <v>2191.1261764705882</v>
      </c>
      <c r="AC697" s="150">
        <v>339.79346892408483</v>
      </c>
      <c r="AD697" s="151">
        <v>383.26333807164769</v>
      </c>
      <c r="AE697" s="152">
        <v>445.05029411764701</v>
      </c>
      <c r="AF697" s="150">
        <v>266.08739765543669</v>
      </c>
      <c r="AG697" s="151">
        <v>332.1866798626873</v>
      </c>
      <c r="AH697" s="152">
        <v>494.44970588235299</v>
      </c>
      <c r="AI697" s="150">
        <v>197.93968590060067</v>
      </c>
      <c r="AJ697" s="151">
        <v>221.42258256070764</v>
      </c>
      <c r="AK697" s="152">
        <v>250.19029411764703</v>
      </c>
      <c r="AL697" s="150">
        <v>67.703135845482308</v>
      </c>
      <c r="AM697" s="151">
        <v>79.41099699076193</v>
      </c>
      <c r="AN697" s="152">
        <v>93.031764705882352</v>
      </c>
      <c r="AO697" s="150">
        <v>119.77102262737075</v>
      </c>
      <c r="AP697" s="151">
        <v>128.35163041050316</v>
      </c>
      <c r="AQ697" s="152">
        <v>153.75266416721331</v>
      </c>
      <c r="AR697" s="150">
        <v>56.387638511001946</v>
      </c>
      <c r="AS697" s="151">
        <v>63.626176930690995</v>
      </c>
      <c r="AT697" s="166">
        <v>87.046789202362007</v>
      </c>
      <c r="AU697" s="150">
        <v>40.01564345574095</v>
      </c>
      <c r="AV697" s="151">
        <v>44.059596907261181</v>
      </c>
      <c r="AW697" s="166">
        <v>58.987274721154741</v>
      </c>
      <c r="AX697" s="150">
        <v>84.557978254756776</v>
      </c>
      <c r="AY697" s="151">
        <v>84.557978254756776</v>
      </c>
      <c r="AZ697" s="152">
        <v>84.557978254756776</v>
      </c>
      <c r="BA697" s="150">
        <v>19.073066205717726</v>
      </c>
      <c r="BB697" s="151">
        <v>20.439494384611649</v>
      </c>
      <c r="BC697" s="152">
        <v>24.484509513543919</v>
      </c>
    </row>
    <row r="698" spans="1:55" hidden="1">
      <c r="A698" s="147" t="str">
        <f t="shared" si="10"/>
        <v>MASONICAREPREMIER</v>
      </c>
      <c r="B698" s="148" t="s">
        <v>690</v>
      </c>
      <c r="C698" s="148" t="s">
        <v>8334</v>
      </c>
      <c r="D698" s="168">
        <v>30</v>
      </c>
      <c r="E698" s="150">
        <v>90.559039229289681</v>
      </c>
      <c r="F698" s="151">
        <v>110.87213602572317</v>
      </c>
      <c r="G698" s="152">
        <v>170.13036375307578</v>
      </c>
      <c r="H698" s="150">
        <v>1813.183584654699</v>
      </c>
      <c r="I698" s="151">
        <v>2287.3354337161027</v>
      </c>
      <c r="J698" s="153">
        <v>2765.9062719525759</v>
      </c>
      <c r="K698" s="150">
        <v>1726.4826996787724</v>
      </c>
      <c r="L698" s="151">
        <v>2170.6621243783366</v>
      </c>
      <c r="M698" s="152">
        <v>2629.5554816811873</v>
      </c>
      <c r="N698" s="150">
        <v>61.160458252088169</v>
      </c>
      <c r="O698" s="151">
        <v>82.6326774546352</v>
      </c>
      <c r="P698" s="152">
        <v>96.122108341357304</v>
      </c>
      <c r="Q698" s="150">
        <v>25.540426723838529</v>
      </c>
      <c r="R698" s="151">
        <v>34.040631883131056</v>
      </c>
      <c r="S698" s="152">
        <v>40.228681930031016</v>
      </c>
      <c r="T698" s="150">
        <v>410.12353009237398</v>
      </c>
      <c r="U698" s="151">
        <v>490.15723726171916</v>
      </c>
      <c r="V698" s="152">
        <v>530.59229057451603</v>
      </c>
      <c r="W698" s="150">
        <v>172.49173504347183</v>
      </c>
      <c r="X698" s="151">
        <v>206.15269814035173</v>
      </c>
      <c r="Y698" s="152">
        <v>223.15906815020867</v>
      </c>
      <c r="Z698" s="150">
        <v>787.57110210667304</v>
      </c>
      <c r="AA698" s="151">
        <v>981.1044202524821</v>
      </c>
      <c r="AB698" s="166">
        <v>1266.1992728504686</v>
      </c>
      <c r="AC698" s="150">
        <v>29.334645673517294</v>
      </c>
      <c r="AD698" s="151">
        <v>37.265717545553777</v>
      </c>
      <c r="AE698" s="152">
        <v>39.334666666666664</v>
      </c>
      <c r="AF698" s="150">
        <v>213.80120235427958</v>
      </c>
      <c r="AG698" s="151">
        <v>219.92742440078635</v>
      </c>
      <c r="AH698" s="152">
        <v>238.64756463749512</v>
      </c>
      <c r="AI698" s="150">
        <v>86.911754564885797</v>
      </c>
      <c r="AJ698" s="151">
        <v>110.08121120861276</v>
      </c>
      <c r="AK698" s="152">
        <v>128.44</v>
      </c>
      <c r="AL698" s="150">
        <v>55.675614201272843</v>
      </c>
      <c r="AM698" s="151">
        <v>70.814841333905079</v>
      </c>
      <c r="AN698" s="152">
        <v>87.160329160871612</v>
      </c>
      <c r="AO698" s="150">
        <v>95.593354913889343</v>
      </c>
      <c r="AP698" s="151">
        <v>110.38475570480884</v>
      </c>
      <c r="AQ698" s="152">
        <v>123.37497699796732</v>
      </c>
      <c r="AR698" s="150">
        <v>61.767554589636326</v>
      </c>
      <c r="AS698" s="151">
        <v>79.463896640478907</v>
      </c>
      <c r="AT698" s="166">
        <v>99.450685781534204</v>
      </c>
      <c r="AU698" s="150">
        <v>28.214160668078659</v>
      </c>
      <c r="AV698" s="151">
        <v>35.7809349444898</v>
      </c>
      <c r="AW698" s="166">
        <v>43.464116828929072</v>
      </c>
      <c r="AX698" s="150">
        <v>80.642961377982246</v>
      </c>
      <c r="AY698" s="151">
        <v>80.642961377982246</v>
      </c>
      <c r="AZ698" s="152">
        <v>80.642961377982246</v>
      </c>
      <c r="BA698" s="150">
        <v>11.222036565456449</v>
      </c>
      <c r="BB698" s="151">
        <v>12.958450573308186</v>
      </c>
      <c r="BC698" s="152">
        <v>14.483417852430374</v>
      </c>
    </row>
    <row r="699" spans="1:55" hidden="1">
      <c r="A699" s="147" t="str">
        <f t="shared" si="10"/>
        <v>HOLY FAMILY MEMORIAL, INCHEALTHTRUST</v>
      </c>
      <c r="B699" s="148" t="s">
        <v>587</v>
      </c>
      <c r="C699" s="148" t="s">
        <v>8331</v>
      </c>
      <c r="D699" s="168">
        <v>30</v>
      </c>
      <c r="E699" s="150">
        <v>86.43127663993954</v>
      </c>
      <c r="F699" s="151">
        <v>0</v>
      </c>
      <c r="G699" s="152">
        <v>142.25701257974336</v>
      </c>
      <c r="H699" s="150">
        <v>1647.0867029928927</v>
      </c>
      <c r="I699" s="151">
        <v>0</v>
      </c>
      <c r="J699" s="153">
        <v>1775.1957410339323</v>
      </c>
      <c r="K699" s="150">
        <v>1577.9637664274396</v>
      </c>
      <c r="L699" s="151">
        <v>0</v>
      </c>
      <c r="M699" s="152">
        <v>1701.5154356794776</v>
      </c>
      <c r="N699" s="150">
        <v>48.393242135062344</v>
      </c>
      <c r="O699" s="151">
        <v>0</v>
      </c>
      <c r="P699" s="152">
        <v>51.396156727116349</v>
      </c>
      <c r="Q699" s="150">
        <v>20.729694430390623</v>
      </c>
      <c r="R699" s="151">
        <v>0</v>
      </c>
      <c r="S699" s="152">
        <v>22.284148627338546</v>
      </c>
      <c r="T699" s="150">
        <v>121.88052896523352</v>
      </c>
      <c r="U699" s="151">
        <v>0</v>
      </c>
      <c r="V699" s="152">
        <v>147.78014568848107</v>
      </c>
      <c r="W699" s="150">
        <v>130.12239707034749</v>
      </c>
      <c r="X699" s="151">
        <v>0</v>
      </c>
      <c r="Y699" s="152">
        <v>142.59</v>
      </c>
      <c r="Z699" s="150">
        <v>330.79056471839777</v>
      </c>
      <c r="AA699" s="151">
        <v>0</v>
      </c>
      <c r="AB699" s="166">
        <v>429.13266666666664</v>
      </c>
      <c r="AC699" s="150">
        <v>74.395754422777017</v>
      </c>
      <c r="AD699" s="151">
        <v>0</v>
      </c>
      <c r="AE699" s="152">
        <v>85.244</v>
      </c>
      <c r="AF699" s="150">
        <v>182.69051305573805</v>
      </c>
      <c r="AG699" s="151">
        <v>0</v>
      </c>
      <c r="AH699" s="152">
        <v>214.86035588846664</v>
      </c>
      <c r="AI699" s="150">
        <v>81.575999999999993</v>
      </c>
      <c r="AJ699" s="151">
        <v>0</v>
      </c>
      <c r="AK699" s="152">
        <v>85.066666666666663</v>
      </c>
      <c r="AL699" s="150">
        <v>169.18946615119881</v>
      </c>
      <c r="AM699" s="151">
        <v>0</v>
      </c>
      <c r="AN699" s="152">
        <v>198.63566666666665</v>
      </c>
      <c r="AO699" s="150">
        <v>84.039586555408349</v>
      </c>
      <c r="AP699" s="151">
        <v>0</v>
      </c>
      <c r="AQ699" s="152">
        <v>89.290337431008567</v>
      </c>
      <c r="AR699" s="150">
        <v>47.80636689456859</v>
      </c>
      <c r="AS699" s="151">
        <v>0</v>
      </c>
      <c r="AT699" s="166">
        <v>55.238909217977273</v>
      </c>
      <c r="AU699" s="150">
        <v>74.525533148489572</v>
      </c>
      <c r="AV699" s="151">
        <v>0</v>
      </c>
      <c r="AW699" s="166">
        <v>91.602000000000004</v>
      </c>
      <c r="AX699" s="150">
        <v>56.395666666666664</v>
      </c>
      <c r="AY699" s="151">
        <v>0</v>
      </c>
      <c r="AZ699" s="152">
        <v>56.395666666666664</v>
      </c>
      <c r="BA699" s="150">
        <v>9.9425255147684304</v>
      </c>
      <c r="BB699" s="151">
        <v>0</v>
      </c>
      <c r="BC699" s="152">
        <v>10.563729481757584</v>
      </c>
    </row>
    <row r="700" spans="1:55" hidden="1">
      <c r="A700" s="147" t="str">
        <f t="shared" si="10"/>
        <v>HEALTHCARE PARTNERS INVESTMENTS, LLCHEALTHTRUST</v>
      </c>
      <c r="B700" s="148" t="s">
        <v>572</v>
      </c>
      <c r="C700" s="148" t="s">
        <v>8331</v>
      </c>
      <c r="D700" s="168">
        <v>28</v>
      </c>
      <c r="E700" s="150">
        <v>86.43127663993954</v>
      </c>
      <c r="F700" s="151">
        <v>0</v>
      </c>
      <c r="G700" s="152">
        <v>142.25701257974336</v>
      </c>
      <c r="H700" s="150">
        <v>430.48161010607049</v>
      </c>
      <c r="I700" s="151">
        <v>0</v>
      </c>
      <c r="J700" s="153">
        <v>463.32544244140206</v>
      </c>
      <c r="K700" s="150">
        <v>359.16682482529069</v>
      </c>
      <c r="L700" s="151">
        <v>0</v>
      </c>
      <c r="M700" s="152">
        <v>387.28892857142858</v>
      </c>
      <c r="N700" s="150">
        <v>48.393242135062344</v>
      </c>
      <c r="O700" s="151">
        <v>0</v>
      </c>
      <c r="P700" s="152">
        <v>51.396156727116349</v>
      </c>
      <c r="Q700" s="150">
        <v>22.921543145717482</v>
      </c>
      <c r="R700" s="151">
        <v>0</v>
      </c>
      <c r="S700" s="152">
        <v>24.640357142857141</v>
      </c>
      <c r="T700" s="150">
        <v>121.88052896523352</v>
      </c>
      <c r="U700" s="151">
        <v>0</v>
      </c>
      <c r="V700" s="152">
        <v>147.78014568848107</v>
      </c>
      <c r="W700" s="150">
        <v>114.44814511342749</v>
      </c>
      <c r="X700" s="151">
        <v>0</v>
      </c>
      <c r="Y700" s="152">
        <v>125.41392857142856</v>
      </c>
      <c r="Z700" s="150">
        <v>2599.1789338677199</v>
      </c>
      <c r="AA700" s="151">
        <v>0</v>
      </c>
      <c r="AB700" s="166">
        <v>3371.8996428571431</v>
      </c>
      <c r="AC700" s="150">
        <v>140.59418409095724</v>
      </c>
      <c r="AD700" s="151">
        <v>0</v>
      </c>
      <c r="AE700" s="152">
        <v>161.09535714285715</v>
      </c>
      <c r="AF700" s="150">
        <v>354.80967346498863</v>
      </c>
      <c r="AG700" s="151">
        <v>0</v>
      </c>
      <c r="AH700" s="152">
        <v>417.28785714285715</v>
      </c>
      <c r="AI700" s="150">
        <v>298.35764527898118</v>
      </c>
      <c r="AJ700" s="151">
        <v>0</v>
      </c>
      <c r="AK700" s="152">
        <v>311.12447727761435</v>
      </c>
      <c r="AL700" s="150">
        <v>115.17255195508558</v>
      </c>
      <c r="AM700" s="151">
        <v>0</v>
      </c>
      <c r="AN700" s="152">
        <v>135.2175</v>
      </c>
      <c r="AO700" s="150">
        <v>84.039586555408349</v>
      </c>
      <c r="AP700" s="151">
        <v>0</v>
      </c>
      <c r="AQ700" s="152">
        <v>89.290337431008567</v>
      </c>
      <c r="AR700" s="150">
        <v>47.80636689456859</v>
      </c>
      <c r="AS700" s="151">
        <v>0</v>
      </c>
      <c r="AT700" s="166">
        <v>55.238909217977273</v>
      </c>
      <c r="AU700" s="150">
        <v>32.626427627858384</v>
      </c>
      <c r="AV700" s="151">
        <v>0</v>
      </c>
      <c r="AW700" s="166">
        <v>40.102309870260285</v>
      </c>
      <c r="AX700" s="150">
        <v>14.904642857142857</v>
      </c>
      <c r="AY700" s="151">
        <v>0</v>
      </c>
      <c r="AZ700" s="152">
        <v>14.904642857142857</v>
      </c>
      <c r="BA700" s="150">
        <v>9.9425255147684304</v>
      </c>
      <c r="BB700" s="151">
        <v>0</v>
      </c>
      <c r="BC700" s="152">
        <v>10.563729481757584</v>
      </c>
    </row>
    <row r="701" spans="1:55" hidden="1">
      <c r="A701" s="147" t="str">
        <f t="shared" si="10"/>
        <v>JACOBSON MEMORIAL HOSPITAL CARE CENTER AND CLINICSINTALARE</v>
      </c>
      <c r="B701" s="148" t="s">
        <v>617</v>
      </c>
      <c r="C701" s="148" t="s">
        <v>8332</v>
      </c>
      <c r="D701" s="168">
        <v>25</v>
      </c>
      <c r="E701" s="150">
        <v>387.82874503968253</v>
      </c>
      <c r="F701" s="151">
        <v>435.85996991756008</v>
      </c>
      <c r="G701" s="152">
        <v>719.13273884157024</v>
      </c>
      <c r="H701" s="150">
        <v>2178.2921626984134</v>
      </c>
      <c r="I701" s="151">
        <v>2482.5902314437517</v>
      </c>
      <c r="J701" s="153">
        <v>2983.6788520893924</v>
      </c>
      <c r="K701" s="150">
        <v>2008.9706398809531</v>
      </c>
      <c r="L701" s="151">
        <v>2289.8341197808436</v>
      </c>
      <c r="M701" s="152">
        <v>2749.8954221994677</v>
      </c>
      <c r="N701" s="150">
        <v>57.526155753968261</v>
      </c>
      <c r="O701" s="151">
        <v>64.848750935267034</v>
      </c>
      <c r="P701" s="152">
        <v>70.056448974696565</v>
      </c>
      <c r="Q701" s="150">
        <v>111.79536706349208</v>
      </c>
      <c r="R701" s="151">
        <v>127.90736072764115</v>
      </c>
      <c r="S701" s="152">
        <v>163.72698091522787</v>
      </c>
      <c r="T701" s="150">
        <v>431.77205357142856</v>
      </c>
      <c r="U701" s="151">
        <v>503.30073777630406</v>
      </c>
      <c r="V701" s="152">
        <v>563.37826416707219</v>
      </c>
      <c r="W701" s="150">
        <v>149.22763888888889</v>
      </c>
      <c r="X701" s="151">
        <v>173.94914776939987</v>
      </c>
      <c r="Y701" s="152">
        <v>194.71294510047494</v>
      </c>
      <c r="Z701" s="150">
        <v>1039.8604166666671</v>
      </c>
      <c r="AA701" s="151">
        <v>1274.8056934408228</v>
      </c>
      <c r="AB701" s="166">
        <v>1842.5677123704959</v>
      </c>
      <c r="AC701" s="150">
        <v>225.34060019841272</v>
      </c>
      <c r="AD701" s="151">
        <v>271.2570089734275</v>
      </c>
      <c r="AE701" s="152">
        <v>291.48614056901408</v>
      </c>
      <c r="AF701" s="150">
        <v>256.94148809523807</v>
      </c>
      <c r="AG701" s="151">
        <v>348.87231707237396</v>
      </c>
      <c r="AH701" s="152">
        <v>443.37564122325972</v>
      </c>
      <c r="AI701" s="150">
        <v>205.91727182539685</v>
      </c>
      <c r="AJ701" s="151">
        <v>228.42644728809202</v>
      </c>
      <c r="AK701" s="152">
        <v>272.6869136948701</v>
      </c>
      <c r="AL701" s="150">
        <v>111.8749107142857</v>
      </c>
      <c r="AM701" s="151">
        <v>141.31701462330514</v>
      </c>
      <c r="AN701" s="152">
        <v>155.4908126671138</v>
      </c>
      <c r="AO701" s="150">
        <v>82.680464660023887</v>
      </c>
      <c r="AP701" s="151">
        <v>91.35389541697873</v>
      </c>
      <c r="AQ701" s="152">
        <v>102.25299189574946</v>
      </c>
      <c r="AR701" s="150">
        <v>51.20799843392367</v>
      </c>
      <c r="AS701" s="151">
        <v>61.303689407913318</v>
      </c>
      <c r="AT701" s="166">
        <v>74.858401567637571</v>
      </c>
      <c r="AU701" s="150">
        <v>27.524915674603168</v>
      </c>
      <c r="AV701" s="151">
        <v>33.273268168788469</v>
      </c>
      <c r="AW701" s="166">
        <v>43.221973186022538</v>
      </c>
      <c r="AX701" s="150">
        <v>43.70181547619049</v>
      </c>
      <c r="AY701" s="151">
        <v>43.70181547619049</v>
      </c>
      <c r="AZ701" s="152">
        <v>43.70181547619049</v>
      </c>
      <c r="BA701" s="150">
        <v>10.552474658819062</v>
      </c>
      <c r="BB701" s="151">
        <v>11.65946115973118</v>
      </c>
      <c r="BC701" s="152">
        <v>13.050508487164269</v>
      </c>
    </row>
    <row r="702" spans="1:55" hidden="1">
      <c r="A702" s="147" t="str">
        <f t="shared" si="10"/>
        <v>APPALACHIAN REGIONAL HEALTHCARE, INCPREMIER</v>
      </c>
      <c r="B702" s="148" t="s">
        <v>279</v>
      </c>
      <c r="C702" s="148" t="s">
        <v>8334</v>
      </c>
      <c r="D702" s="168">
        <v>24</v>
      </c>
      <c r="E702" s="150">
        <v>90.559039229289681</v>
      </c>
      <c r="F702" s="151">
        <v>110.87213602572317</v>
      </c>
      <c r="G702" s="152">
        <v>170.13036375307578</v>
      </c>
      <c r="H702" s="150">
        <v>1813.183584654699</v>
      </c>
      <c r="I702" s="151">
        <v>2287.3354337161027</v>
      </c>
      <c r="J702" s="153">
        <v>2765.9062719525759</v>
      </c>
      <c r="K702" s="150">
        <v>1726.4826996787724</v>
      </c>
      <c r="L702" s="151">
        <v>2170.6621243783366</v>
      </c>
      <c r="M702" s="152">
        <v>2629.5554816811873</v>
      </c>
      <c r="N702" s="150">
        <v>61.160458252088169</v>
      </c>
      <c r="O702" s="151">
        <v>82.6326774546352</v>
      </c>
      <c r="P702" s="152">
        <v>96.122108341357304</v>
      </c>
      <c r="Q702" s="150">
        <v>25.540426723838529</v>
      </c>
      <c r="R702" s="151">
        <v>34.040631883131056</v>
      </c>
      <c r="S702" s="152">
        <v>40.228681930031016</v>
      </c>
      <c r="T702" s="150">
        <v>410.12353009237398</v>
      </c>
      <c r="U702" s="151">
        <v>490.15723726171916</v>
      </c>
      <c r="V702" s="152">
        <v>530.59229057451603</v>
      </c>
      <c r="W702" s="150">
        <v>172.49173504347183</v>
      </c>
      <c r="X702" s="151">
        <v>206.15269814035173</v>
      </c>
      <c r="Y702" s="152">
        <v>223.15906815020867</v>
      </c>
      <c r="Z702" s="150">
        <v>312.76611067667477</v>
      </c>
      <c r="AA702" s="151">
        <v>389.62350557207253</v>
      </c>
      <c r="AB702" s="166">
        <v>502.84249999999997</v>
      </c>
      <c r="AC702" s="150">
        <v>159.98585855326692</v>
      </c>
      <c r="AD702" s="151">
        <v>203.24049189083345</v>
      </c>
      <c r="AE702" s="152">
        <v>214.52416666666667</v>
      </c>
      <c r="AF702" s="150">
        <v>213.80120235427958</v>
      </c>
      <c r="AG702" s="151">
        <v>219.92742440078635</v>
      </c>
      <c r="AH702" s="152">
        <v>238.64756463749512</v>
      </c>
      <c r="AI702" s="150">
        <v>218.57905157453871</v>
      </c>
      <c r="AJ702" s="151">
        <v>276.8491657154554</v>
      </c>
      <c r="AK702" s="152">
        <v>323.02067222994901</v>
      </c>
      <c r="AL702" s="150">
        <v>55.675614201272843</v>
      </c>
      <c r="AM702" s="151">
        <v>70.814841333905079</v>
      </c>
      <c r="AN702" s="152">
        <v>87.160329160871612</v>
      </c>
      <c r="AO702" s="150">
        <v>95.593354913889343</v>
      </c>
      <c r="AP702" s="151">
        <v>110.38475570480884</v>
      </c>
      <c r="AQ702" s="152">
        <v>123.37497699796732</v>
      </c>
      <c r="AR702" s="150">
        <v>61.767554589636326</v>
      </c>
      <c r="AS702" s="151">
        <v>79.463896640478907</v>
      </c>
      <c r="AT702" s="166">
        <v>99.450685781534204</v>
      </c>
      <c r="AU702" s="150">
        <v>28.214160668078659</v>
      </c>
      <c r="AV702" s="151">
        <v>35.7809349444898</v>
      </c>
      <c r="AW702" s="166">
        <v>43.464116828929072</v>
      </c>
      <c r="AX702" s="150">
        <v>15.707500000000001</v>
      </c>
      <c r="AY702" s="151">
        <v>15.707500000000001</v>
      </c>
      <c r="AZ702" s="152">
        <v>15.707500000000001</v>
      </c>
      <c r="BA702" s="150">
        <v>11.222036565456449</v>
      </c>
      <c r="BB702" s="151">
        <v>12.958450573308186</v>
      </c>
      <c r="BC702" s="152">
        <v>14.483417852430374</v>
      </c>
    </row>
    <row r="703" spans="1:55" hidden="1">
      <c r="A703" s="147" t="str">
        <f t="shared" si="10"/>
        <v>MEADVILLE MEDICAL CENTERPREMIER</v>
      </c>
      <c r="B703" s="148" t="s">
        <v>702</v>
      </c>
      <c r="C703" s="148" t="s">
        <v>8334</v>
      </c>
      <c r="D703" s="168">
        <v>23</v>
      </c>
      <c r="E703" s="150">
        <v>90.559039229289681</v>
      </c>
      <c r="F703" s="151">
        <v>110.87213602572317</v>
      </c>
      <c r="G703" s="152">
        <v>170.13036375307578</v>
      </c>
      <c r="H703" s="150">
        <v>1813.183584654699</v>
      </c>
      <c r="I703" s="151">
        <v>2287.3354337161027</v>
      </c>
      <c r="J703" s="153">
        <v>2765.9062719525759</v>
      </c>
      <c r="K703" s="150">
        <v>1726.4826996787724</v>
      </c>
      <c r="L703" s="151">
        <v>2170.6621243783366</v>
      </c>
      <c r="M703" s="152">
        <v>2629.5554816811873</v>
      </c>
      <c r="N703" s="150">
        <v>61.160458252088169</v>
      </c>
      <c r="O703" s="151">
        <v>82.6326774546352</v>
      </c>
      <c r="P703" s="152">
        <v>96.122108341357304</v>
      </c>
      <c r="Q703" s="150">
        <v>25.540426723838529</v>
      </c>
      <c r="R703" s="151">
        <v>34.040631883131056</v>
      </c>
      <c r="S703" s="152">
        <v>40.228681930031016</v>
      </c>
      <c r="T703" s="150">
        <v>410.12353009237398</v>
      </c>
      <c r="U703" s="151">
        <v>490.15723726171916</v>
      </c>
      <c r="V703" s="152">
        <v>530.59229057451603</v>
      </c>
      <c r="W703" s="150">
        <v>154.24367921078229</v>
      </c>
      <c r="X703" s="151">
        <v>184.34361873850875</v>
      </c>
      <c r="Y703" s="152">
        <v>199.5508695652174</v>
      </c>
      <c r="Z703" s="150">
        <v>641.07982699957074</v>
      </c>
      <c r="AA703" s="151">
        <v>798.61519845199268</v>
      </c>
      <c r="AB703" s="166">
        <v>1030.681304347826</v>
      </c>
      <c r="AC703" s="150">
        <v>248.60042513585793</v>
      </c>
      <c r="AD703" s="151">
        <v>315.8133671674467</v>
      </c>
      <c r="AE703" s="152">
        <v>333.34695652173912</v>
      </c>
      <c r="AF703" s="150">
        <v>213.80120235427958</v>
      </c>
      <c r="AG703" s="151">
        <v>219.92742440078635</v>
      </c>
      <c r="AH703" s="152">
        <v>238.64756463749512</v>
      </c>
      <c r="AI703" s="150">
        <v>219.1687723810164</v>
      </c>
      <c r="AJ703" s="151">
        <v>277.59609783041481</v>
      </c>
      <c r="AK703" s="152">
        <v>323.89217391304351</v>
      </c>
      <c r="AL703" s="150">
        <v>55.675614201272843</v>
      </c>
      <c r="AM703" s="151">
        <v>70.814841333905079</v>
      </c>
      <c r="AN703" s="152">
        <v>87.160329160871612</v>
      </c>
      <c r="AO703" s="150">
        <v>95.593354913889343</v>
      </c>
      <c r="AP703" s="151">
        <v>110.38475570480884</v>
      </c>
      <c r="AQ703" s="152">
        <v>123.37497699796732</v>
      </c>
      <c r="AR703" s="150">
        <v>61.767554589636326</v>
      </c>
      <c r="AS703" s="151">
        <v>79.463896640478907</v>
      </c>
      <c r="AT703" s="166">
        <v>99.450685781534204</v>
      </c>
      <c r="AU703" s="150">
        <v>28.214160668078659</v>
      </c>
      <c r="AV703" s="151">
        <v>35.7809349444898</v>
      </c>
      <c r="AW703" s="166">
        <v>43.464116828929072</v>
      </c>
      <c r="AX703" s="150">
        <v>21.157826086956522</v>
      </c>
      <c r="AY703" s="151">
        <v>21.157826086956522</v>
      </c>
      <c r="AZ703" s="152">
        <v>21.157826086956522</v>
      </c>
      <c r="BA703" s="150">
        <v>11.222036565456449</v>
      </c>
      <c r="BB703" s="151">
        <v>12.958450573308186</v>
      </c>
      <c r="BC703" s="152">
        <v>14.483417852430374</v>
      </c>
    </row>
    <row r="704" spans="1:55" hidden="1">
      <c r="A704" s="147" t="str">
        <f t="shared" si="10"/>
        <v>MARLETTE REGIONAL HOSPITALVIZIENT</v>
      </c>
      <c r="B704" s="148" t="s">
        <v>684</v>
      </c>
      <c r="C704" s="148" t="s">
        <v>8335</v>
      </c>
      <c r="D704" s="168">
        <v>23</v>
      </c>
      <c r="E704" s="150">
        <v>432.81412865255982</v>
      </c>
      <c r="F704" s="151">
        <v>484.56841899660054</v>
      </c>
      <c r="G704" s="152">
        <v>640.01904285746809</v>
      </c>
      <c r="H704" s="150">
        <v>2147.0808612714095</v>
      </c>
      <c r="I704" s="151">
        <v>2441.6430569725353</v>
      </c>
      <c r="J704" s="153">
        <v>3158.3114688903238</v>
      </c>
      <c r="K704" s="150">
        <v>1966.7706226527416</v>
      </c>
      <c r="L704" s="151">
        <v>2242.398421361378</v>
      </c>
      <c r="M704" s="152">
        <v>2895.4314835140417</v>
      </c>
      <c r="N704" s="150">
        <v>80.098149216817802</v>
      </c>
      <c r="O704" s="151">
        <v>87.187477234349146</v>
      </c>
      <c r="P704" s="152">
        <v>110.07288127064815</v>
      </c>
      <c r="Q704" s="150">
        <v>100.21208940185029</v>
      </c>
      <c r="R704" s="151">
        <v>112.05715837680827</v>
      </c>
      <c r="S704" s="152">
        <v>152.80710410563435</v>
      </c>
      <c r="T704" s="150">
        <v>427.60650499221407</v>
      </c>
      <c r="U704" s="151">
        <v>455.93863646216607</v>
      </c>
      <c r="V704" s="152">
        <v>540.30814569524568</v>
      </c>
      <c r="W704" s="150">
        <v>230.88416277365587</v>
      </c>
      <c r="X704" s="151">
        <v>246.1819666603206</v>
      </c>
      <c r="Y704" s="152">
        <v>291.73689455660809</v>
      </c>
      <c r="Z704" s="150">
        <v>1082.7604634972979</v>
      </c>
      <c r="AA704" s="151">
        <v>1341.3415128052047</v>
      </c>
      <c r="AB704" s="166">
        <v>1896.4493757779076</v>
      </c>
      <c r="AC704" s="150">
        <v>249.76420605477719</v>
      </c>
      <c r="AD704" s="151">
        <v>281.71660758069282</v>
      </c>
      <c r="AE704" s="152">
        <v>327.13293082620584</v>
      </c>
      <c r="AF704" s="150">
        <v>229.36481817349096</v>
      </c>
      <c r="AG704" s="151">
        <v>286.3417737845059</v>
      </c>
      <c r="AH704" s="152">
        <v>426.21096634008444</v>
      </c>
      <c r="AI704" s="150">
        <v>306.28059975267956</v>
      </c>
      <c r="AJ704" s="151">
        <v>342.61669698484121</v>
      </c>
      <c r="AK704" s="152">
        <v>387.13021588370469</v>
      </c>
      <c r="AL704" s="150">
        <v>81.419337272144318</v>
      </c>
      <c r="AM704" s="151">
        <v>95.499132593568319</v>
      </c>
      <c r="AN704" s="152">
        <v>111.87937653136703</v>
      </c>
      <c r="AO704" s="150">
        <v>99.39613263717132</v>
      </c>
      <c r="AP704" s="151">
        <v>106.51704728422442</v>
      </c>
      <c r="AQ704" s="152">
        <v>127.59697517511525</v>
      </c>
      <c r="AR704" s="150">
        <v>59.420233122652725</v>
      </c>
      <c r="AS704" s="151">
        <v>67.048068792367474</v>
      </c>
      <c r="AT704" s="166">
        <v>91.728269591810829</v>
      </c>
      <c r="AU704" s="150">
        <v>50.746392781899807</v>
      </c>
      <c r="AV704" s="151">
        <v>55.874788392220132</v>
      </c>
      <c r="AW704" s="166">
        <v>74.805529878442911</v>
      </c>
      <c r="AX704" s="150">
        <v>71.185558074562636</v>
      </c>
      <c r="AY704" s="151">
        <v>71.185558074562636</v>
      </c>
      <c r="AZ704" s="152">
        <v>71.185558074562636</v>
      </c>
      <c r="BA704" s="150">
        <v>12.542561601172487</v>
      </c>
      <c r="BB704" s="151">
        <v>13.441132886067265</v>
      </c>
      <c r="BC704" s="152">
        <v>16.101158855939815</v>
      </c>
    </row>
    <row r="705" spans="1:55" hidden="1">
      <c r="A705" s="147" t="str">
        <f t="shared" si="10"/>
        <v>HEALTHTECH MANAGEMENT SERVICES, INCVIZIENT</v>
      </c>
      <c r="B705" s="148" t="s">
        <v>575</v>
      </c>
      <c r="C705" s="148" t="s">
        <v>8335</v>
      </c>
      <c r="D705" s="168">
        <v>10</v>
      </c>
      <c r="E705" s="150">
        <v>91.737021956160234</v>
      </c>
      <c r="F705" s="151">
        <v>102.70659100511341</v>
      </c>
      <c r="G705" s="152">
        <v>135.65509326084924</v>
      </c>
      <c r="H705" s="150">
        <v>2253.2036618363409</v>
      </c>
      <c r="I705" s="151">
        <v>2556.0811748531351</v>
      </c>
      <c r="J705" s="153">
        <v>3298.6829835140416</v>
      </c>
      <c r="K705" s="150">
        <v>1966.7706226527416</v>
      </c>
      <c r="L705" s="151">
        <v>2242.398421361378</v>
      </c>
      <c r="M705" s="152">
        <v>2895.4314835140417</v>
      </c>
      <c r="N705" s="150">
        <v>222.50686313440622</v>
      </c>
      <c r="O705" s="151">
        <v>242.20050342866352</v>
      </c>
      <c r="P705" s="152">
        <v>305.77449999999999</v>
      </c>
      <c r="Q705" s="150">
        <v>63.926176049193117</v>
      </c>
      <c r="R705" s="151">
        <v>71.482250063093673</v>
      </c>
      <c r="S705" s="152">
        <v>97.477000000000004</v>
      </c>
      <c r="T705" s="150">
        <v>1118.02</v>
      </c>
      <c r="U705" s="151">
        <v>1192.0971930647138</v>
      </c>
      <c r="V705" s="152">
        <v>1412.689718228673</v>
      </c>
      <c r="W705" s="150">
        <v>297.2611818089444</v>
      </c>
      <c r="X705" s="151">
        <v>316.95696001998374</v>
      </c>
      <c r="Y705" s="152">
        <v>375.60849999999999</v>
      </c>
      <c r="Z705" s="150">
        <v>2670.724952208127</v>
      </c>
      <c r="AA705" s="151">
        <v>3308.5381009484904</v>
      </c>
      <c r="AB705" s="166">
        <v>4677.7610000000004</v>
      </c>
      <c r="AC705" s="150">
        <v>446.66988209932339</v>
      </c>
      <c r="AD705" s="151">
        <v>503.81247930254659</v>
      </c>
      <c r="AE705" s="152">
        <v>585.0335</v>
      </c>
      <c r="AF705" s="150">
        <v>766.86250649790611</v>
      </c>
      <c r="AG705" s="151">
        <v>957.36029661423174</v>
      </c>
      <c r="AH705" s="152">
        <v>1425.0014999999999</v>
      </c>
      <c r="AI705" s="150">
        <v>189.08680717182821</v>
      </c>
      <c r="AJ705" s="151">
        <v>211.51942816141292</v>
      </c>
      <c r="AK705" s="152">
        <v>239.00050000000002</v>
      </c>
      <c r="AL705" s="150">
        <v>223.80799940650272</v>
      </c>
      <c r="AM705" s="151">
        <v>262.51097745222353</v>
      </c>
      <c r="AN705" s="152">
        <v>307.53750000000002</v>
      </c>
      <c r="AO705" s="150">
        <v>119.77102262737075</v>
      </c>
      <c r="AP705" s="151">
        <v>128.35163041050316</v>
      </c>
      <c r="AQ705" s="152">
        <v>153.75266416721331</v>
      </c>
      <c r="AR705" s="150">
        <v>56.387638511001946</v>
      </c>
      <c r="AS705" s="151">
        <v>63.626176930690995</v>
      </c>
      <c r="AT705" s="166">
        <v>87.046789202362007</v>
      </c>
      <c r="AU705" s="150">
        <v>121.97</v>
      </c>
      <c r="AV705" s="151">
        <v>134.29620445120341</v>
      </c>
      <c r="AW705" s="166">
        <v>179.79663142732846</v>
      </c>
      <c r="AX705" s="150">
        <v>94.402500000000003</v>
      </c>
      <c r="AY705" s="151">
        <v>94.402500000000003</v>
      </c>
      <c r="AZ705" s="152">
        <v>94.402500000000003</v>
      </c>
      <c r="BA705" s="150">
        <v>19.073066205717726</v>
      </c>
      <c r="BB705" s="151">
        <v>20.439494384611649</v>
      </c>
      <c r="BC705" s="152">
        <v>24.484509513543919</v>
      </c>
    </row>
    <row r="706" spans="1:55" hidden="1">
      <c r="A706" s="147" t="str">
        <f t="shared" si="10"/>
        <v>GRANDE RONDE HOSPITALHEALTHTRUST</v>
      </c>
      <c r="B706" s="148" t="s">
        <v>538</v>
      </c>
      <c r="C706" s="148" t="s">
        <v>8331</v>
      </c>
      <c r="D706" s="168">
        <v>20</v>
      </c>
      <c r="E706" s="150">
        <v>1080.2113251444227</v>
      </c>
      <c r="F706" s="151">
        <v>0</v>
      </c>
      <c r="G706" s="152">
        <v>1777.9169999999999</v>
      </c>
      <c r="H706" s="150">
        <v>1137.5983191603987</v>
      </c>
      <c r="I706" s="151">
        <v>0</v>
      </c>
      <c r="J706" s="153">
        <v>1222.3679999999999</v>
      </c>
      <c r="K706" s="150">
        <v>602.57776593064261</v>
      </c>
      <c r="L706" s="151">
        <v>0</v>
      </c>
      <c r="M706" s="152">
        <v>649.75850000000003</v>
      </c>
      <c r="N706" s="150">
        <v>195.64383923062186</v>
      </c>
      <c r="O706" s="151">
        <v>0</v>
      </c>
      <c r="P706" s="152">
        <v>207.78400000000002</v>
      </c>
      <c r="Q706" s="150">
        <v>339.37671399913427</v>
      </c>
      <c r="R706" s="151">
        <v>0</v>
      </c>
      <c r="S706" s="152">
        <v>364.82550000000003</v>
      </c>
      <c r="T706" s="150">
        <v>121.88052896523352</v>
      </c>
      <c r="U706" s="151">
        <v>0</v>
      </c>
      <c r="V706" s="152">
        <v>147.78014568848107</v>
      </c>
      <c r="W706" s="150">
        <v>155.38123589852725</v>
      </c>
      <c r="X706" s="151">
        <v>0</v>
      </c>
      <c r="Y706" s="152">
        <v>170.26900000000001</v>
      </c>
      <c r="Z706" s="150">
        <v>1610.5927012579157</v>
      </c>
      <c r="AA706" s="151">
        <v>0</v>
      </c>
      <c r="AB706" s="166">
        <v>2089.4124999999999</v>
      </c>
      <c r="AC706" s="150">
        <v>35.006866213800627</v>
      </c>
      <c r="AD706" s="151">
        <v>0</v>
      </c>
      <c r="AE706" s="152">
        <v>40.111499999999999</v>
      </c>
      <c r="AF706" s="150">
        <v>578.93861076334429</v>
      </c>
      <c r="AG706" s="151">
        <v>0</v>
      </c>
      <c r="AH706" s="152">
        <v>680.88350000000003</v>
      </c>
      <c r="AI706" s="150">
        <v>360.57103448275859</v>
      </c>
      <c r="AJ706" s="151">
        <v>0</v>
      </c>
      <c r="AK706" s="152">
        <v>376</v>
      </c>
      <c r="AL706" s="150">
        <v>75.343082483695142</v>
      </c>
      <c r="AM706" s="151">
        <v>0</v>
      </c>
      <c r="AN706" s="152">
        <v>88.455999999999989</v>
      </c>
      <c r="AO706" s="150">
        <v>84.039586555408349</v>
      </c>
      <c r="AP706" s="151">
        <v>0</v>
      </c>
      <c r="AQ706" s="152">
        <v>89.290337431008567</v>
      </c>
      <c r="AR706" s="150">
        <v>47.80636689456859</v>
      </c>
      <c r="AS706" s="151">
        <v>0</v>
      </c>
      <c r="AT706" s="166">
        <v>55.238909217977273</v>
      </c>
      <c r="AU706" s="150">
        <v>32.626427627858384</v>
      </c>
      <c r="AV706" s="151">
        <v>0</v>
      </c>
      <c r="AW706" s="166">
        <v>40.102309870260285</v>
      </c>
      <c r="AX706" s="150">
        <v>13.547999999999998</v>
      </c>
      <c r="AY706" s="151">
        <v>0</v>
      </c>
      <c r="AZ706" s="152">
        <v>13.547999999999998</v>
      </c>
      <c r="BA706" s="150">
        <v>9.9425255147684304</v>
      </c>
      <c r="BB706" s="151">
        <v>0</v>
      </c>
      <c r="BC706" s="152">
        <v>10.563729481757584</v>
      </c>
    </row>
    <row r="707" spans="1:55" hidden="1">
      <c r="A707" s="147" t="str">
        <f t="shared" ref="A707:A770" si="11">CONCATENATE(B707,C707)</f>
        <v>PLUMAS DISTRICT HOSPITALPREMIER</v>
      </c>
      <c r="B707" s="148" t="s">
        <v>831</v>
      </c>
      <c r="C707" s="148" t="s">
        <v>8334</v>
      </c>
      <c r="D707" s="168">
        <v>20</v>
      </c>
      <c r="E707" s="150">
        <v>189.67189052112406</v>
      </c>
      <c r="F707" s="151">
        <v>232.21677068447281</v>
      </c>
      <c r="G707" s="152">
        <v>356.33049999999997</v>
      </c>
      <c r="H707" s="150">
        <v>1813.183584654699</v>
      </c>
      <c r="I707" s="151">
        <v>2287.3354337161027</v>
      </c>
      <c r="J707" s="153">
        <v>2765.9062719525759</v>
      </c>
      <c r="K707" s="150">
        <v>1726.4826996787724</v>
      </c>
      <c r="L707" s="151">
        <v>2170.6621243783366</v>
      </c>
      <c r="M707" s="152">
        <v>2629.5554816811873</v>
      </c>
      <c r="N707" s="150">
        <v>61.160458252088169</v>
      </c>
      <c r="O707" s="151">
        <v>82.6326774546352</v>
      </c>
      <c r="P707" s="152">
        <v>96.122108341357304</v>
      </c>
      <c r="Q707" s="150">
        <v>25.540426723838529</v>
      </c>
      <c r="R707" s="151">
        <v>34.040631883131056</v>
      </c>
      <c r="S707" s="152">
        <v>40.228681930031016</v>
      </c>
      <c r="T707" s="150">
        <v>410.12353009237398</v>
      </c>
      <c r="U707" s="151">
        <v>490.15723726171916</v>
      </c>
      <c r="V707" s="152">
        <v>530.59229057451603</v>
      </c>
      <c r="W707" s="150">
        <v>53.934037500817368</v>
      </c>
      <c r="X707" s="151">
        <v>64.459015091907219</v>
      </c>
      <c r="Y707" s="152">
        <v>69.776499999999999</v>
      </c>
      <c r="Z707" s="150">
        <v>277.13630389245913</v>
      </c>
      <c r="AA707" s="151">
        <v>345.2382293281492</v>
      </c>
      <c r="AB707" s="166">
        <v>445.55950000000001</v>
      </c>
      <c r="AC707" s="150">
        <v>68.688846287493831</v>
      </c>
      <c r="AD707" s="151">
        <v>87.25993055339967</v>
      </c>
      <c r="AE707" s="152">
        <v>92.104500000000002</v>
      </c>
      <c r="AF707" s="150">
        <v>213.80120235427958</v>
      </c>
      <c r="AG707" s="151">
        <v>219.92742440078635</v>
      </c>
      <c r="AH707" s="152">
        <v>238.64756463749512</v>
      </c>
      <c r="AI707" s="150">
        <v>218.57905157453871</v>
      </c>
      <c r="AJ707" s="151">
        <v>276.8491657154554</v>
      </c>
      <c r="AK707" s="152">
        <v>323.02067222994901</v>
      </c>
      <c r="AL707" s="150">
        <v>14.823672115523223</v>
      </c>
      <c r="AM707" s="151">
        <v>18.854502171304492</v>
      </c>
      <c r="AN707" s="152">
        <v>23.206499999999998</v>
      </c>
      <c r="AO707" s="150">
        <v>95.593354913889343</v>
      </c>
      <c r="AP707" s="151">
        <v>110.38475570480884</v>
      </c>
      <c r="AQ707" s="152">
        <v>123.37497699796732</v>
      </c>
      <c r="AR707" s="150">
        <v>61.767554589636326</v>
      </c>
      <c r="AS707" s="151">
        <v>79.463896640478907</v>
      </c>
      <c r="AT707" s="166">
        <v>99.450685781534204</v>
      </c>
      <c r="AU707" s="150">
        <v>28.214160668078659</v>
      </c>
      <c r="AV707" s="151">
        <v>35.7809349444898</v>
      </c>
      <c r="AW707" s="166">
        <v>43.464116828929072</v>
      </c>
      <c r="AX707" s="150">
        <v>20.666499999999999</v>
      </c>
      <c r="AY707" s="151">
        <v>20.666499999999999</v>
      </c>
      <c r="AZ707" s="152">
        <v>20.666499999999999</v>
      </c>
      <c r="BA707" s="150">
        <v>11.222036565456449</v>
      </c>
      <c r="BB707" s="151">
        <v>12.958450573308186</v>
      </c>
      <c r="BC707" s="152">
        <v>14.483417852430374</v>
      </c>
    </row>
    <row r="708" spans="1:55" hidden="1">
      <c r="A708" s="147" t="str">
        <f t="shared" si="11"/>
        <v>COMMUNITY MEMORIAL HEALTHCARE, INCPREMIER</v>
      </c>
      <c r="B708" s="148" t="s">
        <v>423</v>
      </c>
      <c r="C708" s="148" t="s">
        <v>8334</v>
      </c>
      <c r="D708" s="168">
        <v>18</v>
      </c>
      <c r="E708" s="150">
        <v>362.23099444656128</v>
      </c>
      <c r="F708" s="151">
        <v>443.4822236499906</v>
      </c>
      <c r="G708" s="152">
        <v>680.51175644429622</v>
      </c>
      <c r="H708" s="150">
        <v>1894.4947035444011</v>
      </c>
      <c r="I708" s="151">
        <v>2396.2253332879836</v>
      </c>
      <c r="J708" s="153">
        <v>2893.8812797803257</v>
      </c>
      <c r="K708" s="150">
        <v>1726.4826996787724</v>
      </c>
      <c r="L708" s="151">
        <v>2170.6621243783366</v>
      </c>
      <c r="M708" s="152">
        <v>2629.5554816811873</v>
      </c>
      <c r="N708" s="150">
        <v>89.481531551151548</v>
      </c>
      <c r="O708" s="151">
        <v>120.89671572335898</v>
      </c>
      <c r="P708" s="152">
        <v>140.63258706889604</v>
      </c>
      <c r="Q708" s="150">
        <v>78.53047231447708</v>
      </c>
      <c r="R708" s="151">
        <v>104.66649318628784</v>
      </c>
      <c r="S708" s="152">
        <v>123.69321103024254</v>
      </c>
      <c r="T708" s="150">
        <v>384.24960581477654</v>
      </c>
      <c r="U708" s="151">
        <v>459.23413651163639</v>
      </c>
      <c r="V708" s="152">
        <v>497.11821815172704</v>
      </c>
      <c r="W708" s="150">
        <v>189.76163281973086</v>
      </c>
      <c r="X708" s="151">
        <v>226.79273647196567</v>
      </c>
      <c r="Y708" s="152">
        <v>245.50178673801835</v>
      </c>
      <c r="Z708" s="150">
        <v>986.62409566069584</v>
      </c>
      <c r="AA708" s="151">
        <v>1229.0715832399951</v>
      </c>
      <c r="AB708" s="166">
        <v>1586.2221317677511</v>
      </c>
      <c r="AC708" s="150">
        <v>230.25125306255788</v>
      </c>
      <c r="AD708" s="151">
        <v>292.50321468465472</v>
      </c>
      <c r="AE708" s="152">
        <v>308.74265159351717</v>
      </c>
      <c r="AF708" s="150">
        <v>191.44924184679036</v>
      </c>
      <c r="AG708" s="151">
        <v>196.93499474842895</v>
      </c>
      <c r="AH708" s="152">
        <v>213.69802795927447</v>
      </c>
      <c r="AI708" s="150">
        <v>294.8679095660695</v>
      </c>
      <c r="AJ708" s="151">
        <v>373.47556488865223</v>
      </c>
      <c r="AK708" s="152">
        <v>435.76193455387215</v>
      </c>
      <c r="AL708" s="150">
        <v>54.469913703925542</v>
      </c>
      <c r="AM708" s="151">
        <v>69.281288617141215</v>
      </c>
      <c r="AN708" s="152">
        <v>85.272801672835115</v>
      </c>
      <c r="AO708" s="150">
        <v>89.444861980726344</v>
      </c>
      <c r="AP708" s="151">
        <v>103.28489096011697</v>
      </c>
      <c r="AQ708" s="152">
        <v>115.43959095691385</v>
      </c>
      <c r="AR708" s="150">
        <v>57.759898731420471</v>
      </c>
      <c r="AS708" s="151">
        <v>74.3080514236228</v>
      </c>
      <c r="AT708" s="166">
        <v>92.998040438459171</v>
      </c>
      <c r="AU708" s="150">
        <v>36.155689824141191</v>
      </c>
      <c r="AV708" s="151">
        <v>45.852308019724831</v>
      </c>
      <c r="AW708" s="166">
        <v>55.698099441425271</v>
      </c>
      <c r="AX708" s="150">
        <v>67.616417215658572</v>
      </c>
      <c r="AY708" s="151">
        <v>67.616417215658572</v>
      </c>
      <c r="AZ708" s="152">
        <v>67.616417215658572</v>
      </c>
      <c r="BA708" s="150">
        <v>9.606148799477328</v>
      </c>
      <c r="BB708" s="151">
        <v>11.092532419743327</v>
      </c>
      <c r="BC708" s="152">
        <v>12.397916029227758</v>
      </c>
    </row>
    <row r="709" spans="1:55" hidden="1">
      <c r="A709" s="147" t="str">
        <f t="shared" si="11"/>
        <v>HARPER HOSPITAL DISTRICT 5VIZIENT</v>
      </c>
      <c r="B709" s="148" t="s">
        <v>562</v>
      </c>
      <c r="C709" s="148" t="s">
        <v>8335</v>
      </c>
      <c r="D709" s="168">
        <v>17</v>
      </c>
      <c r="E709" s="150">
        <v>127.92857120998192</v>
      </c>
      <c r="F709" s="151">
        <v>143.22578999142925</v>
      </c>
      <c r="G709" s="152">
        <v>189.1729411764706</v>
      </c>
      <c r="H709" s="150">
        <v>2055.368114499845</v>
      </c>
      <c r="I709" s="151">
        <v>2339.5212952680204</v>
      </c>
      <c r="J709" s="153">
        <v>3020.6529057654243</v>
      </c>
      <c r="K709" s="150">
        <v>1966.7706226527416</v>
      </c>
      <c r="L709" s="151">
        <v>2242.398421361378</v>
      </c>
      <c r="M709" s="152">
        <v>2895.4314835140417</v>
      </c>
      <c r="N709" s="150">
        <v>65.56790781887382</v>
      </c>
      <c r="O709" s="151">
        <v>71.371193044516161</v>
      </c>
      <c r="P709" s="152">
        <v>90.105059893148336</v>
      </c>
      <c r="Q709" s="150">
        <v>23.029584028229564</v>
      </c>
      <c r="R709" s="151">
        <v>25.751680862126463</v>
      </c>
      <c r="S709" s="152">
        <v>35.116362358234127</v>
      </c>
      <c r="T709" s="150">
        <v>302.48113292545133</v>
      </c>
      <c r="U709" s="151">
        <v>322.52277196782268</v>
      </c>
      <c r="V709" s="152">
        <v>382.20424182210121</v>
      </c>
      <c r="W709" s="150">
        <v>189.16465275463531</v>
      </c>
      <c r="X709" s="151">
        <v>201.69822684376132</v>
      </c>
      <c r="Y709" s="152">
        <v>239.02162751898044</v>
      </c>
      <c r="Z709" s="150">
        <v>873.75358791763881</v>
      </c>
      <c r="AA709" s="151">
        <v>1082.4203496042649</v>
      </c>
      <c r="AB709" s="166">
        <v>1530.3749095510341</v>
      </c>
      <c r="AC709" s="150">
        <v>81.87625608166455</v>
      </c>
      <c r="AD709" s="151">
        <v>92.35070736947749</v>
      </c>
      <c r="AE709" s="152">
        <v>107.23882352941176</v>
      </c>
      <c r="AF709" s="150">
        <v>191.94364813048284</v>
      </c>
      <c r="AG709" s="151">
        <v>239.62473892041626</v>
      </c>
      <c r="AH709" s="152">
        <v>356.67408979285784</v>
      </c>
      <c r="AI709" s="150">
        <v>248.39049568158111</v>
      </c>
      <c r="AJ709" s="151">
        <v>277.85870623725731</v>
      </c>
      <c r="AK709" s="152">
        <v>313.95872377917283</v>
      </c>
      <c r="AL709" s="150">
        <v>48.298003551570432</v>
      </c>
      <c r="AM709" s="151">
        <v>56.650147246458687</v>
      </c>
      <c r="AN709" s="152">
        <v>66.366918549067407</v>
      </c>
      <c r="AO709" s="150">
        <v>119.77102262737075</v>
      </c>
      <c r="AP709" s="151">
        <v>128.35163041050316</v>
      </c>
      <c r="AQ709" s="152">
        <v>153.75266416721331</v>
      </c>
      <c r="AR709" s="150">
        <v>56.387638511001946</v>
      </c>
      <c r="AS709" s="151">
        <v>63.626176930690995</v>
      </c>
      <c r="AT709" s="166">
        <v>87.046789202362007</v>
      </c>
      <c r="AU709" s="150">
        <v>40.01564345574095</v>
      </c>
      <c r="AV709" s="151">
        <v>44.059596907261181</v>
      </c>
      <c r="AW709" s="166">
        <v>58.987274721154741</v>
      </c>
      <c r="AX709" s="150">
        <v>84.557978254756776</v>
      </c>
      <c r="AY709" s="151">
        <v>84.557978254756776</v>
      </c>
      <c r="AZ709" s="152">
        <v>84.557978254756776</v>
      </c>
      <c r="BA709" s="150">
        <v>19.073066205717726</v>
      </c>
      <c r="BB709" s="151">
        <v>20.439494384611649</v>
      </c>
      <c r="BC709" s="152">
        <v>24.484509513543919</v>
      </c>
    </row>
    <row r="710" spans="1:55" hidden="1">
      <c r="A710" s="147" t="str">
        <f t="shared" si="11"/>
        <v>COORDINATED HEALTHVIZIENT</v>
      </c>
      <c r="B710" s="148" t="s">
        <v>437</v>
      </c>
      <c r="C710" s="148" t="s">
        <v>8335</v>
      </c>
      <c r="D710" s="168">
        <v>17</v>
      </c>
      <c r="E710" s="150">
        <v>91.737021956160234</v>
      </c>
      <c r="F710" s="151">
        <v>102.70659100511341</v>
      </c>
      <c r="G710" s="152">
        <v>135.65509326084924</v>
      </c>
      <c r="H710" s="150">
        <v>2182.2176145791336</v>
      </c>
      <c r="I710" s="151">
        <v>2481.3644062663761</v>
      </c>
      <c r="J710" s="153">
        <v>3214.0777198777782</v>
      </c>
      <c r="K710" s="150">
        <v>1966.7706226527416</v>
      </c>
      <c r="L710" s="151">
        <v>2242.398421361378</v>
      </c>
      <c r="M710" s="152">
        <v>2895.4314835140417</v>
      </c>
      <c r="N710" s="150">
        <v>65.56790781887382</v>
      </c>
      <c r="O710" s="151">
        <v>71.371193044516161</v>
      </c>
      <c r="P710" s="152">
        <v>90.105059893148336</v>
      </c>
      <c r="Q710" s="150">
        <v>149.87908410751803</v>
      </c>
      <c r="R710" s="151">
        <v>167.59479186048202</v>
      </c>
      <c r="S710" s="152">
        <v>228.54117647058823</v>
      </c>
      <c r="T710" s="150">
        <v>302.48113292545133</v>
      </c>
      <c r="U710" s="151">
        <v>322.52277196782268</v>
      </c>
      <c r="V710" s="152">
        <v>382.20424182210121</v>
      </c>
      <c r="W710" s="150">
        <v>189.16465275463531</v>
      </c>
      <c r="X710" s="151">
        <v>201.69822684376132</v>
      </c>
      <c r="Y710" s="152">
        <v>239.02162751898044</v>
      </c>
      <c r="Z710" s="150">
        <v>642.2648227059982</v>
      </c>
      <c r="AA710" s="151">
        <v>795.64825088589885</v>
      </c>
      <c r="AB710" s="166">
        <v>1124.9235294117648</v>
      </c>
      <c r="AC710" s="150">
        <v>241.39047912435055</v>
      </c>
      <c r="AD710" s="151">
        <v>272.27162752967018</v>
      </c>
      <c r="AE710" s="152">
        <v>316.16529909082413</v>
      </c>
      <c r="AF710" s="150">
        <v>226.3098302189218</v>
      </c>
      <c r="AG710" s="151">
        <v>282.52789039660132</v>
      </c>
      <c r="AH710" s="152">
        <v>420.53411764705879</v>
      </c>
      <c r="AI710" s="150">
        <v>248.39049568158111</v>
      </c>
      <c r="AJ710" s="151">
        <v>277.85870623725731</v>
      </c>
      <c r="AK710" s="152">
        <v>313.95872377917283</v>
      </c>
      <c r="AL710" s="150">
        <v>48.298003551570432</v>
      </c>
      <c r="AM710" s="151">
        <v>56.650147246458687</v>
      </c>
      <c r="AN710" s="152">
        <v>66.366918549067407</v>
      </c>
      <c r="AO710" s="150">
        <v>119.77102262737075</v>
      </c>
      <c r="AP710" s="151">
        <v>128.35163041050316</v>
      </c>
      <c r="AQ710" s="152">
        <v>153.75266416721331</v>
      </c>
      <c r="AR710" s="150">
        <v>56.387638511001946</v>
      </c>
      <c r="AS710" s="151">
        <v>63.626176930690995</v>
      </c>
      <c r="AT710" s="166">
        <v>87.046789202362007</v>
      </c>
      <c r="AU710" s="150">
        <v>40.01564345574095</v>
      </c>
      <c r="AV710" s="151">
        <v>44.059596907261181</v>
      </c>
      <c r="AW710" s="166">
        <v>58.987274721154741</v>
      </c>
      <c r="AX710" s="150">
        <v>84.557978254756776</v>
      </c>
      <c r="AY710" s="151">
        <v>84.557978254756776</v>
      </c>
      <c r="AZ710" s="152">
        <v>84.557978254756776</v>
      </c>
      <c r="BA710" s="150">
        <v>19.073066205717726</v>
      </c>
      <c r="BB710" s="151">
        <v>20.439494384611649</v>
      </c>
      <c r="BC710" s="152">
        <v>24.484509513543919</v>
      </c>
    </row>
    <row r="711" spans="1:55" hidden="1">
      <c r="A711" s="147" t="str">
        <f t="shared" si="11"/>
        <v>HOSPITAL MEDICAL FOUNDATION OF PARIS, INCPREMIER</v>
      </c>
      <c r="B711" s="148" t="s">
        <v>592</v>
      </c>
      <c r="C711" s="148" t="s">
        <v>8334</v>
      </c>
      <c r="D711" s="168">
        <v>15</v>
      </c>
      <c r="E711" s="150">
        <v>362.23099444656128</v>
      </c>
      <c r="F711" s="151">
        <v>443.4822236499906</v>
      </c>
      <c r="G711" s="152">
        <v>680.51175644429622</v>
      </c>
      <c r="H711" s="150">
        <v>1894.4947035444011</v>
      </c>
      <c r="I711" s="151">
        <v>2396.2253332879836</v>
      </c>
      <c r="J711" s="153">
        <v>2893.8812797803257</v>
      </c>
      <c r="K711" s="150">
        <v>1726.4826996787724</v>
      </c>
      <c r="L711" s="151">
        <v>2170.6621243783366</v>
      </c>
      <c r="M711" s="152">
        <v>2629.5554816811873</v>
      </c>
      <c r="N711" s="150">
        <v>89.481531551151548</v>
      </c>
      <c r="O711" s="151">
        <v>120.89671572335898</v>
      </c>
      <c r="P711" s="152">
        <v>140.63258706889604</v>
      </c>
      <c r="Q711" s="150">
        <v>78.53047231447708</v>
      </c>
      <c r="R711" s="151">
        <v>104.66649318628784</v>
      </c>
      <c r="S711" s="152">
        <v>123.69321103024254</v>
      </c>
      <c r="T711" s="150">
        <v>384.24960581477654</v>
      </c>
      <c r="U711" s="151">
        <v>459.23413651163639</v>
      </c>
      <c r="V711" s="152">
        <v>497.11821815172704</v>
      </c>
      <c r="W711" s="150">
        <v>189.76163281973086</v>
      </c>
      <c r="X711" s="151">
        <v>226.79273647196567</v>
      </c>
      <c r="Y711" s="152">
        <v>245.50178673801835</v>
      </c>
      <c r="Z711" s="150">
        <v>986.62409566069584</v>
      </c>
      <c r="AA711" s="151">
        <v>1229.0715832399951</v>
      </c>
      <c r="AB711" s="166">
        <v>1586.2221317677511</v>
      </c>
      <c r="AC711" s="150">
        <v>230.25125306255788</v>
      </c>
      <c r="AD711" s="151">
        <v>292.50321468465472</v>
      </c>
      <c r="AE711" s="152">
        <v>308.74265159351717</v>
      </c>
      <c r="AF711" s="150">
        <v>191.44924184679036</v>
      </c>
      <c r="AG711" s="151">
        <v>196.93499474842895</v>
      </c>
      <c r="AH711" s="152">
        <v>213.69802795927447</v>
      </c>
      <c r="AI711" s="150">
        <v>294.8679095660695</v>
      </c>
      <c r="AJ711" s="151">
        <v>373.47556488865223</v>
      </c>
      <c r="AK711" s="152">
        <v>435.76193455387215</v>
      </c>
      <c r="AL711" s="150">
        <v>54.469913703925542</v>
      </c>
      <c r="AM711" s="151">
        <v>69.281288617141215</v>
      </c>
      <c r="AN711" s="152">
        <v>85.272801672835115</v>
      </c>
      <c r="AO711" s="150">
        <v>95.593354913889343</v>
      </c>
      <c r="AP711" s="151">
        <v>110.38475570480884</v>
      </c>
      <c r="AQ711" s="152">
        <v>123.37497699796732</v>
      </c>
      <c r="AR711" s="150">
        <v>57.759898731420471</v>
      </c>
      <c r="AS711" s="151">
        <v>74.3080514236228</v>
      </c>
      <c r="AT711" s="166">
        <v>92.998040438459171</v>
      </c>
      <c r="AU711" s="150">
        <v>36.155689824141191</v>
      </c>
      <c r="AV711" s="151">
        <v>45.852308019724831</v>
      </c>
      <c r="AW711" s="166">
        <v>55.698099441425271</v>
      </c>
      <c r="AX711" s="150">
        <v>67.616417215658572</v>
      </c>
      <c r="AY711" s="151">
        <v>67.616417215658572</v>
      </c>
      <c r="AZ711" s="152">
        <v>67.616417215658572</v>
      </c>
      <c r="BA711" s="150">
        <v>9.606148799477328</v>
      </c>
      <c r="BB711" s="151">
        <v>11.092532419743327</v>
      </c>
      <c r="BC711" s="152">
        <v>12.397916029227758</v>
      </c>
    </row>
    <row r="712" spans="1:55" hidden="1">
      <c r="A712" s="147" t="str">
        <f t="shared" si="11"/>
        <v>BAYLOR COUNTY HOSPITAL DISTRICTPREMIER</v>
      </c>
      <c r="B712" s="148" t="s">
        <v>314</v>
      </c>
      <c r="C712" s="148" t="s">
        <v>8334</v>
      </c>
      <c r="D712" s="168">
        <v>15</v>
      </c>
      <c r="E712" s="150">
        <v>90.559039229289681</v>
      </c>
      <c r="F712" s="151">
        <v>110.87213602572317</v>
      </c>
      <c r="G712" s="152">
        <v>170.13036375307578</v>
      </c>
      <c r="H712" s="150">
        <v>702.9155958911</v>
      </c>
      <c r="I712" s="151">
        <v>891.42415608368719</v>
      </c>
      <c r="J712" s="153">
        <v>1074.889456938055</v>
      </c>
      <c r="K712" s="150">
        <v>616.21471091517333</v>
      </c>
      <c r="L712" s="151">
        <v>774.75084674592097</v>
      </c>
      <c r="M712" s="152">
        <v>938.5386666666667</v>
      </c>
      <c r="N712" s="150">
        <v>61.160458252088169</v>
      </c>
      <c r="O712" s="151">
        <v>82.6326774546352</v>
      </c>
      <c r="P712" s="152">
        <v>96.122108341357304</v>
      </c>
      <c r="Q712" s="150">
        <v>25.540426723838529</v>
      </c>
      <c r="R712" s="151">
        <v>34.040631883131056</v>
      </c>
      <c r="S712" s="152">
        <v>40.228681930031016</v>
      </c>
      <c r="T712" s="150">
        <v>410.12353009237398</v>
      </c>
      <c r="U712" s="151">
        <v>490.15723726171916</v>
      </c>
      <c r="V712" s="152">
        <v>530.59229057451603</v>
      </c>
      <c r="W712" s="150">
        <v>172.49173504347183</v>
      </c>
      <c r="X712" s="151">
        <v>206.15269814035173</v>
      </c>
      <c r="Y712" s="152">
        <v>223.15906815020867</v>
      </c>
      <c r="Z712" s="150">
        <v>787.57110210667304</v>
      </c>
      <c r="AA712" s="151">
        <v>981.1044202524821</v>
      </c>
      <c r="AB712" s="166">
        <v>1266.1992728504686</v>
      </c>
      <c r="AC712" s="150">
        <v>65.305159890548978</v>
      </c>
      <c r="AD712" s="151">
        <v>82.961412584760438</v>
      </c>
      <c r="AE712" s="152">
        <v>87.567333333333337</v>
      </c>
      <c r="AF712" s="150">
        <v>213.80120235427958</v>
      </c>
      <c r="AG712" s="151">
        <v>219.92742440078635</v>
      </c>
      <c r="AH712" s="152">
        <v>238.64756463749512</v>
      </c>
      <c r="AI712" s="150">
        <v>155.68869892781785</v>
      </c>
      <c r="AJ712" s="151">
        <v>197.19312577762085</v>
      </c>
      <c r="AK712" s="152">
        <v>230.07999999999998</v>
      </c>
      <c r="AL712" s="150">
        <v>55.675614201272843</v>
      </c>
      <c r="AM712" s="151">
        <v>70.814841333905079</v>
      </c>
      <c r="AN712" s="152">
        <v>87.160329160871612</v>
      </c>
      <c r="AO712" s="150">
        <v>95.593354913889343</v>
      </c>
      <c r="AP712" s="151">
        <v>110.38475570480884</v>
      </c>
      <c r="AQ712" s="152">
        <v>123.37497699796732</v>
      </c>
      <c r="AR712" s="150">
        <v>61.767554589636326</v>
      </c>
      <c r="AS712" s="151">
        <v>79.463896640478907</v>
      </c>
      <c r="AT712" s="166">
        <v>99.450685781534204</v>
      </c>
      <c r="AU712" s="150">
        <v>28.214160668078659</v>
      </c>
      <c r="AV712" s="151">
        <v>35.7809349444898</v>
      </c>
      <c r="AW712" s="166">
        <v>43.464116828929072</v>
      </c>
      <c r="AX712" s="150">
        <v>80.642961377982246</v>
      </c>
      <c r="AY712" s="151">
        <v>80.642961377982246</v>
      </c>
      <c r="AZ712" s="152">
        <v>80.642961377982246</v>
      </c>
      <c r="BA712" s="150">
        <v>11.222036565456449</v>
      </c>
      <c r="BB712" s="151">
        <v>12.958450573308186</v>
      </c>
      <c r="BC712" s="152">
        <v>14.483417852430374</v>
      </c>
    </row>
    <row r="713" spans="1:55" hidden="1">
      <c r="A713" s="147" t="str">
        <f t="shared" si="11"/>
        <v>FIRSTLIGHT HEALTH SYSTEMPREMIER</v>
      </c>
      <c r="B713" s="148" t="s">
        <v>502</v>
      </c>
      <c r="C713" s="148" t="s">
        <v>8334</v>
      </c>
      <c r="D713" s="168">
        <v>15</v>
      </c>
      <c r="E713" s="150">
        <v>90.559039229289681</v>
      </c>
      <c r="F713" s="151">
        <v>110.87213602572317</v>
      </c>
      <c r="G713" s="152">
        <v>170.13036375307578</v>
      </c>
      <c r="H713" s="150">
        <v>1774.241981554834</v>
      </c>
      <c r="I713" s="151">
        <v>2234.7222090856658</v>
      </c>
      <c r="J713" s="153">
        <v>2704.7041636112185</v>
      </c>
      <c r="K713" s="150">
        <v>1726.4826996787724</v>
      </c>
      <c r="L713" s="151">
        <v>2170.6621243783366</v>
      </c>
      <c r="M713" s="152">
        <v>2629.5554816811873</v>
      </c>
      <c r="N713" s="150">
        <v>22.218855152223149</v>
      </c>
      <c r="O713" s="151">
        <v>30.019452824198371</v>
      </c>
      <c r="P713" s="152">
        <v>34.919999999999995</v>
      </c>
      <c r="Q713" s="150">
        <v>25.540426723838529</v>
      </c>
      <c r="R713" s="151">
        <v>34.040631883131056</v>
      </c>
      <c r="S713" s="152">
        <v>40.228681930031016</v>
      </c>
      <c r="T713" s="150">
        <v>410.12353009237398</v>
      </c>
      <c r="U713" s="151">
        <v>490.15723726171916</v>
      </c>
      <c r="V713" s="152">
        <v>530.59229057451603</v>
      </c>
      <c r="W713" s="150">
        <v>119.63269530753918</v>
      </c>
      <c r="X713" s="151">
        <v>142.97846164766247</v>
      </c>
      <c r="Y713" s="152">
        <v>154.77333333333334</v>
      </c>
      <c r="Z713" s="150">
        <v>1401.5448061952443</v>
      </c>
      <c r="AA713" s="151">
        <v>1745.9525887401292</v>
      </c>
      <c r="AB713" s="166">
        <v>2253.3013333333333</v>
      </c>
      <c r="AC713" s="150">
        <v>341.21102078860946</v>
      </c>
      <c r="AD713" s="151">
        <v>433.4626593297379</v>
      </c>
      <c r="AE713" s="152">
        <v>457.52800000000002</v>
      </c>
      <c r="AF713" s="150">
        <v>564.94920063433301</v>
      </c>
      <c r="AG713" s="151">
        <v>581.13715565970926</v>
      </c>
      <c r="AH713" s="152">
        <v>630.60333333333324</v>
      </c>
      <c r="AI713" s="150">
        <v>382.98914687799754</v>
      </c>
      <c r="AJ713" s="151">
        <v>485.08869000691834</v>
      </c>
      <c r="AK713" s="152">
        <v>565.98933333333332</v>
      </c>
      <c r="AL713" s="150">
        <v>18.249302130541938</v>
      </c>
      <c r="AM713" s="151">
        <v>23.211624215890172</v>
      </c>
      <c r="AN713" s="152">
        <v>28.569333333333336</v>
      </c>
      <c r="AO713" s="150">
        <v>95.593354913889343</v>
      </c>
      <c r="AP713" s="151">
        <v>110.38475570480884</v>
      </c>
      <c r="AQ713" s="152">
        <v>123.37497699796732</v>
      </c>
      <c r="AR713" s="150">
        <v>61.767554589636326</v>
      </c>
      <c r="AS713" s="151">
        <v>79.463896640478907</v>
      </c>
      <c r="AT713" s="166">
        <v>99.450685781534204</v>
      </c>
      <c r="AU713" s="150">
        <v>28.214160668078659</v>
      </c>
      <c r="AV713" s="151">
        <v>35.7809349444898</v>
      </c>
      <c r="AW713" s="166">
        <v>43.464116828929072</v>
      </c>
      <c r="AX713" s="150">
        <v>80.642961377982246</v>
      </c>
      <c r="AY713" s="151">
        <v>80.642961377982246</v>
      </c>
      <c r="AZ713" s="152">
        <v>80.642961377982246</v>
      </c>
      <c r="BA713" s="150">
        <v>11.222036565456449</v>
      </c>
      <c r="BB713" s="151">
        <v>12.958450573308186</v>
      </c>
      <c r="BC713" s="152">
        <v>14.483417852430374</v>
      </c>
    </row>
    <row r="714" spans="1:55" hidden="1">
      <c r="A714" s="147" t="str">
        <f t="shared" si="11"/>
        <v>NATIONAL JEWISH HEALTHVIZIENT</v>
      </c>
      <c r="B714" s="148" t="s">
        <v>750</v>
      </c>
      <c r="C714" s="148" t="s">
        <v>8335</v>
      </c>
      <c r="D714" s="168">
        <v>15</v>
      </c>
      <c r="E714" s="150">
        <v>91.737021956160234</v>
      </c>
      <c r="F714" s="151">
        <v>102.70659100511341</v>
      </c>
      <c r="G714" s="152">
        <v>135.65509326084924</v>
      </c>
      <c r="H714" s="150">
        <v>3008.9985304716156</v>
      </c>
      <c r="I714" s="151">
        <v>3405.8708264805409</v>
      </c>
      <c r="J714" s="153">
        <v>4474.7838706169277</v>
      </c>
      <c r="K714" s="150">
        <v>1966.7706226527416</v>
      </c>
      <c r="L714" s="151">
        <v>2242.398421361378</v>
      </c>
      <c r="M714" s="152">
        <v>2895.4314835140417</v>
      </c>
      <c r="N714" s="150">
        <v>65.56790781887382</v>
      </c>
      <c r="O714" s="151">
        <v>71.371193044516161</v>
      </c>
      <c r="P714" s="152">
        <v>90.105059893148336</v>
      </c>
      <c r="Q714" s="150">
        <v>976.66</v>
      </c>
      <c r="R714" s="151">
        <v>1092.1012120746468</v>
      </c>
      <c r="S714" s="152">
        <v>1489.2473272097377</v>
      </c>
      <c r="T714" s="150">
        <v>302.48113292545133</v>
      </c>
      <c r="U714" s="151">
        <v>322.52277196782268</v>
      </c>
      <c r="V714" s="152">
        <v>382.20424182210121</v>
      </c>
      <c r="W714" s="150">
        <v>189.16465275463531</v>
      </c>
      <c r="X714" s="151">
        <v>201.69822684376132</v>
      </c>
      <c r="Y714" s="152">
        <v>239.02162751898044</v>
      </c>
      <c r="Z714" s="150">
        <v>873.75358791763881</v>
      </c>
      <c r="AA714" s="151">
        <v>1082.4203496042649</v>
      </c>
      <c r="AB714" s="166">
        <v>1530.3749095510341</v>
      </c>
      <c r="AC714" s="150">
        <v>55.792617900289066</v>
      </c>
      <c r="AD714" s="151">
        <v>62.930182395583671</v>
      </c>
      <c r="AE714" s="152">
        <v>73.075333333333347</v>
      </c>
      <c r="AF714" s="150">
        <v>191.94364813048284</v>
      </c>
      <c r="AG714" s="151">
        <v>239.62473892041626</v>
      </c>
      <c r="AH714" s="152">
        <v>356.67408979285784</v>
      </c>
      <c r="AI714" s="150">
        <v>104.90102713813171</v>
      </c>
      <c r="AJ714" s="151">
        <v>117.34613115360872</v>
      </c>
      <c r="AK714" s="152">
        <v>132.59200000000001</v>
      </c>
      <c r="AL714" s="150">
        <v>48.298003551570432</v>
      </c>
      <c r="AM714" s="151">
        <v>56.650147246458687</v>
      </c>
      <c r="AN714" s="152">
        <v>66.366918549067407</v>
      </c>
      <c r="AO714" s="150">
        <v>119.77102262737075</v>
      </c>
      <c r="AP714" s="151">
        <v>128.35163041050316</v>
      </c>
      <c r="AQ714" s="152">
        <v>153.75266416721331</v>
      </c>
      <c r="AR714" s="150">
        <v>56.387638511001946</v>
      </c>
      <c r="AS714" s="151">
        <v>63.626176930690995</v>
      </c>
      <c r="AT714" s="166">
        <v>87.046789202362007</v>
      </c>
      <c r="AU714" s="150">
        <v>40.01564345574095</v>
      </c>
      <c r="AV714" s="151">
        <v>44.059596907261181</v>
      </c>
      <c r="AW714" s="166">
        <v>58.987274721154741</v>
      </c>
      <c r="AX714" s="150">
        <v>84.557978254756776</v>
      </c>
      <c r="AY714" s="151">
        <v>84.557978254756776</v>
      </c>
      <c r="AZ714" s="152">
        <v>84.557978254756776</v>
      </c>
      <c r="BA714" s="150">
        <v>19.073066205717726</v>
      </c>
      <c r="BB714" s="151">
        <v>20.439494384611649</v>
      </c>
      <c r="BC714" s="152">
        <v>24.484509513543919</v>
      </c>
    </row>
    <row r="715" spans="1:55" hidden="1">
      <c r="A715" s="147" t="str">
        <f t="shared" si="11"/>
        <v>JCH MEDICAL GROUPINTALARE</v>
      </c>
      <c r="B715" s="148" t="s">
        <v>618</v>
      </c>
      <c r="C715" s="148" t="s">
        <v>8332</v>
      </c>
      <c r="D715" s="168">
        <v>14</v>
      </c>
      <c r="E715" s="150">
        <v>93.542106089414631</v>
      </c>
      <c r="F715" s="151">
        <v>105.12696665118459</v>
      </c>
      <c r="G715" s="152">
        <v>173.45076095947067</v>
      </c>
      <c r="H715" s="150">
        <v>2203.9177247599446</v>
      </c>
      <c r="I715" s="151">
        <v>2511.4777117546505</v>
      </c>
      <c r="J715" s="153">
        <v>3014.8861500129588</v>
      </c>
      <c r="K715" s="150">
        <v>2008.9706398809531</v>
      </c>
      <c r="L715" s="151">
        <v>2289.8341197808436</v>
      </c>
      <c r="M715" s="152">
        <v>2749.8954221994677</v>
      </c>
      <c r="N715" s="150">
        <v>83.151717815499367</v>
      </c>
      <c r="O715" s="151">
        <v>93.736231246165886</v>
      </c>
      <c r="P715" s="152">
        <v>101.26374689826302</v>
      </c>
      <c r="Q715" s="150">
        <v>111.79536706349208</v>
      </c>
      <c r="R715" s="151">
        <v>127.90736072764115</v>
      </c>
      <c r="S715" s="152">
        <v>163.72698091522787</v>
      </c>
      <c r="T715" s="150">
        <v>85.476931941325844</v>
      </c>
      <c r="U715" s="151">
        <v>99.637302954363804</v>
      </c>
      <c r="V715" s="152">
        <v>111.5307142857143</v>
      </c>
      <c r="W715" s="150">
        <v>69.894415480710634</v>
      </c>
      <c r="X715" s="151">
        <v>81.473338968812314</v>
      </c>
      <c r="Y715" s="152">
        <v>91.198571428571427</v>
      </c>
      <c r="Z715" s="150">
        <v>280.11387168451336</v>
      </c>
      <c r="AA715" s="151">
        <v>343.40258818567679</v>
      </c>
      <c r="AB715" s="166">
        <v>496.34428571428572</v>
      </c>
      <c r="AC715" s="150">
        <v>244.93413781894455</v>
      </c>
      <c r="AD715" s="151">
        <v>294.84301347272338</v>
      </c>
      <c r="AE715" s="152">
        <v>316.8310835401158</v>
      </c>
      <c r="AF715" s="150">
        <v>202.4798240477383</v>
      </c>
      <c r="AG715" s="151">
        <v>274.9248706373092</v>
      </c>
      <c r="AH715" s="152">
        <v>349.39714285714291</v>
      </c>
      <c r="AI715" s="150">
        <v>261.57219988749688</v>
      </c>
      <c r="AJ715" s="151">
        <v>290.16511242580623</v>
      </c>
      <c r="AK715" s="152">
        <v>346.38821339950368</v>
      </c>
      <c r="AL715" s="150">
        <v>52.250588643629733</v>
      </c>
      <c r="AM715" s="151">
        <v>66.001368423753732</v>
      </c>
      <c r="AN715" s="152">
        <v>72.621166253101734</v>
      </c>
      <c r="AO715" s="150">
        <v>214.75751427457433</v>
      </c>
      <c r="AP715" s="151">
        <v>237.28622691855239</v>
      </c>
      <c r="AQ715" s="152">
        <v>265.59597187758482</v>
      </c>
      <c r="AR715" s="150">
        <v>83.748960153654963</v>
      </c>
      <c r="AS715" s="151">
        <v>100.26012338912628</v>
      </c>
      <c r="AT715" s="166">
        <v>122.42839950372208</v>
      </c>
      <c r="AU715" s="150">
        <v>37.077563967639414</v>
      </c>
      <c r="AV715" s="151">
        <v>44.820908573354281</v>
      </c>
      <c r="AW715" s="166">
        <v>58.222357320099242</v>
      </c>
      <c r="AX715" s="150">
        <v>15.875714285714285</v>
      </c>
      <c r="AY715" s="151">
        <v>15.875714285714285</v>
      </c>
      <c r="AZ715" s="152">
        <v>15.875714285714285</v>
      </c>
      <c r="BA715" s="150">
        <v>31.336738354734862</v>
      </c>
      <c r="BB715" s="151">
        <v>34.624056966044243</v>
      </c>
      <c r="BC715" s="152">
        <v>38.75492555831265</v>
      </c>
    </row>
    <row r="716" spans="1:55" hidden="1">
      <c r="A716" s="147" t="str">
        <f t="shared" si="11"/>
        <v>LSU HEALTHCARE SERVICES DIVISIONVIZIENT</v>
      </c>
      <c r="B716" s="148" t="s">
        <v>672</v>
      </c>
      <c r="C716" s="148" t="s">
        <v>8335</v>
      </c>
      <c r="D716" s="168">
        <v>14</v>
      </c>
      <c r="E716" s="150">
        <v>91.737021956160234</v>
      </c>
      <c r="F716" s="151">
        <v>102.70659100511341</v>
      </c>
      <c r="G716" s="152">
        <v>135.65509326084924</v>
      </c>
      <c r="H716" s="150">
        <v>2055.368114499845</v>
      </c>
      <c r="I716" s="151">
        <v>2339.5212952680204</v>
      </c>
      <c r="J716" s="153">
        <v>3020.6529057654243</v>
      </c>
      <c r="K716" s="150">
        <v>1966.7706226527416</v>
      </c>
      <c r="L716" s="151">
        <v>2242.398421361378</v>
      </c>
      <c r="M716" s="152">
        <v>2895.4314835140417</v>
      </c>
      <c r="N716" s="150">
        <v>65.56790781887382</v>
      </c>
      <c r="O716" s="151">
        <v>71.371193044516161</v>
      </c>
      <c r="P716" s="152">
        <v>90.105059893148336</v>
      </c>
      <c r="Q716" s="150">
        <v>23.029584028229564</v>
      </c>
      <c r="R716" s="151">
        <v>25.751680862126463</v>
      </c>
      <c r="S716" s="152">
        <v>35.116362358234127</v>
      </c>
      <c r="T716" s="150">
        <v>302.48113292545133</v>
      </c>
      <c r="U716" s="151">
        <v>322.52277196782268</v>
      </c>
      <c r="V716" s="152">
        <v>382.20424182210121</v>
      </c>
      <c r="W716" s="150">
        <v>85.461221050786762</v>
      </c>
      <c r="X716" s="151">
        <v>91.123666598563474</v>
      </c>
      <c r="Y716" s="152">
        <v>107.98571428571428</v>
      </c>
      <c r="Z716" s="150">
        <v>1043.9225669590951</v>
      </c>
      <c r="AA716" s="151">
        <v>1293.2284862836607</v>
      </c>
      <c r="AB716" s="166">
        <v>1828.425</v>
      </c>
      <c r="AC716" s="150">
        <v>282.80710271846306</v>
      </c>
      <c r="AD716" s="151">
        <v>318.98669083149866</v>
      </c>
      <c r="AE716" s="152">
        <v>370.41142857142859</v>
      </c>
      <c r="AF716" s="150">
        <v>184.22439685111084</v>
      </c>
      <c r="AG716" s="151">
        <v>229.98793358459622</v>
      </c>
      <c r="AH716" s="152">
        <v>342.33</v>
      </c>
      <c r="AI716" s="150">
        <v>359.8982374784776</v>
      </c>
      <c r="AJ716" s="151">
        <v>402.59535039147772</v>
      </c>
      <c r="AK716" s="152">
        <v>454.90142857142854</v>
      </c>
      <c r="AL716" s="150">
        <v>192.3957895130861</v>
      </c>
      <c r="AM716" s="151">
        <v>225.66667365199211</v>
      </c>
      <c r="AN716" s="152">
        <v>264.37357142857144</v>
      </c>
      <c r="AO716" s="150">
        <v>119.77102262737075</v>
      </c>
      <c r="AP716" s="151">
        <v>128.35163041050316</v>
      </c>
      <c r="AQ716" s="152">
        <v>153.75266416721331</v>
      </c>
      <c r="AR716" s="150">
        <v>56.387638511001946</v>
      </c>
      <c r="AS716" s="151">
        <v>63.626176930690995</v>
      </c>
      <c r="AT716" s="166">
        <v>87.046789202362007</v>
      </c>
      <c r="AU716" s="150">
        <v>39.546988930830352</v>
      </c>
      <c r="AV716" s="151">
        <v>43.543580477857432</v>
      </c>
      <c r="AW716" s="166">
        <v>58.296428571428571</v>
      </c>
      <c r="AX716" s="150">
        <v>84.557978254756776</v>
      </c>
      <c r="AY716" s="151">
        <v>84.557978254756776</v>
      </c>
      <c r="AZ716" s="152">
        <v>84.557978254756776</v>
      </c>
      <c r="BA716" s="150">
        <v>19.073066205717726</v>
      </c>
      <c r="BB716" s="151">
        <v>20.439494384611649</v>
      </c>
      <c r="BC716" s="152">
        <v>24.484509513543919</v>
      </c>
    </row>
    <row r="717" spans="1:55" hidden="1">
      <c r="A717" s="147" t="str">
        <f t="shared" si="11"/>
        <v>SANFORD HEALTHINTERNATIONAL PHYSICIANS NTWRKS LLC</v>
      </c>
      <c r="B717" s="148" t="s">
        <v>905</v>
      </c>
      <c r="C717" s="148" t="s">
        <v>8377</v>
      </c>
      <c r="D717" s="168">
        <v>14</v>
      </c>
      <c r="E717" s="150">
        <v>379.06622248610302</v>
      </c>
      <c r="F717" s="151">
        <v>431.24875692342675</v>
      </c>
      <c r="G717" s="152">
        <v>534.48582729188786</v>
      </c>
      <c r="H717" s="150">
        <v>1975.5733935670435</v>
      </c>
      <c r="I717" s="151">
        <v>2194.2439310474842</v>
      </c>
      <c r="J717" s="153">
        <v>2648.354891550714</v>
      </c>
      <c r="K717" s="150">
        <v>1802.829657442308</v>
      </c>
      <c r="L717" s="151">
        <v>2005.8444777140478</v>
      </c>
      <c r="M717" s="152">
        <v>2422.2955878816183</v>
      </c>
      <c r="N717" s="150">
        <v>84.259245271654066</v>
      </c>
      <c r="O717" s="151">
        <v>91.025471587425002</v>
      </c>
      <c r="P717" s="152">
        <v>105.9279424249622</v>
      </c>
      <c r="Q717" s="150">
        <v>88.484490853081581</v>
      </c>
      <c r="R717" s="151">
        <v>97.373981746011381</v>
      </c>
      <c r="S717" s="152">
        <v>120.13136124413352</v>
      </c>
      <c r="T717" s="150">
        <v>371.18615967095161</v>
      </c>
      <c r="U717" s="151">
        <v>401.34005859816926</v>
      </c>
      <c r="V717" s="152">
        <v>439.62317712594205</v>
      </c>
      <c r="W717" s="150">
        <v>203.94181294852581</v>
      </c>
      <c r="X717" s="151">
        <v>220.50935097347505</v>
      </c>
      <c r="Y717" s="152">
        <v>241.54334805137927</v>
      </c>
      <c r="Z717" s="150">
        <v>1032.5923936875072</v>
      </c>
      <c r="AA717" s="151">
        <v>1266.7554157057007</v>
      </c>
      <c r="AB717" s="152">
        <v>1628.3011788757403</v>
      </c>
      <c r="AC717" s="150">
        <v>227.29796487514423</v>
      </c>
      <c r="AD717" s="151">
        <v>255.9849865630552</v>
      </c>
      <c r="AE717" s="152">
        <v>274.51890156885418</v>
      </c>
      <c r="AF717" s="150">
        <v>208.622996626912</v>
      </c>
      <c r="AG717" s="151">
        <v>255.72635106945447</v>
      </c>
      <c r="AH717" s="152">
        <v>340.66563727493298</v>
      </c>
      <c r="AI717" s="150">
        <v>315.48786505928706</v>
      </c>
      <c r="AJ717" s="151">
        <v>345.29242863485371</v>
      </c>
      <c r="AK717" s="152">
        <v>372.19444576567838</v>
      </c>
      <c r="AL717" s="150">
        <v>77.904170065568721</v>
      </c>
      <c r="AM717" s="151">
        <v>90.553171166454433</v>
      </c>
      <c r="AN717" s="152">
        <v>100.24622547461853</v>
      </c>
      <c r="AO717" s="150">
        <v>82.680464660023887</v>
      </c>
      <c r="AP717" s="151">
        <v>89.415625350233213</v>
      </c>
      <c r="AQ717" s="152">
        <v>99.592716463704562</v>
      </c>
      <c r="AR717" s="150">
        <v>51.20799843392367</v>
      </c>
      <c r="AS717" s="151">
        <v>57.030814460017261</v>
      </c>
      <c r="AT717" s="152">
        <v>69.296504816756368</v>
      </c>
      <c r="AU717" s="150">
        <v>41.366485019016629</v>
      </c>
      <c r="AV717" s="151">
        <v>47.193193249216023</v>
      </c>
      <c r="AW717" s="152">
        <v>55.674316554303637</v>
      </c>
      <c r="AX717" s="150">
        <v>66.396630956683396</v>
      </c>
      <c r="AY717" s="151">
        <v>66.396630956683396</v>
      </c>
      <c r="AZ717" s="152">
        <v>66.396630956683396</v>
      </c>
      <c r="BA717" s="150">
        <v>10.552474658819062</v>
      </c>
      <c r="BB717" s="151">
        <v>11.412080525800503</v>
      </c>
      <c r="BC717" s="152">
        <v>12.710978597031637</v>
      </c>
    </row>
    <row r="718" spans="1:55" hidden="1">
      <c r="A718" s="147" t="str">
        <f t="shared" si="11"/>
        <v>GENERAL JOHN J PERSHING MEMORIAL HOSPITALVIZIENT</v>
      </c>
      <c r="B718" s="148" t="s">
        <v>518</v>
      </c>
      <c r="C718" s="148" t="s">
        <v>8335</v>
      </c>
      <c r="D718" s="168">
        <v>14</v>
      </c>
      <c r="E718" s="150">
        <v>432.81412865255982</v>
      </c>
      <c r="F718" s="151">
        <v>484.56841899660054</v>
      </c>
      <c r="G718" s="152">
        <v>640.01904285746809</v>
      </c>
      <c r="H718" s="150">
        <v>2147.0808612714095</v>
      </c>
      <c r="I718" s="151">
        <v>2441.6430569725353</v>
      </c>
      <c r="J718" s="153">
        <v>3158.3114688903238</v>
      </c>
      <c r="K718" s="150">
        <v>1966.7706226527416</v>
      </c>
      <c r="L718" s="151">
        <v>2242.398421361378</v>
      </c>
      <c r="M718" s="152">
        <v>2895.4314835140417</v>
      </c>
      <c r="N718" s="150">
        <v>80.098149216817802</v>
      </c>
      <c r="O718" s="151">
        <v>87.187477234349146</v>
      </c>
      <c r="P718" s="152">
        <v>110.07288127064815</v>
      </c>
      <c r="Q718" s="150">
        <v>100.21208940185029</v>
      </c>
      <c r="R718" s="151">
        <v>112.05715837680827</v>
      </c>
      <c r="S718" s="152">
        <v>152.80710410563435</v>
      </c>
      <c r="T718" s="150">
        <v>427.60650499221407</v>
      </c>
      <c r="U718" s="151">
        <v>455.93863646216607</v>
      </c>
      <c r="V718" s="152">
        <v>540.30814569524568</v>
      </c>
      <c r="W718" s="150">
        <v>230.88416277365587</v>
      </c>
      <c r="X718" s="151">
        <v>246.1819666603206</v>
      </c>
      <c r="Y718" s="152">
        <v>291.73689455660809</v>
      </c>
      <c r="Z718" s="150">
        <v>1082.7604634972979</v>
      </c>
      <c r="AA718" s="151">
        <v>1341.3415128052047</v>
      </c>
      <c r="AB718" s="152">
        <v>1896.4493757779076</v>
      </c>
      <c r="AC718" s="150">
        <v>249.76420605477719</v>
      </c>
      <c r="AD718" s="151">
        <v>281.71660758069282</v>
      </c>
      <c r="AE718" s="152">
        <v>327.13293082620584</v>
      </c>
      <c r="AF718" s="150">
        <v>229.36481817349096</v>
      </c>
      <c r="AG718" s="151">
        <v>286.3417737845059</v>
      </c>
      <c r="AH718" s="152">
        <v>426.21096634008444</v>
      </c>
      <c r="AI718" s="150">
        <v>306.28059975267956</v>
      </c>
      <c r="AJ718" s="151">
        <v>342.61669698484121</v>
      </c>
      <c r="AK718" s="152">
        <v>387.13021588370469</v>
      </c>
      <c r="AL718" s="150">
        <v>81.419337272144318</v>
      </c>
      <c r="AM718" s="151">
        <v>95.499132593568319</v>
      </c>
      <c r="AN718" s="152">
        <v>111.87937653136703</v>
      </c>
      <c r="AO718" s="150">
        <v>99.39613263717132</v>
      </c>
      <c r="AP718" s="151">
        <v>106.51704728422442</v>
      </c>
      <c r="AQ718" s="152">
        <v>127.59697517511525</v>
      </c>
      <c r="AR718" s="150">
        <v>59.420233122652725</v>
      </c>
      <c r="AS718" s="151">
        <v>67.048068792367474</v>
      </c>
      <c r="AT718" s="166">
        <v>91.728269591810829</v>
      </c>
      <c r="AU718" s="150">
        <v>50.746392781899807</v>
      </c>
      <c r="AV718" s="151">
        <v>55.874788392220132</v>
      </c>
      <c r="AW718" s="152">
        <v>74.805529878442911</v>
      </c>
      <c r="AX718" s="150">
        <v>71.185558074562636</v>
      </c>
      <c r="AY718" s="151">
        <v>71.185558074562636</v>
      </c>
      <c r="AZ718" s="152">
        <v>71.185558074562636</v>
      </c>
      <c r="BA718" s="150">
        <v>12.542561601172487</v>
      </c>
      <c r="BB718" s="151">
        <v>13.441132886067265</v>
      </c>
      <c r="BC718" s="152">
        <v>16.101158855939815</v>
      </c>
    </row>
    <row r="719" spans="1:55" hidden="1">
      <c r="A719" s="147" t="str">
        <f t="shared" si="11"/>
        <v>RIVERSIDE MEDICAL CENTERHEALTHTRUST</v>
      </c>
      <c r="B719" s="148" t="s">
        <v>863</v>
      </c>
      <c r="C719" s="148" t="s">
        <v>8331</v>
      </c>
      <c r="D719" s="168">
        <v>13</v>
      </c>
      <c r="E719" s="150">
        <v>86.43127663993954</v>
      </c>
      <c r="F719" s="151">
        <v>0</v>
      </c>
      <c r="G719" s="152">
        <v>142.25701257974336</v>
      </c>
      <c r="H719" s="150">
        <v>1647.0867029928927</v>
      </c>
      <c r="I719" s="151">
        <v>0</v>
      </c>
      <c r="J719" s="153">
        <v>1775.1957410339323</v>
      </c>
      <c r="K719" s="150">
        <v>1577.9637664274396</v>
      </c>
      <c r="L719" s="151">
        <v>0</v>
      </c>
      <c r="M719" s="152">
        <v>1701.5154356794776</v>
      </c>
      <c r="N719" s="150">
        <v>48.393242135062344</v>
      </c>
      <c r="O719" s="151">
        <v>0</v>
      </c>
      <c r="P719" s="152">
        <v>51.396156727116349</v>
      </c>
      <c r="Q719" s="150">
        <v>20.729694430390623</v>
      </c>
      <c r="R719" s="151">
        <v>0</v>
      </c>
      <c r="S719" s="152">
        <v>22.284148627338546</v>
      </c>
      <c r="T719" s="150">
        <v>121.88052896523352</v>
      </c>
      <c r="U719" s="151">
        <v>0</v>
      </c>
      <c r="V719" s="152">
        <v>147.78014568848107</v>
      </c>
      <c r="W719" s="150">
        <v>55.700756257235668</v>
      </c>
      <c r="X719" s="151">
        <v>0</v>
      </c>
      <c r="Y719" s="152">
        <v>61.037692307692311</v>
      </c>
      <c r="Z719" s="150">
        <v>741.85001714033513</v>
      </c>
      <c r="AA719" s="151">
        <v>0</v>
      </c>
      <c r="AB719" s="152">
        <v>962.3976923076923</v>
      </c>
      <c r="AC719" s="150">
        <v>167.21341572294901</v>
      </c>
      <c r="AD719" s="151">
        <v>0</v>
      </c>
      <c r="AE719" s="152">
        <v>191.59615384615384</v>
      </c>
      <c r="AF719" s="150">
        <v>162.60408509357381</v>
      </c>
      <c r="AG719" s="151">
        <v>0</v>
      </c>
      <c r="AH719" s="152">
        <v>191.23692307692306</v>
      </c>
      <c r="AI719" s="150">
        <v>536.83774854111402</v>
      </c>
      <c r="AJ719" s="151">
        <v>0</v>
      </c>
      <c r="AK719" s="152">
        <v>559.80923076923079</v>
      </c>
      <c r="AL719" s="150">
        <v>107.07429339417517</v>
      </c>
      <c r="AM719" s="151">
        <v>0</v>
      </c>
      <c r="AN719" s="152">
        <v>125.70979822234958</v>
      </c>
      <c r="AO719" s="150">
        <v>84.039586555408349</v>
      </c>
      <c r="AP719" s="151">
        <v>0</v>
      </c>
      <c r="AQ719" s="152">
        <v>89.290337431008567</v>
      </c>
      <c r="AR719" s="150">
        <v>47.80636689456859</v>
      </c>
      <c r="AS719" s="151">
        <v>0</v>
      </c>
      <c r="AT719" s="166">
        <v>55.238909217977273</v>
      </c>
      <c r="AU719" s="150">
        <v>32.626427627858384</v>
      </c>
      <c r="AV719" s="151">
        <v>0</v>
      </c>
      <c r="AW719" s="152">
        <v>40.102309870260285</v>
      </c>
      <c r="AX719" s="150">
        <v>14.609230769230768</v>
      </c>
      <c r="AY719" s="151">
        <v>0</v>
      </c>
      <c r="AZ719" s="152">
        <v>14.609230769230768</v>
      </c>
      <c r="BA719" s="150">
        <v>9.9425255147684304</v>
      </c>
      <c r="BB719" s="151">
        <v>0</v>
      </c>
      <c r="BC719" s="152">
        <v>10.563729481757584</v>
      </c>
    </row>
    <row r="720" spans="1:55" hidden="1">
      <c r="A720" s="147" t="str">
        <f t="shared" si="11"/>
        <v>GREAT FALLS CLINIC, LLPHEALTHTRUST</v>
      </c>
      <c r="B720" s="148" t="s">
        <v>540</v>
      </c>
      <c r="C720" s="148" t="s">
        <v>8331</v>
      </c>
      <c r="D720" s="168">
        <v>12</v>
      </c>
      <c r="E720" s="150">
        <v>86.43127663993954</v>
      </c>
      <c r="F720" s="151">
        <v>0</v>
      </c>
      <c r="G720" s="152">
        <v>142.25701257974336</v>
      </c>
      <c r="H720" s="150">
        <v>440.40964735602125</v>
      </c>
      <c r="I720" s="151">
        <v>0</v>
      </c>
      <c r="J720" s="153">
        <v>472.94248196067184</v>
      </c>
      <c r="K720" s="150">
        <v>303.84762174444683</v>
      </c>
      <c r="L720" s="151">
        <v>0</v>
      </c>
      <c r="M720" s="152">
        <v>327.63833333333332</v>
      </c>
      <c r="N720" s="150">
        <v>115.83233118118382</v>
      </c>
      <c r="O720" s="151">
        <v>0</v>
      </c>
      <c r="P720" s="152">
        <v>123.02</v>
      </c>
      <c r="Q720" s="150">
        <v>20.729694430390623</v>
      </c>
      <c r="R720" s="151">
        <v>0</v>
      </c>
      <c r="S720" s="152">
        <v>22.284148627338546</v>
      </c>
      <c r="T720" s="150">
        <v>121.88052896523352</v>
      </c>
      <c r="U720" s="151">
        <v>0</v>
      </c>
      <c r="V720" s="152">
        <v>147.78014568848107</v>
      </c>
      <c r="W720" s="150">
        <v>186.19256596013517</v>
      </c>
      <c r="X720" s="151">
        <v>0</v>
      </c>
      <c r="Y720" s="152">
        <v>204.0325</v>
      </c>
      <c r="Z720" s="150">
        <v>2187.1600866857057</v>
      </c>
      <c r="AA720" s="151">
        <v>0</v>
      </c>
      <c r="AB720" s="152">
        <v>2837.39</v>
      </c>
      <c r="AC720" s="150">
        <v>687.82443302288789</v>
      </c>
      <c r="AD720" s="151">
        <v>0</v>
      </c>
      <c r="AE720" s="152">
        <v>788.12166666666656</v>
      </c>
      <c r="AF720" s="150">
        <v>377.75972474159869</v>
      </c>
      <c r="AG720" s="151">
        <v>0</v>
      </c>
      <c r="AH720" s="152">
        <v>444.2791666666667</v>
      </c>
      <c r="AI720" s="150">
        <v>982.62</v>
      </c>
      <c r="AJ720" s="151">
        <v>0</v>
      </c>
      <c r="AK720" s="152">
        <v>1024.6666666666667</v>
      </c>
      <c r="AL720" s="150">
        <v>107.07429339417517</v>
      </c>
      <c r="AM720" s="151">
        <v>0</v>
      </c>
      <c r="AN720" s="152">
        <v>125.70979822234958</v>
      </c>
      <c r="AO720" s="150">
        <v>84.039586555408349</v>
      </c>
      <c r="AP720" s="151">
        <v>0</v>
      </c>
      <c r="AQ720" s="152">
        <v>89.290337431008567</v>
      </c>
      <c r="AR720" s="150">
        <v>47.80636689456859</v>
      </c>
      <c r="AS720" s="151">
        <v>0</v>
      </c>
      <c r="AT720" s="166">
        <v>55.238909217977273</v>
      </c>
      <c r="AU720" s="150">
        <v>32.626427627858384</v>
      </c>
      <c r="AV720" s="151">
        <v>0</v>
      </c>
      <c r="AW720" s="152">
        <v>40.102309870260285</v>
      </c>
      <c r="AX720" s="150">
        <v>16.568333333333332</v>
      </c>
      <c r="AY720" s="151">
        <v>0</v>
      </c>
      <c r="AZ720" s="152">
        <v>16.568333333333332</v>
      </c>
      <c r="BA720" s="150">
        <v>37.54</v>
      </c>
      <c r="BB720" s="151">
        <v>0</v>
      </c>
      <c r="BC720" s="152">
        <v>39.88548021889747</v>
      </c>
    </row>
    <row r="721" spans="1:55" hidden="1">
      <c r="A721" s="147" t="str">
        <f t="shared" si="11"/>
        <v>CAMERON MEMORIAL COMMUNITY HOSPITALVIZIENT</v>
      </c>
      <c r="B721" s="148" t="s">
        <v>352</v>
      </c>
      <c r="C721" s="148" t="s">
        <v>8335</v>
      </c>
      <c r="D721" s="168">
        <v>12</v>
      </c>
      <c r="E721" s="150">
        <v>91.737021956160234</v>
      </c>
      <c r="F721" s="151">
        <v>102.70659100511341</v>
      </c>
      <c r="G721" s="152">
        <v>135.65509326084924</v>
      </c>
      <c r="H721" s="150">
        <v>592.48086713880184</v>
      </c>
      <c r="I721" s="151">
        <v>673.87547909083048</v>
      </c>
      <c r="J721" s="153">
        <v>870.90750000000003</v>
      </c>
      <c r="K721" s="150">
        <v>549.93783794195281</v>
      </c>
      <c r="L721" s="151">
        <v>627.00740261446242</v>
      </c>
      <c r="M721" s="152">
        <v>809.60500000000002</v>
      </c>
      <c r="N721" s="150">
        <v>23.69456677528099</v>
      </c>
      <c r="O721" s="151">
        <v>25.79172579513007</v>
      </c>
      <c r="P721" s="152">
        <v>32.561666666666667</v>
      </c>
      <c r="Q721" s="150">
        <v>18.848462421568005</v>
      </c>
      <c r="R721" s="151">
        <v>21.076350681237944</v>
      </c>
      <c r="S721" s="152">
        <v>28.740833333333331</v>
      </c>
      <c r="T721" s="150">
        <v>302.48113292545133</v>
      </c>
      <c r="U721" s="151">
        <v>322.52277196782268</v>
      </c>
      <c r="V721" s="152">
        <v>382.20424182210121</v>
      </c>
      <c r="W721" s="150">
        <v>106.17851039604804</v>
      </c>
      <c r="X721" s="151">
        <v>113.21363142602226</v>
      </c>
      <c r="Y721" s="152">
        <v>134.16333333333333</v>
      </c>
      <c r="Z721" s="150">
        <v>1413.5877513047019</v>
      </c>
      <c r="AA721" s="151">
        <v>1751.1758110317151</v>
      </c>
      <c r="AB721" s="152">
        <v>2475.8916666666669</v>
      </c>
      <c r="AC721" s="150">
        <v>470.13957696423773</v>
      </c>
      <c r="AD721" s="151">
        <v>530.284658494018</v>
      </c>
      <c r="AE721" s="152">
        <v>615.77333333333331</v>
      </c>
      <c r="AF721" s="150">
        <v>191.94364813048284</v>
      </c>
      <c r="AG721" s="151">
        <v>239.62473892041626</v>
      </c>
      <c r="AH721" s="152">
        <v>356.67408979285784</v>
      </c>
      <c r="AI721" s="150">
        <v>356.93290744131303</v>
      </c>
      <c r="AJ721" s="151">
        <v>399.27822360113043</v>
      </c>
      <c r="AK721" s="152">
        <v>451.15333333333336</v>
      </c>
      <c r="AL721" s="150">
        <v>48.298003551570432</v>
      </c>
      <c r="AM721" s="151">
        <v>56.650147246458687</v>
      </c>
      <c r="AN721" s="152">
        <v>66.366918549067407</v>
      </c>
      <c r="AO721" s="150">
        <v>119.77102262737075</v>
      </c>
      <c r="AP721" s="151">
        <v>128.35163041050316</v>
      </c>
      <c r="AQ721" s="152">
        <v>153.75266416721331</v>
      </c>
      <c r="AR721" s="150">
        <v>56.387638511001946</v>
      </c>
      <c r="AS721" s="151">
        <v>63.626176930690995</v>
      </c>
      <c r="AT721" s="166">
        <v>87.046789202362007</v>
      </c>
      <c r="AU721" s="150">
        <v>40.01564345574095</v>
      </c>
      <c r="AV721" s="151">
        <v>44.059596907261181</v>
      </c>
      <c r="AW721" s="152">
        <v>58.987274721154741</v>
      </c>
      <c r="AX721" s="150">
        <v>29.861666666666665</v>
      </c>
      <c r="AY721" s="151">
        <v>29.861666666666665</v>
      </c>
      <c r="AZ721" s="152">
        <v>29.861666666666665</v>
      </c>
      <c r="BA721" s="150">
        <v>19.073066205717726</v>
      </c>
      <c r="BB721" s="151">
        <v>20.439494384611649</v>
      </c>
      <c r="BC721" s="152">
        <v>24.484509513543919</v>
      </c>
    </row>
    <row r="722" spans="1:55" hidden="1">
      <c r="A722" s="147" t="str">
        <f t="shared" si="11"/>
        <v>LITTLE RIVER HEALTHCARE SYSTEMINTALARE</v>
      </c>
      <c r="B722" s="148" t="s">
        <v>665</v>
      </c>
      <c r="C722" s="148" t="s">
        <v>8332</v>
      </c>
      <c r="D722" s="168">
        <v>12</v>
      </c>
      <c r="E722" s="150">
        <v>387.82874503968253</v>
      </c>
      <c r="F722" s="151">
        <v>435.85996991756008</v>
      </c>
      <c r="G722" s="152">
        <v>719.13273884157024</v>
      </c>
      <c r="H722" s="150">
        <v>2178.2921626984134</v>
      </c>
      <c r="I722" s="151">
        <v>2482.5902314437517</v>
      </c>
      <c r="J722" s="153">
        <v>2983.6788520893924</v>
      </c>
      <c r="K722" s="150">
        <v>2008.9706398809531</v>
      </c>
      <c r="L722" s="151">
        <v>2289.8341197808436</v>
      </c>
      <c r="M722" s="152">
        <v>2749.8954221994677</v>
      </c>
      <c r="N722" s="150">
        <v>57.526155753968261</v>
      </c>
      <c r="O722" s="151">
        <v>64.848750935267034</v>
      </c>
      <c r="P722" s="152">
        <v>70.056448974696565</v>
      </c>
      <c r="Q722" s="150">
        <v>111.79536706349208</v>
      </c>
      <c r="R722" s="151">
        <v>127.90736072764115</v>
      </c>
      <c r="S722" s="152">
        <v>163.72698091522787</v>
      </c>
      <c r="T722" s="150">
        <v>431.77205357142856</v>
      </c>
      <c r="U722" s="151">
        <v>503.30073777630406</v>
      </c>
      <c r="V722" s="152">
        <v>563.37826416707219</v>
      </c>
      <c r="W722" s="150">
        <v>149.22763888888889</v>
      </c>
      <c r="X722" s="151">
        <v>173.94914776939987</v>
      </c>
      <c r="Y722" s="152">
        <v>194.71294510047494</v>
      </c>
      <c r="Z722" s="150">
        <v>1039.8604166666671</v>
      </c>
      <c r="AA722" s="151">
        <v>1274.8056934408228</v>
      </c>
      <c r="AB722" s="152">
        <v>1842.5677123704959</v>
      </c>
      <c r="AC722" s="150">
        <v>225.34060019841272</v>
      </c>
      <c r="AD722" s="151">
        <v>271.2570089734275</v>
      </c>
      <c r="AE722" s="152">
        <v>291.48614056901408</v>
      </c>
      <c r="AF722" s="150">
        <v>256.94148809523807</v>
      </c>
      <c r="AG722" s="151">
        <v>348.87231707237396</v>
      </c>
      <c r="AH722" s="152">
        <v>443.37564122325972</v>
      </c>
      <c r="AI722" s="150">
        <v>205.91727182539685</v>
      </c>
      <c r="AJ722" s="151">
        <v>228.42644728809202</v>
      </c>
      <c r="AK722" s="152">
        <v>272.6869136948701</v>
      </c>
      <c r="AL722" s="150">
        <v>111.8749107142857</v>
      </c>
      <c r="AM722" s="151">
        <v>141.31701462330514</v>
      </c>
      <c r="AN722" s="152">
        <v>155.4908126671138</v>
      </c>
      <c r="AO722" s="150">
        <v>82.680464660023887</v>
      </c>
      <c r="AP722" s="151">
        <v>91.35389541697873</v>
      </c>
      <c r="AQ722" s="152">
        <v>102.25299189574946</v>
      </c>
      <c r="AR722" s="150">
        <v>51.20799843392367</v>
      </c>
      <c r="AS722" s="151">
        <v>61.303689407913318</v>
      </c>
      <c r="AT722" s="166">
        <v>74.858401567637571</v>
      </c>
      <c r="AU722" s="150">
        <v>27.524915674603168</v>
      </c>
      <c r="AV722" s="151">
        <v>33.273268168788469</v>
      </c>
      <c r="AW722" s="152">
        <v>43.221973186022538</v>
      </c>
      <c r="AX722" s="150">
        <v>43.70181547619049</v>
      </c>
      <c r="AY722" s="151">
        <v>43.70181547619049</v>
      </c>
      <c r="AZ722" s="152">
        <v>43.70181547619049</v>
      </c>
      <c r="BA722" s="150">
        <v>10.552474658819062</v>
      </c>
      <c r="BB722" s="151">
        <v>11.65946115973118</v>
      </c>
      <c r="BC722" s="152">
        <v>13.050508487164269</v>
      </c>
    </row>
    <row r="723" spans="1:55" hidden="1">
      <c r="A723" s="147" t="str">
        <f t="shared" si="11"/>
        <v>OPTIM HEALTHCAREVIZIENT</v>
      </c>
      <c r="B723" s="148" t="s">
        <v>802</v>
      </c>
      <c r="C723" s="148" t="s">
        <v>8335</v>
      </c>
      <c r="D723" s="168">
        <v>11</v>
      </c>
      <c r="E723" s="150">
        <v>91.737021956160234</v>
      </c>
      <c r="F723" s="151">
        <v>102.70659100511341</v>
      </c>
      <c r="G723" s="152">
        <v>135.65509326084924</v>
      </c>
      <c r="H723" s="150">
        <v>813.08066578969556</v>
      </c>
      <c r="I723" s="151">
        <v>923.13680091992501</v>
      </c>
      <c r="J723" s="153">
        <v>1191.7877858877459</v>
      </c>
      <c r="K723" s="150">
        <v>724.4831739425922</v>
      </c>
      <c r="L723" s="151">
        <v>826.01392701328234</v>
      </c>
      <c r="M723" s="152">
        <v>1066.5663636363636</v>
      </c>
      <c r="N723" s="150">
        <v>65.56790781887382</v>
      </c>
      <c r="O723" s="151">
        <v>71.371193044516161</v>
      </c>
      <c r="P723" s="152">
        <v>90.105059893148336</v>
      </c>
      <c r="Q723" s="150">
        <v>23.029584028229564</v>
      </c>
      <c r="R723" s="151">
        <v>25.751680862126463</v>
      </c>
      <c r="S723" s="152">
        <v>35.116362358234127</v>
      </c>
      <c r="T723" s="150">
        <v>302.48113292545133</v>
      </c>
      <c r="U723" s="151">
        <v>322.52277196782268</v>
      </c>
      <c r="V723" s="152">
        <v>382.20424182210121</v>
      </c>
      <c r="W723" s="150">
        <v>31.262943713380629</v>
      </c>
      <c r="X723" s="151">
        <v>33.334347728717901</v>
      </c>
      <c r="Y723" s="152">
        <v>39.50272727272727</v>
      </c>
      <c r="Z723" s="150">
        <v>873.75358791763881</v>
      </c>
      <c r="AA723" s="151">
        <v>1082.4203496042649</v>
      </c>
      <c r="AB723" s="152">
        <v>1530.3749095510341</v>
      </c>
      <c r="AC723" s="150">
        <v>15.547525147976909</v>
      </c>
      <c r="AD723" s="151">
        <v>17.536524188750096</v>
      </c>
      <c r="AE723" s="152">
        <v>20.363636363636363</v>
      </c>
      <c r="AF723" s="150">
        <v>191.94364813048284</v>
      </c>
      <c r="AG723" s="151">
        <v>239.62473892041626</v>
      </c>
      <c r="AH723" s="152">
        <v>356.67408979285784</v>
      </c>
      <c r="AI723" s="150">
        <v>248.39049568158111</v>
      </c>
      <c r="AJ723" s="151">
        <v>277.85870623725731</v>
      </c>
      <c r="AK723" s="152">
        <v>313.95872377917283</v>
      </c>
      <c r="AL723" s="150">
        <v>48.298003551570432</v>
      </c>
      <c r="AM723" s="151">
        <v>56.650147246458687</v>
      </c>
      <c r="AN723" s="152">
        <v>66.366918549067407</v>
      </c>
      <c r="AO723" s="150">
        <v>119.77102262737075</v>
      </c>
      <c r="AP723" s="151">
        <v>128.35163041050316</v>
      </c>
      <c r="AQ723" s="152">
        <v>153.75266416721331</v>
      </c>
      <c r="AR723" s="150">
        <v>56.387638511001946</v>
      </c>
      <c r="AS723" s="151">
        <v>63.626176930690995</v>
      </c>
      <c r="AT723" s="166">
        <v>87.046789202362007</v>
      </c>
      <c r="AU723" s="150">
        <v>40.01564345574095</v>
      </c>
      <c r="AV723" s="151">
        <v>44.059596907261181</v>
      </c>
      <c r="AW723" s="152">
        <v>58.987274721154741</v>
      </c>
      <c r="AX723" s="150">
        <v>84.557978254756776</v>
      </c>
      <c r="AY723" s="151">
        <v>84.557978254756776</v>
      </c>
      <c r="AZ723" s="152">
        <v>84.557978254756776</v>
      </c>
      <c r="BA723" s="150">
        <v>19.073066205717726</v>
      </c>
      <c r="BB723" s="151">
        <v>20.439494384611649</v>
      </c>
      <c r="BC723" s="152">
        <v>24.484509513543919</v>
      </c>
    </row>
    <row r="724" spans="1:55" hidden="1">
      <c r="A724" s="147" t="str">
        <f t="shared" si="11"/>
        <v>BARIX CLINICSPREMIER</v>
      </c>
      <c r="B724" s="148" t="s">
        <v>304</v>
      </c>
      <c r="C724" s="148" t="s">
        <v>8334</v>
      </c>
      <c r="D724" s="168">
        <v>11</v>
      </c>
      <c r="E724" s="150">
        <v>90.559039229289681</v>
      </c>
      <c r="F724" s="151">
        <v>110.87213602572317</v>
      </c>
      <c r="G724" s="152">
        <v>170.13036375307578</v>
      </c>
      <c r="H724" s="150">
        <v>1813.183584654699</v>
      </c>
      <c r="I724" s="151">
        <v>2287.3354337161027</v>
      </c>
      <c r="J724" s="153">
        <v>2765.9062719525759</v>
      </c>
      <c r="K724" s="150">
        <v>1726.4826996787724</v>
      </c>
      <c r="L724" s="151">
        <v>2170.6621243783366</v>
      </c>
      <c r="M724" s="152">
        <v>2629.5554816811873</v>
      </c>
      <c r="N724" s="150">
        <v>61.160458252088169</v>
      </c>
      <c r="O724" s="151">
        <v>82.6326774546352</v>
      </c>
      <c r="P724" s="152">
        <v>96.122108341357304</v>
      </c>
      <c r="Q724" s="150">
        <v>25.540426723838529</v>
      </c>
      <c r="R724" s="151">
        <v>34.040631883131056</v>
      </c>
      <c r="S724" s="152">
        <v>40.228681930031016</v>
      </c>
      <c r="T724" s="150">
        <v>410.12353009237398</v>
      </c>
      <c r="U724" s="151">
        <v>490.15723726171916</v>
      </c>
      <c r="V724" s="152">
        <v>530.59229057451603</v>
      </c>
      <c r="W724" s="150">
        <v>172.49173504347183</v>
      </c>
      <c r="X724" s="151">
        <v>206.15269814035173</v>
      </c>
      <c r="Y724" s="152">
        <v>223.15906815020867</v>
      </c>
      <c r="Z724" s="150">
        <v>787.57110210667304</v>
      </c>
      <c r="AA724" s="151">
        <v>981.1044202524821</v>
      </c>
      <c r="AB724" s="152">
        <v>1266.1992728504686</v>
      </c>
      <c r="AC724" s="150">
        <v>201.77908248934457</v>
      </c>
      <c r="AD724" s="151">
        <v>256.3331556255103</v>
      </c>
      <c r="AE724" s="152">
        <v>270.5644730929709</v>
      </c>
      <c r="AF724" s="150">
        <v>213.80120235427958</v>
      </c>
      <c r="AG724" s="151">
        <v>219.92742440078635</v>
      </c>
      <c r="AH724" s="152">
        <v>238.64756463749512</v>
      </c>
      <c r="AI724" s="150">
        <v>218.57905157453871</v>
      </c>
      <c r="AJ724" s="151">
        <v>276.8491657154554</v>
      </c>
      <c r="AK724" s="152">
        <v>323.02067222994901</v>
      </c>
      <c r="AL724" s="150">
        <v>55.675614201272843</v>
      </c>
      <c r="AM724" s="151">
        <v>70.814841333905079</v>
      </c>
      <c r="AN724" s="152">
        <v>87.160329160871612</v>
      </c>
      <c r="AO724" s="150">
        <v>95.593354913889343</v>
      </c>
      <c r="AP724" s="151">
        <v>110.38475570480884</v>
      </c>
      <c r="AQ724" s="152">
        <v>123.37497699796732</v>
      </c>
      <c r="AR724" s="150">
        <v>61.767554589636326</v>
      </c>
      <c r="AS724" s="151">
        <v>79.463896640478907</v>
      </c>
      <c r="AT724" s="166">
        <v>99.450685781534204</v>
      </c>
      <c r="AU724" s="150">
        <v>28.214160668078659</v>
      </c>
      <c r="AV724" s="151">
        <v>35.7809349444898</v>
      </c>
      <c r="AW724" s="152">
        <v>43.464116828929072</v>
      </c>
      <c r="AX724" s="150">
        <v>80.642961377982246</v>
      </c>
      <c r="AY724" s="151">
        <v>80.642961377982246</v>
      </c>
      <c r="AZ724" s="152">
        <v>80.642961377982246</v>
      </c>
      <c r="BA724" s="150">
        <v>11.222036565456449</v>
      </c>
      <c r="BB724" s="151">
        <v>12.958450573308186</v>
      </c>
      <c r="BC724" s="152">
        <v>14.483417852430374</v>
      </c>
    </row>
    <row r="725" spans="1:55" hidden="1">
      <c r="A725" s="147" t="str">
        <f t="shared" si="11"/>
        <v>BILLINGS CLINICPREMIER</v>
      </c>
      <c r="B725" s="148" t="s">
        <v>330</v>
      </c>
      <c r="C725" s="148" t="s">
        <v>8334</v>
      </c>
      <c r="D725" s="168">
        <v>10</v>
      </c>
      <c r="E725" s="150">
        <v>90.559039229289681</v>
      </c>
      <c r="F725" s="151">
        <v>110.87213602572317</v>
      </c>
      <c r="G725" s="152">
        <v>170.13036375307578</v>
      </c>
      <c r="H725" s="150">
        <v>1813.183584654699</v>
      </c>
      <c r="I725" s="151">
        <v>2287.3354337161027</v>
      </c>
      <c r="J725" s="153">
        <v>2765.9062719525759</v>
      </c>
      <c r="K725" s="150">
        <v>1726.4826996787724</v>
      </c>
      <c r="L725" s="151">
        <v>2170.6621243783366</v>
      </c>
      <c r="M725" s="152">
        <v>2629.5554816811873</v>
      </c>
      <c r="N725" s="150">
        <v>61.160458252088169</v>
      </c>
      <c r="O725" s="151">
        <v>82.6326774546352</v>
      </c>
      <c r="P725" s="152">
        <v>96.122108341357304</v>
      </c>
      <c r="Q725" s="150">
        <v>25.540426723838529</v>
      </c>
      <c r="R725" s="151">
        <v>34.040631883131056</v>
      </c>
      <c r="S725" s="152">
        <v>40.228681930031016</v>
      </c>
      <c r="T725" s="150">
        <v>410.12353009237398</v>
      </c>
      <c r="U725" s="151">
        <v>490.15723726171916</v>
      </c>
      <c r="V725" s="152">
        <v>530.59229057451603</v>
      </c>
      <c r="W725" s="150">
        <v>172.49173504347183</v>
      </c>
      <c r="X725" s="151">
        <v>206.15269814035173</v>
      </c>
      <c r="Y725" s="152">
        <v>223.15906815020867</v>
      </c>
      <c r="Z725" s="150">
        <v>787.57110210667304</v>
      </c>
      <c r="AA725" s="151">
        <v>981.1044202524821</v>
      </c>
      <c r="AB725" s="152">
        <v>1266.1992728504686</v>
      </c>
      <c r="AC725" s="150">
        <v>201.77908248934457</v>
      </c>
      <c r="AD725" s="151">
        <v>256.3331556255103</v>
      </c>
      <c r="AE725" s="152">
        <v>270.5644730929709</v>
      </c>
      <c r="AF725" s="150">
        <v>213.80120235427958</v>
      </c>
      <c r="AG725" s="151">
        <v>219.92742440078635</v>
      </c>
      <c r="AH725" s="152">
        <v>238.64756463749512</v>
      </c>
      <c r="AI725" s="150">
        <v>218.57905157453871</v>
      </c>
      <c r="AJ725" s="151">
        <v>276.8491657154554</v>
      </c>
      <c r="AK725" s="152">
        <v>323.02067222994901</v>
      </c>
      <c r="AL725" s="150">
        <v>55.675614201272843</v>
      </c>
      <c r="AM725" s="151">
        <v>70.814841333905079</v>
      </c>
      <c r="AN725" s="152">
        <v>87.160329160871612</v>
      </c>
      <c r="AO725" s="150">
        <v>95.593354913889343</v>
      </c>
      <c r="AP725" s="151">
        <v>110.38475570480884</v>
      </c>
      <c r="AQ725" s="152">
        <v>123.37497699796732</v>
      </c>
      <c r="AR725" s="150">
        <v>61.767554589636326</v>
      </c>
      <c r="AS725" s="151">
        <v>79.463896640478907</v>
      </c>
      <c r="AT725" s="166">
        <v>99.450685781534204</v>
      </c>
      <c r="AU725" s="150">
        <v>28.214160668078659</v>
      </c>
      <c r="AV725" s="151">
        <v>35.7809349444898</v>
      </c>
      <c r="AW725" s="152">
        <v>43.464116828929072</v>
      </c>
      <c r="AX725" s="150">
        <v>80.642961377982246</v>
      </c>
      <c r="AY725" s="151">
        <v>80.642961377982246</v>
      </c>
      <c r="AZ725" s="152">
        <v>80.642961377982246</v>
      </c>
      <c r="BA725" s="150">
        <v>11.222036565456449</v>
      </c>
      <c r="BB725" s="151">
        <v>12.958450573308186</v>
      </c>
      <c r="BC725" s="152">
        <v>14.483417852430374</v>
      </c>
    </row>
    <row r="726" spans="1:55" hidden="1">
      <c r="A726" s="147" t="str">
        <f t="shared" si="11"/>
        <v>NORTHFIELD HOSPITAL AND CLINICSPREMIER</v>
      </c>
      <c r="B726" s="148" t="s">
        <v>784</v>
      </c>
      <c r="C726" s="148" t="s">
        <v>8334</v>
      </c>
      <c r="D726" s="168">
        <v>10</v>
      </c>
      <c r="E726" s="150">
        <v>90.559039229289681</v>
      </c>
      <c r="F726" s="151">
        <v>110.87213602572317</v>
      </c>
      <c r="G726" s="152">
        <v>170.13036375307578</v>
      </c>
      <c r="H726" s="150">
        <v>1903.6911554190713</v>
      </c>
      <c r="I726" s="151">
        <v>2407.9651683849756</v>
      </c>
      <c r="J726" s="153">
        <v>2908.4645900225446</v>
      </c>
      <c r="K726" s="150">
        <v>1726.4826996787724</v>
      </c>
      <c r="L726" s="151">
        <v>2170.6621243783366</v>
      </c>
      <c r="M726" s="152">
        <v>2629.5554816811873</v>
      </c>
      <c r="N726" s="150">
        <v>61.160458252088169</v>
      </c>
      <c r="O726" s="151">
        <v>82.6326774546352</v>
      </c>
      <c r="P726" s="152">
        <v>96.122108341357304</v>
      </c>
      <c r="Q726" s="150">
        <v>116.04799748821084</v>
      </c>
      <c r="R726" s="151">
        <v>154.67036655200397</v>
      </c>
      <c r="S726" s="152">
        <v>182.78699999999998</v>
      </c>
      <c r="T726" s="150">
        <v>826.04531325874063</v>
      </c>
      <c r="U726" s="151">
        <v>987.24422982680369</v>
      </c>
      <c r="V726" s="152">
        <v>1068.6860000000001</v>
      </c>
      <c r="W726" s="150">
        <v>73.092866340240519</v>
      </c>
      <c r="X726" s="151">
        <v>87.356600633967346</v>
      </c>
      <c r="Y726" s="152">
        <v>94.563000000000002</v>
      </c>
      <c r="Z726" s="150">
        <v>2461.3377543847218</v>
      </c>
      <c r="AA726" s="151">
        <v>3066.1731291330325</v>
      </c>
      <c r="AB726" s="152">
        <v>3957.1589999999997</v>
      </c>
      <c r="AC726" s="150">
        <v>580.49978418943738</v>
      </c>
      <c r="AD726" s="151">
        <v>737.44681403764434</v>
      </c>
      <c r="AE726" s="152">
        <v>778.38900000000001</v>
      </c>
      <c r="AF726" s="150">
        <v>724.42929433082475</v>
      </c>
      <c r="AG726" s="151">
        <v>745.18696390983314</v>
      </c>
      <c r="AH726" s="152">
        <v>808.61699999999996</v>
      </c>
      <c r="AI726" s="150">
        <v>530.13192927681507</v>
      </c>
      <c r="AJ726" s="151">
        <v>671.45767758701004</v>
      </c>
      <c r="AK726" s="152">
        <v>783.43999999999994</v>
      </c>
      <c r="AL726" s="150">
        <v>62.646966111125096</v>
      </c>
      <c r="AM726" s="151">
        <v>79.681832501605882</v>
      </c>
      <c r="AN726" s="152">
        <v>98.073999999999998</v>
      </c>
      <c r="AO726" s="150">
        <v>95.593354913889343</v>
      </c>
      <c r="AP726" s="151">
        <v>110.38475570480884</v>
      </c>
      <c r="AQ726" s="152">
        <v>123.37497699796732</v>
      </c>
      <c r="AR726" s="150">
        <v>61.767554589636326</v>
      </c>
      <c r="AS726" s="151">
        <v>79.463896640478907</v>
      </c>
      <c r="AT726" s="166">
        <v>99.450685781534204</v>
      </c>
      <c r="AU726" s="150">
        <v>28.214160668078659</v>
      </c>
      <c r="AV726" s="151">
        <v>35.7809349444898</v>
      </c>
      <c r="AW726" s="152">
        <v>43.464116828929072</v>
      </c>
      <c r="AX726" s="150">
        <v>39.314999999999998</v>
      </c>
      <c r="AY726" s="151">
        <v>39.314999999999998</v>
      </c>
      <c r="AZ726" s="152">
        <v>39.314999999999998</v>
      </c>
      <c r="BA726" s="150">
        <v>11.222036565456449</v>
      </c>
      <c r="BB726" s="151">
        <v>12.958450573308186</v>
      </c>
      <c r="BC726" s="152">
        <v>14.483417852430374</v>
      </c>
    </row>
    <row r="727" spans="1:55" hidden="1">
      <c r="A727" s="147" t="str">
        <f t="shared" si="11"/>
        <v>COLE MEMORIAL HOSPITALPREMIER</v>
      </c>
      <c r="B727" s="148" t="s">
        <v>407</v>
      </c>
      <c r="C727" s="148" t="s">
        <v>8334</v>
      </c>
      <c r="D727" s="168">
        <v>9</v>
      </c>
      <c r="E727" s="150">
        <v>90.559039229289681</v>
      </c>
      <c r="F727" s="151">
        <v>110.87213602572317</v>
      </c>
      <c r="G727" s="152">
        <v>170.13036375307578</v>
      </c>
      <c r="H727" s="150">
        <v>1813.183584654699</v>
      </c>
      <c r="I727" s="151">
        <v>2287.3354337161027</v>
      </c>
      <c r="J727" s="153">
        <v>2765.9062719525759</v>
      </c>
      <c r="K727" s="150">
        <v>1726.4826996787724</v>
      </c>
      <c r="L727" s="151">
        <v>2170.6621243783366</v>
      </c>
      <c r="M727" s="152">
        <v>2629.5554816811873</v>
      </c>
      <c r="N727" s="150">
        <v>61.160458252088169</v>
      </c>
      <c r="O727" s="151">
        <v>82.6326774546352</v>
      </c>
      <c r="P727" s="152">
        <v>96.122108341357304</v>
      </c>
      <c r="Q727" s="150">
        <v>25.540426723838529</v>
      </c>
      <c r="R727" s="151">
        <v>34.040631883131056</v>
      </c>
      <c r="S727" s="152">
        <v>40.228681930031016</v>
      </c>
      <c r="T727" s="150">
        <v>410.12353009237398</v>
      </c>
      <c r="U727" s="151">
        <v>490.15723726171916</v>
      </c>
      <c r="V727" s="152">
        <v>530.59229057451603</v>
      </c>
      <c r="W727" s="150">
        <v>396.56843741569185</v>
      </c>
      <c r="X727" s="151">
        <v>473.95693103756133</v>
      </c>
      <c r="Y727" s="152">
        <v>513.05555555555554</v>
      </c>
      <c r="Z727" s="150">
        <v>3040.8169644169493</v>
      </c>
      <c r="AA727" s="151">
        <v>3788.0503195051465</v>
      </c>
      <c r="AB727" s="152">
        <v>4888.8033333333333</v>
      </c>
      <c r="AC727" s="150">
        <v>914.09043612028597</v>
      </c>
      <c r="AD727" s="151">
        <v>1161.2288207831714</v>
      </c>
      <c r="AE727" s="152">
        <v>1225.6988888888891</v>
      </c>
      <c r="AF727" s="150">
        <v>973.61493120773537</v>
      </c>
      <c r="AG727" s="151">
        <v>1001.5127221962509</v>
      </c>
      <c r="AH727" s="152">
        <v>1086.7611111111112</v>
      </c>
      <c r="AI727" s="150">
        <v>999.86110639755395</v>
      </c>
      <c r="AJ727" s="151">
        <v>1266.4100751809622</v>
      </c>
      <c r="AK727" s="152">
        <v>1477.6155555555556</v>
      </c>
      <c r="AL727" s="150">
        <v>115.68878234930757</v>
      </c>
      <c r="AM727" s="151">
        <v>147.14669759299395</v>
      </c>
      <c r="AN727" s="152">
        <v>181.11111111111111</v>
      </c>
      <c r="AO727" s="150">
        <v>95.593354913889343</v>
      </c>
      <c r="AP727" s="151">
        <v>110.38475570480884</v>
      </c>
      <c r="AQ727" s="152">
        <v>123.37497699796732</v>
      </c>
      <c r="AR727" s="150">
        <v>61.767554589636326</v>
      </c>
      <c r="AS727" s="151">
        <v>79.463896640478907</v>
      </c>
      <c r="AT727" s="166">
        <v>99.450685781534204</v>
      </c>
      <c r="AU727" s="150">
        <v>28.214160668078659</v>
      </c>
      <c r="AV727" s="151">
        <v>35.7809349444898</v>
      </c>
      <c r="AW727" s="152">
        <v>43.464116828929072</v>
      </c>
      <c r="AX727" s="150">
        <v>54.157777777777781</v>
      </c>
      <c r="AY727" s="151">
        <v>54.157777777777781</v>
      </c>
      <c r="AZ727" s="152">
        <v>54.157777777777781</v>
      </c>
      <c r="BA727" s="150">
        <v>11.222036565456449</v>
      </c>
      <c r="BB727" s="151">
        <v>12.958450573308186</v>
      </c>
      <c r="BC727" s="152">
        <v>14.483417852430374</v>
      </c>
    </row>
    <row r="728" spans="1:55" hidden="1">
      <c r="A728" s="147" t="str">
        <f t="shared" si="11"/>
        <v>NORTHEAST GEORGIA HEALTH SYSTEM, INCHEALTHTRUST</v>
      </c>
      <c r="B728" s="148" t="s">
        <v>778</v>
      </c>
      <c r="C728" s="148" t="s">
        <v>8331</v>
      </c>
      <c r="D728" s="168">
        <v>9</v>
      </c>
      <c r="E728" s="150">
        <v>86.43127663993954</v>
      </c>
      <c r="F728" s="151">
        <v>0</v>
      </c>
      <c r="G728" s="152">
        <v>142.25701257974336</v>
      </c>
      <c r="H728" s="150">
        <v>1653.5306821876316</v>
      </c>
      <c r="I728" s="151">
        <v>0</v>
      </c>
      <c r="J728" s="153">
        <v>1782.0395843068161</v>
      </c>
      <c r="K728" s="150">
        <v>1577.9637664274396</v>
      </c>
      <c r="L728" s="151">
        <v>0</v>
      </c>
      <c r="M728" s="152">
        <v>1701.5154356794776</v>
      </c>
      <c r="N728" s="150">
        <v>54.83722132980121</v>
      </c>
      <c r="O728" s="151">
        <v>0</v>
      </c>
      <c r="P728" s="152">
        <v>58.239999999999995</v>
      </c>
      <c r="Q728" s="150">
        <v>20.729694430390623</v>
      </c>
      <c r="R728" s="151">
        <v>0</v>
      </c>
      <c r="S728" s="152">
        <v>22.284148627338546</v>
      </c>
      <c r="T728" s="150">
        <v>121.88052896523352</v>
      </c>
      <c r="U728" s="151">
        <v>0</v>
      </c>
      <c r="V728" s="152">
        <v>147.78014568848107</v>
      </c>
      <c r="W728" s="150">
        <v>482.39919727419243</v>
      </c>
      <c r="X728" s="151">
        <v>0</v>
      </c>
      <c r="Y728" s="152">
        <v>528.62</v>
      </c>
      <c r="Z728" s="150">
        <v>3739.2600000000007</v>
      </c>
      <c r="AA728" s="151">
        <v>0</v>
      </c>
      <c r="AB728" s="152">
        <v>4850.9201479976609</v>
      </c>
      <c r="AC728" s="150">
        <v>958.93000000000006</v>
      </c>
      <c r="AD728" s="151">
        <v>0</v>
      </c>
      <c r="AE728" s="152">
        <v>1098.7593251016692</v>
      </c>
      <c r="AF728" s="150">
        <v>742.31608689992129</v>
      </c>
      <c r="AG728" s="151">
        <v>0</v>
      </c>
      <c r="AH728" s="152">
        <v>873.03000000000009</v>
      </c>
      <c r="AI728" s="150">
        <v>321.35999999999996</v>
      </c>
      <c r="AJ728" s="151">
        <v>0</v>
      </c>
      <c r="AK728" s="152">
        <v>335.11111111111109</v>
      </c>
      <c r="AL728" s="150">
        <v>199.3785049431047</v>
      </c>
      <c r="AM728" s="151">
        <v>0</v>
      </c>
      <c r="AN728" s="152">
        <v>234.07888888888888</v>
      </c>
      <c r="AO728" s="150">
        <v>84.039586555408349</v>
      </c>
      <c r="AP728" s="151">
        <v>0</v>
      </c>
      <c r="AQ728" s="152">
        <v>89.290337431008567</v>
      </c>
      <c r="AR728" s="150">
        <v>47.80636689456859</v>
      </c>
      <c r="AS728" s="151">
        <v>0</v>
      </c>
      <c r="AT728" s="166">
        <v>55.238909217977273</v>
      </c>
      <c r="AU728" s="150">
        <v>32.626427627858384</v>
      </c>
      <c r="AV728" s="151">
        <v>0</v>
      </c>
      <c r="AW728" s="152">
        <v>40.102309870260285</v>
      </c>
      <c r="AX728" s="150">
        <v>62.444444444444443</v>
      </c>
      <c r="AY728" s="151">
        <v>0</v>
      </c>
      <c r="AZ728" s="152">
        <v>62.444444444444443</v>
      </c>
      <c r="BA728" s="150">
        <v>9.9425255147684304</v>
      </c>
      <c r="BB728" s="151">
        <v>0</v>
      </c>
      <c r="BC728" s="152">
        <v>10.563729481757584</v>
      </c>
    </row>
    <row r="729" spans="1:55" hidden="1">
      <c r="A729" s="147" t="str">
        <f t="shared" si="11"/>
        <v>MILE BLUFF MEDICAL CENTER, INCINTALARE</v>
      </c>
      <c r="B729" s="148" t="s">
        <v>728</v>
      </c>
      <c r="C729" s="148" t="s">
        <v>8332</v>
      </c>
      <c r="D729" s="168">
        <v>8</v>
      </c>
      <c r="E729" s="150">
        <v>93.542106089414631</v>
      </c>
      <c r="F729" s="151">
        <v>105.12696665118459</v>
      </c>
      <c r="G729" s="152">
        <v>173.45076095947067</v>
      </c>
      <c r="H729" s="150">
        <v>2366.9266916458528</v>
      </c>
      <c r="I729" s="151">
        <v>2697.9795970919436</v>
      </c>
      <c r="J729" s="153">
        <v>3253.6166690977307</v>
      </c>
      <c r="K729" s="150">
        <v>2008.9706398809531</v>
      </c>
      <c r="L729" s="151">
        <v>2289.8341197808436</v>
      </c>
      <c r="M729" s="152">
        <v>2749.8954221994677</v>
      </c>
      <c r="N729" s="150">
        <v>83.151717815499367</v>
      </c>
      <c r="O729" s="151">
        <v>93.736231246165886</v>
      </c>
      <c r="P729" s="152">
        <v>101.26374689826302</v>
      </c>
      <c r="Q729" s="150">
        <v>274.80433394940025</v>
      </c>
      <c r="R729" s="151">
        <v>314.40924606493405</v>
      </c>
      <c r="S729" s="152">
        <v>402.45749999999998</v>
      </c>
      <c r="T729" s="150">
        <v>132.75808161316019</v>
      </c>
      <c r="U729" s="151">
        <v>154.75119306353312</v>
      </c>
      <c r="V729" s="152">
        <v>173.22338709677419</v>
      </c>
      <c r="W729" s="150">
        <v>351.69052630419054</v>
      </c>
      <c r="X729" s="151">
        <v>409.95265880160406</v>
      </c>
      <c r="Y729" s="152">
        <v>458.88749999999999</v>
      </c>
      <c r="Z729" s="150">
        <v>3126.5337314422359</v>
      </c>
      <c r="AA729" s="151">
        <v>3832.9404001681391</v>
      </c>
      <c r="AB729" s="152">
        <v>5540.0225</v>
      </c>
      <c r="AC729" s="150">
        <v>568.75115654673959</v>
      </c>
      <c r="AD729" s="151">
        <v>684.64243655694736</v>
      </c>
      <c r="AE729" s="152">
        <v>735.7</v>
      </c>
      <c r="AF729" s="150">
        <v>454.51847630984474</v>
      </c>
      <c r="AG729" s="151">
        <v>617.14017132042613</v>
      </c>
      <c r="AH729" s="152">
        <v>784.3125</v>
      </c>
      <c r="AI729" s="150">
        <v>839.82334019942039</v>
      </c>
      <c r="AJ729" s="151">
        <v>931.62589155725163</v>
      </c>
      <c r="AK729" s="152">
        <v>1112.1400000000001</v>
      </c>
      <c r="AL729" s="150">
        <v>117.37127018489961</v>
      </c>
      <c r="AM729" s="151">
        <v>148.25985021284455</v>
      </c>
      <c r="AN729" s="152">
        <v>163.13</v>
      </c>
      <c r="AO729" s="150">
        <v>214.75751427457433</v>
      </c>
      <c r="AP729" s="151">
        <v>237.28622691855239</v>
      </c>
      <c r="AQ729" s="152">
        <v>265.59597187758482</v>
      </c>
      <c r="AR729" s="150">
        <v>83.748960153654963</v>
      </c>
      <c r="AS729" s="151">
        <v>100.26012338912628</v>
      </c>
      <c r="AT729" s="166">
        <v>122.42839950372208</v>
      </c>
      <c r="AU729" s="150">
        <v>46.876032890561184</v>
      </c>
      <c r="AV729" s="151">
        <v>56.665707226697158</v>
      </c>
      <c r="AW729" s="152">
        <v>73.608750000000001</v>
      </c>
      <c r="AX729" s="150">
        <v>43.947499999999998</v>
      </c>
      <c r="AY729" s="151">
        <v>43.947499999999998</v>
      </c>
      <c r="AZ729" s="152">
        <v>43.947499999999998</v>
      </c>
      <c r="BA729" s="150">
        <v>31.336738354734862</v>
      </c>
      <c r="BB729" s="151">
        <v>34.624056966044243</v>
      </c>
      <c r="BC729" s="152">
        <v>38.75492555831265</v>
      </c>
    </row>
    <row r="730" spans="1:55" hidden="1">
      <c r="A730" s="147" t="str">
        <f t="shared" si="11"/>
        <v>UNION GENERAL HOSPITAL, INCHEALTHTRUST</v>
      </c>
      <c r="B730" s="148" t="s">
        <v>1019</v>
      </c>
      <c r="C730" s="148" t="s">
        <v>8331</v>
      </c>
      <c r="D730" s="168">
        <v>7</v>
      </c>
      <c r="E730" s="150">
        <v>86.43127663993954</v>
      </c>
      <c r="F730" s="151">
        <v>0</v>
      </c>
      <c r="G730" s="152">
        <v>142.25701257974336</v>
      </c>
      <c r="H730" s="150">
        <v>1914.7089669451705</v>
      </c>
      <c r="I730" s="151">
        <v>0</v>
      </c>
      <c r="J730" s="153">
        <v>2059.3511499651918</v>
      </c>
      <c r="K730" s="150">
        <v>1577.9637664274396</v>
      </c>
      <c r="L730" s="151">
        <v>0</v>
      </c>
      <c r="M730" s="152">
        <v>1701.5154356794776</v>
      </c>
      <c r="N730" s="150">
        <v>321.69385341478437</v>
      </c>
      <c r="O730" s="151">
        <v>0</v>
      </c>
      <c r="P730" s="152">
        <v>341.65571428571428</v>
      </c>
      <c r="Q730" s="150">
        <v>15.051347102946455</v>
      </c>
      <c r="R730" s="151">
        <v>0</v>
      </c>
      <c r="S730" s="152">
        <v>16.18</v>
      </c>
      <c r="T730" s="150">
        <v>121.88052896523352</v>
      </c>
      <c r="U730" s="151">
        <v>0</v>
      </c>
      <c r="V730" s="152">
        <v>147.78014568848107</v>
      </c>
      <c r="W730" s="150">
        <v>562.79999999999995</v>
      </c>
      <c r="X730" s="151">
        <v>0</v>
      </c>
      <c r="Y730" s="152">
        <v>616.7243595782744</v>
      </c>
      <c r="Z730" s="150">
        <v>3739.2600000000007</v>
      </c>
      <c r="AA730" s="151">
        <v>0</v>
      </c>
      <c r="AB730" s="152">
        <v>4850.9201479976609</v>
      </c>
      <c r="AC730" s="150">
        <v>958.93000000000006</v>
      </c>
      <c r="AD730" s="151">
        <v>0</v>
      </c>
      <c r="AE730" s="152">
        <v>1098.7593251016692</v>
      </c>
      <c r="AF730" s="150">
        <v>1053.59375</v>
      </c>
      <c r="AG730" s="151">
        <v>0</v>
      </c>
      <c r="AH730" s="152">
        <v>1239.1203259569259</v>
      </c>
      <c r="AI730" s="150">
        <v>1270.72</v>
      </c>
      <c r="AJ730" s="151">
        <v>0</v>
      </c>
      <c r="AK730" s="152">
        <v>1325.0945702984538</v>
      </c>
      <c r="AL730" s="150">
        <v>422.5</v>
      </c>
      <c r="AM730" s="151">
        <v>0</v>
      </c>
      <c r="AN730" s="152">
        <v>496.03306326214806</v>
      </c>
      <c r="AO730" s="150">
        <v>82.791513793777384</v>
      </c>
      <c r="AP730" s="151">
        <v>0</v>
      </c>
      <c r="AQ730" s="152">
        <v>87.964285714285708</v>
      </c>
      <c r="AR730" s="150">
        <v>47.80636689456859</v>
      </c>
      <c r="AS730" s="151">
        <v>0</v>
      </c>
      <c r="AT730" s="166">
        <v>55.238909217977273</v>
      </c>
      <c r="AU730" s="150">
        <v>121.97</v>
      </c>
      <c r="AV730" s="151">
        <v>0</v>
      </c>
      <c r="AW730" s="152">
        <v>149.91769220541886</v>
      </c>
      <c r="AX730" s="150">
        <v>173.83142857142857</v>
      </c>
      <c r="AY730" s="151">
        <v>0</v>
      </c>
      <c r="AZ730" s="152">
        <v>173.83142857142857</v>
      </c>
      <c r="BA730" s="150">
        <v>9.9425255147684304</v>
      </c>
      <c r="BB730" s="151">
        <v>0</v>
      </c>
      <c r="BC730" s="152">
        <v>10.563729481757584</v>
      </c>
    </row>
    <row r="731" spans="1:55" hidden="1">
      <c r="A731" s="147" t="str">
        <f t="shared" si="11"/>
        <v>SAN JUAN HEALTH SERVICE DISTRICTINTALARE</v>
      </c>
      <c r="B731" s="148" t="s">
        <v>903</v>
      </c>
      <c r="C731" s="148" t="s">
        <v>8332</v>
      </c>
      <c r="D731" s="168">
        <v>6</v>
      </c>
      <c r="E731" s="150">
        <v>165.61922600484681</v>
      </c>
      <c r="F731" s="151">
        <v>186.13058414959929</v>
      </c>
      <c r="G731" s="152">
        <v>307.09999999999997</v>
      </c>
      <c r="H731" s="150">
        <v>601.09351259185689</v>
      </c>
      <c r="I731" s="151">
        <v>681.94110330931494</v>
      </c>
      <c r="J731" s="153">
        <v>788.41166666666663</v>
      </c>
      <c r="K731" s="150">
        <v>219.98943333121102</v>
      </c>
      <c r="L731" s="151">
        <v>250.74498374098218</v>
      </c>
      <c r="M731" s="152">
        <v>301.12333333333333</v>
      </c>
      <c r="N731" s="150">
        <v>287.17593982212253</v>
      </c>
      <c r="O731" s="151">
        <v>323.73101856091631</v>
      </c>
      <c r="P731" s="152">
        <v>349.7283333333333</v>
      </c>
      <c r="Q731" s="150">
        <v>93.928139438523331</v>
      </c>
      <c r="R731" s="151">
        <v>107.46510100741651</v>
      </c>
      <c r="S731" s="152">
        <v>137.56</v>
      </c>
      <c r="T731" s="150">
        <v>132.75808161316019</v>
      </c>
      <c r="U731" s="151">
        <v>154.75119306353312</v>
      </c>
      <c r="V731" s="152">
        <v>173.22338709677419</v>
      </c>
      <c r="W731" s="150">
        <v>123.91717511333476</v>
      </c>
      <c r="X731" s="151">
        <v>144.44567484583459</v>
      </c>
      <c r="Y731" s="152">
        <v>161.6877295285359</v>
      </c>
      <c r="Z731" s="150">
        <v>599.98728728006051</v>
      </c>
      <c r="AA731" s="151">
        <v>735.54796158946215</v>
      </c>
      <c r="AB731" s="152">
        <v>1063.1400000000001</v>
      </c>
      <c r="AC731" s="150">
        <v>194.32524450722499</v>
      </c>
      <c r="AD731" s="151">
        <v>233.92182565701327</v>
      </c>
      <c r="AE731" s="152">
        <v>251.36666666666667</v>
      </c>
      <c r="AF731" s="150">
        <v>291.87156914077212</v>
      </c>
      <c r="AG731" s="151">
        <v>396.29999564705531</v>
      </c>
      <c r="AH731" s="152">
        <v>503.65063688999152</v>
      </c>
      <c r="AI731" s="150">
        <v>331.05414097454087</v>
      </c>
      <c r="AJ731" s="151">
        <v>367.24224545353923</v>
      </c>
      <c r="AK731" s="152">
        <v>438.40000000000003</v>
      </c>
      <c r="AL731" s="150">
        <v>52.250588643629733</v>
      </c>
      <c r="AM731" s="151">
        <v>66.001368423753732</v>
      </c>
      <c r="AN731" s="152">
        <v>72.621166253101734</v>
      </c>
      <c r="AO731" s="150">
        <v>214.75751427457433</v>
      </c>
      <c r="AP731" s="151">
        <v>237.28622691855239</v>
      </c>
      <c r="AQ731" s="152">
        <v>265.59597187758482</v>
      </c>
      <c r="AR731" s="150">
        <v>83.748960153654963</v>
      </c>
      <c r="AS731" s="151">
        <v>100.26012338912628</v>
      </c>
      <c r="AT731" s="166">
        <v>122.42839950372208</v>
      </c>
      <c r="AU731" s="150">
        <v>37.077563967639414</v>
      </c>
      <c r="AV731" s="151">
        <v>44.820908573354281</v>
      </c>
      <c r="AW731" s="152">
        <v>58.222357320099242</v>
      </c>
      <c r="AX731" s="150">
        <v>158.06915632754342</v>
      </c>
      <c r="AY731" s="151">
        <v>158.06915632754342</v>
      </c>
      <c r="AZ731" s="152">
        <v>158.06915632754342</v>
      </c>
      <c r="BA731" s="150">
        <v>31.336738354734862</v>
      </c>
      <c r="BB731" s="151">
        <v>34.624056966044243</v>
      </c>
      <c r="BC731" s="152">
        <v>38.75492555831265</v>
      </c>
    </row>
    <row r="732" spans="1:55" hidden="1">
      <c r="A732" s="147" t="str">
        <f t="shared" si="11"/>
        <v>APPLING HEALTHCARE SYSTEMHEALTHTRUST</v>
      </c>
      <c r="B732" s="148" t="s">
        <v>280</v>
      </c>
      <c r="C732" s="148" t="s">
        <v>8331</v>
      </c>
      <c r="D732" s="168">
        <v>5</v>
      </c>
      <c r="E732" s="150">
        <v>86.43127663993954</v>
      </c>
      <c r="F732" s="151">
        <v>0</v>
      </c>
      <c r="G732" s="152">
        <v>142.25701257974336</v>
      </c>
      <c r="H732" s="150">
        <v>1647.0867029928927</v>
      </c>
      <c r="I732" s="151">
        <v>0</v>
      </c>
      <c r="J732" s="153">
        <v>1775.1957410339323</v>
      </c>
      <c r="K732" s="150">
        <v>1577.9637664274396</v>
      </c>
      <c r="L732" s="151">
        <v>0</v>
      </c>
      <c r="M732" s="152">
        <v>1701.5154356794776</v>
      </c>
      <c r="N732" s="150">
        <v>48.393242135062344</v>
      </c>
      <c r="O732" s="151">
        <v>0</v>
      </c>
      <c r="P732" s="152">
        <v>51.396156727116349</v>
      </c>
      <c r="Q732" s="150">
        <v>20.729694430390623</v>
      </c>
      <c r="R732" s="151">
        <v>0</v>
      </c>
      <c r="S732" s="152">
        <v>22.284148627338546</v>
      </c>
      <c r="T732" s="150">
        <v>121.88052896523352</v>
      </c>
      <c r="U732" s="151">
        <v>0</v>
      </c>
      <c r="V732" s="152">
        <v>147.78014568848107</v>
      </c>
      <c r="W732" s="150">
        <v>507.37422892452747</v>
      </c>
      <c r="X732" s="151">
        <v>0</v>
      </c>
      <c r="Y732" s="152">
        <v>555.98800000000006</v>
      </c>
      <c r="Z732" s="150">
        <v>1219.4165771542716</v>
      </c>
      <c r="AA732" s="151">
        <v>0</v>
      </c>
      <c r="AB732" s="152">
        <v>1581.942</v>
      </c>
      <c r="AC732" s="150">
        <v>387.25519374375102</v>
      </c>
      <c r="AD732" s="151">
        <v>0</v>
      </c>
      <c r="AE732" s="152">
        <v>443.72399999999999</v>
      </c>
      <c r="AF732" s="150">
        <v>258.55689907683518</v>
      </c>
      <c r="AG732" s="151">
        <v>0</v>
      </c>
      <c r="AH732" s="152">
        <v>304.08600000000001</v>
      </c>
      <c r="AI732" s="150">
        <v>1270.72</v>
      </c>
      <c r="AJ732" s="151">
        <v>0</v>
      </c>
      <c r="AK732" s="152">
        <v>1325.0945702984538</v>
      </c>
      <c r="AL732" s="150">
        <v>422.5</v>
      </c>
      <c r="AM732" s="151">
        <v>0</v>
      </c>
      <c r="AN732" s="152">
        <v>496.03306326214806</v>
      </c>
      <c r="AO732" s="150">
        <v>84.039586555408349</v>
      </c>
      <c r="AP732" s="151">
        <v>0</v>
      </c>
      <c r="AQ732" s="152">
        <v>89.290337431008567</v>
      </c>
      <c r="AR732" s="150">
        <v>47.80636689456859</v>
      </c>
      <c r="AS732" s="151">
        <v>0</v>
      </c>
      <c r="AT732" s="166">
        <v>55.238909217977273</v>
      </c>
      <c r="AU732" s="150">
        <v>42.586018941994048</v>
      </c>
      <c r="AV732" s="151">
        <v>0</v>
      </c>
      <c r="AW732" s="152">
        <v>52.344000000000008</v>
      </c>
      <c r="AX732" s="150">
        <v>223.58</v>
      </c>
      <c r="AY732" s="151">
        <v>0</v>
      </c>
      <c r="AZ732" s="152">
        <v>223.58</v>
      </c>
      <c r="BA732" s="150">
        <v>9.9425255147684304</v>
      </c>
      <c r="BB732" s="151">
        <v>0</v>
      </c>
      <c r="BC732" s="152">
        <v>10.563729481757584</v>
      </c>
    </row>
    <row r="733" spans="1:55" hidden="1">
      <c r="A733" s="147" t="str">
        <f t="shared" si="11"/>
        <v>NORTHERN MONTANA HEALTH CAREVIZIENT</v>
      </c>
      <c r="B733" s="148" t="s">
        <v>783</v>
      </c>
      <c r="C733" s="148" t="s">
        <v>8335</v>
      </c>
      <c r="D733" s="168">
        <v>4</v>
      </c>
      <c r="E733" s="150">
        <v>91.737021956160234</v>
      </c>
      <c r="F733" s="151">
        <v>102.70659100511341</v>
      </c>
      <c r="G733" s="152">
        <v>135.65509326084924</v>
      </c>
      <c r="H733" s="150">
        <v>2121.5660990038136</v>
      </c>
      <c r="I733" s="151">
        <v>2413.5438815454181</v>
      </c>
      <c r="J733" s="153">
        <v>3121.5940434071899</v>
      </c>
      <c r="K733" s="150">
        <v>1966.7706226527416</v>
      </c>
      <c r="L733" s="151">
        <v>2242.398421361378</v>
      </c>
      <c r="M733" s="152">
        <v>2895.4314835140417</v>
      </c>
      <c r="N733" s="150">
        <v>65.56790781887382</v>
      </c>
      <c r="O733" s="151">
        <v>71.371193044516161</v>
      </c>
      <c r="P733" s="152">
        <v>90.105059893148336</v>
      </c>
      <c r="Q733" s="150">
        <v>89.227568532198291</v>
      </c>
      <c r="R733" s="151">
        <v>99.774267139523857</v>
      </c>
      <c r="S733" s="152">
        <v>136.0575</v>
      </c>
      <c r="T733" s="150">
        <v>302.48113292545133</v>
      </c>
      <c r="U733" s="151">
        <v>322.52277196782268</v>
      </c>
      <c r="V733" s="152">
        <v>382.20424182210121</v>
      </c>
      <c r="W733" s="150">
        <v>294.3578858359669</v>
      </c>
      <c r="X733" s="151">
        <v>313.86129895844408</v>
      </c>
      <c r="Y733" s="152">
        <v>371.94</v>
      </c>
      <c r="Z733" s="150">
        <v>3739.26</v>
      </c>
      <c r="AA733" s="151">
        <v>4632.2569342545148</v>
      </c>
      <c r="AB733" s="152">
        <v>6549.2946334283988</v>
      </c>
      <c r="AC733" s="150">
        <v>958.93</v>
      </c>
      <c r="AD733" s="151">
        <v>1081.6061707741517</v>
      </c>
      <c r="AE733" s="152">
        <v>1255.9749305646094</v>
      </c>
      <c r="AF733" s="150">
        <v>961.40913089553987</v>
      </c>
      <c r="AG733" s="151">
        <v>1200.2346221425262</v>
      </c>
      <c r="AH733" s="152">
        <v>1786.5125</v>
      </c>
      <c r="AI733" s="150">
        <v>1270.72</v>
      </c>
      <c r="AJ733" s="151">
        <v>1421.4739345036446</v>
      </c>
      <c r="AK733" s="152">
        <v>1606.1549713725785</v>
      </c>
      <c r="AL733" s="150">
        <v>370.24973155484889</v>
      </c>
      <c r="AM733" s="151">
        <v>434.27678719987153</v>
      </c>
      <c r="AN733" s="152">
        <v>508.76499999999999</v>
      </c>
      <c r="AO733" s="150">
        <v>119.77102262737075</v>
      </c>
      <c r="AP733" s="151">
        <v>128.35163041050316</v>
      </c>
      <c r="AQ733" s="152">
        <v>153.75266416721331</v>
      </c>
      <c r="AR733" s="150">
        <v>56.387638511001946</v>
      </c>
      <c r="AS733" s="151">
        <v>63.626176930690995</v>
      </c>
      <c r="AT733" s="166">
        <v>87.046789202362007</v>
      </c>
      <c r="AU733" s="150">
        <v>86.472787485365714</v>
      </c>
      <c r="AV733" s="151">
        <v>95.211668013447053</v>
      </c>
      <c r="AW733" s="152">
        <v>127.47</v>
      </c>
      <c r="AX733" s="150">
        <v>105.345</v>
      </c>
      <c r="AY733" s="151">
        <v>105.345</v>
      </c>
      <c r="AZ733" s="152">
        <v>105.345</v>
      </c>
      <c r="BA733" s="150">
        <v>19.073066205717726</v>
      </c>
      <c r="BB733" s="151">
        <v>20.439494384611649</v>
      </c>
      <c r="BC733" s="152">
        <v>24.484509513543919</v>
      </c>
    </row>
    <row r="734" spans="1:55" hidden="1">
      <c r="A734" s="147" t="str">
        <f t="shared" si="11"/>
        <v>TALLAHASSEE MEMORIAL HEALTHCAREHEALTHTRUST</v>
      </c>
      <c r="B734" s="148" t="s">
        <v>972</v>
      </c>
      <c r="C734" s="148" t="s">
        <v>8331</v>
      </c>
      <c r="D734" s="168">
        <v>4</v>
      </c>
      <c r="E734" s="150">
        <v>86.43127663993954</v>
      </c>
      <c r="F734" s="151">
        <v>0</v>
      </c>
      <c r="G734" s="152">
        <v>142.25701257974336</v>
      </c>
      <c r="H734" s="150">
        <v>1647.0867029928927</v>
      </c>
      <c r="I734" s="151">
        <v>0</v>
      </c>
      <c r="J734" s="153">
        <v>1775.1957410339323</v>
      </c>
      <c r="K734" s="150">
        <v>1577.9637664274396</v>
      </c>
      <c r="L734" s="151">
        <v>0</v>
      </c>
      <c r="M734" s="152">
        <v>1701.5154356794776</v>
      </c>
      <c r="N734" s="150">
        <v>48.393242135062344</v>
      </c>
      <c r="O734" s="151">
        <v>0</v>
      </c>
      <c r="P734" s="152">
        <v>51.396156727116349</v>
      </c>
      <c r="Q734" s="150">
        <v>20.729694430390623</v>
      </c>
      <c r="R734" s="151">
        <v>0</v>
      </c>
      <c r="S734" s="152">
        <v>22.284148627338546</v>
      </c>
      <c r="T734" s="150">
        <v>121.88052896523352</v>
      </c>
      <c r="U734" s="151">
        <v>0</v>
      </c>
      <c r="V734" s="152">
        <v>147.78014568848107</v>
      </c>
      <c r="W734" s="150">
        <v>78.856873811918106</v>
      </c>
      <c r="X734" s="151">
        <v>0</v>
      </c>
      <c r="Y734" s="152">
        <v>86.412499999999994</v>
      </c>
      <c r="Z734" s="150">
        <v>1315.3242780926266</v>
      </c>
      <c r="AA734" s="151">
        <v>0</v>
      </c>
      <c r="AB734" s="152">
        <v>1706.3625</v>
      </c>
      <c r="AC734" s="150">
        <v>350.92830995024451</v>
      </c>
      <c r="AD734" s="151">
        <v>0</v>
      </c>
      <c r="AE734" s="152">
        <v>402.1</v>
      </c>
      <c r="AF734" s="150">
        <v>182.69051305573805</v>
      </c>
      <c r="AG734" s="151">
        <v>0</v>
      </c>
      <c r="AH734" s="152">
        <v>214.86035588846664</v>
      </c>
      <c r="AI734" s="150">
        <v>298.35764527898118</v>
      </c>
      <c r="AJ734" s="151">
        <v>0</v>
      </c>
      <c r="AK734" s="152">
        <v>311.12447727761435</v>
      </c>
      <c r="AL734" s="150">
        <v>107.07429339417517</v>
      </c>
      <c r="AM734" s="151">
        <v>0</v>
      </c>
      <c r="AN734" s="152">
        <v>125.70979822234958</v>
      </c>
      <c r="AO734" s="150">
        <v>84.039586555408349</v>
      </c>
      <c r="AP734" s="151">
        <v>0</v>
      </c>
      <c r="AQ734" s="152">
        <v>89.290337431008567</v>
      </c>
      <c r="AR734" s="150">
        <v>47.80636689456859</v>
      </c>
      <c r="AS734" s="151">
        <v>0</v>
      </c>
      <c r="AT734" s="166">
        <v>55.238909217977273</v>
      </c>
      <c r="AU734" s="150">
        <v>32.626427627858384</v>
      </c>
      <c r="AV734" s="151">
        <v>0</v>
      </c>
      <c r="AW734" s="152">
        <v>40.102309870260285</v>
      </c>
      <c r="AX734" s="150">
        <v>53.602499999999999</v>
      </c>
      <c r="AY734" s="151">
        <v>0</v>
      </c>
      <c r="AZ734" s="152">
        <v>53.602499999999999</v>
      </c>
      <c r="BA734" s="150">
        <v>9.9425255147684304</v>
      </c>
      <c r="BB734" s="151">
        <v>0</v>
      </c>
      <c r="BC734" s="152">
        <v>10.563729481757584</v>
      </c>
    </row>
    <row r="735" spans="1:55" hidden="1">
      <c r="A735" s="147" t="str">
        <f t="shared" si="11"/>
        <v>MEMORIAL HERMANN HEALTHCARE SYSTEMVIZIENT</v>
      </c>
      <c r="B735" s="148" t="s">
        <v>713</v>
      </c>
      <c r="C735" s="148" t="s">
        <v>8335</v>
      </c>
      <c r="D735" s="168">
        <v>0</v>
      </c>
      <c r="E735" s="150">
        <v>91.737021956160234</v>
      </c>
      <c r="F735" s="151">
        <v>102.70659100511341</v>
      </c>
      <c r="G735" s="152">
        <v>135.65509326084924</v>
      </c>
      <c r="H735" s="150">
        <v>1443.5363113020949</v>
      </c>
      <c r="I735" s="151">
        <v>1632.4747374023532</v>
      </c>
      <c r="J735" s="153">
        <v>2142.6600598931482</v>
      </c>
      <c r="K735" s="150">
        <v>923.29686194105648</v>
      </c>
      <c r="L735" s="151">
        <v>1052.6898265706377</v>
      </c>
      <c r="M735" s="152">
        <v>1359.2550000000001</v>
      </c>
      <c r="N735" s="150">
        <v>65.56790781887382</v>
      </c>
      <c r="O735" s="151">
        <v>71.371193044516161</v>
      </c>
      <c r="P735" s="152">
        <v>90.105059893148336</v>
      </c>
      <c r="Q735" s="150">
        <v>454.67154154216468</v>
      </c>
      <c r="R735" s="151">
        <v>508.4137177871994</v>
      </c>
      <c r="S735" s="152">
        <v>693.3</v>
      </c>
      <c r="T735" s="150">
        <v>302.48113292545133</v>
      </c>
      <c r="U735" s="151">
        <v>322.52277196782268</v>
      </c>
      <c r="V735" s="152">
        <v>382.20424182210121</v>
      </c>
      <c r="W735" s="150">
        <v>152.38643576306779</v>
      </c>
      <c r="X735" s="151">
        <v>162.48317770191002</v>
      </c>
      <c r="Y735" s="152">
        <v>192.55</v>
      </c>
      <c r="Z735" s="150">
        <v>3739.26</v>
      </c>
      <c r="AA735" s="151">
        <v>4632.2569342545148</v>
      </c>
      <c r="AB735" s="152">
        <v>6549.2946334283988</v>
      </c>
      <c r="AC735" s="150">
        <v>958.93</v>
      </c>
      <c r="AD735" s="151">
        <v>1081.6061707741517</v>
      </c>
      <c r="AE735" s="152">
        <v>1255.9749305646094</v>
      </c>
      <c r="AF735" s="150">
        <v>1053.59375</v>
      </c>
      <c r="AG735" s="151">
        <v>1315.3189997738596</v>
      </c>
      <c r="AH735" s="152">
        <v>1957.8120737667389</v>
      </c>
      <c r="AI735" s="150">
        <v>1270.72</v>
      </c>
      <c r="AJ735" s="151">
        <v>1421.4739345036446</v>
      </c>
      <c r="AK735" s="152">
        <v>1606.1549713725785</v>
      </c>
      <c r="AL735" s="150">
        <v>48.298003551570432</v>
      </c>
      <c r="AM735" s="151">
        <v>56.650147246458687</v>
      </c>
      <c r="AN735" s="152">
        <v>66.366918549067407</v>
      </c>
      <c r="AO735" s="150">
        <v>119.77102262737075</v>
      </c>
      <c r="AP735" s="151">
        <v>128.35163041050316</v>
      </c>
      <c r="AQ735" s="152">
        <v>153.75266416721331</v>
      </c>
      <c r="AR735" s="150">
        <v>56.387638511001946</v>
      </c>
      <c r="AS735" s="151">
        <v>63.626176930690995</v>
      </c>
      <c r="AT735" s="166">
        <v>87.046789202362007</v>
      </c>
      <c r="AU735" s="150">
        <v>121.97</v>
      </c>
      <c r="AV735" s="151">
        <v>134.29620445120341</v>
      </c>
      <c r="AW735" s="152">
        <v>179.79663142732846</v>
      </c>
      <c r="AX735" s="150">
        <v>84.557978254756776</v>
      </c>
      <c r="AY735" s="151">
        <v>84.557978254756776</v>
      </c>
      <c r="AZ735" s="152">
        <v>84.557978254756776</v>
      </c>
      <c r="BA735" s="150">
        <v>19.073066205717726</v>
      </c>
      <c r="BB735" s="151">
        <v>20.439494384611649</v>
      </c>
      <c r="BC735" s="152">
        <v>24.484509513543919</v>
      </c>
    </row>
    <row r="736" spans="1:55" hidden="1">
      <c r="A736" s="147" t="str">
        <f t="shared" si="11"/>
        <v>MEMORIAL HERMANN HEALTHCARE SYSTEMHEALTHTRUST</v>
      </c>
      <c r="B736" s="148" t="s">
        <v>713</v>
      </c>
      <c r="C736" s="148" t="s">
        <v>8331</v>
      </c>
      <c r="D736" s="168">
        <v>2</v>
      </c>
      <c r="E736" s="150">
        <v>86.43127663993954</v>
      </c>
      <c r="F736" s="151">
        <v>0</v>
      </c>
      <c r="G736" s="152">
        <v>142.25701257974336</v>
      </c>
      <c r="H736" s="150">
        <v>1953.8871653312308</v>
      </c>
      <c r="I736" s="151">
        <v>0</v>
      </c>
      <c r="J736" s="153">
        <v>2103.9511567271165</v>
      </c>
      <c r="K736" s="150">
        <v>1260.5557930062564</v>
      </c>
      <c r="L736" s="151">
        <v>0</v>
      </c>
      <c r="M736" s="152">
        <v>1359.2550000000001</v>
      </c>
      <c r="N736" s="150">
        <v>48.393242135062344</v>
      </c>
      <c r="O736" s="151">
        <v>0</v>
      </c>
      <c r="P736" s="152">
        <v>51.396156727116349</v>
      </c>
      <c r="Q736" s="150">
        <v>644.93813018991204</v>
      </c>
      <c r="R736" s="151">
        <v>0</v>
      </c>
      <c r="S736" s="152">
        <v>693.3</v>
      </c>
      <c r="T736" s="150">
        <v>121.88052896523352</v>
      </c>
      <c r="U736" s="151">
        <v>0</v>
      </c>
      <c r="V736" s="152">
        <v>147.78014568848107</v>
      </c>
      <c r="W736" s="150">
        <v>175.7140581800646</v>
      </c>
      <c r="X736" s="151">
        <v>0</v>
      </c>
      <c r="Y736" s="152">
        <v>192.55</v>
      </c>
      <c r="Z736" s="150">
        <v>3739.2600000000007</v>
      </c>
      <c r="AA736" s="151">
        <v>0</v>
      </c>
      <c r="AB736" s="152">
        <v>4850.9201479976609</v>
      </c>
      <c r="AC736" s="150">
        <v>958.93000000000006</v>
      </c>
      <c r="AD736" s="151">
        <v>0</v>
      </c>
      <c r="AE736" s="152">
        <v>1098.7593251016692</v>
      </c>
      <c r="AF736" s="150">
        <v>1053.59375</v>
      </c>
      <c r="AG736" s="151">
        <v>0</v>
      </c>
      <c r="AH736" s="152">
        <v>1239.1203259569259</v>
      </c>
      <c r="AI736" s="150">
        <v>1270.72</v>
      </c>
      <c r="AJ736" s="151">
        <v>0</v>
      </c>
      <c r="AK736" s="152">
        <v>1325.0945702984538</v>
      </c>
      <c r="AL736" s="150">
        <v>107.07429339417517</v>
      </c>
      <c r="AM736" s="151">
        <v>0</v>
      </c>
      <c r="AN736" s="152">
        <v>125.70979822234958</v>
      </c>
      <c r="AO736" s="150">
        <v>84.039586555408349</v>
      </c>
      <c r="AP736" s="151">
        <v>0</v>
      </c>
      <c r="AQ736" s="152">
        <v>89.290337431008567</v>
      </c>
      <c r="AR736" s="150">
        <v>47.80636689456859</v>
      </c>
      <c r="AS736" s="151">
        <v>0</v>
      </c>
      <c r="AT736" s="166">
        <v>55.238909217977273</v>
      </c>
      <c r="AU736" s="150">
        <v>121.97</v>
      </c>
      <c r="AV736" s="151">
        <v>0</v>
      </c>
      <c r="AW736" s="152">
        <v>149.91769220541886</v>
      </c>
      <c r="AX736" s="150">
        <v>63.138243495089924</v>
      </c>
      <c r="AY736" s="151">
        <v>0</v>
      </c>
      <c r="AZ736" s="152">
        <v>63.138243495089924</v>
      </c>
      <c r="BA736" s="150">
        <v>9.9425255147684304</v>
      </c>
      <c r="BB736" s="151">
        <v>0</v>
      </c>
      <c r="BC736" s="152">
        <v>10.563729481757584</v>
      </c>
    </row>
    <row r="737" spans="1:55" hidden="1">
      <c r="A737" s="147" t="str">
        <f t="shared" si="11"/>
        <v>UNIVERISTY OF COLORADO HEALTHVIZIENT</v>
      </c>
      <c r="B737" s="148" t="s">
        <v>17999</v>
      </c>
      <c r="C737" s="148" t="s">
        <v>8335</v>
      </c>
      <c r="D737" s="168">
        <v>0</v>
      </c>
      <c r="E737" s="150">
        <v>432.81412865255982</v>
      </c>
      <c r="F737" s="151">
        <v>484.56841899660054</v>
      </c>
      <c r="G737" s="152">
        <v>640.01904285746809</v>
      </c>
      <c r="H737" s="150">
        <v>2147.0808612714095</v>
      </c>
      <c r="I737" s="151">
        <v>2441.6430569725353</v>
      </c>
      <c r="J737" s="153">
        <v>3158.3114688903238</v>
      </c>
      <c r="K737" s="150">
        <v>1966.7706226527416</v>
      </c>
      <c r="L737" s="151">
        <v>2242.398421361378</v>
      </c>
      <c r="M737" s="152">
        <v>2895.4314835140417</v>
      </c>
      <c r="N737" s="150">
        <v>80.098149216817802</v>
      </c>
      <c r="O737" s="151">
        <v>87.187477234349146</v>
      </c>
      <c r="P737" s="152">
        <v>110.07288127064815</v>
      </c>
      <c r="Q737" s="150">
        <v>100.21208940185029</v>
      </c>
      <c r="R737" s="151">
        <v>112.05715837680827</v>
      </c>
      <c r="S737" s="152">
        <v>152.80710410563435</v>
      </c>
      <c r="T737" s="150">
        <v>427.60650499221407</v>
      </c>
      <c r="U737" s="151">
        <v>455.93863646216607</v>
      </c>
      <c r="V737" s="152">
        <v>540.30814569524568</v>
      </c>
      <c r="W737" s="150">
        <v>230.88416277365587</v>
      </c>
      <c r="X737" s="151">
        <v>246.1819666603206</v>
      </c>
      <c r="Y737" s="152">
        <v>291.73689455660809</v>
      </c>
      <c r="Z737" s="150">
        <v>1082.7604634972979</v>
      </c>
      <c r="AA737" s="151">
        <v>1341.3415128052047</v>
      </c>
      <c r="AB737" s="152">
        <v>1896.4493757779076</v>
      </c>
      <c r="AC737" s="150">
        <v>249.76420605477719</v>
      </c>
      <c r="AD737" s="151">
        <v>281.71660758069282</v>
      </c>
      <c r="AE737" s="152">
        <v>327.13293082620584</v>
      </c>
      <c r="AF737" s="150">
        <v>229.36481817349096</v>
      </c>
      <c r="AG737" s="151">
        <v>286.3417737845059</v>
      </c>
      <c r="AH737" s="152">
        <v>426.21096634008444</v>
      </c>
      <c r="AI737" s="150">
        <v>306.28059975267956</v>
      </c>
      <c r="AJ737" s="151">
        <v>342.61669698484121</v>
      </c>
      <c r="AK737" s="152">
        <v>387.13021588370469</v>
      </c>
      <c r="AL737" s="150">
        <v>81.419337272144318</v>
      </c>
      <c r="AM737" s="151">
        <v>95.499132593568319</v>
      </c>
      <c r="AN737" s="152">
        <v>111.87937653136703</v>
      </c>
      <c r="AO737" s="150">
        <v>99.39613263717132</v>
      </c>
      <c r="AP737" s="151">
        <v>106.51704728422442</v>
      </c>
      <c r="AQ737" s="152">
        <v>127.59697517511525</v>
      </c>
      <c r="AR737" s="150">
        <v>59.420233122652725</v>
      </c>
      <c r="AS737" s="151">
        <v>67.048068792367474</v>
      </c>
      <c r="AT737" s="152">
        <v>91.728269591810829</v>
      </c>
      <c r="AU737" s="150">
        <v>50.746392781899807</v>
      </c>
      <c r="AV737" s="151">
        <v>55.874788392220132</v>
      </c>
      <c r="AW737" s="152">
        <v>74.805529878442911</v>
      </c>
      <c r="AX737" s="150">
        <v>71.185558074562636</v>
      </c>
      <c r="AY737" s="151">
        <v>71.185558074562636</v>
      </c>
      <c r="AZ737" s="152">
        <v>71.185558074562636</v>
      </c>
      <c r="BA737" s="150">
        <v>12.542561601172487</v>
      </c>
      <c r="BB737" s="151">
        <v>13.441132886067265</v>
      </c>
      <c r="BC737" s="152">
        <v>16.101158855939815</v>
      </c>
    </row>
    <row r="738" spans="1:55" hidden="1">
      <c r="A738" s="147" t="str">
        <f t="shared" si="11"/>
        <v>ESSENTIA HEALTHPREMIER</v>
      </c>
      <c r="B738" s="148" t="s">
        <v>487</v>
      </c>
      <c r="C738" s="148" t="s">
        <v>8334</v>
      </c>
      <c r="D738" s="168">
        <v>0</v>
      </c>
      <c r="E738" s="150">
        <v>362.23099444656128</v>
      </c>
      <c r="F738" s="151">
        <v>443.4822236499906</v>
      </c>
      <c r="G738" s="152">
        <v>680.51175644429622</v>
      </c>
      <c r="H738" s="150">
        <v>1894.4947035444011</v>
      </c>
      <c r="I738" s="151">
        <v>2396.2253332879836</v>
      </c>
      <c r="J738" s="153">
        <v>2893.8812797803257</v>
      </c>
      <c r="K738" s="150">
        <v>1726.4826996787724</v>
      </c>
      <c r="L738" s="151">
        <v>2170.6621243783366</v>
      </c>
      <c r="M738" s="152">
        <v>2629.5554816811873</v>
      </c>
      <c r="N738" s="150">
        <v>89.481531551151548</v>
      </c>
      <c r="O738" s="151">
        <v>120.89671572335898</v>
      </c>
      <c r="P738" s="152">
        <v>140.63258706889604</v>
      </c>
      <c r="Q738" s="150">
        <v>78.53047231447708</v>
      </c>
      <c r="R738" s="151">
        <v>104.66649318628784</v>
      </c>
      <c r="S738" s="152">
        <v>123.69321103024254</v>
      </c>
      <c r="T738" s="150">
        <v>384.24960581477654</v>
      </c>
      <c r="U738" s="151">
        <v>459.23413651163639</v>
      </c>
      <c r="V738" s="152">
        <v>497.11821815172704</v>
      </c>
      <c r="W738" s="150">
        <v>189.76163281973086</v>
      </c>
      <c r="X738" s="151">
        <v>226.79273647196567</v>
      </c>
      <c r="Y738" s="152">
        <v>245.50178673801835</v>
      </c>
      <c r="Z738" s="150">
        <v>986.62409566069584</v>
      </c>
      <c r="AA738" s="151">
        <v>1229.0715832399951</v>
      </c>
      <c r="AB738" s="152">
        <v>1586.2221317677511</v>
      </c>
      <c r="AC738" s="150">
        <v>230.25125306255788</v>
      </c>
      <c r="AD738" s="151">
        <v>292.50321468465472</v>
      </c>
      <c r="AE738" s="152">
        <v>308.74265159351717</v>
      </c>
      <c r="AF738" s="150">
        <v>191.44924184679036</v>
      </c>
      <c r="AG738" s="151">
        <v>196.93499474842895</v>
      </c>
      <c r="AH738" s="152">
        <v>213.69802795927447</v>
      </c>
      <c r="AI738" s="150">
        <v>294.8679095660695</v>
      </c>
      <c r="AJ738" s="151">
        <v>373.47556488865223</v>
      </c>
      <c r="AK738" s="152">
        <v>435.76193455387215</v>
      </c>
      <c r="AL738" s="150">
        <v>54.469913703925542</v>
      </c>
      <c r="AM738" s="151">
        <v>69.281288617141215</v>
      </c>
      <c r="AN738" s="152">
        <v>85.272801672835115</v>
      </c>
      <c r="AO738" s="150">
        <v>89.444861980726344</v>
      </c>
      <c r="AP738" s="151">
        <v>103.28489096011697</v>
      </c>
      <c r="AQ738" s="152">
        <v>115.43959095691385</v>
      </c>
      <c r="AR738" s="150">
        <v>57.759898731420471</v>
      </c>
      <c r="AS738" s="151">
        <v>74.3080514236228</v>
      </c>
      <c r="AT738" s="152">
        <v>92.998040438459171</v>
      </c>
      <c r="AU738" s="150">
        <v>36.155689824141191</v>
      </c>
      <c r="AV738" s="151">
        <v>45.852308019724831</v>
      </c>
      <c r="AW738" s="152">
        <v>55.698099441425271</v>
      </c>
      <c r="AX738" s="150">
        <v>67.616417215658572</v>
      </c>
      <c r="AY738" s="151">
        <v>67.616417215658572</v>
      </c>
      <c r="AZ738" s="152">
        <v>67.616417215658572</v>
      </c>
      <c r="BA738" s="150">
        <v>9.606148799477328</v>
      </c>
      <c r="BB738" s="151">
        <v>11.092532419743327</v>
      </c>
      <c r="BC738" s="152">
        <v>12.397916029227758</v>
      </c>
    </row>
    <row r="739" spans="1:55" hidden="1">
      <c r="A739" s="147" t="str">
        <f t="shared" si="11"/>
        <v>UNIVERSITY OF SOUTHERN CALIFORNIAVIZIENT</v>
      </c>
      <c r="B739" s="148" t="s">
        <v>1044</v>
      </c>
      <c r="C739" s="148" t="s">
        <v>8335</v>
      </c>
      <c r="D739" s="168">
        <v>0</v>
      </c>
      <c r="E739" s="150">
        <v>432.81412865255982</v>
      </c>
      <c r="F739" s="151">
        <v>484.56841899660054</v>
      </c>
      <c r="G739" s="152">
        <v>640.01904285746809</v>
      </c>
      <c r="H739" s="150">
        <v>2147.0808612714095</v>
      </c>
      <c r="I739" s="151">
        <v>2441.6430569725353</v>
      </c>
      <c r="J739" s="153">
        <v>3158.3114688903238</v>
      </c>
      <c r="K739" s="150">
        <v>1966.7706226527416</v>
      </c>
      <c r="L739" s="151">
        <v>2242.398421361378</v>
      </c>
      <c r="M739" s="152">
        <v>2895.4314835140417</v>
      </c>
      <c r="N739" s="150">
        <v>80.098149216817802</v>
      </c>
      <c r="O739" s="151">
        <v>87.187477234349146</v>
      </c>
      <c r="P739" s="152">
        <v>110.07288127064815</v>
      </c>
      <c r="Q739" s="150">
        <v>100.21208940185029</v>
      </c>
      <c r="R739" s="151">
        <v>112.05715837680827</v>
      </c>
      <c r="S739" s="152">
        <v>152.80710410563435</v>
      </c>
      <c r="T739" s="150">
        <v>427.60650499221407</v>
      </c>
      <c r="U739" s="151">
        <v>455.93863646216607</v>
      </c>
      <c r="V739" s="152">
        <v>540.30814569524568</v>
      </c>
      <c r="W739" s="150">
        <v>230.88416277365587</v>
      </c>
      <c r="X739" s="151">
        <v>246.1819666603206</v>
      </c>
      <c r="Y739" s="152">
        <v>291.73689455660809</v>
      </c>
      <c r="Z739" s="150">
        <v>1082.7604634972979</v>
      </c>
      <c r="AA739" s="151">
        <v>1341.3415128052047</v>
      </c>
      <c r="AB739" s="152">
        <v>1896.4493757779076</v>
      </c>
      <c r="AC739" s="150">
        <v>249.76420605477719</v>
      </c>
      <c r="AD739" s="151">
        <v>281.71660758069282</v>
      </c>
      <c r="AE739" s="152">
        <v>327.13293082620584</v>
      </c>
      <c r="AF739" s="150">
        <v>229.36481817349096</v>
      </c>
      <c r="AG739" s="151">
        <v>286.3417737845059</v>
      </c>
      <c r="AH739" s="152">
        <v>426.21096634008444</v>
      </c>
      <c r="AI739" s="150">
        <v>306.28059975267956</v>
      </c>
      <c r="AJ739" s="151">
        <v>342.61669698484121</v>
      </c>
      <c r="AK739" s="152">
        <v>387.13021588370469</v>
      </c>
      <c r="AL739" s="150">
        <v>81.419337272144318</v>
      </c>
      <c r="AM739" s="151">
        <v>95.499132593568319</v>
      </c>
      <c r="AN739" s="152">
        <v>111.87937653136703</v>
      </c>
      <c r="AO739" s="150">
        <v>99.39613263717132</v>
      </c>
      <c r="AP739" s="151">
        <v>106.51704728422442</v>
      </c>
      <c r="AQ739" s="152">
        <v>127.59697517511525</v>
      </c>
      <c r="AR739" s="150">
        <v>59.420233122652725</v>
      </c>
      <c r="AS739" s="151">
        <v>67.048068792367474</v>
      </c>
      <c r="AT739" s="152">
        <v>91.728269591810829</v>
      </c>
      <c r="AU739" s="150">
        <v>50.746392781899807</v>
      </c>
      <c r="AV739" s="151">
        <v>55.874788392220132</v>
      </c>
      <c r="AW739" s="152">
        <v>74.805529878442911</v>
      </c>
      <c r="AX739" s="150">
        <v>71.185558074562636</v>
      </c>
      <c r="AY739" s="151">
        <v>71.185558074562636</v>
      </c>
      <c r="AZ739" s="152">
        <v>71.185558074562636</v>
      </c>
      <c r="BA739" s="150">
        <v>12.542561601172487</v>
      </c>
      <c r="BB739" s="151">
        <v>13.441132886067265</v>
      </c>
      <c r="BC739" s="152">
        <v>16.101158855939815</v>
      </c>
    </row>
    <row r="740" spans="1:55" ht="15.75" hidden="1" thickBot="1">
      <c r="A740" s="169" t="str">
        <f t="shared" si="11"/>
        <v>BENEFIS HEALTHCARE SYSTEMVIZIENT</v>
      </c>
      <c r="B740" s="155" t="s">
        <v>324</v>
      </c>
      <c r="C740" s="155" t="s">
        <v>8335</v>
      </c>
      <c r="D740" s="170">
        <v>0</v>
      </c>
      <c r="E740" s="157">
        <v>432.81412865255982</v>
      </c>
      <c r="F740" s="158">
        <v>484.56841899660054</v>
      </c>
      <c r="G740" s="159">
        <v>640.01904285746809</v>
      </c>
      <c r="H740" s="157">
        <v>2147.0808612714095</v>
      </c>
      <c r="I740" s="158">
        <v>2441.6430569725353</v>
      </c>
      <c r="J740" s="160">
        <v>3158.3114688903238</v>
      </c>
      <c r="K740" s="157">
        <v>1966.7706226527416</v>
      </c>
      <c r="L740" s="158">
        <v>2242.398421361378</v>
      </c>
      <c r="M740" s="159">
        <v>2895.4314835140417</v>
      </c>
      <c r="N740" s="157">
        <v>80.098149216817802</v>
      </c>
      <c r="O740" s="158">
        <v>87.187477234349146</v>
      </c>
      <c r="P740" s="159">
        <v>110.07288127064815</v>
      </c>
      <c r="Q740" s="157">
        <v>100.21208940185029</v>
      </c>
      <c r="R740" s="158">
        <v>112.05715837680827</v>
      </c>
      <c r="S740" s="159">
        <v>152.80710410563435</v>
      </c>
      <c r="T740" s="157">
        <v>427.60650499221407</v>
      </c>
      <c r="U740" s="158">
        <v>455.93863646216607</v>
      </c>
      <c r="V740" s="159">
        <v>540.30814569524568</v>
      </c>
      <c r="W740" s="157">
        <v>230.88416277365587</v>
      </c>
      <c r="X740" s="158">
        <v>246.1819666603206</v>
      </c>
      <c r="Y740" s="159">
        <v>291.73689455660809</v>
      </c>
      <c r="Z740" s="157">
        <v>1082.7604634972979</v>
      </c>
      <c r="AA740" s="158">
        <v>1341.3415128052047</v>
      </c>
      <c r="AB740" s="159">
        <v>1896.4493757779076</v>
      </c>
      <c r="AC740" s="157">
        <v>249.76420605477719</v>
      </c>
      <c r="AD740" s="158">
        <v>281.71660758069282</v>
      </c>
      <c r="AE740" s="159">
        <v>327.13293082620584</v>
      </c>
      <c r="AF740" s="157">
        <v>229.36481817349096</v>
      </c>
      <c r="AG740" s="158">
        <v>286.3417737845059</v>
      </c>
      <c r="AH740" s="159">
        <v>426.21096634008444</v>
      </c>
      <c r="AI740" s="157">
        <v>306.28059975267956</v>
      </c>
      <c r="AJ740" s="158">
        <v>342.61669698484121</v>
      </c>
      <c r="AK740" s="159">
        <v>387.13021588370469</v>
      </c>
      <c r="AL740" s="157">
        <v>81.419337272144318</v>
      </c>
      <c r="AM740" s="158">
        <v>95.499132593568319</v>
      </c>
      <c r="AN740" s="159">
        <v>111.87937653136703</v>
      </c>
      <c r="AO740" s="157">
        <v>99.39613263717132</v>
      </c>
      <c r="AP740" s="158">
        <v>106.51704728422442</v>
      </c>
      <c r="AQ740" s="159">
        <v>127.59697517511525</v>
      </c>
      <c r="AR740" s="157">
        <v>59.420233122652725</v>
      </c>
      <c r="AS740" s="158">
        <v>67.048068792367474</v>
      </c>
      <c r="AT740" s="159">
        <v>91.728269591810829</v>
      </c>
      <c r="AU740" s="157">
        <v>50.746392781899807</v>
      </c>
      <c r="AV740" s="158">
        <v>55.874788392220132</v>
      </c>
      <c r="AW740" s="159">
        <v>74.805529878442911</v>
      </c>
      <c r="AX740" s="157">
        <v>71.185558074562636</v>
      </c>
      <c r="AY740" s="158">
        <v>71.185558074562636</v>
      </c>
      <c r="AZ740" s="159">
        <v>71.185558074562636</v>
      </c>
      <c r="BA740" s="157">
        <v>12.542561601172487</v>
      </c>
      <c r="BB740" s="158">
        <v>13.441132886067265</v>
      </c>
      <c r="BC740" s="159">
        <v>16.101158855939815</v>
      </c>
    </row>
    <row r="741" spans="1:55" hidden="1">
      <c r="A741" s="161" t="str">
        <f t="shared" si="11"/>
        <v>N/AWEST PENN ALLEGHENY HEALTH SYSTEM</v>
      </c>
      <c r="B741" s="162" t="s">
        <v>1196</v>
      </c>
      <c r="C741" s="162" t="s">
        <v>8336</v>
      </c>
      <c r="D741" s="171">
        <v>897</v>
      </c>
      <c r="E741" s="164">
        <v>748.24937569676695</v>
      </c>
      <c r="F741" s="165">
        <v>851.25393400038627</v>
      </c>
      <c r="G741" s="166">
        <v>1055.0364629351457</v>
      </c>
      <c r="H741" s="164">
        <v>2482.3028428093644</v>
      </c>
      <c r="I741" s="165">
        <v>2757.5884764315206</v>
      </c>
      <c r="J741" s="167">
        <v>3328.231249205116</v>
      </c>
      <c r="K741" s="164">
        <v>2292.6683835005574</v>
      </c>
      <c r="L741" s="165">
        <v>2550.8434461847373</v>
      </c>
      <c r="M741" s="166">
        <v>3080.4466117491743</v>
      </c>
      <c r="N741" s="164">
        <v>96.265039018952066</v>
      </c>
      <c r="O741" s="165">
        <v>103.99536034094797</v>
      </c>
      <c r="P741" s="166">
        <v>121.02123010786987</v>
      </c>
      <c r="Q741" s="164">
        <v>93.369420289855086</v>
      </c>
      <c r="R741" s="165">
        <v>102.74966990583506</v>
      </c>
      <c r="S741" s="166">
        <v>126.76340734807175</v>
      </c>
      <c r="T741" s="164">
        <v>163.13755852842812</v>
      </c>
      <c r="U741" s="165">
        <v>176.39029795023217</v>
      </c>
      <c r="V741" s="166">
        <v>193.21585657292357</v>
      </c>
      <c r="W741" s="164">
        <v>339.84068004459311</v>
      </c>
      <c r="X741" s="165">
        <v>367.44817900550743</v>
      </c>
      <c r="Y741" s="166">
        <v>402.49841106760613</v>
      </c>
      <c r="Z741" s="164">
        <v>1278.6318506131549</v>
      </c>
      <c r="AA741" s="165">
        <v>1568.5897275243628</v>
      </c>
      <c r="AB741" s="166">
        <v>2016.2822837251535</v>
      </c>
      <c r="AC741" s="164">
        <v>286.63049052396877</v>
      </c>
      <c r="AD741" s="165">
        <v>322.80580385154013</v>
      </c>
      <c r="AE741" s="166">
        <v>346.17770316599211</v>
      </c>
      <c r="AF741" s="164">
        <v>277.354370122631</v>
      </c>
      <c r="AG741" s="165">
        <v>339.97604373149869</v>
      </c>
      <c r="AH741" s="166">
        <v>452.89879244609273</v>
      </c>
      <c r="AI741" s="164">
        <v>366.25413600891858</v>
      </c>
      <c r="AJ741" s="165">
        <v>400.85465758346692</v>
      </c>
      <c r="AK741" s="166">
        <v>432.08557367368076</v>
      </c>
      <c r="AL741" s="164">
        <v>77.904170065568721</v>
      </c>
      <c r="AM741" s="165">
        <v>90.553171166454433</v>
      </c>
      <c r="AN741" s="166">
        <v>100.24622547461853</v>
      </c>
      <c r="AO741" s="164">
        <v>289.23</v>
      </c>
      <c r="AP741" s="165">
        <v>312.79071091810289</v>
      </c>
      <c r="AQ741" s="166">
        <v>348.39186621945322</v>
      </c>
      <c r="AR741" s="164">
        <v>152.11000000000001</v>
      </c>
      <c r="AS741" s="165">
        <v>169.40629301703663</v>
      </c>
      <c r="AT741" s="166">
        <v>205.84072156770608</v>
      </c>
      <c r="AU741" s="164">
        <v>121.97</v>
      </c>
      <c r="AV741" s="165">
        <v>139.15017865213133</v>
      </c>
      <c r="AW741" s="166">
        <v>164.15695911815334</v>
      </c>
      <c r="AX741" s="164">
        <v>205.28491638795984</v>
      </c>
      <c r="AY741" s="165">
        <v>205.28491638795984</v>
      </c>
      <c r="AZ741" s="166">
        <v>205.28491638795984</v>
      </c>
      <c r="BA741" s="164">
        <v>37.54</v>
      </c>
      <c r="BB741" s="165">
        <v>40.598012958080353</v>
      </c>
      <c r="BC741" s="166">
        <v>45.218790090510225</v>
      </c>
    </row>
    <row r="742" spans="1:55" hidden="1">
      <c r="A742" s="147" t="str">
        <f t="shared" si="11"/>
        <v>N/AVIZIENT</v>
      </c>
      <c r="B742" s="148" t="s">
        <v>1196</v>
      </c>
      <c r="C742" s="148" t="s">
        <v>8335</v>
      </c>
      <c r="D742" s="149">
        <v>43668</v>
      </c>
      <c r="E742" s="150">
        <v>432.81412865255982</v>
      </c>
      <c r="F742" s="151">
        <v>484.56841899660054</v>
      </c>
      <c r="G742" s="152">
        <v>640.01904285746809</v>
      </c>
      <c r="H742" s="150">
        <v>2147.0808612714095</v>
      </c>
      <c r="I742" s="151">
        <v>2441.6430569725353</v>
      </c>
      <c r="J742" s="153">
        <v>3158.3114688903238</v>
      </c>
      <c r="K742" s="150">
        <v>1966.7706226527416</v>
      </c>
      <c r="L742" s="151">
        <v>2242.398421361378</v>
      </c>
      <c r="M742" s="152">
        <v>2895.4314835140417</v>
      </c>
      <c r="N742" s="150">
        <v>80.098149216817802</v>
      </c>
      <c r="O742" s="151">
        <v>87.187477234349146</v>
      </c>
      <c r="P742" s="152">
        <v>110.07288127064815</v>
      </c>
      <c r="Q742" s="150">
        <v>100.21208940185029</v>
      </c>
      <c r="R742" s="151">
        <v>112.05715837680827</v>
      </c>
      <c r="S742" s="152">
        <v>152.80710410563435</v>
      </c>
      <c r="T742" s="150">
        <v>427.60650499221407</v>
      </c>
      <c r="U742" s="151">
        <v>455.93863646216607</v>
      </c>
      <c r="V742" s="152">
        <v>540.30814569524568</v>
      </c>
      <c r="W742" s="150">
        <v>230.88416277365587</v>
      </c>
      <c r="X742" s="151">
        <v>246.1819666603206</v>
      </c>
      <c r="Y742" s="152">
        <v>291.73689455660809</v>
      </c>
      <c r="Z742" s="150">
        <v>1082.7604634972979</v>
      </c>
      <c r="AA742" s="151">
        <v>1341.3415128052047</v>
      </c>
      <c r="AB742" s="152">
        <v>1896.4493757779076</v>
      </c>
      <c r="AC742" s="150">
        <v>249.76420605477719</v>
      </c>
      <c r="AD742" s="151">
        <v>281.71660758069282</v>
      </c>
      <c r="AE742" s="152">
        <v>327.13293082620584</v>
      </c>
      <c r="AF742" s="150">
        <v>229.36481817349096</v>
      </c>
      <c r="AG742" s="151">
        <v>286.3417737845059</v>
      </c>
      <c r="AH742" s="152">
        <v>426.21096634008444</v>
      </c>
      <c r="AI742" s="150">
        <v>306.28059975267956</v>
      </c>
      <c r="AJ742" s="151">
        <v>342.61669698484121</v>
      </c>
      <c r="AK742" s="152">
        <v>387.13021588370469</v>
      </c>
      <c r="AL742" s="150">
        <v>81.419337272144318</v>
      </c>
      <c r="AM742" s="151">
        <v>95.499132593568319</v>
      </c>
      <c r="AN742" s="152">
        <v>111.87937653136703</v>
      </c>
      <c r="AO742" s="150">
        <v>99.39613263717132</v>
      </c>
      <c r="AP742" s="151">
        <v>106.51704728422442</v>
      </c>
      <c r="AQ742" s="152">
        <v>127.59697517511525</v>
      </c>
      <c r="AR742" s="150">
        <v>59.420233122652725</v>
      </c>
      <c r="AS742" s="151">
        <v>67.048068792367474</v>
      </c>
      <c r="AT742" s="152">
        <v>91.728269591810829</v>
      </c>
      <c r="AU742" s="150">
        <v>50.746392781899807</v>
      </c>
      <c r="AV742" s="151">
        <v>55.874788392220132</v>
      </c>
      <c r="AW742" s="152">
        <v>74.805529878442911</v>
      </c>
      <c r="AX742" s="150">
        <v>71.185558074562636</v>
      </c>
      <c r="AY742" s="151">
        <v>71.185558074562636</v>
      </c>
      <c r="AZ742" s="152">
        <v>71.185558074562636</v>
      </c>
      <c r="BA742" s="150">
        <v>12.542561601172487</v>
      </c>
      <c r="BB742" s="151">
        <v>13.441132886067265</v>
      </c>
      <c r="BC742" s="152">
        <v>16.101158855939815</v>
      </c>
    </row>
    <row r="743" spans="1:55" hidden="1">
      <c r="A743" s="147" t="str">
        <f t="shared" si="11"/>
        <v>N/AUNIV OF CHICAGO MED CTR</v>
      </c>
      <c r="B743" s="148" t="s">
        <v>1196</v>
      </c>
      <c r="C743" s="148" t="s">
        <v>8408</v>
      </c>
      <c r="D743" s="149">
        <v>832</v>
      </c>
      <c r="E743" s="150">
        <v>557.52346153846156</v>
      </c>
      <c r="F743" s="151">
        <v>634.27255049853977</v>
      </c>
      <c r="G743" s="152">
        <v>786.1116894580241</v>
      </c>
      <c r="H743" s="150">
        <v>1502.3300240384615</v>
      </c>
      <c r="I743" s="151">
        <v>1670.3920326663035</v>
      </c>
      <c r="J743" s="153">
        <v>2017.7079909360627</v>
      </c>
      <c r="K743" s="150">
        <v>1439.0745793269232</v>
      </c>
      <c r="L743" s="151">
        <v>1601.1273089753615</v>
      </c>
      <c r="M743" s="152">
        <v>1933.5515087330166</v>
      </c>
      <c r="N743" s="150">
        <v>17.141971153846153</v>
      </c>
      <c r="O743" s="151">
        <v>18.518513940947994</v>
      </c>
      <c r="P743" s="152">
        <v>21.55032041386967</v>
      </c>
      <c r="Q743" s="150">
        <v>46.113473557692309</v>
      </c>
      <c r="R743" s="151">
        <v>50.746209749994073</v>
      </c>
      <c r="S743" s="152">
        <v>62.606161789176497</v>
      </c>
      <c r="T743" s="150">
        <v>364.75890625</v>
      </c>
      <c r="U743" s="151">
        <v>394.39067700787319</v>
      </c>
      <c r="V743" s="152">
        <v>432.01090631385915</v>
      </c>
      <c r="W743" s="150">
        <v>224.64296875000002</v>
      </c>
      <c r="X743" s="151">
        <v>242.89219814045597</v>
      </c>
      <c r="Y743" s="152">
        <v>266.06125543157577</v>
      </c>
      <c r="Z743" s="150">
        <v>883.45605769230758</v>
      </c>
      <c r="AA743" s="151">
        <v>1083.799137453668</v>
      </c>
      <c r="AB743" s="152">
        <v>1393.1271903796735</v>
      </c>
      <c r="AC743" s="150">
        <v>309.08086538461538</v>
      </c>
      <c r="AD743" s="151">
        <v>348.089615390262</v>
      </c>
      <c r="AE743" s="152">
        <v>373.29212211795726</v>
      </c>
      <c r="AF743" s="150">
        <v>253.1616346153846</v>
      </c>
      <c r="AG743" s="151">
        <v>310.32101972318924</v>
      </c>
      <c r="AH743" s="152">
        <v>413.39387787649326</v>
      </c>
      <c r="AI743" s="150">
        <v>425.52098557692312</v>
      </c>
      <c r="AJ743" s="151">
        <v>465.7205262628442</v>
      </c>
      <c r="AK743" s="152">
        <v>502.00519553646131</v>
      </c>
      <c r="AL743" s="150">
        <v>98.568233173076905</v>
      </c>
      <c r="AM743" s="151">
        <v>114.57237889299456</v>
      </c>
      <c r="AN743" s="152">
        <v>126.83651361649233</v>
      </c>
      <c r="AO743" s="150">
        <v>82.680464660023887</v>
      </c>
      <c r="AP743" s="151">
        <v>89.415625350233213</v>
      </c>
      <c r="AQ743" s="152">
        <v>99.592716463704562</v>
      </c>
      <c r="AR743" s="150">
        <v>59.747620192307686</v>
      </c>
      <c r="AS743" s="151">
        <v>66.541469024841817</v>
      </c>
      <c r="AT743" s="152">
        <v>80.852628047714546</v>
      </c>
      <c r="AU743" s="150">
        <v>121.97</v>
      </c>
      <c r="AV743" s="151">
        <v>139.15017865213133</v>
      </c>
      <c r="AW743" s="152">
        <v>164.15695911815334</v>
      </c>
      <c r="AX743" s="150">
        <v>180.09265625</v>
      </c>
      <c r="AY743" s="151">
        <v>180.09265625</v>
      </c>
      <c r="AZ743" s="152">
        <v>180.09265625</v>
      </c>
      <c r="BA743" s="150">
        <v>13.614603365384616</v>
      </c>
      <c r="BB743" s="151">
        <v>14.723650608604396</v>
      </c>
      <c r="BC743" s="152">
        <v>16.399464351222189</v>
      </c>
    </row>
    <row r="744" spans="1:55" hidden="1">
      <c r="A744" s="147" t="str">
        <f t="shared" si="11"/>
        <v>N/AUNIV OF CA DAVIS MED CTR</v>
      </c>
      <c r="B744" s="148" t="s">
        <v>1196</v>
      </c>
      <c r="C744" s="148" t="s">
        <v>8406</v>
      </c>
      <c r="D744" s="149">
        <v>547</v>
      </c>
      <c r="E744" s="150">
        <v>379.06622248610302</v>
      </c>
      <c r="F744" s="151">
        <v>431.24875692342675</v>
      </c>
      <c r="G744" s="152">
        <v>534.48582729188786</v>
      </c>
      <c r="H744" s="150">
        <v>3024.8679277817837</v>
      </c>
      <c r="I744" s="151">
        <v>3361.2257769723874</v>
      </c>
      <c r="J744" s="153">
        <v>4056.9302510274974</v>
      </c>
      <c r="K744" s="150">
        <v>2837.4930164533821</v>
      </c>
      <c r="L744" s="151">
        <v>3157.0202287884913</v>
      </c>
      <c r="M744" s="152">
        <v>3812.4771167516037</v>
      </c>
      <c r="N744" s="150">
        <v>98.890420475319928</v>
      </c>
      <c r="O744" s="151">
        <v>106.83156643788485</v>
      </c>
      <c r="P744" s="152">
        <v>124.32177303176022</v>
      </c>
      <c r="Q744" s="150">
        <v>88.484490853081581</v>
      </c>
      <c r="R744" s="151">
        <v>97.373981746011381</v>
      </c>
      <c r="S744" s="152">
        <v>120.13136124413352</v>
      </c>
      <c r="T744" s="150">
        <v>620.10727605118825</v>
      </c>
      <c r="U744" s="151">
        <v>670.48267836321338</v>
      </c>
      <c r="V744" s="152">
        <v>734.43883548406779</v>
      </c>
      <c r="W744" s="150">
        <v>358.46206581352834</v>
      </c>
      <c r="X744" s="151">
        <v>387.58230270858053</v>
      </c>
      <c r="Y744" s="152">
        <v>424.55309322893498</v>
      </c>
      <c r="Z744" s="150">
        <v>1391.2416087751371</v>
      </c>
      <c r="AA744" s="151">
        <v>1706.7362235522719</v>
      </c>
      <c r="AB744" s="152">
        <v>2193.8572911424158</v>
      </c>
      <c r="AC744" s="150">
        <v>294.20184643510055</v>
      </c>
      <c r="AD744" s="151">
        <v>331.33273211611925</v>
      </c>
      <c r="AE744" s="152">
        <v>355.32200108899576</v>
      </c>
      <c r="AF744" s="150">
        <v>521.21107861060329</v>
      </c>
      <c r="AG744" s="151">
        <v>638.89125084530747</v>
      </c>
      <c r="AH744" s="152">
        <v>851.09842692544089</v>
      </c>
      <c r="AI744" s="150">
        <v>615.94021937842774</v>
      </c>
      <c r="AJ744" s="151">
        <v>674.12892157704641</v>
      </c>
      <c r="AK744" s="152">
        <v>726.65086035326044</v>
      </c>
      <c r="AL744" s="150">
        <v>29.337568555758683</v>
      </c>
      <c r="AM744" s="151">
        <v>34.100996965903732</v>
      </c>
      <c r="AN744" s="152">
        <v>37.751259141100689</v>
      </c>
      <c r="AO744" s="150">
        <v>82.680464660023887</v>
      </c>
      <c r="AP744" s="151">
        <v>89.415625350233213</v>
      </c>
      <c r="AQ744" s="152">
        <v>99.592716463704562</v>
      </c>
      <c r="AR744" s="150">
        <v>87.069945155393057</v>
      </c>
      <c r="AS744" s="151">
        <v>96.970591295587568</v>
      </c>
      <c r="AT744" s="152">
        <v>117.82618064326277</v>
      </c>
      <c r="AU744" s="150">
        <v>59.018811700182816</v>
      </c>
      <c r="AV744" s="151">
        <v>67.331952053102711</v>
      </c>
      <c r="AW744" s="152">
        <v>79.432226444772482</v>
      </c>
      <c r="AX744" s="150">
        <v>15.952413162705666</v>
      </c>
      <c r="AY744" s="151">
        <v>15.952413162705666</v>
      </c>
      <c r="AZ744" s="152">
        <v>15.952413162705666</v>
      </c>
      <c r="BA744" s="150">
        <v>10.552474658819062</v>
      </c>
      <c r="BB744" s="151">
        <v>11.412080525800503</v>
      </c>
      <c r="BC744" s="152">
        <v>12.710978597031637</v>
      </c>
    </row>
    <row r="745" spans="1:55" hidden="1">
      <c r="A745" s="147" t="str">
        <f t="shared" si="11"/>
        <v>N/AUNC HLTH CARE SYS</v>
      </c>
      <c r="B745" s="148" t="s">
        <v>1196</v>
      </c>
      <c r="C745" s="148" t="s">
        <v>8392</v>
      </c>
      <c r="D745" s="149">
        <v>764</v>
      </c>
      <c r="E745" s="150">
        <v>379.06622248610302</v>
      </c>
      <c r="F745" s="151">
        <v>431.24875692342675</v>
      </c>
      <c r="G745" s="152">
        <v>534.48582729188786</v>
      </c>
      <c r="H745" s="150">
        <v>1975.5733935670435</v>
      </c>
      <c r="I745" s="151">
        <v>2194.2439310474842</v>
      </c>
      <c r="J745" s="153">
        <v>2648.354891550714</v>
      </c>
      <c r="K745" s="150">
        <v>1802.829657442308</v>
      </c>
      <c r="L745" s="151">
        <v>2005.8444777140478</v>
      </c>
      <c r="M745" s="152">
        <v>2422.2955878816183</v>
      </c>
      <c r="N745" s="150">
        <v>84.259245271654066</v>
      </c>
      <c r="O745" s="151">
        <v>91.025471587425002</v>
      </c>
      <c r="P745" s="152">
        <v>105.9279424249622</v>
      </c>
      <c r="Q745" s="150">
        <v>88.484490853081581</v>
      </c>
      <c r="R745" s="151">
        <v>97.373981746011381</v>
      </c>
      <c r="S745" s="152">
        <v>120.13136124413352</v>
      </c>
      <c r="T745" s="150">
        <v>453.31884816753922</v>
      </c>
      <c r="U745" s="151">
        <v>490.14492687037733</v>
      </c>
      <c r="V745" s="152">
        <v>536.89898475512086</v>
      </c>
      <c r="W745" s="150">
        <v>123.33379581151833</v>
      </c>
      <c r="X745" s="151">
        <v>133.35301316732554</v>
      </c>
      <c r="Y745" s="152">
        <v>146.07332129443373</v>
      </c>
      <c r="Z745" s="150">
        <v>1032.5923936875072</v>
      </c>
      <c r="AA745" s="151">
        <v>1266.7554157057007</v>
      </c>
      <c r="AB745" s="152">
        <v>1628.3011788757403</v>
      </c>
      <c r="AC745" s="150">
        <v>227.29796487514423</v>
      </c>
      <c r="AD745" s="151">
        <v>255.9849865630552</v>
      </c>
      <c r="AE745" s="152">
        <v>274.51890156885418</v>
      </c>
      <c r="AF745" s="150">
        <v>208.622996626912</v>
      </c>
      <c r="AG745" s="151">
        <v>255.72635106945447</v>
      </c>
      <c r="AH745" s="152">
        <v>340.66563727493298</v>
      </c>
      <c r="AI745" s="150">
        <v>315.48786505928706</v>
      </c>
      <c r="AJ745" s="151">
        <v>345.29242863485371</v>
      </c>
      <c r="AK745" s="152">
        <v>372.19444576567838</v>
      </c>
      <c r="AL745" s="150">
        <v>77.904170065568721</v>
      </c>
      <c r="AM745" s="151">
        <v>90.553171166454433</v>
      </c>
      <c r="AN745" s="152">
        <v>100.24622547461853</v>
      </c>
      <c r="AO745" s="150">
        <v>82.680464660023887</v>
      </c>
      <c r="AP745" s="151">
        <v>89.415625350233213</v>
      </c>
      <c r="AQ745" s="152">
        <v>99.592716463704562</v>
      </c>
      <c r="AR745" s="150">
        <v>126.0364005235602</v>
      </c>
      <c r="AS745" s="151">
        <v>140.36788769907847</v>
      </c>
      <c r="AT745" s="152">
        <v>170.55698920232751</v>
      </c>
      <c r="AU745" s="150">
        <v>102.01141361256545</v>
      </c>
      <c r="AV745" s="151">
        <v>116.38031014794576</v>
      </c>
      <c r="AW745" s="152">
        <v>137.29510087712501</v>
      </c>
      <c r="AX745" s="150">
        <v>242.74339005235603</v>
      </c>
      <c r="AY745" s="151">
        <v>242.74339005235603</v>
      </c>
      <c r="AZ745" s="152">
        <v>242.74339005235603</v>
      </c>
      <c r="BA745" s="150">
        <v>37.54</v>
      </c>
      <c r="BB745" s="151">
        <v>40.598012958080353</v>
      </c>
      <c r="BC745" s="152">
        <v>45.218790090510225</v>
      </c>
    </row>
    <row r="746" spans="1:55" hidden="1">
      <c r="A746" s="147" t="str">
        <f t="shared" si="11"/>
        <v>N/ATHIBODAUX HOSP &amp; HLTH CTRS</v>
      </c>
      <c r="B746" s="148" t="s">
        <v>1196</v>
      </c>
      <c r="C746" s="148" t="s">
        <v>8402</v>
      </c>
      <c r="D746" s="149">
        <v>91</v>
      </c>
      <c r="E746" s="150">
        <v>540.38681318681313</v>
      </c>
      <c r="F746" s="151">
        <v>614.77685855581274</v>
      </c>
      <c r="G746" s="152">
        <v>761.94890436161052</v>
      </c>
      <c r="H746" s="150">
        <v>2631.7792307692307</v>
      </c>
      <c r="I746" s="151">
        <v>2906.2853138634937</v>
      </c>
      <c r="J746" s="153">
        <v>3479.2733207003294</v>
      </c>
      <c r="K746" s="150">
        <v>1932.8251648351647</v>
      </c>
      <c r="L746" s="151">
        <v>2150.4786474234188</v>
      </c>
      <c r="M746" s="152">
        <v>2596.9585365979619</v>
      </c>
      <c r="N746" s="150">
        <v>663.00131868131871</v>
      </c>
      <c r="O746" s="151">
        <v>716.24196848051088</v>
      </c>
      <c r="P746" s="152">
        <v>833.50337742195711</v>
      </c>
      <c r="Q746" s="150">
        <v>35.952747252747251</v>
      </c>
      <c r="R746" s="151">
        <v>39.564697959563951</v>
      </c>
      <c r="S746" s="152">
        <v>48.811406680410279</v>
      </c>
      <c r="T746" s="150">
        <v>1118.02</v>
      </c>
      <c r="U746" s="151">
        <v>1208.8441355456071</v>
      </c>
      <c r="V746" s="152">
        <v>1324.1536401197079</v>
      </c>
      <c r="W746" s="150">
        <v>252.97824175824175</v>
      </c>
      <c r="X746" s="151">
        <v>273.52933218555063</v>
      </c>
      <c r="Y746" s="152">
        <v>299.62081151970386</v>
      </c>
      <c r="Z746" s="150">
        <v>1100.5162637362637</v>
      </c>
      <c r="AA746" s="151">
        <v>1350.082516278932</v>
      </c>
      <c r="AB746" s="152">
        <v>1735.4107395797714</v>
      </c>
      <c r="AC746" s="150">
        <v>295.46604395604396</v>
      </c>
      <c r="AD746" s="151">
        <v>332.75648259091787</v>
      </c>
      <c r="AE746" s="152">
        <v>356.84883444628559</v>
      </c>
      <c r="AF746" s="150">
        <v>199.05890109890112</v>
      </c>
      <c r="AG746" s="151">
        <v>244.00285322788233</v>
      </c>
      <c r="AH746" s="152">
        <v>325.0481897706444</v>
      </c>
      <c r="AI746" s="150">
        <v>226.83736263736265</v>
      </c>
      <c r="AJ746" s="151">
        <v>248.26699383654886</v>
      </c>
      <c r="AK746" s="152">
        <v>267.60967953520367</v>
      </c>
      <c r="AL746" s="150">
        <v>327.50142857142856</v>
      </c>
      <c r="AM746" s="151">
        <v>380.67657859298731</v>
      </c>
      <c r="AN746" s="152">
        <v>421.4252205523631</v>
      </c>
      <c r="AO746" s="150">
        <v>51.308021978021976</v>
      </c>
      <c r="AP746" s="151">
        <v>55.487579678135532</v>
      </c>
      <c r="AQ746" s="152">
        <v>61.803054762478986</v>
      </c>
      <c r="AR746" s="150">
        <v>51.20799843392367</v>
      </c>
      <c r="AS746" s="151">
        <v>57.030814460017261</v>
      </c>
      <c r="AT746" s="152">
        <v>69.296504816756368</v>
      </c>
      <c r="AU746" s="150">
        <v>41.366485019016629</v>
      </c>
      <c r="AV746" s="151">
        <v>47.193193249216023</v>
      </c>
      <c r="AW746" s="152">
        <v>55.674316554303637</v>
      </c>
      <c r="AX746" s="150">
        <v>152.17197802197802</v>
      </c>
      <c r="AY746" s="151">
        <v>152.17197802197802</v>
      </c>
      <c r="AZ746" s="152">
        <v>152.17197802197802</v>
      </c>
      <c r="BA746" s="150">
        <v>10.552474658819062</v>
      </c>
      <c r="BB746" s="151">
        <v>11.412080525800503</v>
      </c>
      <c r="BC746" s="152">
        <v>12.710978597031637</v>
      </c>
    </row>
    <row r="747" spans="1:55" hidden="1">
      <c r="A747" s="147" t="str">
        <f t="shared" si="11"/>
        <v>N/ASELF REGL HC</v>
      </c>
      <c r="B747" s="148" t="s">
        <v>1196</v>
      </c>
      <c r="C747" s="148" t="s">
        <v>8416</v>
      </c>
      <c r="D747" s="149">
        <v>190</v>
      </c>
      <c r="E747" s="150">
        <v>379.06622248610302</v>
      </c>
      <c r="F747" s="151">
        <v>431.24875692342675</v>
      </c>
      <c r="G747" s="152">
        <v>534.48582729188786</v>
      </c>
      <c r="H747" s="150">
        <v>2561.2740258633607</v>
      </c>
      <c r="I747" s="151">
        <v>2825.7362378949319</v>
      </c>
      <c r="J747" s="153">
        <v>3378.4903685877671</v>
      </c>
      <c r="K747" s="150">
        <v>1802.829657442308</v>
      </c>
      <c r="L747" s="151">
        <v>2005.8444777140478</v>
      </c>
      <c r="M747" s="152">
        <v>2422.2955878816183</v>
      </c>
      <c r="N747" s="150">
        <v>731.54</v>
      </c>
      <c r="O747" s="151">
        <v>790.28447585046479</v>
      </c>
      <c r="P747" s="152">
        <v>919.66794565658995</v>
      </c>
      <c r="Q747" s="150">
        <v>26.904368421052631</v>
      </c>
      <c r="R747" s="151">
        <v>29.607284330418981</v>
      </c>
      <c r="S747" s="152">
        <v>36.526835049559097</v>
      </c>
      <c r="T747" s="150">
        <v>647.80373684210531</v>
      </c>
      <c r="U747" s="151">
        <v>700.42910526297271</v>
      </c>
      <c r="V747" s="152">
        <v>767.2417990935968</v>
      </c>
      <c r="W747" s="150">
        <v>297.6912631578947</v>
      </c>
      <c r="X747" s="151">
        <v>321.8746871000385</v>
      </c>
      <c r="Y747" s="152">
        <v>352.57774435373267</v>
      </c>
      <c r="Z747" s="150">
        <v>922.28589473684212</v>
      </c>
      <c r="AA747" s="151">
        <v>1131.434493541735</v>
      </c>
      <c r="AB747" s="152">
        <v>1454.3581948124863</v>
      </c>
      <c r="AC747" s="150">
        <v>210.23778947368422</v>
      </c>
      <c r="AD747" s="151">
        <v>236.7716655229614</v>
      </c>
      <c r="AE747" s="152">
        <v>253.91449090308615</v>
      </c>
      <c r="AF747" s="150">
        <v>208.622996626912</v>
      </c>
      <c r="AG747" s="151">
        <v>255.72635106945447</v>
      </c>
      <c r="AH747" s="152">
        <v>340.66563727493298</v>
      </c>
      <c r="AI747" s="150">
        <v>216.59942105263158</v>
      </c>
      <c r="AJ747" s="151">
        <v>237.06186011975998</v>
      </c>
      <c r="AK747" s="152">
        <v>255.53154463389995</v>
      </c>
      <c r="AL747" s="150">
        <v>77.904170065568721</v>
      </c>
      <c r="AM747" s="151">
        <v>90.553171166454433</v>
      </c>
      <c r="AN747" s="152">
        <v>100.24622547461853</v>
      </c>
      <c r="AO747" s="150">
        <v>253.1138947368421</v>
      </c>
      <c r="AP747" s="151">
        <v>273.73258333501605</v>
      </c>
      <c r="AQ747" s="152">
        <v>304.88822789282801</v>
      </c>
      <c r="AR747" s="150">
        <v>152.11000000000001</v>
      </c>
      <c r="AS747" s="151">
        <v>169.40629301703663</v>
      </c>
      <c r="AT747" s="152">
        <v>205.84072156770608</v>
      </c>
      <c r="AU747" s="150">
        <v>48.843421052631577</v>
      </c>
      <c r="AV747" s="151">
        <v>55.723298888701784</v>
      </c>
      <c r="AW747" s="152">
        <v>65.737373722452986</v>
      </c>
      <c r="AX747" s="150">
        <v>175.68984210526315</v>
      </c>
      <c r="AY747" s="151">
        <v>175.68984210526315</v>
      </c>
      <c r="AZ747" s="152">
        <v>175.68984210526315</v>
      </c>
      <c r="BA747" s="150">
        <v>31.722421052631582</v>
      </c>
      <c r="BB747" s="151">
        <v>34.306533323292967</v>
      </c>
      <c r="BC747" s="152">
        <v>38.211227989923543</v>
      </c>
    </row>
    <row r="748" spans="1:55" hidden="1">
      <c r="A748" s="147" t="str">
        <f t="shared" si="11"/>
        <v>N/ASEBASTIAN HOSP RIVER MED PHARM</v>
      </c>
      <c r="B748" s="148" t="s">
        <v>1196</v>
      </c>
      <c r="C748" s="148" t="s">
        <v>8405</v>
      </c>
      <c r="D748" s="149">
        <v>315</v>
      </c>
      <c r="E748" s="150">
        <v>386.15288888888892</v>
      </c>
      <c r="F748" s="151">
        <v>439.31097902511897</v>
      </c>
      <c r="G748" s="152">
        <v>544.47807278976666</v>
      </c>
      <c r="H748" s="150">
        <v>1708.3921659065745</v>
      </c>
      <c r="I748" s="151">
        <v>1897.8516790139747</v>
      </c>
      <c r="J748" s="153">
        <v>2288.3550245549714</v>
      </c>
      <c r="K748" s="150">
        <v>1607.7745396825396</v>
      </c>
      <c r="L748" s="151">
        <v>1788.824400862547</v>
      </c>
      <c r="M748" s="152">
        <v>2160.2180537159502</v>
      </c>
      <c r="N748" s="150">
        <v>84.259245271654066</v>
      </c>
      <c r="O748" s="151">
        <v>91.025471587425002</v>
      </c>
      <c r="P748" s="152">
        <v>105.9279424249622</v>
      </c>
      <c r="Q748" s="150">
        <v>16.358380952380951</v>
      </c>
      <c r="R748" s="151">
        <v>18.001806564002724</v>
      </c>
      <c r="S748" s="152">
        <v>22.20902841405896</v>
      </c>
      <c r="T748" s="150">
        <v>371.18615967095161</v>
      </c>
      <c r="U748" s="151">
        <v>401.34005859816926</v>
      </c>
      <c r="V748" s="152">
        <v>439.62317712594205</v>
      </c>
      <c r="W748" s="150">
        <v>183.42888888888885</v>
      </c>
      <c r="X748" s="151">
        <v>198.3300268537057</v>
      </c>
      <c r="Y748" s="152">
        <v>217.2483774219921</v>
      </c>
      <c r="Z748" s="150">
        <v>957.79749206349197</v>
      </c>
      <c r="AA748" s="151">
        <v>1174.9991261197931</v>
      </c>
      <c r="AB748" s="152">
        <v>1510.3566470035294</v>
      </c>
      <c r="AC748" s="150">
        <v>242.59844444444448</v>
      </c>
      <c r="AD748" s="151">
        <v>273.21652252998337</v>
      </c>
      <c r="AE748" s="152">
        <v>292.99804126176002</v>
      </c>
      <c r="AF748" s="150">
        <v>208.622996626912</v>
      </c>
      <c r="AG748" s="151">
        <v>255.72635106945447</v>
      </c>
      <c r="AH748" s="152">
        <v>340.66563727493298</v>
      </c>
      <c r="AI748" s="150">
        <v>202.66873015873014</v>
      </c>
      <c r="AJ748" s="151">
        <v>221.81511809241533</v>
      </c>
      <c r="AK748" s="152">
        <v>239.09691639419171</v>
      </c>
      <c r="AL748" s="150">
        <v>145.07517460317462</v>
      </c>
      <c r="AM748" s="151">
        <v>168.63047391157173</v>
      </c>
      <c r="AN748" s="152">
        <v>186.68113211140113</v>
      </c>
      <c r="AO748" s="150">
        <v>82.680464660023887</v>
      </c>
      <c r="AP748" s="151">
        <v>89.415625350233213</v>
      </c>
      <c r="AQ748" s="152">
        <v>99.592716463704562</v>
      </c>
      <c r="AR748" s="150">
        <v>51.20799843392367</v>
      </c>
      <c r="AS748" s="151">
        <v>57.030814460017261</v>
      </c>
      <c r="AT748" s="152">
        <v>69.296504816756368</v>
      </c>
      <c r="AU748" s="150">
        <v>25.797460317460317</v>
      </c>
      <c r="AV748" s="151">
        <v>29.431181535999606</v>
      </c>
      <c r="AW748" s="152">
        <v>34.720280713991279</v>
      </c>
      <c r="AX748" s="150">
        <v>45.492031746031749</v>
      </c>
      <c r="AY748" s="151">
        <v>45.492031746031749</v>
      </c>
      <c r="AZ748" s="152">
        <v>45.492031746031749</v>
      </c>
      <c r="BA748" s="150">
        <v>10.552474658819062</v>
      </c>
      <c r="BB748" s="151">
        <v>11.412080525800503</v>
      </c>
      <c r="BC748" s="152">
        <v>12.710978597031637</v>
      </c>
    </row>
    <row r="749" spans="1:55" hidden="1">
      <c r="A749" s="147" t="str">
        <f t="shared" si="11"/>
        <v>N/AROI</v>
      </c>
      <c r="B749" s="148" t="s">
        <v>1196</v>
      </c>
      <c r="C749" s="148" t="s">
        <v>8350</v>
      </c>
      <c r="D749" s="149">
        <v>791</v>
      </c>
      <c r="E749" s="150">
        <v>461.1275474083439</v>
      </c>
      <c r="F749" s="151">
        <v>462.70297766530012</v>
      </c>
      <c r="G749" s="152">
        <v>467.323155288034</v>
      </c>
      <c r="H749" s="150">
        <v>1607.3631390769638</v>
      </c>
      <c r="I749" s="151">
        <v>1920.9495510454915</v>
      </c>
      <c r="J749" s="153">
        <v>2140.203592124506</v>
      </c>
      <c r="K749" s="150">
        <v>1458.7142604298356</v>
      </c>
      <c r="L749" s="151">
        <v>1745.0927111151568</v>
      </c>
      <c r="M749" s="152">
        <v>1944.9166726145888</v>
      </c>
      <c r="N749" s="150">
        <v>84.259245271654066</v>
      </c>
      <c r="O749" s="151">
        <v>97.981292294650686</v>
      </c>
      <c r="P749" s="152">
        <v>107.35289013855216</v>
      </c>
      <c r="Q749" s="150">
        <v>64.389633375474091</v>
      </c>
      <c r="R749" s="151">
        <v>77.875547635683901</v>
      </c>
      <c r="S749" s="152">
        <v>87.934029371364943</v>
      </c>
      <c r="T749" s="150">
        <v>273.33321112515802</v>
      </c>
      <c r="U749" s="151">
        <v>299.76007687630965</v>
      </c>
      <c r="V749" s="152">
        <v>325.19835383542494</v>
      </c>
      <c r="W749" s="150">
        <v>125.77997471554993</v>
      </c>
      <c r="X749" s="151">
        <v>137.94084785755919</v>
      </c>
      <c r="Y749" s="152">
        <v>149.64680125983193</v>
      </c>
      <c r="Z749" s="150">
        <v>1011.0626042983565</v>
      </c>
      <c r="AA749" s="151">
        <v>1482.1373059677899</v>
      </c>
      <c r="AB749" s="152">
        <v>1783.8808969930835</v>
      </c>
      <c r="AC749" s="150">
        <v>196.23386852085966</v>
      </c>
      <c r="AD749" s="151">
        <v>225.36958804972494</v>
      </c>
      <c r="AE749" s="152">
        <v>252.24557339539001</v>
      </c>
      <c r="AF749" s="150">
        <v>208.622996626912</v>
      </c>
      <c r="AG749" s="151">
        <v>289.64323881192473</v>
      </c>
      <c r="AH749" s="152">
        <v>361.48811310442511</v>
      </c>
      <c r="AI749" s="150">
        <v>311.29871049304677</v>
      </c>
      <c r="AJ749" s="151">
        <v>345.33021509240177</v>
      </c>
      <c r="AK749" s="152">
        <v>362.88330693838481</v>
      </c>
      <c r="AL749" s="150">
        <v>123.46161820480404</v>
      </c>
      <c r="AM749" s="151">
        <v>145.72378590150959</v>
      </c>
      <c r="AN749" s="152">
        <v>159.668451378432</v>
      </c>
      <c r="AO749" s="150">
        <v>82.680464660023887</v>
      </c>
      <c r="AP749" s="151">
        <v>92.870814373218309</v>
      </c>
      <c r="AQ749" s="152">
        <v>99.000829646018687</v>
      </c>
      <c r="AR749" s="150">
        <v>51.20799843392367</v>
      </c>
      <c r="AS749" s="151">
        <v>64.669143283074234</v>
      </c>
      <c r="AT749" s="152">
        <v>73.948109547739421</v>
      </c>
      <c r="AU749" s="150">
        <v>41.366485019016629</v>
      </c>
      <c r="AV749" s="151">
        <v>50.326152694072078</v>
      </c>
      <c r="AW749" s="152">
        <v>57.031016488148978</v>
      </c>
      <c r="AX749" s="150">
        <v>57.336965865992418</v>
      </c>
      <c r="AY749" s="151">
        <v>57.336965865992418</v>
      </c>
      <c r="AZ749" s="152">
        <v>57.336965865992418</v>
      </c>
      <c r="BA749" s="150">
        <v>10.552474658819062</v>
      </c>
      <c r="BB749" s="151">
        <v>11.853064919833654</v>
      </c>
      <c r="BC749" s="152">
        <v>12.635436319055797</v>
      </c>
    </row>
    <row r="750" spans="1:55" hidden="1">
      <c r="A750" s="147" t="str">
        <f t="shared" si="11"/>
        <v>N/APREMIER</v>
      </c>
      <c r="B750" s="148" t="s">
        <v>1196</v>
      </c>
      <c r="C750" s="148" t="s">
        <v>8334</v>
      </c>
      <c r="D750" s="149">
        <v>36734</v>
      </c>
      <c r="E750" s="150">
        <v>362.23099444656128</v>
      </c>
      <c r="F750" s="151">
        <v>443.4822236499906</v>
      </c>
      <c r="G750" s="152">
        <v>680.51175644429622</v>
      </c>
      <c r="H750" s="150">
        <v>1894.4947035444011</v>
      </c>
      <c r="I750" s="151">
        <v>2396.2253332879836</v>
      </c>
      <c r="J750" s="153">
        <v>2893.8812797803257</v>
      </c>
      <c r="K750" s="150">
        <v>1726.4826996787724</v>
      </c>
      <c r="L750" s="151">
        <v>2170.6621243783366</v>
      </c>
      <c r="M750" s="152">
        <v>2629.5554816811873</v>
      </c>
      <c r="N750" s="150">
        <v>89.481531551151548</v>
      </c>
      <c r="O750" s="151">
        <v>120.89671572335898</v>
      </c>
      <c r="P750" s="152">
        <v>140.63258706889604</v>
      </c>
      <c r="Q750" s="150">
        <v>78.53047231447708</v>
      </c>
      <c r="R750" s="151">
        <v>104.66649318628784</v>
      </c>
      <c r="S750" s="152">
        <v>123.69321103024254</v>
      </c>
      <c r="T750" s="150">
        <v>384.24960581477654</v>
      </c>
      <c r="U750" s="151">
        <v>459.23413651163639</v>
      </c>
      <c r="V750" s="152">
        <v>497.11821815172704</v>
      </c>
      <c r="W750" s="150">
        <v>189.76163281973086</v>
      </c>
      <c r="X750" s="151">
        <v>226.79273647196567</v>
      </c>
      <c r="Y750" s="152">
        <v>245.50178673801835</v>
      </c>
      <c r="Z750" s="150">
        <v>986.62409566069584</v>
      </c>
      <c r="AA750" s="151">
        <v>1229.0715832399951</v>
      </c>
      <c r="AB750" s="152">
        <v>1586.2221317677511</v>
      </c>
      <c r="AC750" s="150">
        <v>230.25125306255788</v>
      </c>
      <c r="AD750" s="151">
        <v>292.50321468465472</v>
      </c>
      <c r="AE750" s="152">
        <v>308.74265159351717</v>
      </c>
      <c r="AF750" s="150">
        <v>191.44924184679036</v>
      </c>
      <c r="AG750" s="151">
        <v>196.93499474842895</v>
      </c>
      <c r="AH750" s="152">
        <v>213.69802795927447</v>
      </c>
      <c r="AI750" s="150">
        <v>294.8679095660695</v>
      </c>
      <c r="AJ750" s="151">
        <v>373.47556488865223</v>
      </c>
      <c r="AK750" s="152">
        <v>435.76193455387215</v>
      </c>
      <c r="AL750" s="150">
        <v>54.469913703925542</v>
      </c>
      <c r="AM750" s="151">
        <v>69.281288617141215</v>
      </c>
      <c r="AN750" s="152">
        <v>85.272801672835115</v>
      </c>
      <c r="AO750" s="150">
        <v>89.444861980726344</v>
      </c>
      <c r="AP750" s="151">
        <v>103.28489096011697</v>
      </c>
      <c r="AQ750" s="152">
        <v>115.43959095691385</v>
      </c>
      <c r="AR750" s="150">
        <v>57.759898731420471</v>
      </c>
      <c r="AS750" s="151">
        <v>74.3080514236228</v>
      </c>
      <c r="AT750" s="152">
        <v>92.998040438459171</v>
      </c>
      <c r="AU750" s="150">
        <v>36.155689824141191</v>
      </c>
      <c r="AV750" s="151">
        <v>45.852308019724831</v>
      </c>
      <c r="AW750" s="152">
        <v>55.698099441425271</v>
      </c>
      <c r="AX750" s="150">
        <v>67.616417215658572</v>
      </c>
      <c r="AY750" s="151">
        <v>67.616417215658572</v>
      </c>
      <c r="AZ750" s="152">
        <v>67.616417215658572</v>
      </c>
      <c r="BA750" s="150">
        <v>9.606148799477328</v>
      </c>
      <c r="BB750" s="151">
        <v>11.092532419743327</v>
      </c>
      <c r="BC750" s="152">
        <v>12.397916029227758</v>
      </c>
    </row>
    <row r="751" spans="1:55" hidden="1">
      <c r="A751" s="147" t="str">
        <f t="shared" si="11"/>
        <v>N/AOROVILLE HOSP</v>
      </c>
      <c r="B751" s="148" t="s">
        <v>1196</v>
      </c>
      <c r="C751" s="148" t="s">
        <v>8394</v>
      </c>
      <c r="D751" s="149">
        <v>118</v>
      </c>
      <c r="E751" s="150">
        <v>458.14915254237286</v>
      </c>
      <c r="F751" s="151">
        <v>521.21830118130106</v>
      </c>
      <c r="G751" s="152">
        <v>645.99327055225785</v>
      </c>
      <c r="H751" s="150">
        <v>2113.0931355932203</v>
      </c>
      <c r="I751" s="151">
        <v>2349.8548978158437</v>
      </c>
      <c r="J751" s="153">
        <v>2836.7551530561336</v>
      </c>
      <c r="K751" s="150">
        <v>2065.8165254237288</v>
      </c>
      <c r="L751" s="151">
        <v>2298.4460303200945</v>
      </c>
      <c r="M751" s="152">
        <v>2775.6467363678066</v>
      </c>
      <c r="N751" s="150">
        <v>30.619576271186443</v>
      </c>
      <c r="O751" s="151">
        <v>33.078404166877966</v>
      </c>
      <c r="P751" s="152">
        <v>38.493920778354301</v>
      </c>
      <c r="Q751" s="150">
        <v>16.657033898305084</v>
      </c>
      <c r="R751" s="151">
        <v>18.330463328871211</v>
      </c>
      <c r="S751" s="152">
        <v>22.614495909973098</v>
      </c>
      <c r="T751" s="150">
        <v>1118.02</v>
      </c>
      <c r="U751" s="151">
        <v>1208.8441355456071</v>
      </c>
      <c r="V751" s="152">
        <v>1324.1536401197079</v>
      </c>
      <c r="W751" s="150">
        <v>171.17338983050846</v>
      </c>
      <c r="X751" s="151">
        <v>185.07893280806442</v>
      </c>
      <c r="Y751" s="152">
        <v>202.73328494633154</v>
      </c>
      <c r="Z751" s="150">
        <v>841.36186440677966</v>
      </c>
      <c r="AA751" s="151">
        <v>1032.1591605952465</v>
      </c>
      <c r="AB751" s="152">
        <v>1326.7486028850699</v>
      </c>
      <c r="AC751" s="150">
        <v>94.516355932203396</v>
      </c>
      <c r="AD751" s="151">
        <v>106.44515940379986</v>
      </c>
      <c r="AE751" s="152">
        <v>114.15203926287626</v>
      </c>
      <c r="AF751" s="150">
        <v>208.622996626912</v>
      </c>
      <c r="AG751" s="151">
        <v>255.72635106945447</v>
      </c>
      <c r="AH751" s="152">
        <v>340.66563727493298</v>
      </c>
      <c r="AI751" s="150">
        <v>585.36610169491519</v>
      </c>
      <c r="AJ751" s="151">
        <v>640.66642581251358</v>
      </c>
      <c r="AK751" s="152">
        <v>690.58127401956381</v>
      </c>
      <c r="AL751" s="150">
        <v>71.585677966101699</v>
      </c>
      <c r="AM751" s="151">
        <v>83.208769754882184</v>
      </c>
      <c r="AN751" s="152">
        <v>92.115659638031659</v>
      </c>
      <c r="AO751" s="150">
        <v>82.680464660023887</v>
      </c>
      <c r="AP751" s="151">
        <v>89.415625350233213</v>
      </c>
      <c r="AQ751" s="152">
        <v>99.592716463704562</v>
      </c>
      <c r="AR751" s="150">
        <v>51.20799843392367</v>
      </c>
      <c r="AS751" s="151">
        <v>57.030814460017261</v>
      </c>
      <c r="AT751" s="152">
        <v>69.296504816756368</v>
      </c>
      <c r="AU751" s="150">
        <v>37.405084745762714</v>
      </c>
      <c r="AV751" s="151">
        <v>42.673806877682992</v>
      </c>
      <c r="AW751" s="152">
        <v>50.342747949669842</v>
      </c>
      <c r="AX751" s="150">
        <v>32.236186440677962</v>
      </c>
      <c r="AY751" s="151">
        <v>32.236186440677962</v>
      </c>
      <c r="AZ751" s="152">
        <v>32.236186440677962</v>
      </c>
      <c r="BA751" s="150">
        <v>10.552474658819062</v>
      </c>
      <c r="BB751" s="151">
        <v>11.412080525800503</v>
      </c>
      <c r="BC751" s="152">
        <v>12.710978597031637</v>
      </c>
    </row>
    <row r="752" spans="1:55" hidden="1">
      <c r="A752" s="147" t="str">
        <f t="shared" si="11"/>
        <v>N/AOAKLAWN HOSP</v>
      </c>
      <c r="B752" s="148" t="s">
        <v>1196</v>
      </c>
      <c r="C752" s="148" t="s">
        <v>8393</v>
      </c>
      <c r="D752" s="149">
        <v>44</v>
      </c>
      <c r="E752" s="150">
        <v>881.91500000000008</v>
      </c>
      <c r="F752" s="151">
        <v>1003.3200662611584</v>
      </c>
      <c r="G752" s="152">
        <v>1243.5058583817934</v>
      </c>
      <c r="H752" s="150">
        <v>2570.2127272727275</v>
      </c>
      <c r="I752" s="151">
        <v>2858.6709419846902</v>
      </c>
      <c r="J752" s="153">
        <v>3453.0822659330611</v>
      </c>
      <c r="K752" s="150">
        <v>2509.02</v>
      </c>
      <c r="L752" s="151">
        <v>2791.558198911619</v>
      </c>
      <c r="M752" s="152">
        <v>3371.1382829862428</v>
      </c>
      <c r="N752" s="150">
        <v>11.290909090909091</v>
      </c>
      <c r="O752" s="151">
        <v>12.197597086672415</v>
      </c>
      <c r="P752" s="152">
        <v>14.194558285577932</v>
      </c>
      <c r="Q752" s="150">
        <v>49.901818181818179</v>
      </c>
      <c r="R752" s="151">
        <v>54.915145986398777</v>
      </c>
      <c r="S752" s="152">
        <v>67.74942466124044</v>
      </c>
      <c r="T752" s="150">
        <v>1118.02</v>
      </c>
      <c r="U752" s="151">
        <v>1208.8441355456071</v>
      </c>
      <c r="V752" s="152">
        <v>1324.1536401197079</v>
      </c>
      <c r="W752" s="150">
        <v>44.230681818181822</v>
      </c>
      <c r="X752" s="151">
        <v>47.823831708818091</v>
      </c>
      <c r="Y752" s="152">
        <v>52.385662451943652</v>
      </c>
      <c r="Z752" s="150">
        <v>1228.7770454545455</v>
      </c>
      <c r="AA752" s="151">
        <v>1507.4292494696183</v>
      </c>
      <c r="AB752" s="152">
        <v>1937.6659405207592</v>
      </c>
      <c r="AC752" s="150">
        <v>300.99840909090909</v>
      </c>
      <c r="AD752" s="151">
        <v>338.98708133599808</v>
      </c>
      <c r="AE752" s="152">
        <v>363.53054319249122</v>
      </c>
      <c r="AF752" s="150">
        <v>238.9790909090909</v>
      </c>
      <c r="AG752" s="151">
        <v>292.93631041724643</v>
      </c>
      <c r="AH752" s="152">
        <v>390.23485241908173</v>
      </c>
      <c r="AI752" s="150">
        <v>315.48786505928706</v>
      </c>
      <c r="AJ752" s="151">
        <v>345.29242863485371</v>
      </c>
      <c r="AK752" s="152">
        <v>372.19444576567838</v>
      </c>
      <c r="AL752" s="150">
        <v>214.4675</v>
      </c>
      <c r="AM752" s="151">
        <v>249.28976485849159</v>
      </c>
      <c r="AN752" s="152">
        <v>275.97440989208229</v>
      </c>
      <c r="AO752" s="150">
        <v>82.680464660023887</v>
      </c>
      <c r="AP752" s="151">
        <v>89.415625350233213</v>
      </c>
      <c r="AQ752" s="152">
        <v>99.592716463704562</v>
      </c>
      <c r="AR752" s="150">
        <v>51.20799843392367</v>
      </c>
      <c r="AS752" s="151">
        <v>57.030814460017261</v>
      </c>
      <c r="AT752" s="152">
        <v>69.296504816756368</v>
      </c>
      <c r="AU752" s="150">
        <v>41.366485019016629</v>
      </c>
      <c r="AV752" s="151">
        <v>47.193193249216023</v>
      </c>
      <c r="AW752" s="152">
        <v>55.674316554303637</v>
      </c>
      <c r="AX752" s="150">
        <v>66.396630956683396</v>
      </c>
      <c r="AY752" s="151">
        <v>66.396630956683396</v>
      </c>
      <c r="AZ752" s="152">
        <v>66.396630956683396</v>
      </c>
      <c r="BA752" s="150">
        <v>10.552474658819062</v>
      </c>
      <c r="BB752" s="151">
        <v>11.412080525800503</v>
      </c>
      <c r="BC752" s="152">
        <v>12.710978597031637</v>
      </c>
    </row>
    <row r="753" spans="1:55" hidden="1">
      <c r="A753" s="147" t="str">
        <f t="shared" si="11"/>
        <v>N/ANEVADA HEALTHCARE COOPERATIVE</v>
      </c>
      <c r="B753" s="148" t="s">
        <v>1196</v>
      </c>
      <c r="C753" s="148" t="s">
        <v>8403</v>
      </c>
      <c r="D753" s="149">
        <v>547</v>
      </c>
      <c r="E753" s="150">
        <v>998.61506398537472</v>
      </c>
      <c r="F753" s="151">
        <v>1136.0851467173109</v>
      </c>
      <c r="G753" s="152">
        <v>1408.0537039670746</v>
      </c>
      <c r="H753" s="150">
        <v>3724.2191042047525</v>
      </c>
      <c r="I753" s="151">
        <v>4142.8880939614655</v>
      </c>
      <c r="J753" s="153">
        <v>5002.8500418187068</v>
      </c>
      <c r="K753" s="150">
        <v>3690.5975137111514</v>
      </c>
      <c r="L753" s="151">
        <v>4106.1919587261964</v>
      </c>
      <c r="M753" s="152">
        <v>4958.7147832880992</v>
      </c>
      <c r="N753" s="150">
        <v>15.039122486288848</v>
      </c>
      <c r="O753" s="151">
        <v>16.246801311381088</v>
      </c>
      <c r="P753" s="152">
        <v>18.906688467401775</v>
      </c>
      <c r="Q753" s="150">
        <v>18.582468007312617</v>
      </c>
      <c r="R753" s="151">
        <v>20.449333923888233</v>
      </c>
      <c r="S753" s="152">
        <v>25.228570063205396</v>
      </c>
      <c r="T753" s="150">
        <v>246.70866544789766</v>
      </c>
      <c r="U753" s="151">
        <v>266.75043685709937</v>
      </c>
      <c r="V753" s="152">
        <v>292.19528935252401</v>
      </c>
      <c r="W753" s="150">
        <v>121.25998171846436</v>
      </c>
      <c r="X753" s="151">
        <v>131.11072948313372</v>
      </c>
      <c r="Y753" s="152">
        <v>143.61715013448224</v>
      </c>
      <c r="Z753" s="150">
        <v>2257.0350091407677</v>
      </c>
      <c r="AA753" s="151">
        <v>2768.8673078989232</v>
      </c>
      <c r="AB753" s="152">
        <v>3559.1321305625779</v>
      </c>
      <c r="AC753" s="150">
        <v>253.94952468007315</v>
      </c>
      <c r="AD753" s="151">
        <v>286.00020989467089</v>
      </c>
      <c r="AE753" s="152">
        <v>306.70729765398687</v>
      </c>
      <c r="AF753" s="150">
        <v>404.98323583180991</v>
      </c>
      <c r="AG753" s="151">
        <v>496.42123264473042</v>
      </c>
      <c r="AH753" s="152">
        <v>661.30711547123326</v>
      </c>
      <c r="AI753" s="150">
        <v>421.14091407678245</v>
      </c>
      <c r="AJ753" s="151">
        <v>460.9266635081114</v>
      </c>
      <c r="AK753" s="152">
        <v>496.83783899137666</v>
      </c>
      <c r="AL753" s="150">
        <v>77.904170065568721</v>
      </c>
      <c r="AM753" s="151">
        <v>90.553171166454433</v>
      </c>
      <c r="AN753" s="152">
        <v>100.24622547461853</v>
      </c>
      <c r="AO753" s="150">
        <v>194.2689945155393</v>
      </c>
      <c r="AP753" s="151">
        <v>210.09417039677962</v>
      </c>
      <c r="AQ753" s="152">
        <v>234.00662983731098</v>
      </c>
      <c r="AR753" s="150">
        <v>91.652851919561243</v>
      </c>
      <c r="AS753" s="151">
        <v>102.07461631800841</v>
      </c>
      <c r="AT753" s="152">
        <v>124.02793486858589</v>
      </c>
      <c r="AU753" s="150">
        <v>33.396617915904947</v>
      </c>
      <c r="AV753" s="151">
        <v>38.100724353325766</v>
      </c>
      <c r="AW753" s="152">
        <v>44.947833417281259</v>
      </c>
      <c r="AX753" s="150">
        <v>13.252851919561243</v>
      </c>
      <c r="AY753" s="151">
        <v>13.252851919561243</v>
      </c>
      <c r="AZ753" s="152">
        <v>13.252851919561243</v>
      </c>
      <c r="BA753" s="150">
        <v>22.53418647166362</v>
      </c>
      <c r="BB753" s="151">
        <v>24.369824037730385</v>
      </c>
      <c r="BC753" s="152">
        <v>27.143544164160161</v>
      </c>
    </row>
    <row r="754" spans="1:55" hidden="1">
      <c r="A754" s="147" t="str">
        <f t="shared" si="11"/>
        <v>N/ANASH GENERAL HOSP</v>
      </c>
      <c r="B754" s="148" t="s">
        <v>1196</v>
      </c>
      <c r="C754" s="148" t="s">
        <v>8375</v>
      </c>
      <c r="D754" s="149">
        <v>200</v>
      </c>
      <c r="E754" s="150">
        <v>619.14765</v>
      </c>
      <c r="F754" s="151">
        <v>704.37996997833181</v>
      </c>
      <c r="G754" s="152">
        <v>873.0021940644167</v>
      </c>
      <c r="H754" s="150">
        <v>2761.8555452716541</v>
      </c>
      <c r="I754" s="151">
        <v>3069.8608395404967</v>
      </c>
      <c r="J754" s="153">
        <v>3703.8931652550268</v>
      </c>
      <c r="K754" s="150">
        <v>2654.3494000000001</v>
      </c>
      <c r="L754" s="151">
        <v>2953.2529953312996</v>
      </c>
      <c r="M754" s="152">
        <v>3566.4039659953141</v>
      </c>
      <c r="N754" s="150">
        <v>84.259245271654066</v>
      </c>
      <c r="O754" s="151">
        <v>91.025471587425002</v>
      </c>
      <c r="P754" s="152">
        <v>105.9279424249622</v>
      </c>
      <c r="Q754" s="150">
        <v>23.2469</v>
      </c>
      <c r="R754" s="151">
        <v>25.582372621772485</v>
      </c>
      <c r="S754" s="152">
        <v>31.561256834750591</v>
      </c>
      <c r="T754" s="150">
        <v>371.18615967095161</v>
      </c>
      <c r="U754" s="151">
        <v>401.34005859816926</v>
      </c>
      <c r="V754" s="152">
        <v>439.62317712594205</v>
      </c>
      <c r="W754" s="150">
        <v>111.3184</v>
      </c>
      <c r="X754" s="151">
        <v>120.36152753825522</v>
      </c>
      <c r="Y754" s="152">
        <v>131.84260082315316</v>
      </c>
      <c r="Z754" s="150">
        <v>892.10590000000002</v>
      </c>
      <c r="AA754" s="151">
        <v>1094.4105216312525</v>
      </c>
      <c r="AB754" s="152">
        <v>1406.7671789296639</v>
      </c>
      <c r="AC754" s="150">
        <v>170.91944999999998</v>
      </c>
      <c r="AD754" s="151">
        <v>192.49100244099586</v>
      </c>
      <c r="AE754" s="152">
        <v>206.42780368282837</v>
      </c>
      <c r="AF754" s="150">
        <v>208.622996626912</v>
      </c>
      <c r="AG754" s="151">
        <v>255.72635106945447</v>
      </c>
      <c r="AH754" s="152">
        <v>340.66563727493298</v>
      </c>
      <c r="AI754" s="150">
        <v>635.03454999999997</v>
      </c>
      <c r="AJ754" s="151">
        <v>695.0271193325782</v>
      </c>
      <c r="AK754" s="152">
        <v>749.17725388547183</v>
      </c>
      <c r="AL754" s="150">
        <v>118.3583</v>
      </c>
      <c r="AM754" s="151">
        <v>137.57568291722896</v>
      </c>
      <c r="AN754" s="152">
        <v>152.30215299907931</v>
      </c>
      <c r="AO754" s="150">
        <v>82.680464660023887</v>
      </c>
      <c r="AP754" s="151">
        <v>89.415625350233213</v>
      </c>
      <c r="AQ754" s="152">
        <v>99.592716463704562</v>
      </c>
      <c r="AR754" s="150">
        <v>23.819600000000001</v>
      </c>
      <c r="AS754" s="151">
        <v>26.528105562741473</v>
      </c>
      <c r="AT754" s="152">
        <v>32.233539224601486</v>
      </c>
      <c r="AU754" s="150">
        <v>34.043100000000003</v>
      </c>
      <c r="AV754" s="151">
        <v>38.83826717120909</v>
      </c>
      <c r="AW754" s="152">
        <v>45.817920594861079</v>
      </c>
      <c r="AX754" s="150">
        <v>64.570449999999994</v>
      </c>
      <c r="AY754" s="151">
        <v>64.570449999999994</v>
      </c>
      <c r="AZ754" s="152">
        <v>64.570449999999994</v>
      </c>
      <c r="BA754" s="150">
        <v>10.552474658819062</v>
      </c>
      <c r="BB754" s="151">
        <v>11.412080525800503</v>
      </c>
      <c r="BC754" s="152">
        <v>12.710978597031637</v>
      </c>
    </row>
    <row r="755" spans="1:55" hidden="1">
      <c r="A755" s="147" t="str">
        <f t="shared" si="11"/>
        <v>N/AMOTHER FRANCES HOSP</v>
      </c>
      <c r="B755" s="148" t="s">
        <v>1196</v>
      </c>
      <c r="C755" s="148" t="s">
        <v>8348</v>
      </c>
      <c r="D755" s="149">
        <v>400</v>
      </c>
      <c r="E755" s="150">
        <v>728.28777500000001</v>
      </c>
      <c r="F755" s="151">
        <v>828.54440469908286</v>
      </c>
      <c r="G755" s="152">
        <v>1026.8904767470121</v>
      </c>
      <c r="H755" s="150">
        <v>3327.2226702716534</v>
      </c>
      <c r="I755" s="151">
        <v>3696.4296677942825</v>
      </c>
      <c r="J755" s="153">
        <v>4466.3742047419573</v>
      </c>
      <c r="K755" s="150">
        <v>3016.8606999999993</v>
      </c>
      <c r="L755" s="151">
        <v>3356.5863253617922</v>
      </c>
      <c r="M755" s="152">
        <v>4053.4768954439069</v>
      </c>
      <c r="N755" s="150">
        <v>84.259245271654066</v>
      </c>
      <c r="O755" s="151">
        <v>91.025471587425002</v>
      </c>
      <c r="P755" s="152">
        <v>105.9279424249622</v>
      </c>
      <c r="Q755" s="150">
        <v>226.10272499999999</v>
      </c>
      <c r="R755" s="151">
        <v>248.8178708450655</v>
      </c>
      <c r="S755" s="152">
        <v>306.96936687308772</v>
      </c>
      <c r="T755" s="150">
        <v>780.84685000000002</v>
      </c>
      <c r="U755" s="151">
        <v>844.28018763685827</v>
      </c>
      <c r="V755" s="152">
        <v>924.81458185319366</v>
      </c>
      <c r="W755" s="150">
        <v>228.385075</v>
      </c>
      <c r="X755" s="151">
        <v>246.93830035231358</v>
      </c>
      <c r="Y755" s="152">
        <v>270.49330817897936</v>
      </c>
      <c r="Z755" s="150">
        <v>1219.3076250000001</v>
      </c>
      <c r="AA755" s="151">
        <v>1495.8124297857617</v>
      </c>
      <c r="AB755" s="152">
        <v>1922.7335542435924</v>
      </c>
      <c r="AC755" s="150">
        <v>188.598625</v>
      </c>
      <c r="AD755" s="151">
        <v>212.4014463259943</v>
      </c>
      <c r="AE755" s="152">
        <v>227.77981052683805</v>
      </c>
      <c r="AF755" s="150">
        <v>275.24514999999997</v>
      </c>
      <c r="AG755" s="151">
        <v>337.3905992968792</v>
      </c>
      <c r="AH755" s="152">
        <v>449.45459487992412</v>
      </c>
      <c r="AI755" s="150">
        <v>826.96067499999992</v>
      </c>
      <c r="AJ755" s="151">
        <v>905.08476388658607</v>
      </c>
      <c r="AK755" s="152">
        <v>975.60066230691871</v>
      </c>
      <c r="AL755" s="150">
        <v>129.3349</v>
      </c>
      <c r="AM755" s="151">
        <v>150.33451133153753</v>
      </c>
      <c r="AN755" s="152">
        <v>166.42672062644212</v>
      </c>
      <c r="AO755" s="150">
        <v>82.680464660023887</v>
      </c>
      <c r="AP755" s="151">
        <v>89.415625350233213</v>
      </c>
      <c r="AQ755" s="152">
        <v>99.592716463704562</v>
      </c>
      <c r="AR755" s="150">
        <v>51.20799843392367</v>
      </c>
      <c r="AS755" s="151">
        <v>57.030814460017261</v>
      </c>
      <c r="AT755" s="152">
        <v>69.296504816756368</v>
      </c>
      <c r="AU755" s="150">
        <v>48.847499999999997</v>
      </c>
      <c r="AV755" s="151">
        <v>55.727952379355457</v>
      </c>
      <c r="AW755" s="152">
        <v>65.742863495318474</v>
      </c>
      <c r="AX755" s="150">
        <v>25.594900000000003</v>
      </c>
      <c r="AY755" s="151">
        <v>25.594900000000003</v>
      </c>
      <c r="AZ755" s="152">
        <v>25.594900000000003</v>
      </c>
      <c r="BA755" s="150">
        <v>10.552474658819062</v>
      </c>
      <c r="BB755" s="151">
        <v>11.412080525800503</v>
      </c>
      <c r="BC755" s="152">
        <v>12.710978597031637</v>
      </c>
    </row>
    <row r="756" spans="1:55" hidden="1">
      <c r="A756" s="147" t="str">
        <f t="shared" si="11"/>
        <v>N/AJOHNSTON HLTH SVCS CORP</v>
      </c>
      <c r="B756" s="148" t="s">
        <v>1196</v>
      </c>
      <c r="C756" s="148" t="s">
        <v>8407</v>
      </c>
      <c r="D756" s="149">
        <v>100</v>
      </c>
      <c r="E756" s="150">
        <v>484.6703</v>
      </c>
      <c r="F756" s="151">
        <v>551.39036926553638</v>
      </c>
      <c r="G756" s="152">
        <v>683.38826013126118</v>
      </c>
      <c r="H756" s="150">
        <v>3492.8474000000001</v>
      </c>
      <c r="I756" s="151">
        <v>3878.3153050744659</v>
      </c>
      <c r="J756" s="153">
        <v>4673.4610441616078</v>
      </c>
      <c r="K756" s="150">
        <v>3229.8978000000002</v>
      </c>
      <c r="L756" s="151">
        <v>3593.6133172460168</v>
      </c>
      <c r="M756" s="152">
        <v>4339.7151571980467</v>
      </c>
      <c r="N756" s="150">
        <v>231.3603</v>
      </c>
      <c r="O756" s="151">
        <v>249.93910574692606</v>
      </c>
      <c r="P756" s="152">
        <v>290.85853378829916</v>
      </c>
      <c r="Q756" s="150">
        <v>31.589299999999998</v>
      </c>
      <c r="R756" s="151">
        <v>34.762882081523017</v>
      </c>
      <c r="S756" s="152">
        <v>42.887353175261509</v>
      </c>
      <c r="T756" s="150">
        <v>221.0839</v>
      </c>
      <c r="U756" s="151">
        <v>239.04400277146334</v>
      </c>
      <c r="V756" s="152">
        <v>261.84598751083297</v>
      </c>
      <c r="W756" s="150">
        <v>562.79999999999995</v>
      </c>
      <c r="X756" s="151">
        <v>608.51995445973023</v>
      </c>
      <c r="Y756" s="152">
        <v>666.56559691183668</v>
      </c>
      <c r="Z756" s="150">
        <v>1483.5244</v>
      </c>
      <c r="AA756" s="151">
        <v>1819.9461660960776</v>
      </c>
      <c r="AB756" s="152">
        <v>2339.3785816922882</v>
      </c>
      <c r="AC756" s="150">
        <v>275.37130000000002</v>
      </c>
      <c r="AD756" s="151">
        <v>310.12560349615103</v>
      </c>
      <c r="AE756" s="152">
        <v>332.57942648589875</v>
      </c>
      <c r="AF756" s="150">
        <v>229.57130000000001</v>
      </c>
      <c r="AG756" s="151">
        <v>281.40440799179805</v>
      </c>
      <c r="AH756" s="152">
        <v>374.87263858257825</v>
      </c>
      <c r="AI756" s="150">
        <v>663.78150000000005</v>
      </c>
      <c r="AJ756" s="151">
        <v>726.48983242133488</v>
      </c>
      <c r="AK756" s="152">
        <v>783.09125283022684</v>
      </c>
      <c r="AL756" s="150">
        <v>202.97880000000001</v>
      </c>
      <c r="AM756" s="151">
        <v>235.93568873259954</v>
      </c>
      <c r="AN756" s="152">
        <v>261.19087764161469</v>
      </c>
      <c r="AO756" s="150">
        <v>82.680464660023887</v>
      </c>
      <c r="AP756" s="151">
        <v>89.415625350233213</v>
      </c>
      <c r="AQ756" s="152">
        <v>99.592716463704562</v>
      </c>
      <c r="AR756" s="150">
        <v>51.20799843392367</v>
      </c>
      <c r="AS756" s="151">
        <v>57.030814460017261</v>
      </c>
      <c r="AT756" s="152">
        <v>69.296504816756368</v>
      </c>
      <c r="AU756" s="150">
        <v>25.370999999999999</v>
      </c>
      <c r="AV756" s="151">
        <v>28.944651820802033</v>
      </c>
      <c r="AW756" s="152">
        <v>34.146316387526994</v>
      </c>
      <c r="AX756" s="150">
        <v>64.618600000000001</v>
      </c>
      <c r="AY756" s="151">
        <v>64.618600000000001</v>
      </c>
      <c r="AZ756" s="152">
        <v>64.618600000000001</v>
      </c>
      <c r="BA756" s="150">
        <v>10.552474658819062</v>
      </c>
      <c r="BB756" s="151">
        <v>11.412080525800503</v>
      </c>
      <c r="BC756" s="152">
        <v>12.710978597031637</v>
      </c>
    </row>
    <row r="757" spans="1:55" hidden="1">
      <c r="A757" s="147" t="str">
        <f t="shared" si="11"/>
        <v>N/AINTALARE</v>
      </c>
      <c r="B757" s="148" t="s">
        <v>1196</v>
      </c>
      <c r="C757" s="148" t="s">
        <v>8332</v>
      </c>
      <c r="D757" s="149">
        <v>2016</v>
      </c>
      <c r="E757" s="150">
        <v>387.82874503968253</v>
      </c>
      <c r="F757" s="151">
        <v>435.85996991756008</v>
      </c>
      <c r="G757" s="152">
        <v>719.13273884157024</v>
      </c>
      <c r="H757" s="150">
        <v>2178.2921626984134</v>
      </c>
      <c r="I757" s="151">
        <v>2482.5902314437517</v>
      </c>
      <c r="J757" s="153">
        <v>2983.6788520893924</v>
      </c>
      <c r="K757" s="150">
        <v>2008.9706398809531</v>
      </c>
      <c r="L757" s="151">
        <v>2289.8341197808436</v>
      </c>
      <c r="M757" s="152">
        <v>2749.8954221994677</v>
      </c>
      <c r="N757" s="150">
        <v>57.526155753968261</v>
      </c>
      <c r="O757" s="151">
        <v>64.848750935267034</v>
      </c>
      <c r="P757" s="152">
        <v>70.056448974696565</v>
      </c>
      <c r="Q757" s="150">
        <v>111.79536706349208</v>
      </c>
      <c r="R757" s="151">
        <v>127.90736072764115</v>
      </c>
      <c r="S757" s="152">
        <v>163.72698091522787</v>
      </c>
      <c r="T757" s="150">
        <v>431.77205357142856</v>
      </c>
      <c r="U757" s="151">
        <v>503.30073777630406</v>
      </c>
      <c r="V757" s="152">
        <v>563.37826416707219</v>
      </c>
      <c r="W757" s="150">
        <v>149.22763888888889</v>
      </c>
      <c r="X757" s="151">
        <v>173.94914776939987</v>
      </c>
      <c r="Y757" s="152">
        <v>194.71294510047494</v>
      </c>
      <c r="Z757" s="150">
        <v>1039.8604166666671</v>
      </c>
      <c r="AA757" s="151">
        <v>1274.8056934408228</v>
      </c>
      <c r="AB757" s="152">
        <v>1842.5677123704959</v>
      </c>
      <c r="AC757" s="150">
        <v>225.34060019841272</v>
      </c>
      <c r="AD757" s="151">
        <v>271.2570089734275</v>
      </c>
      <c r="AE757" s="152">
        <v>291.48614056901408</v>
      </c>
      <c r="AF757" s="150">
        <v>256.94148809523807</v>
      </c>
      <c r="AG757" s="151">
        <v>348.87231707237396</v>
      </c>
      <c r="AH757" s="152">
        <v>443.37564122325972</v>
      </c>
      <c r="AI757" s="150">
        <v>205.91727182539685</v>
      </c>
      <c r="AJ757" s="151">
        <v>228.42644728809202</v>
      </c>
      <c r="AK757" s="152">
        <v>272.6869136948701</v>
      </c>
      <c r="AL757" s="150">
        <v>111.8749107142857</v>
      </c>
      <c r="AM757" s="151">
        <v>141.31701462330514</v>
      </c>
      <c r="AN757" s="152">
        <v>155.4908126671138</v>
      </c>
      <c r="AO757" s="150">
        <v>82.680464660023887</v>
      </c>
      <c r="AP757" s="151">
        <v>91.35389541697873</v>
      </c>
      <c r="AQ757" s="152">
        <v>102.25299189574946</v>
      </c>
      <c r="AR757" s="150">
        <v>51.20799843392367</v>
      </c>
      <c r="AS757" s="151">
        <v>61.303689407913318</v>
      </c>
      <c r="AT757" s="152">
        <v>74.858401567637571</v>
      </c>
      <c r="AU757" s="150">
        <v>27.524915674603168</v>
      </c>
      <c r="AV757" s="151">
        <v>33.273268168788469</v>
      </c>
      <c r="AW757" s="152">
        <v>43.221973186022538</v>
      </c>
      <c r="AX757" s="150">
        <v>43.70181547619049</v>
      </c>
      <c r="AY757" s="151">
        <v>43.70181547619049</v>
      </c>
      <c r="AZ757" s="152">
        <v>43.70181547619049</v>
      </c>
      <c r="BA757" s="150">
        <v>10.552474658819062</v>
      </c>
      <c r="BB757" s="151">
        <v>11.65946115973118</v>
      </c>
      <c r="BC757" s="152">
        <v>13.050508487164269</v>
      </c>
    </row>
    <row r="758" spans="1:55" hidden="1">
      <c r="A758" s="147" t="str">
        <f t="shared" si="11"/>
        <v>N/AINNOVATIVE</v>
      </c>
      <c r="B758" s="148" t="s">
        <v>1196</v>
      </c>
      <c r="C758" s="148" t="s">
        <v>8381</v>
      </c>
      <c r="D758" s="149">
        <v>2423</v>
      </c>
      <c r="E758" s="150">
        <v>113.53071811803549</v>
      </c>
      <c r="F758" s="151">
        <v>129.15944011028759</v>
      </c>
      <c r="G758" s="152">
        <v>160.07904739807026</v>
      </c>
      <c r="H758" s="150">
        <v>2155.2308254230293</v>
      </c>
      <c r="I758" s="151">
        <v>2394.0560503188158</v>
      </c>
      <c r="J758" s="153">
        <v>2896.081928977278</v>
      </c>
      <c r="K758" s="150">
        <v>1892.4028064382996</v>
      </c>
      <c r="L758" s="151">
        <v>2105.5043682219325</v>
      </c>
      <c r="M758" s="152">
        <v>2542.6467495734414</v>
      </c>
      <c r="N758" s="150">
        <v>33.779801898472968</v>
      </c>
      <c r="O758" s="151">
        <v>36.492403747802229</v>
      </c>
      <c r="P758" s="152">
        <v>42.466852142952149</v>
      </c>
      <c r="Q758" s="150">
        <v>229.0482170862567</v>
      </c>
      <c r="R758" s="151">
        <v>252.05927834908113</v>
      </c>
      <c r="S758" s="152">
        <v>310.96832726088451</v>
      </c>
      <c r="T758" s="150">
        <v>292.30844407758974</v>
      </c>
      <c r="U758" s="151">
        <v>316.0545861376857</v>
      </c>
      <c r="V758" s="152">
        <v>346.20247425186363</v>
      </c>
      <c r="W758" s="150">
        <v>175.8076227816756</v>
      </c>
      <c r="X758" s="151">
        <v>190.0896350546885</v>
      </c>
      <c r="Y758" s="152">
        <v>208.22194922018232</v>
      </c>
      <c r="Z758" s="150">
        <v>626.12173751547675</v>
      </c>
      <c r="AA758" s="151">
        <v>768.10860387648938</v>
      </c>
      <c r="AB758" s="152">
        <v>987.33514748774417</v>
      </c>
      <c r="AC758" s="150">
        <v>149.98079240610812</v>
      </c>
      <c r="AD758" s="151">
        <v>168.90970031290561</v>
      </c>
      <c r="AE758" s="152">
        <v>181.13915982647455</v>
      </c>
      <c r="AF758" s="150">
        <v>208.622996626912</v>
      </c>
      <c r="AG758" s="151">
        <v>255.72635106945447</v>
      </c>
      <c r="AH758" s="152">
        <v>340.66563727493298</v>
      </c>
      <c r="AI758" s="150">
        <v>248.44749896822117</v>
      </c>
      <c r="AJ758" s="151">
        <v>271.91866885552361</v>
      </c>
      <c r="AK758" s="152">
        <v>293.1040760092904</v>
      </c>
      <c r="AL758" s="150">
        <v>60.274436648782512</v>
      </c>
      <c r="AM758" s="151">
        <v>70.060965596899479</v>
      </c>
      <c r="AN758" s="152">
        <v>77.560479260146423</v>
      </c>
      <c r="AO758" s="150">
        <v>82.680464660023887</v>
      </c>
      <c r="AP758" s="151">
        <v>89.415625350233213</v>
      </c>
      <c r="AQ758" s="152">
        <v>99.592716463704562</v>
      </c>
      <c r="AR758" s="150">
        <v>51.20799843392367</v>
      </c>
      <c r="AS758" s="151">
        <v>57.030814460017261</v>
      </c>
      <c r="AT758" s="152">
        <v>69.296504816756368</v>
      </c>
      <c r="AU758" s="150">
        <v>41.366485019016629</v>
      </c>
      <c r="AV758" s="151">
        <v>47.193193249216023</v>
      </c>
      <c r="AW758" s="152">
        <v>55.674316554303637</v>
      </c>
      <c r="AX758" s="150">
        <v>18.768435823359471</v>
      </c>
      <c r="AY758" s="151">
        <v>18.768435823359471</v>
      </c>
      <c r="AZ758" s="152">
        <v>18.768435823359471</v>
      </c>
      <c r="BA758" s="150">
        <v>10.552474658819062</v>
      </c>
      <c r="BB758" s="151">
        <v>11.412080525800503</v>
      </c>
      <c r="BC758" s="152">
        <v>12.710978597031637</v>
      </c>
    </row>
    <row r="759" spans="1:55" hidden="1">
      <c r="A759" s="147" t="str">
        <f t="shared" si="11"/>
        <v>N/AHUNTINGTON MEML HOSP</v>
      </c>
      <c r="B759" s="148" t="s">
        <v>1196</v>
      </c>
      <c r="C759" s="148" t="s">
        <v>8358</v>
      </c>
      <c r="D759" s="149">
        <v>450</v>
      </c>
      <c r="E759" s="150">
        <v>379.06622248610302</v>
      </c>
      <c r="F759" s="151">
        <v>431.24875692342675</v>
      </c>
      <c r="G759" s="152">
        <v>534.48582729188786</v>
      </c>
      <c r="H759" s="150">
        <v>1623.472045271654</v>
      </c>
      <c r="I759" s="151">
        <v>1801.49239417639</v>
      </c>
      <c r="J759" s="153">
        <v>2176.4259103015324</v>
      </c>
      <c r="K759" s="150">
        <v>1368.3569777777777</v>
      </c>
      <c r="L759" s="151">
        <v>1522.4462699992346</v>
      </c>
      <c r="M759" s="152">
        <v>1838.5348034603239</v>
      </c>
      <c r="N759" s="150">
        <v>84.259245271654066</v>
      </c>
      <c r="O759" s="151">
        <v>91.025471587425002</v>
      </c>
      <c r="P759" s="152">
        <v>105.9279424249622</v>
      </c>
      <c r="Q759" s="150">
        <v>170.8558222222222</v>
      </c>
      <c r="R759" s="151">
        <v>188.02065258973042</v>
      </c>
      <c r="S759" s="152">
        <v>231.96316441624657</v>
      </c>
      <c r="T759" s="150">
        <v>1118.0172222222222</v>
      </c>
      <c r="U759" s="151">
        <v>1208.8411321106269</v>
      </c>
      <c r="V759" s="152">
        <v>1324.1503501923758</v>
      </c>
      <c r="W759" s="150">
        <v>202.18308888888888</v>
      </c>
      <c r="X759" s="151">
        <v>218.60775416345817</v>
      </c>
      <c r="Y759" s="152">
        <v>239.46036128411717</v>
      </c>
      <c r="Z759" s="150">
        <v>1089.3756888888888</v>
      </c>
      <c r="AA759" s="151">
        <v>1336.4155712111015</v>
      </c>
      <c r="AB759" s="152">
        <v>1717.8430998525862</v>
      </c>
      <c r="AC759" s="150">
        <v>184.02573333333333</v>
      </c>
      <c r="AD759" s="151">
        <v>207.25141512140792</v>
      </c>
      <c r="AE759" s="152">
        <v>222.25690495213891</v>
      </c>
      <c r="AF759" s="150">
        <v>208.622996626912</v>
      </c>
      <c r="AG759" s="151">
        <v>255.72635106945447</v>
      </c>
      <c r="AH759" s="152">
        <v>340.66563727493298</v>
      </c>
      <c r="AI759" s="150">
        <v>346.27313333333336</v>
      </c>
      <c r="AJ759" s="151">
        <v>378.98602267062864</v>
      </c>
      <c r="AK759" s="152">
        <v>408.51313542701655</v>
      </c>
      <c r="AL759" s="150">
        <v>77.904170065568721</v>
      </c>
      <c r="AM759" s="151">
        <v>90.553171166454433</v>
      </c>
      <c r="AN759" s="152">
        <v>100.24622547461853</v>
      </c>
      <c r="AO759" s="150">
        <v>82.680464660023887</v>
      </c>
      <c r="AP759" s="151">
        <v>89.415625350233213</v>
      </c>
      <c r="AQ759" s="152">
        <v>99.592716463704562</v>
      </c>
      <c r="AR759" s="150">
        <v>56.679111111111105</v>
      </c>
      <c r="AS759" s="151">
        <v>63.124042501045714</v>
      </c>
      <c r="AT759" s="152">
        <v>76.700211221663906</v>
      </c>
      <c r="AU759" s="150">
        <v>77.004155555555556</v>
      </c>
      <c r="AV759" s="151">
        <v>87.850635422743849</v>
      </c>
      <c r="AW759" s="152">
        <v>103.63833742281916</v>
      </c>
      <c r="AX759" s="150">
        <v>66.396630956683396</v>
      </c>
      <c r="AY759" s="151">
        <v>66.396630956683396</v>
      </c>
      <c r="AZ759" s="152">
        <v>66.396630956683396</v>
      </c>
      <c r="BA759" s="150">
        <v>10.552474658819062</v>
      </c>
      <c r="BB759" s="151">
        <v>11.412080525800503</v>
      </c>
      <c r="BC759" s="152">
        <v>12.710978597031637</v>
      </c>
    </row>
    <row r="760" spans="1:55" hidden="1">
      <c r="A760" s="147" t="str">
        <f t="shared" si="11"/>
        <v>N/AHEALTHTRUST</v>
      </c>
      <c r="B760" s="148" t="s">
        <v>1196</v>
      </c>
      <c r="C760" s="148" t="s">
        <v>8331</v>
      </c>
      <c r="D760" s="149">
        <v>21458</v>
      </c>
      <c r="E760" s="150">
        <v>345.75598471432551</v>
      </c>
      <c r="F760" s="151">
        <v>0</v>
      </c>
      <c r="G760" s="152">
        <v>569.07887259296376</v>
      </c>
      <c r="H760" s="150">
        <v>1740.777416348215</v>
      </c>
      <c r="I760" s="151">
        <v>0</v>
      </c>
      <c r="J760" s="153">
        <v>1875.3937711557373</v>
      </c>
      <c r="K760" s="150">
        <v>1577.9637664274396</v>
      </c>
      <c r="L760" s="151">
        <v>0</v>
      </c>
      <c r="M760" s="152">
        <v>1701.5154356794776</v>
      </c>
      <c r="N760" s="150">
        <v>88.460822071022477</v>
      </c>
      <c r="O760" s="151">
        <v>0</v>
      </c>
      <c r="P760" s="152">
        <v>93.950024317087781</v>
      </c>
      <c r="Q760" s="150">
        <v>74.352827849752998</v>
      </c>
      <c r="R760" s="151">
        <v>0</v>
      </c>
      <c r="S760" s="152">
        <v>79.928311159171813</v>
      </c>
      <c r="T760" s="150">
        <v>219.65656584956659</v>
      </c>
      <c r="U760" s="151">
        <v>0</v>
      </c>
      <c r="V760" s="152">
        <v>266.33359387486632</v>
      </c>
      <c r="W760" s="150">
        <v>186.93236881349625</v>
      </c>
      <c r="X760" s="151">
        <v>0</v>
      </c>
      <c r="Y760" s="152">
        <v>204.84318663993122</v>
      </c>
      <c r="Z760" s="150">
        <v>1037.9913062727194</v>
      </c>
      <c r="AA760" s="151">
        <v>0</v>
      </c>
      <c r="AB760" s="152">
        <v>1346.5800562262973</v>
      </c>
      <c r="AC760" s="150">
        <v>193.80161944263207</v>
      </c>
      <c r="AD760" s="151">
        <v>0</v>
      </c>
      <c r="AE760" s="152">
        <v>222.06139820674809</v>
      </c>
      <c r="AF760" s="150">
        <v>195.14386149687755</v>
      </c>
      <c r="AG760" s="151">
        <v>0</v>
      </c>
      <c r="AH760" s="152">
        <v>229.506605621478</v>
      </c>
      <c r="AI760" s="150">
        <v>340.16194752539843</v>
      </c>
      <c r="AJ760" s="151">
        <v>0</v>
      </c>
      <c r="AK760" s="152">
        <v>354.71760079958847</v>
      </c>
      <c r="AL760" s="150">
        <v>115.75727840432474</v>
      </c>
      <c r="AM760" s="151">
        <v>0</v>
      </c>
      <c r="AN760" s="152">
        <v>135.90399385038225</v>
      </c>
      <c r="AO760" s="150">
        <v>82.680464660023887</v>
      </c>
      <c r="AP760" s="151">
        <v>0</v>
      </c>
      <c r="AQ760" s="152">
        <v>87.846298286804327</v>
      </c>
      <c r="AR760" s="150">
        <v>24.282779849007358</v>
      </c>
      <c r="AS760" s="151">
        <v>0</v>
      </c>
      <c r="AT760" s="152">
        <v>28.058067549823374</v>
      </c>
      <c r="AU760" s="150">
        <v>26.739870444589435</v>
      </c>
      <c r="AV760" s="151">
        <v>0</v>
      </c>
      <c r="AW760" s="152">
        <v>32.866931761291596</v>
      </c>
      <c r="AX760" s="150">
        <v>46.286146891602193</v>
      </c>
      <c r="AY760" s="151">
        <v>0</v>
      </c>
      <c r="AZ760" s="152">
        <v>46.286146891602193</v>
      </c>
      <c r="BA760" s="150">
        <v>6.0449035324820635</v>
      </c>
      <c r="BB760" s="151">
        <v>0</v>
      </c>
      <c r="BC760" s="152">
        <v>6.4225860487468518</v>
      </c>
    </row>
    <row r="761" spans="1:55" hidden="1">
      <c r="A761" s="147" t="str">
        <f t="shared" si="11"/>
        <v>N/AGOOD SAMARITAN HOSP A/P</v>
      </c>
      <c r="B761" s="148" t="s">
        <v>1196</v>
      </c>
      <c r="C761" s="148" t="s">
        <v>8356</v>
      </c>
      <c r="D761" s="149">
        <v>160</v>
      </c>
      <c r="E761" s="150">
        <v>382.61962499999998</v>
      </c>
      <c r="F761" s="151">
        <v>435.29132343572746</v>
      </c>
      <c r="G761" s="152">
        <v>539.49614783663367</v>
      </c>
      <c r="H761" s="150">
        <v>3235.8056202716539</v>
      </c>
      <c r="I761" s="151">
        <v>3591.1909269009316</v>
      </c>
      <c r="J761" s="153">
        <v>4347.6251827085034</v>
      </c>
      <c r="K761" s="150">
        <v>2635.0143125</v>
      </c>
      <c r="L761" s="151">
        <v>2931.7406032270919</v>
      </c>
      <c r="M761" s="152">
        <v>3540.4251959272642</v>
      </c>
      <c r="N761" s="150">
        <v>84.259245271654066</v>
      </c>
      <c r="O761" s="151">
        <v>91.025471587425002</v>
      </c>
      <c r="P761" s="152">
        <v>105.9279424249622</v>
      </c>
      <c r="Q761" s="150">
        <v>516.53206250000005</v>
      </c>
      <c r="R761" s="151">
        <v>568.42485208641472</v>
      </c>
      <c r="S761" s="152">
        <v>701.27204435627743</v>
      </c>
      <c r="T761" s="150">
        <v>749.55912499999999</v>
      </c>
      <c r="U761" s="151">
        <v>810.45075445962198</v>
      </c>
      <c r="V761" s="152">
        <v>887.75821886343101</v>
      </c>
      <c r="W761" s="150">
        <v>154.03356249999999</v>
      </c>
      <c r="X761" s="151">
        <v>166.54672430307394</v>
      </c>
      <c r="Y761" s="152">
        <v>182.43332184127433</v>
      </c>
      <c r="Z761" s="150">
        <v>1533.4119375</v>
      </c>
      <c r="AA761" s="151">
        <v>1881.1467992700916</v>
      </c>
      <c r="AB761" s="152">
        <v>2418.046540723411</v>
      </c>
      <c r="AC761" s="150">
        <v>257.77856250000002</v>
      </c>
      <c r="AD761" s="151">
        <v>290.31250629126123</v>
      </c>
      <c r="AE761" s="152">
        <v>311.33181445055965</v>
      </c>
      <c r="AF761" s="150">
        <v>242.14324999999999</v>
      </c>
      <c r="AG761" s="151">
        <v>296.81488023746846</v>
      </c>
      <c r="AH761" s="152">
        <v>395.40168584862693</v>
      </c>
      <c r="AI761" s="150">
        <v>679.702</v>
      </c>
      <c r="AJ761" s="151">
        <v>743.91436350131198</v>
      </c>
      <c r="AK761" s="152">
        <v>801.87334345897079</v>
      </c>
      <c r="AL761" s="150">
        <v>77.904170065568721</v>
      </c>
      <c r="AM761" s="151">
        <v>90.553171166454433</v>
      </c>
      <c r="AN761" s="152">
        <v>100.24622547461853</v>
      </c>
      <c r="AO761" s="150">
        <v>82.680464660023887</v>
      </c>
      <c r="AP761" s="151">
        <v>89.415625350233213</v>
      </c>
      <c r="AQ761" s="152">
        <v>99.592716463704562</v>
      </c>
      <c r="AR761" s="150">
        <v>51.20799843392367</v>
      </c>
      <c r="AS761" s="151">
        <v>57.030814460017261</v>
      </c>
      <c r="AT761" s="152">
        <v>69.296504816756368</v>
      </c>
      <c r="AU761" s="150">
        <v>25.556812499999999</v>
      </c>
      <c r="AV761" s="151">
        <v>29.156637084152031</v>
      </c>
      <c r="AW761" s="152">
        <v>34.396397677730668</v>
      </c>
      <c r="AX761" s="150">
        <v>58.545124999999999</v>
      </c>
      <c r="AY761" s="151">
        <v>58.545124999999999</v>
      </c>
      <c r="AZ761" s="152">
        <v>58.545124999999999</v>
      </c>
      <c r="BA761" s="150">
        <v>10.552474658819062</v>
      </c>
      <c r="BB761" s="151">
        <v>11.412080525800503</v>
      </c>
      <c r="BC761" s="152">
        <v>12.710978597031637</v>
      </c>
    </row>
    <row r="762" spans="1:55" hidden="1">
      <c r="A762" s="147" t="str">
        <f t="shared" si="11"/>
        <v>N/ADEPARTMENT OF VETERANS AFFAIRS</v>
      </c>
      <c r="B762" s="148" t="s">
        <v>1196</v>
      </c>
      <c r="C762" s="148" t="s">
        <v>8360</v>
      </c>
      <c r="D762" s="149">
        <v>143</v>
      </c>
      <c r="E762" s="150">
        <v>89.789090909090916</v>
      </c>
      <c r="F762" s="151">
        <v>102.14952307244833</v>
      </c>
      <c r="G762" s="152">
        <v>126.60319936074333</v>
      </c>
      <c r="H762" s="150">
        <v>1414.4081118881118</v>
      </c>
      <c r="I762" s="151">
        <v>1549.2288657742201</v>
      </c>
      <c r="J762" s="153">
        <v>1838.1240456368407</v>
      </c>
      <c r="K762" s="150">
        <v>615.28496503496501</v>
      </c>
      <c r="L762" s="151">
        <v>684.57158125897979</v>
      </c>
      <c r="M762" s="152">
        <v>826.70154106990867</v>
      </c>
      <c r="N762" s="150">
        <v>731.54</v>
      </c>
      <c r="O762" s="151">
        <v>790.28447585046479</v>
      </c>
      <c r="P762" s="152">
        <v>919.66794565658995</v>
      </c>
      <c r="Q762" s="150">
        <v>67.583146853146843</v>
      </c>
      <c r="R762" s="151">
        <v>74.372808664775647</v>
      </c>
      <c r="S762" s="152">
        <v>91.754558910342183</v>
      </c>
      <c r="T762" s="150">
        <v>82.060699300699298</v>
      </c>
      <c r="U762" s="151">
        <v>88.727030919323312</v>
      </c>
      <c r="V762" s="152">
        <v>97.190545508836834</v>
      </c>
      <c r="W762" s="150">
        <v>34.386013986013985</v>
      </c>
      <c r="X762" s="151">
        <v>37.179416604159343</v>
      </c>
      <c r="Y762" s="152">
        <v>40.725895412235566</v>
      </c>
      <c r="Z762" s="150">
        <v>823.61370629370629</v>
      </c>
      <c r="AA762" s="151">
        <v>1010.3862175191804</v>
      </c>
      <c r="AB762" s="152">
        <v>1298.7614252193623</v>
      </c>
      <c r="AC762" s="150">
        <v>120.49580419580421</v>
      </c>
      <c r="AD762" s="151">
        <v>135.70344474888208</v>
      </c>
      <c r="AE762" s="152">
        <v>145.52869327122221</v>
      </c>
      <c r="AF762" s="150">
        <v>340.60804195804201</v>
      </c>
      <c r="AG762" s="151">
        <v>417.51126732500239</v>
      </c>
      <c r="AH762" s="152">
        <v>556.1872734582098</v>
      </c>
      <c r="AI762" s="150">
        <v>51.403636363636366</v>
      </c>
      <c r="AJ762" s="151">
        <v>56.259807131812828</v>
      </c>
      <c r="AK762" s="152">
        <v>60.643054981239167</v>
      </c>
      <c r="AL762" s="150">
        <v>77.904170065568721</v>
      </c>
      <c r="AM762" s="151">
        <v>90.553171166454433</v>
      </c>
      <c r="AN762" s="152">
        <v>100.24622547461853</v>
      </c>
      <c r="AO762" s="150">
        <v>62.442587412587422</v>
      </c>
      <c r="AP762" s="151">
        <v>67.52916816495177</v>
      </c>
      <c r="AQ762" s="152">
        <v>75.215190541239394</v>
      </c>
      <c r="AR762" s="150">
        <v>35.868531468531465</v>
      </c>
      <c r="AS762" s="151">
        <v>39.947110328373149</v>
      </c>
      <c r="AT762" s="152">
        <v>48.538586543004989</v>
      </c>
      <c r="AU762" s="150">
        <v>41.366485019016629</v>
      </c>
      <c r="AV762" s="151">
        <v>47.193193249216023</v>
      </c>
      <c r="AW762" s="152">
        <v>55.674316554303637</v>
      </c>
      <c r="AX762" s="150">
        <v>88.973566433566432</v>
      </c>
      <c r="AY762" s="151">
        <v>88.973566433566432</v>
      </c>
      <c r="AZ762" s="152">
        <v>88.973566433566432</v>
      </c>
      <c r="BA762" s="150">
        <v>5.9741958041958041</v>
      </c>
      <c r="BB762" s="151">
        <v>6.4608545197882403</v>
      </c>
      <c r="BC762" s="152">
        <v>7.1962148649317257</v>
      </c>
    </row>
    <row r="763" spans="1:55" hidden="1">
      <c r="A763" s="147" t="str">
        <f t="shared" si="11"/>
        <v>N/ADAVIESS CNTY HOSP</v>
      </c>
      <c r="B763" s="148" t="s">
        <v>1196</v>
      </c>
      <c r="C763" s="148" t="s">
        <v>8401</v>
      </c>
      <c r="D763" s="149">
        <v>49</v>
      </c>
      <c r="E763" s="150">
        <v>379.06622248610302</v>
      </c>
      <c r="F763" s="151">
        <v>431.24875692342675</v>
      </c>
      <c r="G763" s="152">
        <v>534.48582729188786</v>
      </c>
      <c r="H763" s="150">
        <v>1091.7165306122447</v>
      </c>
      <c r="I763" s="151">
        <v>1213.928719924281</v>
      </c>
      <c r="J763" s="153">
        <v>1465.5930836846996</v>
      </c>
      <c r="K763" s="150">
        <v>1059.9720408163264</v>
      </c>
      <c r="L763" s="151">
        <v>1179.3344178834354</v>
      </c>
      <c r="M763" s="152">
        <v>1424.1864655088336</v>
      </c>
      <c r="N763" s="150">
        <v>16.832244897959182</v>
      </c>
      <c r="O763" s="151">
        <v>18.1839158987483</v>
      </c>
      <c r="P763" s="152">
        <v>21.160942786580009</v>
      </c>
      <c r="Q763" s="150">
        <v>14.912244897959184</v>
      </c>
      <c r="R763" s="151">
        <v>16.410386142097117</v>
      </c>
      <c r="S763" s="152">
        <v>20.245675389285836</v>
      </c>
      <c r="T763" s="150">
        <v>371.18615967095161</v>
      </c>
      <c r="U763" s="151">
        <v>401.34005859816926</v>
      </c>
      <c r="V763" s="152">
        <v>439.62317712594205</v>
      </c>
      <c r="W763" s="150">
        <v>50.995714285714286</v>
      </c>
      <c r="X763" s="151">
        <v>55.138432364577604</v>
      </c>
      <c r="Y763" s="152">
        <v>60.397989930352914</v>
      </c>
      <c r="Z763" s="150">
        <v>624.39285714285711</v>
      </c>
      <c r="AA763" s="151">
        <v>765.98766187797025</v>
      </c>
      <c r="AB763" s="152">
        <v>984.60886559173048</v>
      </c>
      <c r="AC763" s="150">
        <v>168.77632653061227</v>
      </c>
      <c r="AD763" s="151">
        <v>190.07739775775318</v>
      </c>
      <c r="AE763" s="152">
        <v>203.83944834464521</v>
      </c>
      <c r="AF763" s="150">
        <v>208.622996626912</v>
      </c>
      <c r="AG763" s="151">
        <v>255.72635106945447</v>
      </c>
      <c r="AH763" s="152">
        <v>340.66563727493298</v>
      </c>
      <c r="AI763" s="150">
        <v>190.29653061224491</v>
      </c>
      <c r="AJ763" s="151">
        <v>208.27410018937138</v>
      </c>
      <c r="AK763" s="152">
        <v>224.50090664833002</v>
      </c>
      <c r="AL763" s="150">
        <v>45.800816326530608</v>
      </c>
      <c r="AM763" s="151">
        <v>53.237319092019902</v>
      </c>
      <c r="AN763" s="152">
        <v>58.935984511825488</v>
      </c>
      <c r="AO763" s="150">
        <v>82.680464660023887</v>
      </c>
      <c r="AP763" s="151">
        <v>89.415625350233213</v>
      </c>
      <c r="AQ763" s="152">
        <v>99.592716463704562</v>
      </c>
      <c r="AR763" s="150">
        <v>51.20799843392367</v>
      </c>
      <c r="AS763" s="151">
        <v>57.030814460017261</v>
      </c>
      <c r="AT763" s="152">
        <v>69.296504816756368</v>
      </c>
      <c r="AU763" s="150">
        <v>41.366485019016629</v>
      </c>
      <c r="AV763" s="151">
        <v>47.193193249216023</v>
      </c>
      <c r="AW763" s="152">
        <v>55.674316554303637</v>
      </c>
      <c r="AX763" s="150">
        <v>23.559387755102044</v>
      </c>
      <c r="AY763" s="151">
        <v>23.559387755102044</v>
      </c>
      <c r="AZ763" s="152">
        <v>23.559387755102044</v>
      </c>
      <c r="BA763" s="150">
        <v>10.552474658819062</v>
      </c>
      <c r="BB763" s="151">
        <v>11.412080525800503</v>
      </c>
      <c r="BC763" s="152">
        <v>12.710978597031637</v>
      </c>
    </row>
    <row r="764" spans="1:55" hidden="1">
      <c r="A764" s="147" t="str">
        <f t="shared" si="11"/>
        <v>N/ADAPA MEDICAL SURGICAL</v>
      </c>
      <c r="B764" s="148" t="s">
        <v>1196</v>
      </c>
      <c r="C764" s="148" t="s">
        <v>8389</v>
      </c>
      <c r="D764" s="149">
        <v>157</v>
      </c>
      <c r="E764" s="150">
        <v>379.06622248610302</v>
      </c>
      <c r="F764" s="151">
        <v>431.24875692342675</v>
      </c>
      <c r="G764" s="152">
        <v>534.48582729188786</v>
      </c>
      <c r="H764" s="150">
        <v>2543.1250955414012</v>
      </c>
      <c r="I764" s="151">
        <v>2822.9056650610696</v>
      </c>
      <c r="J764" s="153">
        <v>3405.9451296320203</v>
      </c>
      <c r="K764" s="150">
        <v>2249.8930573248408</v>
      </c>
      <c r="L764" s="151">
        <v>2503.2512338879278</v>
      </c>
      <c r="M764" s="152">
        <v>3022.9733593884193</v>
      </c>
      <c r="N764" s="150">
        <v>150.62585987261147</v>
      </c>
      <c r="O764" s="151">
        <v>162.72148989659118</v>
      </c>
      <c r="P764" s="152">
        <v>189.36186006479753</v>
      </c>
      <c r="Q764" s="150">
        <v>142.60617834394907</v>
      </c>
      <c r="R764" s="151">
        <v>156.93294127655071</v>
      </c>
      <c r="S764" s="152">
        <v>193.60991017880337</v>
      </c>
      <c r="T764" s="150">
        <v>371.18615967095161</v>
      </c>
      <c r="U764" s="151">
        <v>401.34005859816926</v>
      </c>
      <c r="V764" s="152">
        <v>439.62317712594205</v>
      </c>
      <c r="W764" s="150">
        <v>45.698726114649681</v>
      </c>
      <c r="X764" s="151">
        <v>49.411134922093659</v>
      </c>
      <c r="Y764" s="152">
        <v>54.124375712014931</v>
      </c>
      <c r="Z764" s="150">
        <v>1183.2188535031846</v>
      </c>
      <c r="AA764" s="151">
        <v>1451.5397361079583</v>
      </c>
      <c r="AB764" s="152">
        <v>1865.8249526194886</v>
      </c>
      <c r="AC764" s="150">
        <v>209.26974522292991</v>
      </c>
      <c r="AD764" s="151">
        <v>235.68144549104031</v>
      </c>
      <c r="AE764" s="152">
        <v>252.74533637707404</v>
      </c>
      <c r="AF764" s="150">
        <v>598.22165605095529</v>
      </c>
      <c r="AG764" s="151">
        <v>733.28944414607622</v>
      </c>
      <c r="AH764" s="152">
        <v>976.85089844009758</v>
      </c>
      <c r="AI764" s="150">
        <v>43.53477707006369</v>
      </c>
      <c r="AJ764" s="151">
        <v>47.647566101391412</v>
      </c>
      <c r="AK764" s="152">
        <v>51.3598271682486</v>
      </c>
      <c r="AL764" s="150">
        <v>77.904170065568721</v>
      </c>
      <c r="AM764" s="151">
        <v>90.553171166454433</v>
      </c>
      <c r="AN764" s="152">
        <v>100.24622547461853</v>
      </c>
      <c r="AO764" s="150">
        <v>82.680464660023887</v>
      </c>
      <c r="AP764" s="151">
        <v>89.415625350233213</v>
      </c>
      <c r="AQ764" s="152">
        <v>99.592716463704562</v>
      </c>
      <c r="AR764" s="150">
        <v>51.20799843392367</v>
      </c>
      <c r="AS764" s="151">
        <v>57.030814460017261</v>
      </c>
      <c r="AT764" s="152">
        <v>69.296504816756368</v>
      </c>
      <c r="AU764" s="150">
        <v>41.366485019016629</v>
      </c>
      <c r="AV764" s="151">
        <v>47.193193249216023</v>
      </c>
      <c r="AW764" s="152">
        <v>55.674316554303637</v>
      </c>
      <c r="AX764" s="150">
        <v>66.396630956683396</v>
      </c>
      <c r="AY764" s="151">
        <v>66.396630956683396</v>
      </c>
      <c r="AZ764" s="152">
        <v>66.396630956683396</v>
      </c>
      <c r="BA764" s="150">
        <v>10.552474658819062</v>
      </c>
      <c r="BB764" s="151">
        <v>11.412080525800503</v>
      </c>
      <c r="BC764" s="152">
        <v>12.710978597031637</v>
      </c>
    </row>
    <row r="765" spans="1:55" hidden="1">
      <c r="A765" s="147" t="str">
        <f t="shared" si="11"/>
        <v>N/ACURAHEALTH BOSTON</v>
      </c>
      <c r="B765" s="148" t="s">
        <v>1196</v>
      </c>
      <c r="C765" s="148" t="s">
        <v>8386</v>
      </c>
      <c r="D765" s="149">
        <v>67</v>
      </c>
      <c r="E765" s="150">
        <v>379.06622248610302</v>
      </c>
      <c r="F765" s="151">
        <v>431.24875692342675</v>
      </c>
      <c r="G765" s="152">
        <v>534.48582729188786</v>
      </c>
      <c r="H765" s="150">
        <v>473.26358687100429</v>
      </c>
      <c r="I765" s="151">
        <v>522.76053984786927</v>
      </c>
      <c r="J765" s="153">
        <v>629.8400521876639</v>
      </c>
      <c r="K765" s="150">
        <v>300.51985074626867</v>
      </c>
      <c r="L765" s="151">
        <v>334.36108651443288</v>
      </c>
      <c r="M765" s="152">
        <v>403.78074851856826</v>
      </c>
      <c r="N765" s="150">
        <v>84.259245271654066</v>
      </c>
      <c r="O765" s="151">
        <v>91.025471587425002</v>
      </c>
      <c r="P765" s="152">
        <v>105.9279424249622</v>
      </c>
      <c r="Q765" s="150">
        <v>88.484490853081581</v>
      </c>
      <c r="R765" s="151">
        <v>97.373981746011381</v>
      </c>
      <c r="S765" s="152">
        <v>120.13136124413352</v>
      </c>
      <c r="T765" s="150">
        <v>371.18615967095161</v>
      </c>
      <c r="U765" s="151">
        <v>401.34005859816926</v>
      </c>
      <c r="V765" s="152">
        <v>439.62317712594205</v>
      </c>
      <c r="W765" s="150">
        <v>203.94181294852581</v>
      </c>
      <c r="X765" s="151">
        <v>220.50935097347505</v>
      </c>
      <c r="Y765" s="152">
        <v>241.54334805137927</v>
      </c>
      <c r="Z765" s="150">
        <v>1032.5923936875072</v>
      </c>
      <c r="AA765" s="151">
        <v>1266.7554157057007</v>
      </c>
      <c r="AB765" s="152">
        <v>1628.3011788757403</v>
      </c>
      <c r="AC765" s="150">
        <v>36.655522388059701</v>
      </c>
      <c r="AD765" s="151">
        <v>41.281774832975294</v>
      </c>
      <c r="AE765" s="152">
        <v>44.270672409804199</v>
      </c>
      <c r="AF765" s="150">
        <v>208.622996626912</v>
      </c>
      <c r="AG765" s="151">
        <v>255.72635106945447</v>
      </c>
      <c r="AH765" s="152">
        <v>340.66563727493298</v>
      </c>
      <c r="AI765" s="150">
        <v>448.39567164179101</v>
      </c>
      <c r="AJ765" s="151">
        <v>490.75621473255376</v>
      </c>
      <c r="AK765" s="152">
        <v>528.99143508763223</v>
      </c>
      <c r="AL765" s="150">
        <v>194.0920895522388</v>
      </c>
      <c r="AM765" s="151">
        <v>225.60607721622577</v>
      </c>
      <c r="AN765" s="152">
        <v>249.75555680417918</v>
      </c>
      <c r="AO765" s="150">
        <v>82.680464660023887</v>
      </c>
      <c r="AP765" s="151">
        <v>89.415625350233213</v>
      </c>
      <c r="AQ765" s="152">
        <v>99.592716463704562</v>
      </c>
      <c r="AR765" s="150">
        <v>51.20799843392367</v>
      </c>
      <c r="AS765" s="151">
        <v>57.030814460017261</v>
      </c>
      <c r="AT765" s="152">
        <v>69.296504816756368</v>
      </c>
      <c r="AU765" s="150">
        <v>32.994029850746266</v>
      </c>
      <c r="AV765" s="151">
        <v>37.641429434984808</v>
      </c>
      <c r="AW765" s="152">
        <v>44.405998272953063</v>
      </c>
      <c r="AX765" s="150">
        <v>66.396630956683396</v>
      </c>
      <c r="AY765" s="151">
        <v>66.396630956683396</v>
      </c>
      <c r="AZ765" s="152">
        <v>66.396630956683396</v>
      </c>
      <c r="BA765" s="150">
        <v>10.552474658819062</v>
      </c>
      <c r="BB765" s="151">
        <v>11.412080525800503</v>
      </c>
      <c r="BC765" s="152">
        <v>12.710978597031637</v>
      </c>
    </row>
    <row r="766" spans="1:55" hidden="1">
      <c r="A766" s="147" t="str">
        <f t="shared" si="11"/>
        <v>N/ACOOP SRV FL</v>
      </c>
      <c r="B766" s="148" t="s">
        <v>1196</v>
      </c>
      <c r="C766" s="148" t="s">
        <v>8347</v>
      </c>
      <c r="D766" s="149">
        <v>2069</v>
      </c>
      <c r="E766" s="150">
        <v>379.06622248610302</v>
      </c>
      <c r="F766" s="151">
        <v>431.24875692342675</v>
      </c>
      <c r="G766" s="152">
        <v>534.48582729188786</v>
      </c>
      <c r="H766" s="150">
        <v>1910.4083711938131</v>
      </c>
      <c r="I766" s="151">
        <v>2124.3212041217153</v>
      </c>
      <c r="J766" s="153">
        <v>2564.9912731976524</v>
      </c>
      <c r="K766" s="150">
        <v>1853.8997003383274</v>
      </c>
      <c r="L766" s="151">
        <v>2062.6654663730269</v>
      </c>
      <c r="M766" s="152">
        <v>2490.9136844773093</v>
      </c>
      <c r="N766" s="150">
        <v>26.288448525857905</v>
      </c>
      <c r="O766" s="151">
        <v>28.399476124585856</v>
      </c>
      <c r="P766" s="152">
        <v>33.048969913162303</v>
      </c>
      <c r="Q766" s="150">
        <v>30.220222329627838</v>
      </c>
      <c r="R766" s="151">
        <v>33.256261624102514</v>
      </c>
      <c r="S766" s="152">
        <v>41.028618807180699</v>
      </c>
      <c r="T766" s="150">
        <v>507.58843402609955</v>
      </c>
      <c r="U766" s="151">
        <v>548.8231889798293</v>
      </c>
      <c r="V766" s="152">
        <v>601.17446253047524</v>
      </c>
      <c r="W766" s="150">
        <v>172.07461092315128</v>
      </c>
      <c r="X766" s="151">
        <v>186.05336603168413</v>
      </c>
      <c r="Y766" s="152">
        <v>203.80066763212932</v>
      </c>
      <c r="Z766" s="150">
        <v>1160.1131271145484</v>
      </c>
      <c r="AA766" s="151">
        <v>1423.194278388582</v>
      </c>
      <c r="AB766" s="152">
        <v>1829.3893931989508</v>
      </c>
      <c r="AC766" s="150">
        <v>239.57754470758817</v>
      </c>
      <c r="AD766" s="151">
        <v>269.81435841922121</v>
      </c>
      <c r="AE766" s="152">
        <v>289.3495524687919</v>
      </c>
      <c r="AF766" s="150">
        <v>189.36489125181248</v>
      </c>
      <c r="AG766" s="151">
        <v>232.12010872939041</v>
      </c>
      <c r="AH766" s="152">
        <v>309.21860197015013</v>
      </c>
      <c r="AI766" s="150">
        <v>653.94780570323826</v>
      </c>
      <c r="AJ766" s="151">
        <v>715.72713577833247</v>
      </c>
      <c r="AK766" s="152">
        <v>771.49002563904924</v>
      </c>
      <c r="AL766" s="150">
        <v>105.85984533591106</v>
      </c>
      <c r="AM766" s="151">
        <v>123.04790213783234</v>
      </c>
      <c r="AN766" s="152">
        <v>136.21927960108246</v>
      </c>
      <c r="AO766" s="150">
        <v>116.1182600289995</v>
      </c>
      <c r="AP766" s="151">
        <v>125.57726758995913</v>
      </c>
      <c r="AQ766" s="152">
        <v>139.87019781370836</v>
      </c>
      <c r="AR766" s="150">
        <v>44.872339294345089</v>
      </c>
      <c r="AS766" s="151">
        <v>49.974733146129182</v>
      </c>
      <c r="AT766" s="152">
        <v>60.722863051600314</v>
      </c>
      <c r="AU766" s="150">
        <v>50.101000483325272</v>
      </c>
      <c r="AV766" s="151">
        <v>57.158015642413957</v>
      </c>
      <c r="AW766" s="152">
        <v>67.429924474213394</v>
      </c>
      <c r="AX766" s="150">
        <v>82.898651522474623</v>
      </c>
      <c r="AY766" s="151">
        <v>82.898651522474623</v>
      </c>
      <c r="AZ766" s="152">
        <v>82.898651522474623</v>
      </c>
      <c r="BA766" s="150">
        <v>15.417568873852105</v>
      </c>
      <c r="BB766" s="151">
        <v>16.67348590630645</v>
      </c>
      <c r="BC766" s="152">
        <v>18.571225642320258</v>
      </c>
    </row>
    <row r="767" spans="1:55" hidden="1">
      <c r="A767" s="147" t="str">
        <f t="shared" si="11"/>
        <v>N/ABELTWAY SURG CTRS LLC</v>
      </c>
      <c r="B767" s="148" t="s">
        <v>1196</v>
      </c>
      <c r="C767" s="148" t="s">
        <v>8361</v>
      </c>
      <c r="D767" s="149">
        <v>91</v>
      </c>
      <c r="E767" s="150">
        <v>379.06622248610302</v>
      </c>
      <c r="F767" s="151">
        <v>431.24875692342675</v>
      </c>
      <c r="G767" s="152">
        <v>534.48582729188786</v>
      </c>
      <c r="H767" s="150">
        <v>1975.5733935670435</v>
      </c>
      <c r="I767" s="151">
        <v>2194.2439310474842</v>
      </c>
      <c r="J767" s="153">
        <v>2648.354891550714</v>
      </c>
      <c r="K767" s="150">
        <v>1802.829657442308</v>
      </c>
      <c r="L767" s="151">
        <v>2005.8444777140478</v>
      </c>
      <c r="M767" s="152">
        <v>2422.2955878816183</v>
      </c>
      <c r="N767" s="150">
        <v>84.259245271654066</v>
      </c>
      <c r="O767" s="151">
        <v>91.025471587425002</v>
      </c>
      <c r="P767" s="152">
        <v>105.9279424249622</v>
      </c>
      <c r="Q767" s="150">
        <v>88.484490853081581</v>
      </c>
      <c r="R767" s="151">
        <v>97.373981746011381</v>
      </c>
      <c r="S767" s="152">
        <v>120.13136124413352</v>
      </c>
      <c r="T767" s="150">
        <v>371.18615967095161</v>
      </c>
      <c r="U767" s="151">
        <v>401.34005859816926</v>
      </c>
      <c r="V767" s="152">
        <v>439.62317712594205</v>
      </c>
      <c r="W767" s="150">
        <v>203.94181294852581</v>
      </c>
      <c r="X767" s="151">
        <v>220.50935097347505</v>
      </c>
      <c r="Y767" s="152">
        <v>241.54334805137927</v>
      </c>
      <c r="Z767" s="150">
        <v>1032.5923936875072</v>
      </c>
      <c r="AA767" s="151">
        <v>1266.7554157057007</v>
      </c>
      <c r="AB767" s="152">
        <v>1628.3011788757403</v>
      </c>
      <c r="AC767" s="150">
        <v>19.336703296703298</v>
      </c>
      <c r="AD767" s="151">
        <v>21.777166972433669</v>
      </c>
      <c r="AE767" s="152">
        <v>23.353885072792878</v>
      </c>
      <c r="AF767" s="150">
        <v>208.622996626912</v>
      </c>
      <c r="AG767" s="151">
        <v>255.72635106945447</v>
      </c>
      <c r="AH767" s="152">
        <v>340.66563727493298</v>
      </c>
      <c r="AI767" s="150">
        <v>83.041758241758245</v>
      </c>
      <c r="AJ767" s="151">
        <v>90.886825000437568</v>
      </c>
      <c r="AK767" s="152">
        <v>97.967892294020359</v>
      </c>
      <c r="AL767" s="150">
        <v>77.904170065568721</v>
      </c>
      <c r="AM767" s="151">
        <v>90.553171166454433</v>
      </c>
      <c r="AN767" s="152">
        <v>100.24622547461853</v>
      </c>
      <c r="AO767" s="150">
        <v>82.680464660023887</v>
      </c>
      <c r="AP767" s="151">
        <v>89.415625350233213</v>
      </c>
      <c r="AQ767" s="152">
        <v>99.592716463704562</v>
      </c>
      <c r="AR767" s="150">
        <v>51.20799843392367</v>
      </c>
      <c r="AS767" s="151">
        <v>57.030814460017261</v>
      </c>
      <c r="AT767" s="152">
        <v>69.296504816756368</v>
      </c>
      <c r="AU767" s="150">
        <v>41.366485019016629</v>
      </c>
      <c r="AV767" s="151">
        <v>47.193193249216023</v>
      </c>
      <c r="AW767" s="152">
        <v>55.674316554303637</v>
      </c>
      <c r="AX767" s="150">
        <v>66.396630956683396</v>
      </c>
      <c r="AY767" s="151">
        <v>66.396630956683396</v>
      </c>
      <c r="AZ767" s="152">
        <v>66.396630956683396</v>
      </c>
      <c r="BA767" s="150">
        <v>10.552474658819062</v>
      </c>
      <c r="BB767" s="151">
        <v>11.412080525800503</v>
      </c>
      <c r="BC767" s="152">
        <v>12.710978597031637</v>
      </c>
    </row>
    <row r="768" spans="1:55" hidden="1">
      <c r="A768" s="147" t="str">
        <f t="shared" si="11"/>
        <v>N/AASCENSION HLTH RESOURCE &amp; SUPPLY MGMT GR</v>
      </c>
      <c r="B768" s="148" t="s">
        <v>1196</v>
      </c>
      <c r="C768" s="148" t="s">
        <v>8333</v>
      </c>
      <c r="D768" s="149">
        <v>341</v>
      </c>
      <c r="E768" s="150">
        <v>656.16252199413486</v>
      </c>
      <c r="F768" s="151">
        <v>746.49033642158736</v>
      </c>
      <c r="G768" s="152">
        <v>925.19340316275259</v>
      </c>
      <c r="H768" s="150">
        <v>1759.3395014662756</v>
      </c>
      <c r="I768" s="151">
        <v>1952.1499091695766</v>
      </c>
      <c r="J768" s="153">
        <v>2359.3548073904844</v>
      </c>
      <c r="K768" s="150">
        <v>1465.1059530791788</v>
      </c>
      <c r="L768" s="151">
        <v>1630.0900493389465</v>
      </c>
      <c r="M768" s="152">
        <v>1968.5274597477362</v>
      </c>
      <c r="N768" s="150">
        <v>85.982228739002935</v>
      </c>
      <c r="O768" s="151">
        <v>92.886814899332506</v>
      </c>
      <c r="P768" s="152">
        <v>108.09402037807071</v>
      </c>
      <c r="Q768" s="150">
        <v>208.25131964809384</v>
      </c>
      <c r="R768" s="151">
        <v>229.17304493129777</v>
      </c>
      <c r="S768" s="152">
        <v>282.73332726467754</v>
      </c>
      <c r="T768" s="150">
        <v>371.18615967095161</v>
      </c>
      <c r="U768" s="151">
        <v>401.34005859816926</v>
      </c>
      <c r="V768" s="152">
        <v>439.62317712594205</v>
      </c>
      <c r="W768" s="150">
        <v>152.45706744868036</v>
      </c>
      <c r="X768" s="151">
        <v>164.84216016512971</v>
      </c>
      <c r="Y768" s="152">
        <v>180.56616234427466</v>
      </c>
      <c r="Z768" s="150">
        <v>1275.2780938416422</v>
      </c>
      <c r="AA768" s="151">
        <v>1564.4754326881382</v>
      </c>
      <c r="AB768" s="152">
        <v>2010.9937244271182</v>
      </c>
      <c r="AC768" s="150">
        <v>135.80131964809385</v>
      </c>
      <c r="AD768" s="151">
        <v>152.94065217195407</v>
      </c>
      <c r="AE768" s="152">
        <v>164.01391504703381</v>
      </c>
      <c r="AF768" s="150">
        <v>251.05404692082109</v>
      </c>
      <c r="AG768" s="151">
        <v>307.73757628980081</v>
      </c>
      <c r="AH768" s="152">
        <v>409.95234594238303</v>
      </c>
      <c r="AI768" s="150">
        <v>254.65785923753666</v>
      </c>
      <c r="AJ768" s="151">
        <v>278.71573022486149</v>
      </c>
      <c r="AK768" s="152">
        <v>300.43070202074949</v>
      </c>
      <c r="AL768" s="150">
        <v>36.24307917888563</v>
      </c>
      <c r="AM768" s="151">
        <v>42.127728845872177</v>
      </c>
      <c r="AN768" s="152">
        <v>46.637193929453069</v>
      </c>
      <c r="AO768" s="150">
        <v>243.91689149560119</v>
      </c>
      <c r="AP768" s="151">
        <v>263.78639109304999</v>
      </c>
      <c r="AQ768" s="152">
        <v>293.8099817812826</v>
      </c>
      <c r="AR768" s="150">
        <v>86.335835777126107</v>
      </c>
      <c r="AS768" s="151">
        <v>96.153006991851811</v>
      </c>
      <c r="AT768" s="152">
        <v>116.83275743550463</v>
      </c>
      <c r="AU768" s="150">
        <v>52.919970674486798</v>
      </c>
      <c r="AV768" s="151">
        <v>60.374054059362052</v>
      </c>
      <c r="AW768" s="152">
        <v>71.223919509269507</v>
      </c>
      <c r="AX768" s="150">
        <v>221.02932551319648</v>
      </c>
      <c r="AY768" s="151">
        <v>221.02932551319648</v>
      </c>
      <c r="AZ768" s="152">
        <v>221.02932551319648</v>
      </c>
      <c r="BA768" s="150">
        <v>24.647302052785921</v>
      </c>
      <c r="BB768" s="151">
        <v>26.655074270663917</v>
      </c>
      <c r="BC768" s="152">
        <v>29.688896585570813</v>
      </c>
    </row>
    <row r="769" spans="1:55" hidden="1">
      <c r="A769" s="147" t="str">
        <f t="shared" si="11"/>
        <v>N/AALLEGHENY HLTH NETWORK</v>
      </c>
      <c r="B769" s="148" t="s">
        <v>1196</v>
      </c>
      <c r="C769" s="148" t="s">
        <v>8337</v>
      </c>
      <c r="D769" s="149">
        <v>552</v>
      </c>
      <c r="E769" s="150">
        <v>538.93556159420291</v>
      </c>
      <c r="F769" s="151">
        <v>613.12582660368662</v>
      </c>
      <c r="G769" s="152">
        <v>759.90263022249655</v>
      </c>
      <c r="H769" s="172">
        <v>1343.8171376811595</v>
      </c>
      <c r="I769" s="173">
        <v>1493.9770237631178</v>
      </c>
      <c r="J769" s="174">
        <v>1804.0058543931241</v>
      </c>
      <c r="K769" s="150">
        <v>1286.7712681159421</v>
      </c>
      <c r="L769" s="151">
        <v>1431.673276272393</v>
      </c>
      <c r="M769" s="152">
        <v>1728.9156257791517</v>
      </c>
      <c r="N769" s="150">
        <v>23.46909420289855</v>
      </c>
      <c r="O769" s="151">
        <v>25.35372065891525</v>
      </c>
      <c r="P769" s="152">
        <v>29.504570702901681</v>
      </c>
      <c r="Q769" s="150">
        <v>33.576775362318834</v>
      </c>
      <c r="R769" s="151">
        <v>36.95002683180941</v>
      </c>
      <c r="S769" s="152">
        <v>45.585657911070747</v>
      </c>
      <c r="T769" s="150">
        <v>220.64291666666668</v>
      </c>
      <c r="U769" s="151">
        <v>238.56719545462343</v>
      </c>
      <c r="V769" s="152">
        <v>261.32369838714521</v>
      </c>
      <c r="W769" s="150">
        <v>84.652590579710136</v>
      </c>
      <c r="X769" s="151">
        <v>91.529478614895893</v>
      </c>
      <c r="Y769" s="152">
        <v>100.26031373471537</v>
      </c>
      <c r="Z769" s="150">
        <v>781.18288043478265</v>
      </c>
      <c r="AA769" s="151">
        <v>958.33326925204142</v>
      </c>
      <c r="AB769" s="152">
        <v>1231.8519997876801</v>
      </c>
      <c r="AC769" s="150">
        <v>113.96759057971015</v>
      </c>
      <c r="AD769" s="151">
        <v>128.35131260060459</v>
      </c>
      <c r="AE769" s="152">
        <v>137.64424946601085</v>
      </c>
      <c r="AF769" s="150">
        <v>208.622996626912</v>
      </c>
      <c r="AG769" s="151">
        <v>255.72635106945447</v>
      </c>
      <c r="AH769" s="152">
        <v>340.66563727493298</v>
      </c>
      <c r="AI769" s="150">
        <v>281.37650362318846</v>
      </c>
      <c r="AJ769" s="151">
        <v>307.95852093574661</v>
      </c>
      <c r="AK769" s="152">
        <v>331.95182260920421</v>
      </c>
      <c r="AL769" s="150">
        <v>77.904170065568721</v>
      </c>
      <c r="AM769" s="151">
        <v>90.553171166454433</v>
      </c>
      <c r="AN769" s="152">
        <v>100.24622547461853</v>
      </c>
      <c r="AO769" s="150">
        <v>238.27467391304347</v>
      </c>
      <c r="AP769" s="151">
        <v>257.68455778114304</v>
      </c>
      <c r="AQ769" s="152">
        <v>287.013651133689</v>
      </c>
      <c r="AR769" s="150">
        <v>33.496213768115943</v>
      </c>
      <c r="AS769" s="151">
        <v>37.305038489006286</v>
      </c>
      <c r="AT769" s="152">
        <v>45.328280927060128</v>
      </c>
      <c r="AU769" s="150">
        <v>41.366485019016629</v>
      </c>
      <c r="AV769" s="151">
        <v>47.193193249216023</v>
      </c>
      <c r="AW769" s="152">
        <v>55.674316554303637</v>
      </c>
      <c r="AX769" s="150">
        <v>84.462119565217378</v>
      </c>
      <c r="AY769" s="151">
        <v>84.462119565217378</v>
      </c>
      <c r="AZ769" s="152">
        <v>84.462119565217378</v>
      </c>
      <c r="BA769" s="150">
        <v>24.409148550724638</v>
      </c>
      <c r="BB769" s="151">
        <v>26.397520755408291</v>
      </c>
      <c r="BC769" s="152">
        <v>29.402028891936581</v>
      </c>
    </row>
    <row r="770" spans="1:55" ht="15.75" hidden="1" thickBot="1">
      <c r="A770" s="169" t="str">
        <f t="shared" si="11"/>
        <v>N/AINTERNATIONAL PHYSICIANS NTWRKS LLC</v>
      </c>
      <c r="B770" s="155" t="s">
        <v>1196</v>
      </c>
      <c r="C770" s="155" t="s">
        <v>8377</v>
      </c>
      <c r="D770" s="156">
        <v>0</v>
      </c>
      <c r="E770" s="157">
        <v>379.06622248610302</v>
      </c>
      <c r="F770" s="158">
        <v>431.24875692342675</v>
      </c>
      <c r="G770" s="159">
        <v>534.48582729188786</v>
      </c>
      <c r="H770" s="157">
        <v>1975.5733935670435</v>
      </c>
      <c r="I770" s="158">
        <v>2194.2439310474842</v>
      </c>
      <c r="J770" s="160">
        <v>2648.354891550714</v>
      </c>
      <c r="K770" s="157">
        <v>1802.829657442308</v>
      </c>
      <c r="L770" s="158">
        <v>2005.8444777140478</v>
      </c>
      <c r="M770" s="159">
        <v>2422.2955878816183</v>
      </c>
      <c r="N770" s="157">
        <v>84.259245271654066</v>
      </c>
      <c r="O770" s="158">
        <v>91.025471587425002</v>
      </c>
      <c r="P770" s="159">
        <v>105.9279424249622</v>
      </c>
      <c r="Q770" s="157">
        <v>88.484490853081581</v>
      </c>
      <c r="R770" s="158">
        <v>97.373981746011381</v>
      </c>
      <c r="S770" s="159">
        <v>120.13136124413352</v>
      </c>
      <c r="T770" s="157">
        <v>371.18615967095161</v>
      </c>
      <c r="U770" s="158">
        <v>401.34005859816926</v>
      </c>
      <c r="V770" s="159">
        <v>439.62317712594205</v>
      </c>
      <c r="W770" s="157">
        <v>203.94181294852581</v>
      </c>
      <c r="X770" s="158">
        <v>220.50935097347505</v>
      </c>
      <c r="Y770" s="159">
        <v>241.54334805137927</v>
      </c>
      <c r="Z770" s="157">
        <v>1032.5923936875072</v>
      </c>
      <c r="AA770" s="158">
        <v>1266.7554157057007</v>
      </c>
      <c r="AB770" s="159">
        <v>1628.3011788757403</v>
      </c>
      <c r="AC770" s="157">
        <v>227.29796487514423</v>
      </c>
      <c r="AD770" s="158">
        <v>255.9849865630552</v>
      </c>
      <c r="AE770" s="159">
        <v>274.51890156885418</v>
      </c>
      <c r="AF770" s="157">
        <v>208.622996626912</v>
      </c>
      <c r="AG770" s="158">
        <v>255.72635106945447</v>
      </c>
      <c r="AH770" s="159">
        <v>340.66563727493298</v>
      </c>
      <c r="AI770" s="157">
        <v>315.48786505928706</v>
      </c>
      <c r="AJ770" s="158">
        <v>345.29242863485371</v>
      </c>
      <c r="AK770" s="159">
        <v>372.19444576567838</v>
      </c>
      <c r="AL770" s="157">
        <v>77.904170065568721</v>
      </c>
      <c r="AM770" s="158">
        <v>90.553171166454433</v>
      </c>
      <c r="AN770" s="159">
        <v>100.24622547461853</v>
      </c>
      <c r="AO770" s="157">
        <v>82.680464660023887</v>
      </c>
      <c r="AP770" s="158">
        <v>89.415625350233213</v>
      </c>
      <c r="AQ770" s="159">
        <v>99.592716463704562</v>
      </c>
      <c r="AR770" s="157">
        <v>51.20799843392367</v>
      </c>
      <c r="AS770" s="158">
        <v>57.030814460017261</v>
      </c>
      <c r="AT770" s="159">
        <v>69.296504816756368</v>
      </c>
      <c r="AU770" s="157">
        <v>41.366485019016629</v>
      </c>
      <c r="AV770" s="158">
        <v>47.193193249216023</v>
      </c>
      <c r="AW770" s="159">
        <v>55.674316554303637</v>
      </c>
      <c r="AX770" s="157">
        <v>66.396630956683396</v>
      </c>
      <c r="AY770" s="158">
        <v>66.396630956683396</v>
      </c>
      <c r="AZ770" s="159">
        <v>66.396630956683396</v>
      </c>
      <c r="BA770" s="157">
        <v>10.552474658819062</v>
      </c>
      <c r="BB770" s="158">
        <v>11.412080525800503</v>
      </c>
      <c r="BC770" s="159">
        <v>12.710978597031637</v>
      </c>
    </row>
    <row r="771" spans="1:55" hidden="1">
      <c r="A771" s="161" t="str">
        <f t="shared" ref="A771:A834" si="12">CONCATENATE(B771,C771)</f>
        <v>N/AWEST ALLIS MEML HOSP INC</v>
      </c>
      <c r="B771" s="162" t="s">
        <v>1196</v>
      </c>
      <c r="C771" s="162" t="s">
        <v>8340</v>
      </c>
      <c r="D771" s="163">
        <v>140</v>
      </c>
      <c r="E771" s="164">
        <v>379.06622248610302</v>
      </c>
      <c r="F771" s="165">
        <v>431.24875692342675</v>
      </c>
      <c r="G771" s="166">
        <v>534.48582729188786</v>
      </c>
      <c r="H771" s="164">
        <v>2266.155125200065</v>
      </c>
      <c r="I771" s="165">
        <v>2514.0186165202072</v>
      </c>
      <c r="J771" s="167">
        <v>3042.8644676041386</v>
      </c>
      <c r="K771" s="150">
        <v>1802.829657442308</v>
      </c>
      <c r="L771" s="151">
        <v>2005.8444777140478</v>
      </c>
      <c r="M771" s="152">
        <v>2422.2955878816183</v>
      </c>
      <c r="N771" s="150">
        <v>84.259245271654066</v>
      </c>
      <c r="O771" s="151">
        <v>91.025471587425002</v>
      </c>
      <c r="P771" s="152">
        <v>105.9279424249622</v>
      </c>
      <c r="Q771" s="150">
        <v>379.06622248610302</v>
      </c>
      <c r="R771" s="151">
        <v>417.14866721873449</v>
      </c>
      <c r="S771" s="152">
        <v>514.64093729755825</v>
      </c>
      <c r="T771" s="150">
        <v>371.18615967095161</v>
      </c>
      <c r="U771" s="151">
        <v>401.34005859816926</v>
      </c>
      <c r="V771" s="152">
        <v>439.62317712594205</v>
      </c>
      <c r="W771" s="150">
        <v>203.94181294852581</v>
      </c>
      <c r="X771" s="151">
        <v>220.50935097347505</v>
      </c>
      <c r="Y771" s="152">
        <v>241.54334805137927</v>
      </c>
      <c r="Z771" s="150">
        <v>1236.1360511243076</v>
      </c>
      <c r="AA771" s="165">
        <v>1516.4570714285715</v>
      </c>
      <c r="AB771" s="152">
        <v>1949.2704009842296</v>
      </c>
      <c r="AC771" s="150">
        <v>240.41378783639348</v>
      </c>
      <c r="AD771" s="165">
        <v>270.75614285714283</v>
      </c>
      <c r="AE771" s="152">
        <v>290.35952431473532</v>
      </c>
      <c r="AF771" s="150">
        <v>225.05565781825246</v>
      </c>
      <c r="AG771" s="165">
        <v>275.86921428571429</v>
      </c>
      <c r="AH771" s="152">
        <v>367.49893507710306</v>
      </c>
      <c r="AI771" s="150">
        <v>406.84880272268123</v>
      </c>
      <c r="AJ771" s="165">
        <v>445.28435714285712</v>
      </c>
      <c r="AK771" s="152">
        <v>479.97682767082574</v>
      </c>
      <c r="AL771" s="150">
        <v>121.48765807896611</v>
      </c>
      <c r="AM771" s="165">
        <v>141.21314285714286</v>
      </c>
      <c r="AN771" s="152">
        <v>156.32897640674571</v>
      </c>
      <c r="AO771" s="150">
        <v>82.680464660023887</v>
      </c>
      <c r="AP771" s="165">
        <v>89.415625350233213</v>
      </c>
      <c r="AQ771" s="152">
        <v>99.592716463704562</v>
      </c>
      <c r="AR771" s="150">
        <v>51.20799843392367</v>
      </c>
      <c r="AS771" s="151">
        <v>57.030814460017261</v>
      </c>
      <c r="AT771" s="152">
        <v>69.296504816756368</v>
      </c>
      <c r="AU771" s="150">
        <v>80.61805321276195</v>
      </c>
      <c r="AV771" s="165">
        <v>91.973571428571418</v>
      </c>
      <c r="AW771" s="152">
        <v>108.50220927631773</v>
      </c>
      <c r="AX771" s="150">
        <v>24.912500000000001</v>
      </c>
      <c r="AY771" s="165">
        <v>24.912500000000001</v>
      </c>
      <c r="AZ771" s="152">
        <v>24.912500000000001</v>
      </c>
      <c r="BA771" s="150">
        <v>10.552474658819062</v>
      </c>
      <c r="BB771" s="151">
        <v>11.412080525800503</v>
      </c>
      <c r="BC771" s="152">
        <v>12.710978597031637</v>
      </c>
    </row>
    <row r="772" spans="1:55" hidden="1">
      <c r="A772" s="147" t="str">
        <f t="shared" si="12"/>
        <v>N/AUPMC</v>
      </c>
      <c r="B772" s="148" t="s">
        <v>1196</v>
      </c>
      <c r="C772" s="148" t="s">
        <v>1051</v>
      </c>
      <c r="D772" s="168">
        <v>587</v>
      </c>
      <c r="E772" s="150">
        <v>379.06622248610302</v>
      </c>
      <c r="F772" s="165">
        <v>431.24875692342675</v>
      </c>
      <c r="G772" s="152">
        <v>534.48582729188786</v>
      </c>
      <c r="H772" s="150">
        <v>2080.0495697802553</v>
      </c>
      <c r="I772" s="151">
        <v>2308.9678848690737</v>
      </c>
      <c r="J772" s="153">
        <v>2788.9598716727432</v>
      </c>
      <c r="K772" s="150">
        <v>1802.829657442308</v>
      </c>
      <c r="L772" s="151">
        <v>2005.8444777140478</v>
      </c>
      <c r="M772" s="152">
        <v>2422.2955878816183</v>
      </c>
      <c r="N772" s="150">
        <v>96.574851106519958</v>
      </c>
      <c r="O772" s="165">
        <v>104.33005110732537</v>
      </c>
      <c r="P772" s="152">
        <v>121.41071563991616</v>
      </c>
      <c r="Q772" s="150">
        <v>180.64506123142735</v>
      </c>
      <c r="R772" s="165">
        <v>198.79335604770017</v>
      </c>
      <c r="S772" s="152">
        <v>245.25356815120836</v>
      </c>
      <c r="T772" s="150">
        <v>276.43208321902995</v>
      </c>
      <c r="U772" s="165">
        <v>298.88848381601366</v>
      </c>
      <c r="V772" s="152">
        <v>327.39892778336036</v>
      </c>
      <c r="W772" s="150">
        <v>203.94181294852581</v>
      </c>
      <c r="X772" s="151">
        <v>220.50935097347505</v>
      </c>
      <c r="Y772" s="152">
        <v>241.54334805137927</v>
      </c>
      <c r="Z772" s="150">
        <v>3739.26</v>
      </c>
      <c r="AA772" s="165">
        <v>4587.2193952700873</v>
      </c>
      <c r="AB772" s="152">
        <v>5896.4616661368736</v>
      </c>
      <c r="AC772" s="150">
        <v>958.93000000000006</v>
      </c>
      <c r="AD772" s="165">
        <v>1079.9554817824664</v>
      </c>
      <c r="AE772" s="152">
        <v>1158.1467983051352</v>
      </c>
      <c r="AF772" s="150">
        <v>1053.59375</v>
      </c>
      <c r="AG772" s="165">
        <v>1291.4764410124806</v>
      </c>
      <c r="AH772" s="152">
        <v>1720.4392232679488</v>
      </c>
      <c r="AI772" s="150">
        <v>942.18876162380877</v>
      </c>
      <c r="AJ772" s="165">
        <v>1031.1986030664395</v>
      </c>
      <c r="AK772" s="152">
        <v>1111.5401344306044</v>
      </c>
      <c r="AL772" s="150">
        <v>77.904170065568721</v>
      </c>
      <c r="AM772" s="151">
        <v>90.553171166454433</v>
      </c>
      <c r="AN772" s="152">
        <v>100.24622547461853</v>
      </c>
      <c r="AO772" s="150">
        <v>289.23</v>
      </c>
      <c r="AP772" s="165">
        <v>312.79071091810289</v>
      </c>
      <c r="AQ772" s="152">
        <v>348.39186621945322</v>
      </c>
      <c r="AR772" s="150">
        <v>51.20799843392367</v>
      </c>
      <c r="AS772" s="151">
        <v>57.030814460017261</v>
      </c>
      <c r="AT772" s="152">
        <v>69.296504816756368</v>
      </c>
      <c r="AU772" s="150">
        <v>41.366485019016629</v>
      </c>
      <c r="AV772" s="151">
        <v>47.193193249216023</v>
      </c>
      <c r="AW772" s="152">
        <v>55.674316554303637</v>
      </c>
      <c r="AX772" s="150">
        <v>66.396630956683396</v>
      </c>
      <c r="AY772" s="151">
        <v>66.396630956683396</v>
      </c>
      <c r="AZ772" s="152">
        <v>66.396630956683396</v>
      </c>
      <c r="BA772" s="150">
        <v>10.475064536564252</v>
      </c>
      <c r="BB772" s="165">
        <v>11.328364565587734</v>
      </c>
      <c r="BC772" s="152">
        <v>12.617734269138165</v>
      </c>
    </row>
    <row r="773" spans="1:55" hidden="1">
      <c r="A773" s="147" t="str">
        <f t="shared" si="12"/>
        <v>N/AOPTION CARE</v>
      </c>
      <c r="B773" s="148" t="s">
        <v>1196</v>
      </c>
      <c r="C773" s="148" t="s">
        <v>8383</v>
      </c>
      <c r="D773" s="168">
        <v>0</v>
      </c>
      <c r="E773" s="150">
        <v>379.06622248610302</v>
      </c>
      <c r="F773" s="165">
        <v>431.24875692342675</v>
      </c>
      <c r="G773" s="152">
        <v>534.48582729188786</v>
      </c>
      <c r="H773" s="150">
        <v>1975.5733935670435</v>
      </c>
      <c r="I773" s="151">
        <v>2194.2439310474842</v>
      </c>
      <c r="J773" s="153">
        <v>2648.354891550714</v>
      </c>
      <c r="K773" s="150">
        <v>1802.829657442308</v>
      </c>
      <c r="L773" s="151">
        <v>2005.8444777140478</v>
      </c>
      <c r="M773" s="152">
        <v>2422.2955878816183</v>
      </c>
      <c r="N773" s="150">
        <v>84.259245271654066</v>
      </c>
      <c r="O773" s="151">
        <v>91.025471587425002</v>
      </c>
      <c r="P773" s="152">
        <v>105.9279424249622</v>
      </c>
      <c r="Q773" s="150">
        <v>88.484490853081581</v>
      </c>
      <c r="R773" s="151">
        <v>97.373981746011381</v>
      </c>
      <c r="S773" s="152">
        <v>120.13136124413352</v>
      </c>
      <c r="T773" s="150">
        <v>371.18615967095161</v>
      </c>
      <c r="U773" s="151">
        <v>401.34005859816926</v>
      </c>
      <c r="V773" s="152">
        <v>439.62317712594205</v>
      </c>
      <c r="W773" s="150">
        <v>203.94181294852581</v>
      </c>
      <c r="X773" s="151">
        <v>220.50935097347505</v>
      </c>
      <c r="Y773" s="152">
        <v>241.54334805137927</v>
      </c>
      <c r="Z773" s="150">
        <v>1032.5923936875072</v>
      </c>
      <c r="AA773" s="151">
        <v>1266.7554157057007</v>
      </c>
      <c r="AB773" s="152">
        <v>1628.3011788757403</v>
      </c>
      <c r="AC773" s="150">
        <v>227.29796487514423</v>
      </c>
      <c r="AD773" s="151">
        <v>255.9849865630552</v>
      </c>
      <c r="AE773" s="152">
        <v>274.51890156885418</v>
      </c>
      <c r="AF773" s="150">
        <v>208.622996626912</v>
      </c>
      <c r="AG773" s="151">
        <v>255.72635106945447</v>
      </c>
      <c r="AH773" s="152">
        <v>340.66563727493298</v>
      </c>
      <c r="AI773" s="150">
        <v>315.48786505928706</v>
      </c>
      <c r="AJ773" s="151">
        <v>345.29242863485371</v>
      </c>
      <c r="AK773" s="152">
        <v>372.19444576567838</v>
      </c>
      <c r="AL773" s="150">
        <v>77.904170065568721</v>
      </c>
      <c r="AM773" s="151">
        <v>90.553171166454433</v>
      </c>
      <c r="AN773" s="152">
        <v>100.24622547461853</v>
      </c>
      <c r="AO773" s="150">
        <v>82.680464660023887</v>
      </c>
      <c r="AP773" s="151">
        <v>89.415625350233213</v>
      </c>
      <c r="AQ773" s="152">
        <v>99.592716463704562</v>
      </c>
      <c r="AR773" s="150">
        <v>51.20799843392367</v>
      </c>
      <c r="AS773" s="151">
        <v>57.030814460017261</v>
      </c>
      <c r="AT773" s="152">
        <v>69.296504816756368</v>
      </c>
      <c r="AU773" s="150">
        <v>41.366485019016629</v>
      </c>
      <c r="AV773" s="151">
        <v>47.193193249216023</v>
      </c>
      <c r="AW773" s="152">
        <v>55.674316554303637</v>
      </c>
      <c r="AX773" s="150">
        <v>66.396630956683396</v>
      </c>
      <c r="AY773" s="151">
        <v>66.396630956683396</v>
      </c>
      <c r="AZ773" s="152">
        <v>66.396630956683396</v>
      </c>
      <c r="BA773" s="150">
        <v>10.552474658819062</v>
      </c>
      <c r="BB773" s="151">
        <v>11.412080525800503</v>
      </c>
      <c r="BC773" s="152">
        <v>12.710978597031637</v>
      </c>
    </row>
    <row r="774" spans="1:55" hidden="1">
      <c r="A774" s="147" t="str">
        <f t="shared" si="12"/>
        <v>N/AINNOVATIX</v>
      </c>
      <c r="B774" s="148" t="s">
        <v>1196</v>
      </c>
      <c r="C774" s="148" t="s">
        <v>8378</v>
      </c>
      <c r="D774" s="168">
        <v>0</v>
      </c>
      <c r="E774" s="150">
        <v>379.06622248610302</v>
      </c>
      <c r="F774" s="165">
        <v>405.45713205102163</v>
      </c>
      <c r="G774" s="152">
        <v>425.27252438858238</v>
      </c>
      <c r="H774" s="150">
        <v>1975.5733935670435</v>
      </c>
      <c r="I774" s="151">
        <v>2104.4953685630271</v>
      </c>
      <c r="J774" s="153">
        <v>2220.9251759244817</v>
      </c>
      <c r="K774" s="150">
        <v>1802.829657442308</v>
      </c>
      <c r="L774" s="151">
        <v>1918.4821058564605</v>
      </c>
      <c r="M774" s="152">
        <v>2028.7315068313103</v>
      </c>
      <c r="N774" s="150">
        <v>84.259245271654066</v>
      </c>
      <c r="O774" s="151">
        <v>91.709835714866188</v>
      </c>
      <c r="P774" s="152">
        <v>95.20490562017649</v>
      </c>
      <c r="Q774" s="150">
        <v>88.484490853081581</v>
      </c>
      <c r="R774" s="151">
        <v>94.303426991700292</v>
      </c>
      <c r="S774" s="152">
        <v>96.988763472994876</v>
      </c>
      <c r="T774" s="150">
        <v>371.18615967095161</v>
      </c>
      <c r="U774" s="151">
        <v>391.1461758608063</v>
      </c>
      <c r="V774" s="152">
        <v>410.54376445087081</v>
      </c>
      <c r="W774" s="150">
        <v>203.94181294852581</v>
      </c>
      <c r="X774" s="151">
        <v>214.90849848402493</v>
      </c>
      <c r="Y774" s="152">
        <v>225.56616790627461</v>
      </c>
      <c r="Z774" s="150">
        <v>1032.5923936875072</v>
      </c>
      <c r="AA774" s="151">
        <v>1076.2218797361959</v>
      </c>
      <c r="AB774" s="152">
        <v>1116.9255263943835</v>
      </c>
      <c r="AC774" s="150">
        <v>227.29796487514423</v>
      </c>
      <c r="AD774" s="151">
        <v>234.03845999918252</v>
      </c>
      <c r="AE774" s="152">
        <v>252.1079323957666</v>
      </c>
      <c r="AF774" s="150">
        <v>208.622996626912</v>
      </c>
      <c r="AG774" s="151">
        <v>214.60084327730766</v>
      </c>
      <c r="AH774" s="152">
        <v>232.86758691791022</v>
      </c>
      <c r="AI774" s="150">
        <v>315.48786505928706</v>
      </c>
      <c r="AJ774" s="151">
        <v>320.71624115768265</v>
      </c>
      <c r="AK774" s="152">
        <v>343.03248060205419</v>
      </c>
      <c r="AL774" s="150">
        <v>77.904170065568721</v>
      </c>
      <c r="AM774" s="151">
        <v>80.518647324198383</v>
      </c>
      <c r="AN774" s="152">
        <v>84.306808452990794</v>
      </c>
      <c r="AO774" s="150">
        <v>82.680464660023887</v>
      </c>
      <c r="AP774" s="151">
        <v>86.269336018740532</v>
      </c>
      <c r="AQ774" s="152">
        <v>91.954268053710337</v>
      </c>
      <c r="AR774" s="150">
        <v>51.20799843392367</v>
      </c>
      <c r="AS774" s="151">
        <v>54.644444064652895</v>
      </c>
      <c r="AT774" s="152">
        <v>58.465128398342166</v>
      </c>
      <c r="AU774" s="150">
        <v>41.366485019016629</v>
      </c>
      <c r="AV774" s="151">
        <v>48.061810504846001</v>
      </c>
      <c r="AW774" s="152">
        <v>48.299590354244728</v>
      </c>
      <c r="AX774" s="150">
        <v>66.396630956683396</v>
      </c>
      <c r="AY774" s="151">
        <v>66.396630956683396</v>
      </c>
      <c r="AZ774" s="152">
        <v>66.396630956683396</v>
      </c>
      <c r="BA774" s="150">
        <v>10.552474658819062</v>
      </c>
      <c r="BB774" s="151">
        <v>11.010520875931457</v>
      </c>
      <c r="BC774" s="152">
        <v>11.736086479400214</v>
      </c>
    </row>
    <row r="775" spans="1:55" hidden="1">
      <c r="A775" s="147" t="str">
        <f t="shared" si="12"/>
        <v>N/AHEALTHCARE PURCH ALLIANCE LLC</v>
      </c>
      <c r="B775" s="148" t="s">
        <v>1196</v>
      </c>
      <c r="C775" s="148" t="s">
        <v>8399</v>
      </c>
      <c r="D775" s="168">
        <v>1353</v>
      </c>
      <c r="E775" s="150">
        <v>465.18352221505643</v>
      </c>
      <c r="F775" s="165">
        <v>529.22102734663713</v>
      </c>
      <c r="G775" s="152">
        <v>655.91177732219057</v>
      </c>
      <c r="H775" s="150">
        <v>1144.9998645905569</v>
      </c>
      <c r="I775" s="151">
        <v>1272.2719586104952</v>
      </c>
      <c r="J775" s="153">
        <v>1536.1995995967893</v>
      </c>
      <c r="K775" s="150">
        <v>1063.6293870693266</v>
      </c>
      <c r="L775" s="165">
        <v>1183.4036141906874</v>
      </c>
      <c r="M775" s="152">
        <v>1429.1005036462839</v>
      </c>
      <c r="N775" s="150">
        <v>33.575277954166026</v>
      </c>
      <c r="O775" s="165">
        <v>36.271456023651147</v>
      </c>
      <c r="P775" s="152">
        <v>42.20973138988554</v>
      </c>
      <c r="Q775" s="150">
        <v>47.795199567064181</v>
      </c>
      <c r="R775" s="165">
        <v>52.596888396156686</v>
      </c>
      <c r="S775" s="152">
        <v>64.889364560619825</v>
      </c>
      <c r="T775" s="150">
        <v>371.18615967095161</v>
      </c>
      <c r="U775" s="151">
        <v>401.34005859816926</v>
      </c>
      <c r="V775" s="152">
        <v>439.62317712594205</v>
      </c>
      <c r="W775" s="150">
        <v>139.80081153358293</v>
      </c>
      <c r="X775" s="165">
        <v>151.15775314116777</v>
      </c>
      <c r="Y775" s="152">
        <v>165.57642393148879</v>
      </c>
      <c r="Z775" s="150">
        <v>971.07064777761661</v>
      </c>
      <c r="AA775" s="165">
        <v>1191.282261640798</v>
      </c>
      <c r="AB775" s="152">
        <v>1531.2871663728702</v>
      </c>
      <c r="AC775" s="150">
        <v>179.74481506200618</v>
      </c>
      <c r="AD775" s="165">
        <v>202.43020694752403</v>
      </c>
      <c r="AE775" s="152">
        <v>217.08662996883098</v>
      </c>
      <c r="AF775" s="150">
        <v>205.57637382438458</v>
      </c>
      <c r="AG775" s="165">
        <v>251.99185513673316</v>
      </c>
      <c r="AH775" s="152">
        <v>335.69073174994224</v>
      </c>
      <c r="AI775" s="150">
        <v>530.69122645683331</v>
      </c>
      <c r="AJ775" s="165">
        <v>580.82634146341456</v>
      </c>
      <c r="AK775" s="152">
        <v>626.07899947812825</v>
      </c>
      <c r="AL775" s="150">
        <v>77.904170065568721</v>
      </c>
      <c r="AM775" s="151">
        <v>90.553171166454433</v>
      </c>
      <c r="AN775" s="152">
        <v>100.24622547461853</v>
      </c>
      <c r="AO775" s="150">
        <v>76.303050795509947</v>
      </c>
      <c r="AP775" s="165">
        <v>82.518706577974868</v>
      </c>
      <c r="AQ775" s="152">
        <v>91.910805465841861</v>
      </c>
      <c r="AR775" s="150">
        <v>84.19399562981414</v>
      </c>
      <c r="AS775" s="165">
        <v>93.76762010347376</v>
      </c>
      <c r="AT775" s="152">
        <v>113.93434233192581</v>
      </c>
      <c r="AU775" s="150">
        <v>29.998214646264785</v>
      </c>
      <c r="AV775" s="165">
        <v>34.223636363636366</v>
      </c>
      <c r="AW775" s="152">
        <v>40.373991106866249</v>
      </c>
      <c r="AX775" s="150">
        <v>134.98238728750925</v>
      </c>
      <c r="AY775" s="165">
        <v>134.98238728750925</v>
      </c>
      <c r="AZ775" s="152">
        <v>134.98238728750925</v>
      </c>
      <c r="BA775" s="150">
        <v>22.80498599843169</v>
      </c>
      <c r="BB775" s="165">
        <v>24.66268292682927</v>
      </c>
      <c r="BC775" s="152">
        <v>27.469735612149901</v>
      </c>
    </row>
    <row r="776" spans="1:55" hidden="1">
      <c r="A776" s="147" t="str">
        <f t="shared" si="12"/>
        <v>N/ADUKE UNIV HLTH SYS INC</v>
      </c>
      <c r="B776" s="148" t="s">
        <v>1196</v>
      </c>
      <c r="C776" s="148" t="s">
        <v>8391</v>
      </c>
      <c r="D776" s="168">
        <v>1200</v>
      </c>
      <c r="E776" s="150">
        <v>379.06622248610302</v>
      </c>
      <c r="F776" s="151">
        <v>431.24875692342675</v>
      </c>
      <c r="G776" s="152">
        <v>534.48582729188786</v>
      </c>
      <c r="H776" s="150">
        <v>1932.549642642369</v>
      </c>
      <c r="I776" s="151">
        <v>2146.8978493014729</v>
      </c>
      <c r="J776" s="153">
        <v>2589.9435053904949</v>
      </c>
      <c r="K776" s="150">
        <v>1802.829657442308</v>
      </c>
      <c r="L776" s="151">
        <v>2005.8444777140478</v>
      </c>
      <c r="M776" s="152">
        <v>2422.2955878816183</v>
      </c>
      <c r="N776" s="150">
        <v>84.259245271654066</v>
      </c>
      <c r="O776" s="151">
        <v>91.025471587425002</v>
      </c>
      <c r="P776" s="152">
        <v>105.9279424249622</v>
      </c>
      <c r="Q776" s="150">
        <v>45.460739928407065</v>
      </c>
      <c r="R776" s="165">
        <v>50.027900000000002</v>
      </c>
      <c r="S776" s="152">
        <v>61.719975083914697</v>
      </c>
      <c r="T776" s="150">
        <v>371.18615967095161</v>
      </c>
      <c r="U776" s="151">
        <v>401.34005859816926</v>
      </c>
      <c r="V776" s="152">
        <v>439.62317712594205</v>
      </c>
      <c r="W776" s="150">
        <v>276.0181585649467</v>
      </c>
      <c r="X776" s="165">
        <v>298.44093333333331</v>
      </c>
      <c r="Y776" s="152">
        <v>326.90868625150972</v>
      </c>
      <c r="Z776" s="150">
        <v>1695.869328866157</v>
      </c>
      <c r="AA776" s="165">
        <v>2080.4449750000003</v>
      </c>
      <c r="AB776" s="152">
        <v>2674.2265818468259</v>
      </c>
      <c r="AC776" s="150">
        <v>340.58202402743854</v>
      </c>
      <c r="AD776" s="165">
        <v>383.56649999999996</v>
      </c>
      <c r="AE776" s="152">
        <v>411.33761660148343</v>
      </c>
      <c r="AF776" s="150">
        <v>473.86007401925008</v>
      </c>
      <c r="AG776" s="165">
        <v>580.84923333333336</v>
      </c>
      <c r="AH776" s="152">
        <v>773.77780352566765</v>
      </c>
      <c r="AI776" s="150">
        <v>617.98546410997278</v>
      </c>
      <c r="AJ776" s="165">
        <v>676.36738333333335</v>
      </c>
      <c r="AK776" s="152">
        <v>729.06372250619779</v>
      </c>
      <c r="AL776" s="150">
        <v>77.904170065568721</v>
      </c>
      <c r="AM776" s="151">
        <v>90.553171166454433</v>
      </c>
      <c r="AN776" s="152">
        <v>100.24622547461853</v>
      </c>
      <c r="AO776" s="150">
        <v>289.23</v>
      </c>
      <c r="AP776" s="165">
        <v>312.79071091810289</v>
      </c>
      <c r="AQ776" s="152">
        <v>348.39186621945322</v>
      </c>
      <c r="AR776" s="150">
        <v>152.11000000000001</v>
      </c>
      <c r="AS776" s="165">
        <v>169.40629301703663</v>
      </c>
      <c r="AT776" s="152">
        <v>205.84072156770608</v>
      </c>
      <c r="AU776" s="150">
        <v>29.715850853035654</v>
      </c>
      <c r="AV776" s="165">
        <v>33.901500000000006</v>
      </c>
      <c r="AW776" s="152">
        <v>39.993963381511158</v>
      </c>
      <c r="AX776" s="150">
        <v>194.51611666666668</v>
      </c>
      <c r="AY776" s="165">
        <v>194.51611666666668</v>
      </c>
      <c r="AZ776" s="152">
        <v>194.51611666666668</v>
      </c>
      <c r="BA776" s="150">
        <v>37.54</v>
      </c>
      <c r="BB776" s="165">
        <v>40.598012958080353</v>
      </c>
      <c r="BC776" s="152">
        <v>45.218790090510225</v>
      </c>
    </row>
    <row r="777" spans="1:55" hidden="1">
      <c r="A777" s="147" t="str">
        <f t="shared" si="12"/>
        <v>N/ABAYCARE PURCHASE PARTNERS LLC</v>
      </c>
      <c r="B777" s="148" t="s">
        <v>1196</v>
      </c>
      <c r="C777" s="148" t="s">
        <v>8341</v>
      </c>
      <c r="D777" s="168">
        <v>1981</v>
      </c>
      <c r="E777" s="150">
        <v>379.06622248610302</v>
      </c>
      <c r="F777" s="151">
        <v>431.24875692342675</v>
      </c>
      <c r="G777" s="152">
        <v>534.48582729188786</v>
      </c>
      <c r="H777" s="150">
        <v>493.62867040787285</v>
      </c>
      <c r="I777" s="151">
        <v>546.16032267273545</v>
      </c>
      <c r="J777" s="153">
        <v>656.34523451627319</v>
      </c>
      <c r="K777" s="150">
        <v>381.93049723538576</v>
      </c>
      <c r="L777" s="165">
        <v>424.93930338213028</v>
      </c>
      <c r="M777" s="152">
        <v>513.16470999441219</v>
      </c>
      <c r="N777" s="150">
        <v>84.259245271654066</v>
      </c>
      <c r="O777" s="151">
        <v>91.025471587425002</v>
      </c>
      <c r="P777" s="152">
        <v>105.9279424249622</v>
      </c>
      <c r="Q777" s="150">
        <v>27.438927900833029</v>
      </c>
      <c r="R777" s="165">
        <v>30.19554770318021</v>
      </c>
      <c r="S777" s="152">
        <v>37.252582096898735</v>
      </c>
      <c r="T777" s="150">
        <v>181.95708371654911</v>
      </c>
      <c r="U777" s="165">
        <v>196.73865724381628</v>
      </c>
      <c r="V777" s="152">
        <v>215.50520987892429</v>
      </c>
      <c r="W777" s="150">
        <v>214.90527539374864</v>
      </c>
      <c r="X777" s="165">
        <v>232.36344775365976</v>
      </c>
      <c r="Y777" s="152">
        <v>254.52818616264517</v>
      </c>
      <c r="Z777" s="150">
        <v>1129.0743401697869</v>
      </c>
      <c r="AA777" s="165">
        <v>1385.1167642604746</v>
      </c>
      <c r="AB777" s="152">
        <v>1780.4441426993396</v>
      </c>
      <c r="AC777" s="150">
        <v>212.54235468498567</v>
      </c>
      <c r="AD777" s="165">
        <v>239.36708732963152</v>
      </c>
      <c r="AE777" s="152">
        <v>256.69782735199709</v>
      </c>
      <c r="AF777" s="150">
        <v>169.82488227846434</v>
      </c>
      <c r="AG777" s="165">
        <v>208.16831398283693</v>
      </c>
      <c r="AH777" s="152">
        <v>277.31123932609893</v>
      </c>
      <c r="AI777" s="150">
        <v>607.05568014577773</v>
      </c>
      <c r="AJ777" s="165">
        <v>664.40504795557797</v>
      </c>
      <c r="AK777" s="152">
        <v>716.16939173969524</v>
      </c>
      <c r="AL777" s="150">
        <v>28.519829367192173</v>
      </c>
      <c r="AM777" s="165">
        <v>33.150484603735485</v>
      </c>
      <c r="AN777" s="152">
        <v>36.699001386381333</v>
      </c>
      <c r="AO777" s="150">
        <v>82.680464660023887</v>
      </c>
      <c r="AP777" s="165">
        <v>89.415625350233213</v>
      </c>
      <c r="AQ777" s="152">
        <v>99.592716463704562</v>
      </c>
      <c r="AR777" s="150">
        <v>51.20799843392367</v>
      </c>
      <c r="AS777" s="151">
        <v>57.030814460017261</v>
      </c>
      <c r="AT777" s="152">
        <v>69.296504816756368</v>
      </c>
      <c r="AU777" s="150">
        <v>33.883740865965081</v>
      </c>
      <c r="AV777" s="165">
        <v>38.656461383139828</v>
      </c>
      <c r="AW777" s="152">
        <v>45.603442355532763</v>
      </c>
      <c r="AX777" s="150">
        <v>65.767571933366995</v>
      </c>
      <c r="AY777" s="165">
        <v>65.767571933366995</v>
      </c>
      <c r="AZ777" s="152">
        <v>65.767571933366995</v>
      </c>
      <c r="BA777" s="150">
        <v>10.552474658819062</v>
      </c>
      <c r="BB777" s="151">
        <v>11.412080525800503</v>
      </c>
      <c r="BC777" s="152">
        <v>12.710978597031637</v>
      </c>
    </row>
    <row r="778" spans="1:55" hidden="1">
      <c r="A778" s="147" t="str">
        <f t="shared" si="12"/>
        <v>N/AAURORA HEALTH CARE METRO INC</v>
      </c>
      <c r="B778" s="148" t="s">
        <v>1196</v>
      </c>
      <c r="C778" s="148" t="s">
        <v>8339</v>
      </c>
      <c r="D778" s="168">
        <v>692</v>
      </c>
      <c r="E778" s="150">
        <v>379.06622248610302</v>
      </c>
      <c r="F778" s="151">
        <v>431.24875692342675</v>
      </c>
      <c r="G778" s="152">
        <v>534.48582729188786</v>
      </c>
      <c r="H778" s="150">
        <v>1850.6826577618629</v>
      </c>
      <c r="I778" s="151">
        <v>2058.07069158688</v>
      </c>
      <c r="J778" s="153">
        <v>2485.0988933488297</v>
      </c>
      <c r="K778" s="150">
        <v>1802.829657442308</v>
      </c>
      <c r="L778" s="151">
        <v>2005.8444777140478</v>
      </c>
      <c r="M778" s="152">
        <v>2422.2955878816183</v>
      </c>
      <c r="N778" s="150">
        <v>21.540330320442045</v>
      </c>
      <c r="O778" s="165">
        <v>23.270072254335258</v>
      </c>
      <c r="P778" s="152">
        <v>27.079792403102076</v>
      </c>
      <c r="Q778" s="150">
        <v>26.312669999112916</v>
      </c>
      <c r="R778" s="165">
        <v>28.956141618497114</v>
      </c>
      <c r="S778" s="152">
        <v>35.723513064109163</v>
      </c>
      <c r="T778" s="150">
        <v>371.18615967095161</v>
      </c>
      <c r="U778" s="151">
        <v>401.34005859816926</v>
      </c>
      <c r="V778" s="152">
        <v>439.62317712594205</v>
      </c>
      <c r="W778" s="150">
        <v>352.19330757333756</v>
      </c>
      <c r="X778" s="165">
        <v>380.80429190751448</v>
      </c>
      <c r="Y778" s="152">
        <v>417.12853996264363</v>
      </c>
      <c r="Z778" s="150">
        <v>1642.6485516700643</v>
      </c>
      <c r="AA778" s="165">
        <v>2015.1552167630059</v>
      </c>
      <c r="AB778" s="152">
        <v>2590.3024170177496</v>
      </c>
      <c r="AC778" s="150">
        <v>552.88890607456381</v>
      </c>
      <c r="AD778" s="165">
        <v>622.66839595375723</v>
      </c>
      <c r="AE778" s="152">
        <v>667.75105209836443</v>
      </c>
      <c r="AF778" s="150">
        <v>356.5759552645668</v>
      </c>
      <c r="AG778" s="165">
        <v>437.08445086705211</v>
      </c>
      <c r="AH778" s="152">
        <v>582.26167297537427</v>
      </c>
      <c r="AI778" s="150">
        <v>460.26020272269614</v>
      </c>
      <c r="AJ778" s="165">
        <v>503.7416040462428</v>
      </c>
      <c r="AK778" s="152">
        <v>542.98852676371712</v>
      </c>
      <c r="AL778" s="150">
        <v>163.77414144284376</v>
      </c>
      <c r="AM778" s="165">
        <v>190.36552023121388</v>
      </c>
      <c r="AN778" s="152">
        <v>210.74275608318848</v>
      </c>
      <c r="AO778" s="150">
        <v>137.06933017217978</v>
      </c>
      <c r="AP778" s="165">
        <v>148.23501445086706</v>
      </c>
      <c r="AQ778" s="152">
        <v>165.10679991749166</v>
      </c>
      <c r="AR778" s="150">
        <v>112.35970386710646</v>
      </c>
      <c r="AS778" s="165">
        <v>125.1360260115607</v>
      </c>
      <c r="AT778" s="152">
        <v>152.04919150048627</v>
      </c>
      <c r="AU778" s="150">
        <v>63.419877628971051</v>
      </c>
      <c r="AV778" s="165">
        <v>72.352933526011554</v>
      </c>
      <c r="AW778" s="152">
        <v>85.355532173627026</v>
      </c>
      <c r="AX778" s="150">
        <v>137.02842485549132</v>
      </c>
      <c r="AY778" s="165">
        <v>137.02842485549132</v>
      </c>
      <c r="AZ778" s="152">
        <v>137.02842485549132</v>
      </c>
      <c r="BA778" s="150">
        <v>20.88306795138492</v>
      </c>
      <c r="BB778" s="165">
        <v>22.584205202312138</v>
      </c>
      <c r="BC778" s="152">
        <v>25.154690094287055</v>
      </c>
    </row>
    <row r="779" spans="1:55" ht="15.75" hidden="1" thickBot="1">
      <c r="A779" s="169" t="str">
        <f t="shared" si="12"/>
        <v>N/AAURORA HC INC</v>
      </c>
      <c r="B779" s="155" t="s">
        <v>1196</v>
      </c>
      <c r="C779" s="155" t="s">
        <v>8338</v>
      </c>
      <c r="D779" s="170">
        <v>526</v>
      </c>
      <c r="E779" s="157">
        <v>379.06622248610302</v>
      </c>
      <c r="F779" s="158">
        <v>431.24875692342675</v>
      </c>
      <c r="G779" s="159">
        <v>534.48582729188786</v>
      </c>
      <c r="H779" s="157">
        <v>1867.9614057382425</v>
      </c>
      <c r="I779" s="158">
        <v>2077.1597438737435</v>
      </c>
      <c r="J779" s="160">
        <v>2508.9283590397208</v>
      </c>
      <c r="K779" s="157">
        <v>1802.829657442308</v>
      </c>
      <c r="L779" s="158">
        <v>2005.8444777140478</v>
      </c>
      <c r="M779" s="159">
        <v>2422.2955878816183</v>
      </c>
      <c r="N779" s="157">
        <v>17.849352367282254</v>
      </c>
      <c r="O779" s="158">
        <v>19.282699619771865</v>
      </c>
      <c r="P779" s="159">
        <v>22.439616730348391</v>
      </c>
      <c r="Q779" s="157">
        <v>47.282395928652171</v>
      </c>
      <c r="R779" s="158">
        <v>52.032566539923955</v>
      </c>
      <c r="S779" s="159">
        <v>64.193154427754109</v>
      </c>
      <c r="T779" s="157">
        <v>107.94582958039577</v>
      </c>
      <c r="U779" s="158">
        <v>116.71498098859317</v>
      </c>
      <c r="V779" s="159">
        <v>127.84821664605526</v>
      </c>
      <c r="W779" s="157">
        <v>281.73819532226656</v>
      </c>
      <c r="X779" s="158">
        <v>304.62564638783272</v>
      </c>
      <c r="Y779" s="159">
        <v>333.68334814827693</v>
      </c>
      <c r="Z779" s="157">
        <v>1343.241012712637</v>
      </c>
      <c r="AA779" s="158">
        <v>1647.8504372623574</v>
      </c>
      <c r="AB779" s="159">
        <v>2118.1648614546561</v>
      </c>
      <c r="AC779" s="157">
        <v>427.92512844676975</v>
      </c>
      <c r="AD779" s="158">
        <v>481.93307984790869</v>
      </c>
      <c r="AE779" s="159">
        <v>516.82616815089739</v>
      </c>
      <c r="AF779" s="157">
        <v>235.09500420496474</v>
      </c>
      <c r="AG779" s="158">
        <v>288.17526615969581</v>
      </c>
      <c r="AH779" s="159">
        <v>383.89243143153112</v>
      </c>
      <c r="AI779" s="157">
        <v>481.96138638129804</v>
      </c>
      <c r="AJ779" s="158">
        <v>527.49292775665401</v>
      </c>
      <c r="AK779" s="159">
        <v>568.5903356407548</v>
      </c>
      <c r="AL779" s="157">
        <v>172.47866598783958</v>
      </c>
      <c r="AM779" s="158">
        <v>200.48336501901144</v>
      </c>
      <c r="AN779" s="159">
        <v>221.94364211345584</v>
      </c>
      <c r="AO779" s="157">
        <v>128.78404587230543</v>
      </c>
      <c r="AP779" s="158">
        <v>139.27480988593155</v>
      </c>
      <c r="AQ779" s="159">
        <v>155.12676444609534</v>
      </c>
      <c r="AR779" s="157">
        <v>66.901049103451982</v>
      </c>
      <c r="AS779" s="158">
        <v>74.508307984790875</v>
      </c>
      <c r="AT779" s="159">
        <v>90.532905273099018</v>
      </c>
      <c r="AU779" s="157">
        <v>59.179192973236603</v>
      </c>
      <c r="AV779" s="158">
        <v>67.51492395437262</v>
      </c>
      <c r="AW779" s="159">
        <v>79.64808036035835</v>
      </c>
      <c r="AX779" s="157">
        <v>34.737015209125474</v>
      </c>
      <c r="AY779" s="158">
        <v>34.737015209125474</v>
      </c>
      <c r="AZ779" s="159">
        <v>34.737015209125474</v>
      </c>
      <c r="BA779" s="157">
        <v>9.8195647442565885</v>
      </c>
      <c r="BB779" s="158">
        <v>10.619467680608365</v>
      </c>
      <c r="BC779" s="159">
        <v>11.828152289576808</v>
      </c>
    </row>
    <row r="780" spans="1:55" hidden="1">
      <c r="A780" s="161" t="str">
        <f t="shared" si="12"/>
        <v>N/AWALNUT HILL PHYS HOSP LLC</v>
      </c>
      <c r="B780" s="162" t="s">
        <v>1196</v>
      </c>
      <c r="C780" s="162" t="s">
        <v>17996</v>
      </c>
      <c r="D780" s="163">
        <v>0</v>
      </c>
      <c r="E780" s="164">
        <v>379.06622248610302</v>
      </c>
      <c r="F780" s="165">
        <v>431.24875692342675</v>
      </c>
      <c r="G780" s="166">
        <v>534.48582729188786</v>
      </c>
      <c r="H780" s="164">
        <v>1975.5733935670435</v>
      </c>
      <c r="I780" s="165">
        <v>2194.2439310474842</v>
      </c>
      <c r="J780" s="167">
        <v>2648.354891550714</v>
      </c>
      <c r="K780" s="150">
        <v>1802.829657442308</v>
      </c>
      <c r="L780" s="151">
        <v>2005.8444777140478</v>
      </c>
      <c r="M780" s="152">
        <v>2422.2955878816183</v>
      </c>
      <c r="N780" s="150">
        <v>84.259245271654066</v>
      </c>
      <c r="O780" s="151">
        <v>91.025471587425002</v>
      </c>
      <c r="P780" s="152">
        <v>105.9279424249622</v>
      </c>
      <c r="Q780" s="150">
        <v>88.484490853081581</v>
      </c>
      <c r="R780" s="151">
        <v>97.373981746011381</v>
      </c>
      <c r="S780" s="152">
        <v>120.13136124413352</v>
      </c>
      <c r="T780" s="150">
        <v>371.18615967095161</v>
      </c>
      <c r="U780" s="151">
        <v>401.34005859816926</v>
      </c>
      <c r="V780" s="152">
        <v>439.62317712594205</v>
      </c>
      <c r="W780" s="150">
        <v>203.94181294852581</v>
      </c>
      <c r="X780" s="151">
        <v>220.50935097347505</v>
      </c>
      <c r="Y780" s="152">
        <v>241.54334805137927</v>
      </c>
      <c r="Z780" s="150">
        <v>1032.5923936875072</v>
      </c>
      <c r="AA780" s="151">
        <v>1266.7554157057007</v>
      </c>
      <c r="AB780" s="152">
        <v>1628.3011788757403</v>
      </c>
      <c r="AC780" s="150">
        <v>227.29796487514423</v>
      </c>
      <c r="AD780" s="151">
        <v>255.9849865630552</v>
      </c>
      <c r="AE780" s="152">
        <v>274.51890156885418</v>
      </c>
      <c r="AF780" s="150">
        <v>208.622996626912</v>
      </c>
      <c r="AG780" s="151">
        <v>255.72635106945447</v>
      </c>
      <c r="AH780" s="152">
        <v>340.66563727493298</v>
      </c>
      <c r="AI780" s="150">
        <v>315.48786505928706</v>
      </c>
      <c r="AJ780" s="151">
        <v>345.29242863485371</v>
      </c>
      <c r="AK780" s="152">
        <v>372.19444576567838</v>
      </c>
      <c r="AL780" s="150">
        <v>77.904170065568721</v>
      </c>
      <c r="AM780" s="151">
        <v>90.553171166454433</v>
      </c>
      <c r="AN780" s="152">
        <v>100.24622547461853</v>
      </c>
      <c r="AO780" s="150">
        <v>82.680464660023887</v>
      </c>
      <c r="AP780" s="151">
        <v>89.415625350233213</v>
      </c>
      <c r="AQ780" s="152">
        <v>99.592716463704562</v>
      </c>
      <c r="AR780" s="150">
        <v>51.20799843392367</v>
      </c>
      <c r="AS780" s="151">
        <v>57.030814460017261</v>
      </c>
      <c r="AT780" s="152">
        <v>69.296504816756368</v>
      </c>
      <c r="AU780" s="150">
        <v>41.366485019016629</v>
      </c>
      <c r="AV780" s="151">
        <v>47.193193249216023</v>
      </c>
      <c r="AW780" s="152">
        <v>55.674316554303637</v>
      </c>
      <c r="AX780" s="150">
        <v>66.396630956683396</v>
      </c>
      <c r="AY780" s="151">
        <v>66.396630956683396</v>
      </c>
      <c r="AZ780" s="152">
        <v>66.396630956683396</v>
      </c>
      <c r="BA780" s="150">
        <v>10.552474658819062</v>
      </c>
      <c r="BB780" s="151">
        <v>11.412080525800503</v>
      </c>
      <c r="BC780" s="152">
        <v>12.710978597031637</v>
      </c>
    </row>
    <row r="781" spans="1:55" hidden="1">
      <c r="A781" s="147" t="str">
        <f t="shared" si="12"/>
        <v>N/AVITAL CARE INC</v>
      </c>
      <c r="B781" s="148" t="s">
        <v>1196</v>
      </c>
      <c r="C781" s="148" t="s">
        <v>8388</v>
      </c>
      <c r="D781" s="168">
        <v>225</v>
      </c>
      <c r="E781" s="150">
        <v>379.06622248610302</v>
      </c>
      <c r="F781" s="151">
        <v>431.24875692342675</v>
      </c>
      <c r="G781" s="152">
        <v>534.48582729188786</v>
      </c>
      <c r="H781" s="150">
        <v>1975.5733935670435</v>
      </c>
      <c r="I781" s="151">
        <v>2194.2439310474842</v>
      </c>
      <c r="J781" s="153">
        <v>2648.354891550714</v>
      </c>
      <c r="K781" s="150">
        <v>1802.829657442308</v>
      </c>
      <c r="L781" s="151">
        <v>2005.8444777140478</v>
      </c>
      <c r="M781" s="152">
        <v>2422.2955878816183</v>
      </c>
      <c r="N781" s="150">
        <v>84.259245271654066</v>
      </c>
      <c r="O781" s="151">
        <v>91.025471587425002</v>
      </c>
      <c r="P781" s="152">
        <v>105.9279424249622</v>
      </c>
      <c r="Q781" s="150">
        <v>88.484490853081581</v>
      </c>
      <c r="R781" s="151">
        <v>97.373981746011381</v>
      </c>
      <c r="S781" s="152">
        <v>120.13136124413352</v>
      </c>
      <c r="T781" s="150">
        <v>371.18615967095161</v>
      </c>
      <c r="U781" s="151">
        <v>401.34005859816926</v>
      </c>
      <c r="V781" s="152">
        <v>439.62317712594205</v>
      </c>
      <c r="W781" s="150">
        <v>209.45541249078238</v>
      </c>
      <c r="X781" s="151">
        <v>226.47085655692064</v>
      </c>
      <c r="Y781" s="152">
        <v>248.07351111111112</v>
      </c>
      <c r="Z781" s="150">
        <v>1032.5923936875072</v>
      </c>
      <c r="AA781" s="151">
        <v>1266.7554157057007</v>
      </c>
      <c r="AB781" s="152">
        <v>1628.3011788757403</v>
      </c>
      <c r="AC781" s="150">
        <v>227.29796487514423</v>
      </c>
      <c r="AD781" s="151">
        <v>255.9849865630552</v>
      </c>
      <c r="AE781" s="152">
        <v>274.51890156885418</v>
      </c>
      <c r="AF781" s="150">
        <v>208.622996626912</v>
      </c>
      <c r="AG781" s="151">
        <v>255.72635106945447</v>
      </c>
      <c r="AH781" s="152">
        <v>340.66563727493298</v>
      </c>
      <c r="AI781" s="150">
        <v>76.455402880333395</v>
      </c>
      <c r="AJ781" s="151">
        <v>83.678247776171915</v>
      </c>
      <c r="AK781" s="152">
        <v>90.197688888888905</v>
      </c>
      <c r="AL781" s="150">
        <v>234.2272032643636</v>
      </c>
      <c r="AM781" s="151">
        <v>272.25777530504769</v>
      </c>
      <c r="AN781" s="152">
        <v>301.40097777777777</v>
      </c>
      <c r="AO781" s="150">
        <v>289.23</v>
      </c>
      <c r="AP781" s="151">
        <v>312.79071091810295</v>
      </c>
      <c r="AQ781" s="152">
        <v>348.39186621945322</v>
      </c>
      <c r="AR781" s="150">
        <v>152.11000000000001</v>
      </c>
      <c r="AS781" s="151">
        <v>169.40629301703663</v>
      </c>
      <c r="AT781" s="152">
        <v>205.84072156770608</v>
      </c>
      <c r="AU781" s="150">
        <v>57.102441290336046</v>
      </c>
      <c r="AV781" s="151">
        <v>65.145649807519078</v>
      </c>
      <c r="AW781" s="152">
        <v>76.853022222222222</v>
      </c>
      <c r="AX781" s="150">
        <v>79.106977777777772</v>
      </c>
      <c r="AY781" s="151">
        <v>79.106977777777772</v>
      </c>
      <c r="AZ781" s="152">
        <v>79.106977777777772</v>
      </c>
      <c r="BA781" s="150">
        <v>10.552474658819062</v>
      </c>
      <c r="BB781" s="151">
        <v>11.412080525800503</v>
      </c>
      <c r="BC781" s="152">
        <v>12.710978597031637</v>
      </c>
    </row>
    <row r="782" spans="1:55" hidden="1">
      <c r="A782" s="147" t="str">
        <f t="shared" si="12"/>
        <v>N/AUNITY ONCOLOGY LLC</v>
      </c>
      <c r="B782" s="148" t="s">
        <v>1196</v>
      </c>
      <c r="C782" s="148" t="s">
        <v>8349</v>
      </c>
      <c r="D782" s="168">
        <v>12</v>
      </c>
      <c r="E782" s="150">
        <v>379.06622248610302</v>
      </c>
      <c r="F782" s="151">
        <v>431.24875692342675</v>
      </c>
      <c r="G782" s="152">
        <v>534.48582729188786</v>
      </c>
      <c r="H782" s="150">
        <v>1975.5733935670435</v>
      </c>
      <c r="I782" s="151">
        <v>2194.2439310474842</v>
      </c>
      <c r="J782" s="153">
        <v>2648.354891550714</v>
      </c>
      <c r="K782" s="150">
        <v>1802.829657442308</v>
      </c>
      <c r="L782" s="151">
        <v>2005.8444777140478</v>
      </c>
      <c r="M782" s="152">
        <v>2422.2955878816183</v>
      </c>
      <c r="N782" s="150">
        <v>84.259245271654066</v>
      </c>
      <c r="O782" s="151">
        <v>91.025471587425002</v>
      </c>
      <c r="P782" s="152">
        <v>105.9279424249622</v>
      </c>
      <c r="Q782" s="150">
        <v>88.484490853081581</v>
      </c>
      <c r="R782" s="151">
        <v>97.373981746011381</v>
      </c>
      <c r="S782" s="152">
        <v>120.13136124413352</v>
      </c>
      <c r="T782" s="150">
        <v>371.18615967095161</v>
      </c>
      <c r="U782" s="151">
        <v>401.34005859816926</v>
      </c>
      <c r="V782" s="152">
        <v>439.62317712594205</v>
      </c>
      <c r="W782" s="150">
        <v>203.94181294852581</v>
      </c>
      <c r="X782" s="151">
        <v>220.50935097347505</v>
      </c>
      <c r="Y782" s="152">
        <v>241.54334805137927</v>
      </c>
      <c r="Z782" s="150">
        <v>1032.5923936875072</v>
      </c>
      <c r="AA782" s="151">
        <v>1266.7554157057007</v>
      </c>
      <c r="AB782" s="152">
        <v>1628.3011788757403</v>
      </c>
      <c r="AC782" s="150">
        <v>227.29796487514423</v>
      </c>
      <c r="AD782" s="151">
        <v>255.9849865630552</v>
      </c>
      <c r="AE782" s="152">
        <v>274.51890156885418</v>
      </c>
      <c r="AF782" s="150">
        <v>208.622996626912</v>
      </c>
      <c r="AG782" s="151">
        <v>255.72635106945447</v>
      </c>
      <c r="AH782" s="152">
        <v>340.66563727493298</v>
      </c>
      <c r="AI782" s="150">
        <v>315.48786505928706</v>
      </c>
      <c r="AJ782" s="151">
        <v>345.29242863485371</v>
      </c>
      <c r="AK782" s="152">
        <v>372.19444576567838</v>
      </c>
      <c r="AL782" s="150">
        <v>77.904170065568721</v>
      </c>
      <c r="AM782" s="151">
        <v>90.553171166454433</v>
      </c>
      <c r="AN782" s="152">
        <v>100.24622547461853</v>
      </c>
      <c r="AO782" s="150">
        <v>82.680464660023887</v>
      </c>
      <c r="AP782" s="151">
        <v>89.415625350233213</v>
      </c>
      <c r="AQ782" s="152">
        <v>99.592716463704562</v>
      </c>
      <c r="AR782" s="150">
        <v>51.20799843392367</v>
      </c>
      <c r="AS782" s="151">
        <v>57.030814460017261</v>
      </c>
      <c r="AT782" s="152">
        <v>69.296504816756368</v>
      </c>
      <c r="AU782" s="150">
        <v>41.366485019016629</v>
      </c>
      <c r="AV782" s="151">
        <v>47.193193249216023</v>
      </c>
      <c r="AW782" s="152">
        <v>55.674316554303637</v>
      </c>
      <c r="AX782" s="150">
        <v>66.396630956683396</v>
      </c>
      <c r="AY782" s="151">
        <v>66.396630956683396</v>
      </c>
      <c r="AZ782" s="152">
        <v>66.396630956683396</v>
      </c>
      <c r="BA782" s="150">
        <v>10.552474658819062</v>
      </c>
      <c r="BB782" s="151">
        <v>11.412080525800503</v>
      </c>
      <c r="BC782" s="152">
        <v>12.710978597031637</v>
      </c>
    </row>
    <row r="783" spans="1:55" hidden="1">
      <c r="A783" s="147" t="str">
        <f t="shared" si="12"/>
        <v>N/ATHE OUTER BANKS HOSP INC</v>
      </c>
      <c r="B783" s="148" t="s">
        <v>1196</v>
      </c>
      <c r="C783" s="148" t="s">
        <v>8409</v>
      </c>
      <c r="D783" s="168">
        <v>14</v>
      </c>
      <c r="E783" s="150">
        <v>379.06622248610302</v>
      </c>
      <c r="F783" s="151">
        <v>431.24875692342675</v>
      </c>
      <c r="G783" s="152">
        <v>534.48582729188786</v>
      </c>
      <c r="H783" s="150">
        <v>1975.5733935670435</v>
      </c>
      <c r="I783" s="151">
        <v>2194.2439310474842</v>
      </c>
      <c r="J783" s="153">
        <v>2648.354891550714</v>
      </c>
      <c r="K783" s="150">
        <v>1802.829657442308</v>
      </c>
      <c r="L783" s="151">
        <v>2005.8444777140478</v>
      </c>
      <c r="M783" s="152">
        <v>2422.2955878816183</v>
      </c>
      <c r="N783" s="150">
        <v>84.259245271654066</v>
      </c>
      <c r="O783" s="151">
        <v>91.025471587425002</v>
      </c>
      <c r="P783" s="152">
        <v>105.9279424249622</v>
      </c>
      <c r="Q783" s="150">
        <v>88.484490853081581</v>
      </c>
      <c r="R783" s="151">
        <v>97.373981746011381</v>
      </c>
      <c r="S783" s="152">
        <v>120.13136124413352</v>
      </c>
      <c r="T783" s="150">
        <v>371.18615967095161</v>
      </c>
      <c r="U783" s="151">
        <v>401.34005859816926</v>
      </c>
      <c r="V783" s="152">
        <v>439.62317712594205</v>
      </c>
      <c r="W783" s="150">
        <v>241.21908293035813</v>
      </c>
      <c r="X783" s="151">
        <v>260.81489935962941</v>
      </c>
      <c r="Y783" s="152">
        <v>285.69357142857143</v>
      </c>
      <c r="Z783" s="150">
        <v>2131.5066569803175</v>
      </c>
      <c r="AA783" s="151">
        <v>2614.8726427280844</v>
      </c>
      <c r="AB783" s="152">
        <v>3361.1857142857143</v>
      </c>
      <c r="AC783" s="150">
        <v>556.03615819031415</v>
      </c>
      <c r="AD783" s="151">
        <v>626.21285923570281</v>
      </c>
      <c r="AE783" s="152">
        <v>671.55214285714283</v>
      </c>
      <c r="AF783" s="150">
        <v>208.622996626912</v>
      </c>
      <c r="AG783" s="151">
        <v>255.72635106945447</v>
      </c>
      <c r="AH783" s="152">
        <v>340.66563727493298</v>
      </c>
      <c r="AI783" s="150">
        <v>486.39790539255893</v>
      </c>
      <c r="AJ783" s="151">
        <v>532.34857069491761</v>
      </c>
      <c r="AK783" s="152">
        <v>573.82428571428568</v>
      </c>
      <c r="AL783" s="150">
        <v>77.904170065568721</v>
      </c>
      <c r="AM783" s="151">
        <v>90.553171166454433</v>
      </c>
      <c r="AN783" s="152">
        <v>100.24622547461853</v>
      </c>
      <c r="AO783" s="150">
        <v>82.680464660023887</v>
      </c>
      <c r="AP783" s="151">
        <v>89.415625350233213</v>
      </c>
      <c r="AQ783" s="152">
        <v>99.592716463704562</v>
      </c>
      <c r="AR783" s="150">
        <v>51.20799843392367</v>
      </c>
      <c r="AS783" s="151">
        <v>57.030814460017261</v>
      </c>
      <c r="AT783" s="152">
        <v>69.296504816756368</v>
      </c>
      <c r="AU783" s="150">
        <v>41.366485019016629</v>
      </c>
      <c r="AV783" s="151">
        <v>47.193193249216023</v>
      </c>
      <c r="AW783" s="152">
        <v>55.674316554303637</v>
      </c>
      <c r="AX783" s="150">
        <v>28.258571428571429</v>
      </c>
      <c r="AY783" s="151">
        <v>28.258571428571429</v>
      </c>
      <c r="AZ783" s="152">
        <v>28.258571428571429</v>
      </c>
      <c r="BA783" s="150">
        <v>10.552474658819062</v>
      </c>
      <c r="BB783" s="151">
        <v>11.412080525800503</v>
      </c>
      <c r="BC783" s="152">
        <v>12.710978597031637</v>
      </c>
    </row>
    <row r="784" spans="1:55" hidden="1">
      <c r="A784" s="147" t="str">
        <f t="shared" si="12"/>
        <v>N/AST JOSEPHS COMM HOSP OF WEST BEND INC</v>
      </c>
      <c r="B784" s="148" t="s">
        <v>1196</v>
      </c>
      <c r="C784" s="148" t="s">
        <v>8355</v>
      </c>
      <c r="D784" s="168">
        <v>60</v>
      </c>
      <c r="E784" s="150">
        <v>379.06622248610302</v>
      </c>
      <c r="F784" s="151">
        <v>431.24875692342675</v>
      </c>
      <c r="G784" s="152">
        <v>534.48582729188786</v>
      </c>
      <c r="H784" s="150">
        <v>1975.5733935670435</v>
      </c>
      <c r="I784" s="151">
        <v>2194.2439310474842</v>
      </c>
      <c r="J784" s="153">
        <v>2648.354891550714</v>
      </c>
      <c r="K784" s="150">
        <v>1802.829657442308</v>
      </c>
      <c r="L784" s="151">
        <v>2005.8444777140478</v>
      </c>
      <c r="M784" s="152">
        <v>2422.2955878816183</v>
      </c>
      <c r="N784" s="150">
        <v>84.259245271654066</v>
      </c>
      <c r="O784" s="151">
        <v>91.025471587425002</v>
      </c>
      <c r="P784" s="152">
        <v>105.9279424249622</v>
      </c>
      <c r="Q784" s="150">
        <v>88.484490853081581</v>
      </c>
      <c r="R784" s="151">
        <v>97.373981746011381</v>
      </c>
      <c r="S784" s="152">
        <v>120.13136124413352</v>
      </c>
      <c r="T784" s="150">
        <v>862.14571718439527</v>
      </c>
      <c r="U784" s="151">
        <v>932.1834977944203</v>
      </c>
      <c r="V784" s="152">
        <v>1021.1028333333333</v>
      </c>
      <c r="W784" s="150">
        <v>153.94829507465954</v>
      </c>
      <c r="X784" s="151">
        <v>166.45453004261719</v>
      </c>
      <c r="Y784" s="152">
        <v>182.33233333333334</v>
      </c>
      <c r="Z784" s="150">
        <v>1032.5923936875072</v>
      </c>
      <c r="AA784" s="151">
        <v>1266.7554157057007</v>
      </c>
      <c r="AB784" s="152">
        <v>1628.3011788757403</v>
      </c>
      <c r="AC784" s="150">
        <v>107.90307235767905</v>
      </c>
      <c r="AD784" s="151">
        <v>121.52139832297001</v>
      </c>
      <c r="AE784" s="152">
        <v>130.31983333333332</v>
      </c>
      <c r="AF784" s="150">
        <v>208.622996626912</v>
      </c>
      <c r="AG784" s="151">
        <v>255.72635106945447</v>
      </c>
      <c r="AH784" s="152">
        <v>340.66563727493298</v>
      </c>
      <c r="AI784" s="150">
        <v>257.63814062642842</v>
      </c>
      <c r="AJ784" s="151">
        <v>281.97756281101283</v>
      </c>
      <c r="AK784" s="152">
        <v>303.94666666666666</v>
      </c>
      <c r="AL784" s="150">
        <v>77.904170065568721</v>
      </c>
      <c r="AM784" s="151">
        <v>90.553171166454433</v>
      </c>
      <c r="AN784" s="152">
        <v>100.24622547461853</v>
      </c>
      <c r="AO784" s="150">
        <v>82.680464660023887</v>
      </c>
      <c r="AP784" s="151">
        <v>89.415625350233213</v>
      </c>
      <c r="AQ784" s="152">
        <v>99.592716463704562</v>
      </c>
      <c r="AR784" s="150">
        <v>51.20799843392367</v>
      </c>
      <c r="AS784" s="151">
        <v>57.030814460017261</v>
      </c>
      <c r="AT784" s="152">
        <v>69.296504816756368</v>
      </c>
      <c r="AU784" s="150">
        <v>41.366485019016629</v>
      </c>
      <c r="AV784" s="151">
        <v>47.193193249216023</v>
      </c>
      <c r="AW784" s="152">
        <v>55.674316554303637</v>
      </c>
      <c r="AX784" s="150">
        <v>28.770500000000002</v>
      </c>
      <c r="AY784" s="151">
        <v>28.770500000000002</v>
      </c>
      <c r="AZ784" s="152">
        <v>28.770500000000002</v>
      </c>
      <c r="BA784" s="150">
        <v>10.552474658819062</v>
      </c>
      <c r="BB784" s="151">
        <v>11.412080525800503</v>
      </c>
      <c r="BC784" s="152">
        <v>12.710978597031637</v>
      </c>
    </row>
    <row r="785" spans="1:55" hidden="1">
      <c r="A785" s="147" t="str">
        <f t="shared" si="12"/>
        <v>N/AST ALEXIUS MED CTR</v>
      </c>
      <c r="B785" s="148" t="s">
        <v>1196</v>
      </c>
      <c r="C785" s="148" t="s">
        <v>8346</v>
      </c>
      <c r="D785" s="168">
        <v>162</v>
      </c>
      <c r="E785" s="150">
        <v>379.06622248610302</v>
      </c>
      <c r="F785" s="151">
        <v>431.24875692342675</v>
      </c>
      <c r="G785" s="152">
        <v>534.48582729188786</v>
      </c>
      <c r="H785" s="150">
        <v>1909.9241740890145</v>
      </c>
      <c r="I785" s="151">
        <v>2121.9993395098827</v>
      </c>
      <c r="J785" s="153">
        <v>2559.2259377139876</v>
      </c>
      <c r="K785" s="150">
        <v>1802.829657442308</v>
      </c>
      <c r="L785" s="151">
        <v>2005.8444777140478</v>
      </c>
      <c r="M785" s="152">
        <v>2422.2955878816183</v>
      </c>
      <c r="N785" s="150">
        <v>84.259245271654066</v>
      </c>
      <c r="O785" s="151">
        <v>91.025471587425002</v>
      </c>
      <c r="P785" s="152">
        <v>105.9279424249622</v>
      </c>
      <c r="Q785" s="150">
        <v>22.835271375052471</v>
      </c>
      <c r="R785" s="151">
        <v>25.129390208410037</v>
      </c>
      <c r="S785" s="152">
        <v>31.002407407407411</v>
      </c>
      <c r="T785" s="150">
        <v>887.79051771050365</v>
      </c>
      <c r="U785" s="151">
        <v>959.91159453975854</v>
      </c>
      <c r="V785" s="152">
        <v>1051.4758641975309</v>
      </c>
      <c r="W785" s="150">
        <v>101.7253154734868</v>
      </c>
      <c r="X785" s="151">
        <v>109.98913350982212</v>
      </c>
      <c r="Y785" s="152">
        <v>120.4808024691358</v>
      </c>
      <c r="Z785" s="150">
        <v>969.40806661337558</v>
      </c>
      <c r="AA785" s="151">
        <v>1189.2426536534374</v>
      </c>
      <c r="AB785" s="152">
        <v>1528.6654320987655</v>
      </c>
      <c r="AC785" s="150">
        <v>194.40628993503617</v>
      </c>
      <c r="AD785" s="151">
        <v>218.94209015082839</v>
      </c>
      <c r="AE785" s="152">
        <v>234.79401234567899</v>
      </c>
      <c r="AF785" s="150">
        <v>190.04014138435139</v>
      </c>
      <c r="AG785" s="151">
        <v>232.94781830717079</v>
      </c>
      <c r="AH785" s="152">
        <v>310.32123456790123</v>
      </c>
      <c r="AI785" s="150">
        <v>315.48786505928706</v>
      </c>
      <c r="AJ785" s="151">
        <v>345.29242863485371</v>
      </c>
      <c r="AK785" s="152">
        <v>372.19444576567838</v>
      </c>
      <c r="AL785" s="150">
        <v>77.904170065568721</v>
      </c>
      <c r="AM785" s="151">
        <v>90.553171166454433</v>
      </c>
      <c r="AN785" s="152">
        <v>100.24622547461853</v>
      </c>
      <c r="AO785" s="150">
        <v>259.91530552786384</v>
      </c>
      <c r="AP785" s="151">
        <v>281.088037874897</v>
      </c>
      <c r="AQ785" s="152">
        <v>313.08086419753084</v>
      </c>
      <c r="AR785" s="150">
        <v>152.11000000000001</v>
      </c>
      <c r="AS785" s="151">
        <v>169.40629301703663</v>
      </c>
      <c r="AT785" s="152">
        <v>205.84072156770608</v>
      </c>
      <c r="AU785" s="150">
        <v>86.816037122937445</v>
      </c>
      <c r="AV785" s="151">
        <v>99.044577154438073</v>
      </c>
      <c r="AW785" s="152">
        <v>116.84395061728395</v>
      </c>
      <c r="AX785" s="150">
        <v>53.198950617283948</v>
      </c>
      <c r="AY785" s="151">
        <v>53.198950617283948</v>
      </c>
      <c r="AZ785" s="152">
        <v>53.198950617283948</v>
      </c>
      <c r="BA785" s="150">
        <v>37.54</v>
      </c>
      <c r="BB785" s="151">
        <v>40.598012958080361</v>
      </c>
      <c r="BC785" s="152">
        <v>45.218790090510225</v>
      </c>
    </row>
    <row r="786" spans="1:55" hidden="1">
      <c r="A786" s="147" t="str">
        <f t="shared" si="12"/>
        <v>N/ASPARTANBURG REG HLTH SVCS DIST INC</v>
      </c>
      <c r="B786" s="148" t="s">
        <v>1196</v>
      </c>
      <c r="C786" s="148" t="s">
        <v>8404</v>
      </c>
      <c r="D786" s="168">
        <v>516</v>
      </c>
      <c r="E786" s="150">
        <v>379.06622248610302</v>
      </c>
      <c r="F786" s="151">
        <v>431.24875692342675</v>
      </c>
      <c r="G786" s="152">
        <v>534.48582729188786</v>
      </c>
      <c r="H786" s="150">
        <v>1913.6114611215289</v>
      </c>
      <c r="I786" s="151">
        <v>2126.0570655219194</v>
      </c>
      <c r="J786" s="153">
        <v>2564.2319992988287</v>
      </c>
      <c r="K786" s="150">
        <v>1802.829657442308</v>
      </c>
      <c r="L786" s="151">
        <v>2005.8444777140478</v>
      </c>
      <c r="M786" s="152">
        <v>2422.2955878816183</v>
      </c>
      <c r="N786" s="150">
        <v>84.259245271654066</v>
      </c>
      <c r="O786" s="151">
        <v>91.025471587425002</v>
      </c>
      <c r="P786" s="152">
        <v>105.9279424249622</v>
      </c>
      <c r="Q786" s="150">
        <v>26.522558407566869</v>
      </c>
      <c r="R786" s="151">
        <v>29.187116220446612</v>
      </c>
      <c r="S786" s="152">
        <v>36.008468992248069</v>
      </c>
      <c r="T786" s="150">
        <v>371.18615967095161</v>
      </c>
      <c r="U786" s="151">
        <v>401.34005859816926</v>
      </c>
      <c r="V786" s="152">
        <v>439.62317712594205</v>
      </c>
      <c r="W786" s="150">
        <v>104.7379398498763</v>
      </c>
      <c r="X786" s="151">
        <v>113.24649322610642</v>
      </c>
      <c r="Y786" s="152">
        <v>124.04887596899225</v>
      </c>
      <c r="Z786" s="150">
        <v>857.6966932054238</v>
      </c>
      <c r="AA786" s="151">
        <v>1052.1982708693531</v>
      </c>
      <c r="AB786" s="152">
        <v>1352.5070930232559</v>
      </c>
      <c r="AC786" s="150">
        <v>220.32833459760289</v>
      </c>
      <c r="AD786" s="151">
        <v>248.13572705065303</v>
      </c>
      <c r="AE786" s="152">
        <v>266.10133720930236</v>
      </c>
      <c r="AF786" s="150">
        <v>208.622996626912</v>
      </c>
      <c r="AG786" s="151">
        <v>255.72635106945447</v>
      </c>
      <c r="AH786" s="152">
        <v>340.66563727493298</v>
      </c>
      <c r="AI786" s="150">
        <v>431.54221983300948</v>
      </c>
      <c r="AJ786" s="151">
        <v>472.31059462972974</v>
      </c>
      <c r="AK786" s="152">
        <v>509.10870155038754</v>
      </c>
      <c r="AL786" s="150">
        <v>15.540922652448556</v>
      </c>
      <c r="AM786" s="151">
        <v>18.064242618172479</v>
      </c>
      <c r="AN786" s="152">
        <v>19.997887596899226</v>
      </c>
      <c r="AO786" s="150">
        <v>246.59998364793492</v>
      </c>
      <c r="AP786" s="151">
        <v>266.68804825789204</v>
      </c>
      <c r="AQ786" s="152">
        <v>297.04189922480617</v>
      </c>
      <c r="AR786" s="150">
        <v>152.11000000000001</v>
      </c>
      <c r="AS786" s="151">
        <v>169.40629301703663</v>
      </c>
      <c r="AT786" s="152">
        <v>205.84072156770608</v>
      </c>
      <c r="AU786" s="150">
        <v>88.975645016662739</v>
      </c>
      <c r="AV786" s="151">
        <v>101.50837828775305</v>
      </c>
      <c r="AW786" s="152">
        <v>119.75052325581395</v>
      </c>
      <c r="AX786" s="150">
        <v>136.48629844961238</v>
      </c>
      <c r="AY786" s="151">
        <v>136.48629844961238</v>
      </c>
      <c r="AZ786" s="152">
        <v>136.48629844961238</v>
      </c>
      <c r="BA786" s="150">
        <v>27.713132346813424</v>
      </c>
      <c r="BB786" s="151">
        <v>29.970647472693859</v>
      </c>
      <c r="BC786" s="152">
        <v>33.381841085271319</v>
      </c>
    </row>
    <row r="787" spans="1:55" hidden="1">
      <c r="A787" s="147" t="str">
        <f t="shared" si="12"/>
        <v>N/APITT CNTY MEML HOSP INC</v>
      </c>
      <c r="B787" s="148" t="s">
        <v>1196</v>
      </c>
      <c r="C787" s="148" t="s">
        <v>8390</v>
      </c>
      <c r="D787" s="168">
        <v>614</v>
      </c>
      <c r="E787" s="150">
        <v>379.06622248610302</v>
      </c>
      <c r="F787" s="151">
        <v>431.24875692342675</v>
      </c>
      <c r="G787" s="152">
        <v>534.48582729188786</v>
      </c>
      <c r="H787" s="150">
        <v>1975.5733935670435</v>
      </c>
      <c r="I787" s="151">
        <v>2194.2439310474842</v>
      </c>
      <c r="J787" s="153">
        <v>2648.354891550714</v>
      </c>
      <c r="K787" s="150">
        <v>1802.829657442308</v>
      </c>
      <c r="L787" s="151">
        <v>2005.8444777140478</v>
      </c>
      <c r="M787" s="152">
        <v>2422.2955878816183</v>
      </c>
      <c r="N787" s="150">
        <v>84.259245271654066</v>
      </c>
      <c r="O787" s="151">
        <v>91.025471587425002</v>
      </c>
      <c r="P787" s="152">
        <v>105.9279424249622</v>
      </c>
      <c r="Q787" s="150">
        <v>88.484490853081581</v>
      </c>
      <c r="R787" s="151">
        <v>97.373981746011381</v>
      </c>
      <c r="S787" s="152">
        <v>120.13136124413352</v>
      </c>
      <c r="T787" s="150">
        <v>321.36395826145167</v>
      </c>
      <c r="U787" s="151">
        <v>347.4704712975431</v>
      </c>
      <c r="V787" s="152">
        <v>380.61506514657981</v>
      </c>
      <c r="W787" s="150">
        <v>192.41088356039521</v>
      </c>
      <c r="X787" s="151">
        <v>208.04168816938196</v>
      </c>
      <c r="Y787" s="152">
        <v>227.88641693811076</v>
      </c>
      <c r="Z787" s="150">
        <v>996.23524067588528</v>
      </c>
      <c r="AA787" s="151">
        <v>1222.1534791054871</v>
      </c>
      <c r="AB787" s="152">
        <v>1570.9693648208467</v>
      </c>
      <c r="AC787" s="150">
        <v>241.68387348727455</v>
      </c>
      <c r="AD787" s="151">
        <v>272.18652459616686</v>
      </c>
      <c r="AE787" s="152">
        <v>291.89346905537457</v>
      </c>
      <c r="AF787" s="150">
        <v>164.82463071764536</v>
      </c>
      <c r="AG787" s="151">
        <v>202.03909473686701</v>
      </c>
      <c r="AH787" s="152">
        <v>269.14620521172634</v>
      </c>
      <c r="AI787" s="150">
        <v>314.27305834620375</v>
      </c>
      <c r="AJ787" s="151">
        <v>343.96285749523594</v>
      </c>
      <c r="AK787" s="152">
        <v>370.76128664495116</v>
      </c>
      <c r="AL787" s="150">
        <v>77.904170065568721</v>
      </c>
      <c r="AM787" s="151">
        <v>90.553171166454433</v>
      </c>
      <c r="AN787" s="152">
        <v>100.24622547461853</v>
      </c>
      <c r="AO787" s="150">
        <v>228.84933077822578</v>
      </c>
      <c r="AP787" s="151">
        <v>247.49142505014461</v>
      </c>
      <c r="AQ787" s="152">
        <v>275.66035830618893</v>
      </c>
      <c r="AR787" s="150">
        <v>89.450540079853127</v>
      </c>
      <c r="AS787" s="151">
        <v>99.621881554794399</v>
      </c>
      <c r="AT787" s="152">
        <v>121.04768729641694</v>
      </c>
      <c r="AU787" s="150">
        <v>43.280578293270082</v>
      </c>
      <c r="AV787" s="151">
        <v>49.376897611511758</v>
      </c>
      <c r="AW787" s="152">
        <v>58.250456026058629</v>
      </c>
      <c r="AX787" s="150">
        <v>137.80185667752443</v>
      </c>
      <c r="AY787" s="151">
        <v>137.80185667752443</v>
      </c>
      <c r="AZ787" s="152">
        <v>137.80185667752443</v>
      </c>
      <c r="BA787" s="150">
        <v>37.54</v>
      </c>
      <c r="BB787" s="151">
        <v>40.598012958080361</v>
      </c>
      <c r="BC787" s="152">
        <v>45.218790090510225</v>
      </c>
    </row>
    <row r="788" spans="1:55" hidden="1">
      <c r="A788" s="147" t="str">
        <f t="shared" si="12"/>
        <v>N/ANORTHWESTERN MEML-MEDASSETS</v>
      </c>
      <c r="B788" s="148" t="s">
        <v>1196</v>
      </c>
      <c r="C788" s="148" t="s">
        <v>8398</v>
      </c>
      <c r="D788" s="168">
        <v>635</v>
      </c>
      <c r="E788" s="150">
        <v>379.06622248610302</v>
      </c>
      <c r="F788" s="151">
        <v>431.24875692342675</v>
      </c>
      <c r="G788" s="152">
        <v>534.48582729188786</v>
      </c>
      <c r="H788" s="150">
        <v>1949.3146915942853</v>
      </c>
      <c r="I788" s="151">
        <v>2165.347179289995</v>
      </c>
      <c r="J788" s="153">
        <v>2612.7046484168168</v>
      </c>
      <c r="K788" s="150">
        <v>1802.829657442308</v>
      </c>
      <c r="L788" s="151">
        <v>2005.8444777140478</v>
      </c>
      <c r="M788" s="152">
        <v>2422.2955878816183</v>
      </c>
      <c r="N788" s="150">
        <v>84.259245271654066</v>
      </c>
      <c r="O788" s="151">
        <v>91.025471587425002</v>
      </c>
      <c r="P788" s="152">
        <v>105.9279424249622</v>
      </c>
      <c r="Q788" s="150">
        <v>62.225788880323279</v>
      </c>
      <c r="R788" s="151">
        <v>68.477229988522211</v>
      </c>
      <c r="S788" s="152">
        <v>84.481118110236224</v>
      </c>
      <c r="T788" s="150">
        <v>371.18615967095161</v>
      </c>
      <c r="U788" s="151">
        <v>401.34005859816926</v>
      </c>
      <c r="V788" s="152">
        <v>439.62317712594205</v>
      </c>
      <c r="W788" s="150">
        <v>141.8485141075638</v>
      </c>
      <c r="X788" s="151">
        <v>153.37180409544268</v>
      </c>
      <c r="Y788" s="152">
        <v>168.00166929133857</v>
      </c>
      <c r="Z788" s="150">
        <v>953.76137078296972</v>
      </c>
      <c r="AA788" s="151">
        <v>1170.0477256235254</v>
      </c>
      <c r="AB788" s="152">
        <v>1503.9920629921262</v>
      </c>
      <c r="AC788" s="150">
        <v>233.68022556529596</v>
      </c>
      <c r="AD788" s="151">
        <v>263.17274523000077</v>
      </c>
      <c r="AE788" s="152">
        <v>282.22707086614173</v>
      </c>
      <c r="AF788" s="150">
        <v>199.15334494024938</v>
      </c>
      <c r="AG788" s="151">
        <v>244.11862080537603</v>
      </c>
      <c r="AH788" s="152">
        <v>325.20240944881891</v>
      </c>
      <c r="AI788" s="150">
        <v>347.97397024946372</v>
      </c>
      <c r="AJ788" s="151">
        <v>380.84753994126004</v>
      </c>
      <c r="AK788" s="152">
        <v>410.51968503937007</v>
      </c>
      <c r="AL788" s="150">
        <v>77.904170065568721</v>
      </c>
      <c r="AM788" s="151">
        <v>90.553171166454433</v>
      </c>
      <c r="AN788" s="152">
        <v>100.24622547461853</v>
      </c>
      <c r="AO788" s="150">
        <v>82.680464660023887</v>
      </c>
      <c r="AP788" s="151">
        <v>89.415625350233213</v>
      </c>
      <c r="AQ788" s="152">
        <v>99.592716463704562</v>
      </c>
      <c r="AR788" s="150">
        <v>51.20799843392367</v>
      </c>
      <c r="AS788" s="151">
        <v>57.030814460017261</v>
      </c>
      <c r="AT788" s="152">
        <v>69.296504816756368</v>
      </c>
      <c r="AU788" s="150">
        <v>54.817650538642781</v>
      </c>
      <c r="AV788" s="151">
        <v>62.539033087990866</v>
      </c>
      <c r="AW788" s="152">
        <v>73.777968503937018</v>
      </c>
      <c r="AX788" s="150">
        <v>10.454299212598425</v>
      </c>
      <c r="AY788" s="151">
        <v>10.454299212598425</v>
      </c>
      <c r="AZ788" s="152">
        <v>10.454299212598425</v>
      </c>
      <c r="BA788" s="150">
        <v>10.552474658819062</v>
      </c>
      <c r="BB788" s="151">
        <v>11.412080525800503</v>
      </c>
      <c r="BC788" s="152">
        <v>12.710978597031637</v>
      </c>
    </row>
    <row r="789" spans="1:55" hidden="1">
      <c r="A789" s="147" t="str">
        <f t="shared" si="12"/>
        <v>N/AMISSION HOSP INC</v>
      </c>
      <c r="B789" s="148" t="s">
        <v>1196</v>
      </c>
      <c r="C789" s="148" t="s">
        <v>8372</v>
      </c>
      <c r="D789" s="168">
        <v>466</v>
      </c>
      <c r="E789" s="150">
        <v>286.24126657399415</v>
      </c>
      <c r="F789" s="151">
        <v>325.64544944319772</v>
      </c>
      <c r="G789" s="152">
        <v>403.60203862660944</v>
      </c>
      <c r="H789" s="150">
        <v>1902.001803989787</v>
      </c>
      <c r="I789" s="151">
        <v>2113.2810577636706</v>
      </c>
      <c r="J789" s="153">
        <v>2548.4700968301854</v>
      </c>
      <c r="K789" s="150">
        <v>1802.829657442308</v>
      </c>
      <c r="L789" s="151">
        <v>2005.8444777140478</v>
      </c>
      <c r="M789" s="152">
        <v>2422.2955878816183</v>
      </c>
      <c r="N789" s="150">
        <v>84.259245271654066</v>
      </c>
      <c r="O789" s="151">
        <v>91.025471587425002</v>
      </c>
      <c r="P789" s="152">
        <v>105.9279424249622</v>
      </c>
      <c r="Q789" s="150">
        <v>14.912901275825126</v>
      </c>
      <c r="R789" s="151">
        <v>16.411108462197742</v>
      </c>
      <c r="S789" s="152">
        <v>20.24656652360515</v>
      </c>
      <c r="T789" s="150">
        <v>496.13141116777479</v>
      </c>
      <c r="U789" s="151">
        <v>536.4354366202133</v>
      </c>
      <c r="V789" s="152">
        <v>587.60506437768242</v>
      </c>
      <c r="W789" s="150">
        <v>333.24551884759398</v>
      </c>
      <c r="X789" s="151">
        <v>360.31724938352363</v>
      </c>
      <c r="Y789" s="152">
        <v>394.68727467811158</v>
      </c>
      <c r="Z789" s="150">
        <v>1495.5785512055854</v>
      </c>
      <c r="AA789" s="151">
        <v>1834.7338610420775</v>
      </c>
      <c r="AB789" s="152">
        <v>2358.3868454935623</v>
      </c>
      <c r="AC789" s="150">
        <v>383.05926450930815</v>
      </c>
      <c r="AD789" s="151">
        <v>431.40474545001945</v>
      </c>
      <c r="AE789" s="152">
        <v>462.63946351931327</v>
      </c>
      <c r="AF789" s="150">
        <v>344.74113865960226</v>
      </c>
      <c r="AG789" s="151">
        <v>422.57754359941214</v>
      </c>
      <c r="AH789" s="152">
        <v>562.93630901287554</v>
      </c>
      <c r="AI789" s="150">
        <v>314.44640748362167</v>
      </c>
      <c r="AJ789" s="151">
        <v>344.15258315916776</v>
      </c>
      <c r="AK789" s="152">
        <v>370.96579399141632</v>
      </c>
      <c r="AL789" s="150">
        <v>328.59692457147418</v>
      </c>
      <c r="AM789" s="151">
        <v>381.94994607409649</v>
      </c>
      <c r="AN789" s="152">
        <v>422.83489270386264</v>
      </c>
      <c r="AO789" s="150">
        <v>182.78082650236161</v>
      </c>
      <c r="AP789" s="151">
        <v>197.67017482236321</v>
      </c>
      <c r="AQ789" s="152">
        <v>220.16856223175967</v>
      </c>
      <c r="AR789" s="150">
        <v>152.11000000000001</v>
      </c>
      <c r="AS789" s="151">
        <v>169.40629301703663</v>
      </c>
      <c r="AT789" s="152">
        <v>205.84072156770608</v>
      </c>
      <c r="AU789" s="150">
        <v>57.60453263770134</v>
      </c>
      <c r="AV789" s="151">
        <v>65.718463619813662</v>
      </c>
      <c r="AW789" s="152">
        <v>77.528776824034338</v>
      </c>
      <c r="AX789" s="150">
        <v>208.60358369098711</v>
      </c>
      <c r="AY789" s="151">
        <v>208.60358369098711</v>
      </c>
      <c r="AZ789" s="152">
        <v>208.60358369098711</v>
      </c>
      <c r="BA789" s="150">
        <v>19.162524537779696</v>
      </c>
      <c r="BB789" s="151">
        <v>20.72350611332746</v>
      </c>
      <c r="BC789" s="152">
        <v>23.082210300429182</v>
      </c>
    </row>
    <row r="790" spans="1:55" hidden="1">
      <c r="A790" s="147" t="str">
        <f t="shared" si="12"/>
        <v>N/AMHA</v>
      </c>
      <c r="B790" s="148" t="s">
        <v>1196</v>
      </c>
      <c r="C790" s="148" t="s">
        <v>51</v>
      </c>
      <c r="D790" s="168">
        <v>10</v>
      </c>
      <c r="E790" s="150">
        <v>124.36111618164004</v>
      </c>
      <c r="F790" s="151">
        <v>128.08809500026388</v>
      </c>
      <c r="G790" s="152">
        <v>135.09800000000001</v>
      </c>
      <c r="H790" s="150">
        <v>1838.9270009006182</v>
      </c>
      <c r="I790" s="151">
        <v>1870.2428216929422</v>
      </c>
      <c r="J790" s="153">
        <v>1937.7625127470496</v>
      </c>
      <c r="K790" s="150">
        <v>1802.829657442308</v>
      </c>
      <c r="L790" s="151">
        <v>1833.1011565454426</v>
      </c>
      <c r="M790" s="152">
        <v>1899.5045127470496</v>
      </c>
      <c r="N790" s="150">
        <v>21.935426756831806</v>
      </c>
      <c r="O790" s="151">
        <v>22.563986486386757</v>
      </c>
      <c r="P790" s="152">
        <v>23.3</v>
      </c>
      <c r="Q790" s="150">
        <v>14.161916701478583</v>
      </c>
      <c r="R790" s="151">
        <v>14.577678661112888</v>
      </c>
      <c r="S790" s="152">
        <v>14.958000000000002</v>
      </c>
      <c r="T790" s="150">
        <v>371.18615967095161</v>
      </c>
      <c r="U790" s="151">
        <v>381.17361100678227</v>
      </c>
      <c r="V790" s="152">
        <v>400.4669094924958</v>
      </c>
      <c r="W790" s="150">
        <v>32.690253189770992</v>
      </c>
      <c r="X790" s="151">
        <v>33.569845018243932</v>
      </c>
      <c r="Y790" s="152">
        <v>35.268999999999998</v>
      </c>
      <c r="Z790" s="150">
        <v>490.1389637658574</v>
      </c>
      <c r="AA790" s="151">
        <v>539.5513465227134</v>
      </c>
      <c r="AB790" s="152">
        <v>554.25599999999997</v>
      </c>
      <c r="AC790" s="150">
        <v>412.46388929619832</v>
      </c>
      <c r="AD790" s="151">
        <v>421.95053772808507</v>
      </c>
      <c r="AE790" s="152">
        <v>466.65300000000008</v>
      </c>
      <c r="AF790" s="150">
        <v>470.10499916638986</v>
      </c>
      <c r="AG790" s="151">
        <v>549.7489761818739</v>
      </c>
      <c r="AH790" s="152">
        <v>565.12700000000007</v>
      </c>
      <c r="AI790" s="150">
        <v>1145.5036589552233</v>
      </c>
      <c r="AJ790" s="151">
        <v>1193.7918694029847</v>
      </c>
      <c r="AK790" s="152">
        <v>1198.2629999999999</v>
      </c>
      <c r="AL790" s="150">
        <v>422.5</v>
      </c>
      <c r="AM790" s="151">
        <v>440.93786964984281</v>
      </c>
      <c r="AN790" s="152">
        <v>463.84999467364395</v>
      </c>
      <c r="AO790" s="150">
        <v>82.680464660023887</v>
      </c>
      <c r="AP790" s="151">
        <v>92.080330272525472</v>
      </c>
      <c r="AQ790" s="152">
        <v>96.347071193067592</v>
      </c>
      <c r="AR790" s="150">
        <v>51.20799843392367</v>
      </c>
      <c r="AS790" s="151">
        <v>53.060272055055357</v>
      </c>
      <c r="AT790" s="152">
        <v>56.127709766472904</v>
      </c>
      <c r="AU790" s="150">
        <v>121.97</v>
      </c>
      <c r="AV790" s="151">
        <v>128.48443318529422</v>
      </c>
      <c r="AW790" s="152">
        <v>139.08939479656621</v>
      </c>
      <c r="AX790" s="150">
        <v>277.64999999999998</v>
      </c>
      <c r="AY790" s="151">
        <v>277.64999999999998</v>
      </c>
      <c r="AZ790" s="152">
        <v>277.64999999999998</v>
      </c>
      <c r="BA790" s="150">
        <v>10.552474658819062</v>
      </c>
      <c r="BB790" s="151">
        <v>11.752175750003024</v>
      </c>
      <c r="BC790" s="152">
        <v>12.296738188360202</v>
      </c>
    </row>
    <row r="791" spans="1:55" hidden="1">
      <c r="A791" s="147" t="str">
        <f t="shared" si="12"/>
        <v>N/AMCLEOD REG MED CTR OF THE PEE DEE INC</v>
      </c>
      <c r="B791" s="148" t="s">
        <v>1196</v>
      </c>
      <c r="C791" s="148" t="s">
        <v>8370</v>
      </c>
      <c r="D791" s="168">
        <v>508</v>
      </c>
      <c r="E791" s="150">
        <v>379.06622248610302</v>
      </c>
      <c r="F791" s="151">
        <v>431.24875692342675</v>
      </c>
      <c r="G791" s="152">
        <v>534.48582729188786</v>
      </c>
      <c r="H791" s="150">
        <v>1897.2032521437166</v>
      </c>
      <c r="I791" s="151">
        <v>2108.0004250181833</v>
      </c>
      <c r="J791" s="153">
        <v>2541.9553216451632</v>
      </c>
      <c r="K791" s="150">
        <v>1802.829657442308</v>
      </c>
      <c r="L791" s="151">
        <v>2005.8444777140478</v>
      </c>
      <c r="M791" s="152">
        <v>2422.2955878816183</v>
      </c>
      <c r="N791" s="150">
        <v>84.259245271654066</v>
      </c>
      <c r="O791" s="151">
        <v>91.025471587425002</v>
      </c>
      <c r="P791" s="152">
        <v>105.9279424249622</v>
      </c>
      <c r="Q791" s="150">
        <v>10.114349429754585</v>
      </c>
      <c r="R791" s="151">
        <v>11.13047571671035</v>
      </c>
      <c r="S791" s="152">
        <v>13.731791338582678</v>
      </c>
      <c r="T791" s="150">
        <v>231.08722286194245</v>
      </c>
      <c r="U791" s="151">
        <v>249.85996149995518</v>
      </c>
      <c r="V791" s="152">
        <v>273.69366141732286</v>
      </c>
      <c r="W791" s="150">
        <v>258.24026299096772</v>
      </c>
      <c r="X791" s="151">
        <v>279.21882209476269</v>
      </c>
      <c r="Y791" s="152">
        <v>305.85301181102358</v>
      </c>
      <c r="Z791" s="150">
        <v>867.22174501780182</v>
      </c>
      <c r="AA791" s="151">
        <v>1063.8833375442282</v>
      </c>
      <c r="AB791" s="152">
        <v>1367.5272047244093</v>
      </c>
      <c r="AC791" s="150">
        <v>289.85024474006099</v>
      </c>
      <c r="AD791" s="151">
        <v>326.43191964274598</v>
      </c>
      <c r="AE791" s="152">
        <v>350.06635826771657</v>
      </c>
      <c r="AF791" s="150">
        <v>208.622996626912</v>
      </c>
      <c r="AG791" s="151">
        <v>255.72635106945447</v>
      </c>
      <c r="AH791" s="152">
        <v>340.66563727493298</v>
      </c>
      <c r="AI791" s="150">
        <v>616.78185996183709</v>
      </c>
      <c r="AJ791" s="151">
        <v>675.05007308006361</v>
      </c>
      <c r="AK791" s="152">
        <v>727.6437795275591</v>
      </c>
      <c r="AL791" s="150">
        <v>34.505609397661132</v>
      </c>
      <c r="AM791" s="151">
        <v>40.108152764600241</v>
      </c>
      <c r="AN791" s="152">
        <v>44.401437007874016</v>
      </c>
      <c r="AO791" s="150">
        <v>207.83827128928561</v>
      </c>
      <c r="AP791" s="151">
        <v>224.76880210408731</v>
      </c>
      <c r="AQ791" s="152">
        <v>250.35149606299211</v>
      </c>
      <c r="AR791" s="150">
        <v>128.8256747875912</v>
      </c>
      <c r="AS791" s="151">
        <v>143.47432786262664</v>
      </c>
      <c r="AT791" s="152">
        <v>174.33153543307085</v>
      </c>
      <c r="AU791" s="150">
        <v>58.070947932984822</v>
      </c>
      <c r="AV791" s="151">
        <v>66.250576202127206</v>
      </c>
      <c r="AW791" s="152">
        <v>78.156515748031481</v>
      </c>
      <c r="AX791" s="150">
        <v>58.162244094488194</v>
      </c>
      <c r="AY791" s="151">
        <v>58.162244094488194</v>
      </c>
      <c r="AZ791" s="152">
        <v>58.162244094488194</v>
      </c>
      <c r="BA791" s="150">
        <v>25.054780370350354</v>
      </c>
      <c r="BB791" s="151">
        <v>27.09574582145288</v>
      </c>
      <c r="BC791" s="152">
        <v>30.17972440944882</v>
      </c>
    </row>
    <row r="792" spans="1:55" hidden="1">
      <c r="A792" s="147" t="str">
        <f t="shared" si="12"/>
        <v>N/AMCDOWELL HOSP</v>
      </c>
      <c r="B792" s="148" t="s">
        <v>1196</v>
      </c>
      <c r="C792" s="148" t="s">
        <v>8373</v>
      </c>
      <c r="D792" s="168">
        <v>25</v>
      </c>
      <c r="E792" s="150">
        <v>379.06622248610302</v>
      </c>
      <c r="F792" s="151">
        <v>431.24875692342675</v>
      </c>
      <c r="G792" s="152">
        <v>534.48582729188786</v>
      </c>
      <c r="H792" s="150">
        <v>1926.4806644954863</v>
      </c>
      <c r="I792" s="151">
        <v>2140.2191583625972</v>
      </c>
      <c r="J792" s="153">
        <v>2581.7039303065803</v>
      </c>
      <c r="K792" s="150">
        <v>1802.829657442308</v>
      </c>
      <c r="L792" s="151">
        <v>2005.8444777140478</v>
      </c>
      <c r="M792" s="152">
        <v>2422.2955878816183</v>
      </c>
      <c r="N792" s="150">
        <v>84.259245271654066</v>
      </c>
      <c r="O792" s="151">
        <v>91.025471587425002</v>
      </c>
      <c r="P792" s="152">
        <v>105.9279424249622</v>
      </c>
      <c r="Q792" s="150">
        <v>39.391761781524274</v>
      </c>
      <c r="R792" s="151">
        <v>43.349209061124292</v>
      </c>
      <c r="S792" s="152">
        <v>53.480400000000003</v>
      </c>
      <c r="T792" s="150">
        <v>371.18615967095161</v>
      </c>
      <c r="U792" s="151">
        <v>401.34005859816926</v>
      </c>
      <c r="V792" s="152">
        <v>439.62317712594205</v>
      </c>
      <c r="W792" s="150">
        <v>136.04082985998122</v>
      </c>
      <c r="X792" s="151">
        <v>147.09232336719919</v>
      </c>
      <c r="Y792" s="152">
        <v>161.1232</v>
      </c>
      <c r="Z792" s="150">
        <v>544.81445317640589</v>
      </c>
      <c r="AA792" s="151">
        <v>668.36310565038957</v>
      </c>
      <c r="AB792" s="152">
        <v>859.12119999999993</v>
      </c>
      <c r="AC792" s="150">
        <v>163.74130014391903</v>
      </c>
      <c r="AD792" s="151">
        <v>184.40690632748328</v>
      </c>
      <c r="AE792" s="152">
        <v>197.75839999999999</v>
      </c>
      <c r="AF792" s="150">
        <v>208.622996626912</v>
      </c>
      <c r="AG792" s="151">
        <v>255.72635106945447</v>
      </c>
      <c r="AH792" s="152">
        <v>340.66563727493298</v>
      </c>
      <c r="AI792" s="150">
        <v>623.56522192882244</v>
      </c>
      <c r="AJ792" s="151">
        <v>682.47426838928584</v>
      </c>
      <c r="AK792" s="152">
        <v>735.64639999999997</v>
      </c>
      <c r="AL792" s="150">
        <v>37.622331048955282</v>
      </c>
      <c r="AM792" s="151">
        <v>43.730924548579111</v>
      </c>
      <c r="AN792" s="152">
        <v>48.411999999999999</v>
      </c>
      <c r="AO792" s="150">
        <v>82.680464660023887</v>
      </c>
      <c r="AP792" s="151">
        <v>89.415625350233213</v>
      </c>
      <c r="AQ792" s="152">
        <v>99.592716463704562</v>
      </c>
      <c r="AR792" s="150">
        <v>51.20799843392367</v>
      </c>
      <c r="AS792" s="151">
        <v>57.030814460017261</v>
      </c>
      <c r="AT792" s="152">
        <v>69.296504816756368</v>
      </c>
      <c r="AU792" s="150">
        <v>41.366485019016629</v>
      </c>
      <c r="AV792" s="151">
        <v>47.193193249216023</v>
      </c>
      <c r="AW792" s="152">
        <v>55.674316554303637</v>
      </c>
      <c r="AX792" s="150">
        <v>22.619600000000002</v>
      </c>
      <c r="AY792" s="151">
        <v>22.619600000000002</v>
      </c>
      <c r="AZ792" s="152">
        <v>22.619600000000002</v>
      </c>
      <c r="BA792" s="150">
        <v>10.552474658819062</v>
      </c>
      <c r="BB792" s="151">
        <v>11.412080525800503</v>
      </c>
      <c r="BC792" s="152">
        <v>12.710978597031637</v>
      </c>
    </row>
    <row r="793" spans="1:55" hidden="1">
      <c r="A793" s="147" t="str">
        <f t="shared" si="12"/>
        <v>N/AMARIN GENERAL HOSP</v>
      </c>
      <c r="B793" s="148" t="s">
        <v>1196</v>
      </c>
      <c r="C793" s="148" t="s">
        <v>8369</v>
      </c>
      <c r="D793" s="168">
        <v>120</v>
      </c>
      <c r="E793" s="150">
        <v>379.06622248610302</v>
      </c>
      <c r="F793" s="151">
        <v>431.24875692342675</v>
      </c>
      <c r="G793" s="152">
        <v>534.48582729188786</v>
      </c>
      <c r="H793" s="150">
        <v>1912.5048572445955</v>
      </c>
      <c r="I793" s="151">
        <v>2124.8392879806383</v>
      </c>
      <c r="J793" s="153">
        <v>2562.7296136399136</v>
      </c>
      <c r="K793" s="150">
        <v>1802.829657442308</v>
      </c>
      <c r="L793" s="151">
        <v>2005.8444777140478</v>
      </c>
      <c r="M793" s="152">
        <v>2422.2955878816183</v>
      </c>
      <c r="N793" s="150">
        <v>84.259245271654066</v>
      </c>
      <c r="O793" s="151">
        <v>91.025471587425002</v>
      </c>
      <c r="P793" s="152">
        <v>105.9279424249622</v>
      </c>
      <c r="Q793" s="150">
        <v>25.415954530633492</v>
      </c>
      <c r="R793" s="151">
        <v>27.969338679165507</v>
      </c>
      <c r="S793" s="152">
        <v>34.506083333333329</v>
      </c>
      <c r="T793" s="150">
        <v>371.18615967095161</v>
      </c>
      <c r="U793" s="151">
        <v>401.34005859816926</v>
      </c>
      <c r="V793" s="152">
        <v>439.62317712594205</v>
      </c>
      <c r="W793" s="150">
        <v>375.20916269712563</v>
      </c>
      <c r="X793" s="151">
        <v>405.68987668324172</v>
      </c>
      <c r="Y793" s="152">
        <v>444.38791666666668</v>
      </c>
      <c r="Z793" s="150">
        <v>1284.2663332027194</v>
      </c>
      <c r="AA793" s="151">
        <v>1575.5019528890502</v>
      </c>
      <c r="AB793" s="152">
        <v>2025.1673333333333</v>
      </c>
      <c r="AC793" s="150">
        <v>371.43719216657382</v>
      </c>
      <c r="AD793" s="151">
        <v>418.31586436776286</v>
      </c>
      <c r="AE793" s="152">
        <v>448.60291666666666</v>
      </c>
      <c r="AF793" s="150">
        <v>227.64486580516285</v>
      </c>
      <c r="AG793" s="151">
        <v>279.04301928975514</v>
      </c>
      <c r="AH793" s="152">
        <v>371.72691666666668</v>
      </c>
      <c r="AI793" s="150">
        <v>235.72573195823955</v>
      </c>
      <c r="AJ793" s="151">
        <v>257.99505937983804</v>
      </c>
      <c r="AK793" s="152">
        <v>278.09566666666672</v>
      </c>
      <c r="AL793" s="150">
        <v>242.73897632977094</v>
      </c>
      <c r="AM793" s="151">
        <v>282.15157229528739</v>
      </c>
      <c r="AN793" s="152">
        <v>312.35383333333334</v>
      </c>
      <c r="AO793" s="150">
        <v>82.680464660023887</v>
      </c>
      <c r="AP793" s="151">
        <v>89.415625350233213</v>
      </c>
      <c r="AQ793" s="152">
        <v>99.592716463704562</v>
      </c>
      <c r="AR793" s="150">
        <v>51.20799843392367</v>
      </c>
      <c r="AS793" s="151">
        <v>57.030814460017261</v>
      </c>
      <c r="AT793" s="152">
        <v>69.296504816756368</v>
      </c>
      <c r="AU793" s="150">
        <v>24.475687465523666</v>
      </c>
      <c r="AV793" s="151">
        <v>27.923229347063621</v>
      </c>
      <c r="AW793" s="152">
        <v>32.941333333333333</v>
      </c>
      <c r="AX793" s="150">
        <v>115.54466666666667</v>
      </c>
      <c r="AY793" s="151">
        <v>115.54466666666667</v>
      </c>
      <c r="AZ793" s="152">
        <v>115.54466666666667</v>
      </c>
      <c r="BA793" s="150">
        <v>10.552474658819062</v>
      </c>
      <c r="BB793" s="151">
        <v>11.412080525800503</v>
      </c>
      <c r="BC793" s="152">
        <v>12.710978597031637</v>
      </c>
    </row>
    <row r="794" spans="1:55" hidden="1">
      <c r="A794" s="147" t="str">
        <f t="shared" si="12"/>
        <v>N/AIU HEALTH DBA BLOOMINGTON HOSP</v>
      </c>
      <c r="B794" s="148" t="s">
        <v>1196</v>
      </c>
      <c r="C794" s="148" t="s">
        <v>8363</v>
      </c>
      <c r="D794" s="168">
        <v>180</v>
      </c>
      <c r="E794" s="150">
        <v>379.06622248610302</v>
      </c>
      <c r="F794" s="151">
        <v>431.24875692342675</v>
      </c>
      <c r="G794" s="152">
        <v>534.48582729188786</v>
      </c>
      <c r="H794" s="150">
        <v>1866.8484207393969</v>
      </c>
      <c r="I794" s="151">
        <v>2075.4527166283892</v>
      </c>
      <c r="J794" s="153">
        <v>2505.0138101038406</v>
      </c>
      <c r="K794" s="150">
        <v>1802.829657442308</v>
      </c>
      <c r="L794" s="151">
        <v>2005.8444777140478</v>
      </c>
      <c r="M794" s="152">
        <v>2422.2955878816183</v>
      </c>
      <c r="N794" s="150">
        <v>41.767764857441897</v>
      </c>
      <c r="O794" s="151">
        <v>45.121819938498149</v>
      </c>
      <c r="P794" s="152">
        <v>52.509055555555548</v>
      </c>
      <c r="Q794" s="150">
        <v>22.250998439646988</v>
      </c>
      <c r="R794" s="151">
        <v>24.486418975843119</v>
      </c>
      <c r="S794" s="152">
        <v>30.209166666666665</v>
      </c>
      <c r="T794" s="150">
        <v>371.18615967095161</v>
      </c>
      <c r="U794" s="151">
        <v>401.34005859816926</v>
      </c>
      <c r="V794" s="152">
        <v>439.62317712594205</v>
      </c>
      <c r="W794" s="150">
        <v>196.7168388840154</v>
      </c>
      <c r="X794" s="151">
        <v>212.69744463248605</v>
      </c>
      <c r="Y794" s="152">
        <v>232.98627777777776</v>
      </c>
      <c r="Z794" s="150">
        <v>951.90664412770377</v>
      </c>
      <c r="AA794" s="151">
        <v>1167.7723989316237</v>
      </c>
      <c r="AB794" s="152">
        <v>1501.0673333333334</v>
      </c>
      <c r="AC794" s="150">
        <v>231.21543485457499</v>
      </c>
      <c r="AD794" s="151">
        <v>260.3968760430011</v>
      </c>
      <c r="AE794" s="152">
        <v>279.25022222222225</v>
      </c>
      <c r="AF794" s="150">
        <v>208.622996626912</v>
      </c>
      <c r="AG794" s="151">
        <v>255.72635106945447</v>
      </c>
      <c r="AH794" s="152">
        <v>340.66563727493298</v>
      </c>
      <c r="AI794" s="150">
        <v>342.89365588688821</v>
      </c>
      <c r="AJ794" s="151">
        <v>375.28728143764823</v>
      </c>
      <c r="AK794" s="152">
        <v>404.5262222222222</v>
      </c>
      <c r="AL794" s="150">
        <v>125.80976131826617</v>
      </c>
      <c r="AM794" s="151">
        <v>146.23700941137247</v>
      </c>
      <c r="AN794" s="152">
        <v>161.89061111111113</v>
      </c>
      <c r="AO794" s="150">
        <v>82.680464660023887</v>
      </c>
      <c r="AP794" s="151">
        <v>89.415625350233213</v>
      </c>
      <c r="AQ794" s="152">
        <v>99.592716463704562</v>
      </c>
      <c r="AR794" s="150">
        <v>51.20799843392367</v>
      </c>
      <c r="AS794" s="151">
        <v>57.030814460017261</v>
      </c>
      <c r="AT794" s="152">
        <v>69.296504816756368</v>
      </c>
      <c r="AU794" s="150">
        <v>33.231917657580823</v>
      </c>
      <c r="AV794" s="151">
        <v>37.912825112776005</v>
      </c>
      <c r="AW794" s="152">
        <v>44.726166666666664</v>
      </c>
      <c r="AX794" s="150">
        <v>22.744500000000002</v>
      </c>
      <c r="AY794" s="151">
        <v>22.744500000000002</v>
      </c>
      <c r="AZ794" s="152">
        <v>22.744500000000002</v>
      </c>
      <c r="BA794" s="150">
        <v>6.6571220223008112</v>
      </c>
      <c r="BB794" s="151">
        <v>7.1994119905405025</v>
      </c>
      <c r="BC794" s="152">
        <v>8.0188333333333333</v>
      </c>
    </row>
    <row r="795" spans="1:55" hidden="1">
      <c r="A795" s="147" t="str">
        <f t="shared" si="12"/>
        <v>N/AIU HEALTH ARNETT HOSP</v>
      </c>
      <c r="B795" s="148" t="s">
        <v>1196</v>
      </c>
      <c r="C795" s="148" t="s">
        <v>8362</v>
      </c>
      <c r="D795" s="168">
        <v>362</v>
      </c>
      <c r="E795" s="150">
        <v>69.501542160231992</v>
      </c>
      <c r="F795" s="151">
        <v>79.069175470942966</v>
      </c>
      <c r="G795" s="152">
        <v>97.997624309392265</v>
      </c>
      <c r="H795" s="150">
        <v>1975.5733935670435</v>
      </c>
      <c r="I795" s="151">
        <v>2194.2439310474842</v>
      </c>
      <c r="J795" s="153">
        <v>2648.354891550714</v>
      </c>
      <c r="K795" s="150">
        <v>1802.829657442308</v>
      </c>
      <c r="L795" s="151">
        <v>2005.8444777140478</v>
      </c>
      <c r="M795" s="152">
        <v>2422.2955878816183</v>
      </c>
      <c r="N795" s="150">
        <v>84.259245271654066</v>
      </c>
      <c r="O795" s="151">
        <v>91.025471587425002</v>
      </c>
      <c r="P795" s="152">
        <v>105.9279424249622</v>
      </c>
      <c r="Q795" s="150">
        <v>88.484490853081581</v>
      </c>
      <c r="R795" s="151">
        <v>97.373981746011381</v>
      </c>
      <c r="S795" s="152">
        <v>120.13136124413352</v>
      </c>
      <c r="T795" s="150">
        <v>371.18615967095161</v>
      </c>
      <c r="U795" s="151">
        <v>401.34005859816926</v>
      </c>
      <c r="V795" s="152">
        <v>439.62317712594205</v>
      </c>
      <c r="W795" s="150">
        <v>109.08773789699404</v>
      </c>
      <c r="X795" s="151">
        <v>117.94965404618659</v>
      </c>
      <c r="Y795" s="152">
        <v>129.20066298342542</v>
      </c>
      <c r="Z795" s="150">
        <v>1322.968133891643</v>
      </c>
      <c r="AA795" s="151">
        <v>1622.9802375635868</v>
      </c>
      <c r="AB795" s="152">
        <v>2086.1964364640885</v>
      </c>
      <c r="AC795" s="150">
        <v>425.10580472305929</v>
      </c>
      <c r="AD795" s="151">
        <v>478.75793243324819</v>
      </c>
      <c r="AE795" s="152">
        <v>513.42113259668497</v>
      </c>
      <c r="AF795" s="150">
        <v>330.40389397273236</v>
      </c>
      <c r="AG795" s="151">
        <v>405.00320458864655</v>
      </c>
      <c r="AH795" s="152">
        <v>539.52466850828739</v>
      </c>
      <c r="AI795" s="150">
        <v>335.72079083076414</v>
      </c>
      <c r="AJ795" s="151">
        <v>367.43678615779424</v>
      </c>
      <c r="AK795" s="152">
        <v>396.06408839778999</v>
      </c>
      <c r="AL795" s="150">
        <v>79.461746199126495</v>
      </c>
      <c r="AM795" s="151">
        <v>92.363644958911635</v>
      </c>
      <c r="AN795" s="152">
        <v>102.25049723756908</v>
      </c>
      <c r="AO795" s="150">
        <v>82.680464660023887</v>
      </c>
      <c r="AP795" s="151">
        <v>89.415625350233213</v>
      </c>
      <c r="AQ795" s="152">
        <v>99.592716463704562</v>
      </c>
      <c r="AR795" s="150">
        <v>51.20799843392367</v>
      </c>
      <c r="AS795" s="151">
        <v>57.030814460017261</v>
      </c>
      <c r="AT795" s="152">
        <v>69.296504816756368</v>
      </c>
      <c r="AU795" s="150">
        <v>41.366485019016629</v>
      </c>
      <c r="AV795" s="151">
        <v>47.193193249216023</v>
      </c>
      <c r="AW795" s="152">
        <v>55.674316554303637</v>
      </c>
      <c r="AX795" s="150">
        <v>18.331381215469612</v>
      </c>
      <c r="AY795" s="151">
        <v>18.331381215469612</v>
      </c>
      <c r="AZ795" s="152">
        <v>18.331381215469612</v>
      </c>
      <c r="BA795" s="150">
        <v>10.552474658819062</v>
      </c>
      <c r="BB795" s="151">
        <v>11.412080525800503</v>
      </c>
      <c r="BC795" s="152">
        <v>12.710978597031637</v>
      </c>
    </row>
    <row r="796" spans="1:55" hidden="1">
      <c r="A796" s="147" t="str">
        <f t="shared" si="12"/>
        <v>N/AINTERNATIONAL PHYSICIANS NTWRKS LLC</v>
      </c>
      <c r="B796" s="148" t="s">
        <v>1196</v>
      </c>
      <c r="C796" s="148" t="s">
        <v>8377</v>
      </c>
      <c r="D796" s="168">
        <v>266</v>
      </c>
      <c r="E796" s="150">
        <v>379.06622248610302</v>
      </c>
      <c r="F796" s="151">
        <v>431.24875692342675</v>
      </c>
      <c r="G796" s="152">
        <v>534.48582729188786</v>
      </c>
      <c r="H796" s="150">
        <v>1975.5733935670435</v>
      </c>
      <c r="I796" s="151">
        <v>2194.2439310474842</v>
      </c>
      <c r="J796" s="153">
        <v>2648.354891550714</v>
      </c>
      <c r="K796" s="150">
        <v>1802.829657442308</v>
      </c>
      <c r="L796" s="151">
        <v>2005.8444777140478</v>
      </c>
      <c r="M796" s="152">
        <v>2422.2955878816183</v>
      </c>
      <c r="N796" s="150">
        <v>84.259245271654066</v>
      </c>
      <c r="O796" s="151">
        <v>91.025471587425002</v>
      </c>
      <c r="P796" s="152">
        <v>105.9279424249622</v>
      </c>
      <c r="Q796" s="150">
        <v>88.484490853081581</v>
      </c>
      <c r="R796" s="151">
        <v>97.373981746011381</v>
      </c>
      <c r="S796" s="152">
        <v>120.13136124413352</v>
      </c>
      <c r="T796" s="150">
        <v>371.18615967095161</v>
      </c>
      <c r="U796" s="151">
        <v>401.34005859816926</v>
      </c>
      <c r="V796" s="152">
        <v>439.62317712594205</v>
      </c>
      <c r="W796" s="150">
        <v>203.94181294852581</v>
      </c>
      <c r="X796" s="151">
        <v>220.50935097347505</v>
      </c>
      <c r="Y796" s="152">
        <v>241.54334805137927</v>
      </c>
      <c r="Z796" s="150">
        <v>1032.5923936875072</v>
      </c>
      <c r="AA796" s="151">
        <v>1266.7554157057007</v>
      </c>
      <c r="AB796" s="152">
        <v>1628.3011788757403</v>
      </c>
      <c r="AC796" s="150">
        <v>227.29796487514423</v>
      </c>
      <c r="AD796" s="151">
        <v>255.9849865630552</v>
      </c>
      <c r="AE796" s="152">
        <v>274.51890156885418</v>
      </c>
      <c r="AF796" s="150">
        <v>208.622996626912</v>
      </c>
      <c r="AG796" s="151">
        <v>255.72635106945447</v>
      </c>
      <c r="AH796" s="152">
        <v>340.66563727493298</v>
      </c>
      <c r="AI796" s="150">
        <v>315.48786505928706</v>
      </c>
      <c r="AJ796" s="151">
        <v>345.29242863485371</v>
      </c>
      <c r="AK796" s="152">
        <v>372.19444576567838</v>
      </c>
      <c r="AL796" s="150">
        <v>77.904170065568721</v>
      </c>
      <c r="AM796" s="151">
        <v>90.553171166454433</v>
      </c>
      <c r="AN796" s="152">
        <v>100.24622547461853</v>
      </c>
      <c r="AO796" s="150">
        <v>82.680464660023887</v>
      </c>
      <c r="AP796" s="151">
        <v>89.415625350233213</v>
      </c>
      <c r="AQ796" s="152">
        <v>99.592716463704562</v>
      </c>
      <c r="AR796" s="150">
        <v>51.20799843392367</v>
      </c>
      <c r="AS796" s="151">
        <v>57.030814460017261</v>
      </c>
      <c r="AT796" s="152">
        <v>69.296504816756368</v>
      </c>
      <c r="AU796" s="150">
        <v>41.366485019016629</v>
      </c>
      <c r="AV796" s="151">
        <v>47.193193249216023</v>
      </c>
      <c r="AW796" s="152">
        <v>55.674316554303637</v>
      </c>
      <c r="AX796" s="150">
        <v>66.396630956683396</v>
      </c>
      <c r="AY796" s="151">
        <v>66.396630956683396</v>
      </c>
      <c r="AZ796" s="152">
        <v>66.396630956683396</v>
      </c>
      <c r="BA796" s="150">
        <v>10.552474658819062</v>
      </c>
      <c r="BB796" s="151">
        <v>11.412080525800503</v>
      </c>
      <c r="BC796" s="152">
        <v>12.710978597031637</v>
      </c>
    </row>
    <row r="797" spans="1:55" hidden="1">
      <c r="A797" s="147" t="str">
        <f t="shared" si="12"/>
        <v>N/AINDIANA UNIVERSITY HEALTH</v>
      </c>
      <c r="B797" s="148" t="s">
        <v>1196</v>
      </c>
      <c r="C797" s="148" t="s">
        <v>606</v>
      </c>
      <c r="D797" s="168">
        <v>1143</v>
      </c>
      <c r="E797" s="150">
        <v>379.06622248610302</v>
      </c>
      <c r="F797" s="151">
        <v>431.24875692342675</v>
      </c>
      <c r="G797" s="152">
        <v>534.48582729188786</v>
      </c>
      <c r="H797" s="150">
        <v>1919.4014699080849</v>
      </c>
      <c r="I797" s="151">
        <v>2132.4287607699316</v>
      </c>
      <c r="J797" s="153">
        <v>2572.0928303940696</v>
      </c>
      <c r="K797" s="150">
        <v>1802.829657442308</v>
      </c>
      <c r="L797" s="151">
        <v>2005.8444777140478</v>
      </c>
      <c r="M797" s="152">
        <v>2422.2955878816183</v>
      </c>
      <c r="N797" s="150">
        <v>84.259245271654066</v>
      </c>
      <c r="O797" s="151">
        <v>91.025471587425002</v>
      </c>
      <c r="P797" s="152">
        <v>105.9279424249622</v>
      </c>
      <c r="Q797" s="150">
        <v>32.312567194122906</v>
      </c>
      <c r="R797" s="151">
        <v>35.55881146845875</v>
      </c>
      <c r="S797" s="152">
        <v>43.869300087489059</v>
      </c>
      <c r="T797" s="150">
        <v>371.18615967095161</v>
      </c>
      <c r="U797" s="151">
        <v>401.34005859816926</v>
      </c>
      <c r="V797" s="152">
        <v>439.62317712594205</v>
      </c>
      <c r="W797" s="150">
        <v>136.81140097441511</v>
      </c>
      <c r="X797" s="151">
        <v>147.92549305352344</v>
      </c>
      <c r="Y797" s="152">
        <v>162.03584426946631</v>
      </c>
      <c r="Z797" s="150">
        <v>991.06105882697477</v>
      </c>
      <c r="AA797" s="151">
        <v>1215.8059377919715</v>
      </c>
      <c r="AB797" s="152">
        <v>1562.8101662292213</v>
      </c>
      <c r="AC797" s="150">
        <v>348.46169207523553</v>
      </c>
      <c r="AD797" s="151">
        <v>392.44065213085884</v>
      </c>
      <c r="AE797" s="152">
        <v>420.85427821522308</v>
      </c>
      <c r="AF797" s="150">
        <v>249.86707608519799</v>
      </c>
      <c r="AG797" s="151">
        <v>306.28260859435261</v>
      </c>
      <c r="AH797" s="152">
        <v>408.01411198600175</v>
      </c>
      <c r="AI797" s="150">
        <v>410.14795374461187</v>
      </c>
      <c r="AJ797" s="151">
        <v>448.89518340579917</v>
      </c>
      <c r="AK797" s="152">
        <v>483.86897637795272</v>
      </c>
      <c r="AL797" s="150">
        <v>49.120656178063143</v>
      </c>
      <c r="AM797" s="151">
        <v>57.096188598851448</v>
      </c>
      <c r="AN797" s="152">
        <v>63.207917760279962</v>
      </c>
      <c r="AO797" s="150">
        <v>231.04620044638648</v>
      </c>
      <c r="AP797" s="151">
        <v>249.86725198821605</v>
      </c>
      <c r="AQ797" s="152">
        <v>278.30659667541556</v>
      </c>
      <c r="AR797" s="150">
        <v>152.11000000000001</v>
      </c>
      <c r="AS797" s="151">
        <v>169.40629301703663</v>
      </c>
      <c r="AT797" s="152">
        <v>205.84072156770608</v>
      </c>
      <c r="AU797" s="150">
        <v>44.645821301076758</v>
      </c>
      <c r="AV797" s="151">
        <v>50.934442978732164</v>
      </c>
      <c r="AW797" s="152">
        <v>60.08790901137359</v>
      </c>
      <c r="AX797" s="150">
        <v>201.01470691163604</v>
      </c>
      <c r="AY797" s="151">
        <v>201.01470691163604</v>
      </c>
      <c r="AZ797" s="152">
        <v>201.01470691163604</v>
      </c>
      <c r="BA797" s="150">
        <v>37.54</v>
      </c>
      <c r="BB797" s="151">
        <v>40.598012958080361</v>
      </c>
      <c r="BC797" s="152">
        <v>45.218790090510225</v>
      </c>
    </row>
    <row r="798" spans="1:55" hidden="1">
      <c r="A798" s="147" t="str">
        <f t="shared" si="12"/>
        <v>N/AINDIANA UNIV HLTH BALL MEML HOSP</v>
      </c>
      <c r="B798" s="148" t="s">
        <v>1196</v>
      </c>
      <c r="C798" s="148" t="s">
        <v>8418</v>
      </c>
      <c r="D798" s="168">
        <v>290</v>
      </c>
      <c r="E798" s="150">
        <v>379.06622248610302</v>
      </c>
      <c r="F798" s="151">
        <v>431.24875692342675</v>
      </c>
      <c r="G798" s="152">
        <v>534.48582729188786</v>
      </c>
      <c r="H798" s="150">
        <v>1975.5733935670435</v>
      </c>
      <c r="I798" s="151">
        <v>2194.2439310474842</v>
      </c>
      <c r="J798" s="153">
        <v>2648.354891550714</v>
      </c>
      <c r="K798" s="150">
        <v>1802.829657442308</v>
      </c>
      <c r="L798" s="151">
        <v>2005.8444777140478</v>
      </c>
      <c r="M798" s="152">
        <v>2422.2955878816183</v>
      </c>
      <c r="N798" s="150">
        <v>84.259245271654066</v>
      </c>
      <c r="O798" s="151">
        <v>91.025471587425002</v>
      </c>
      <c r="P798" s="152">
        <v>105.9279424249622</v>
      </c>
      <c r="Q798" s="150">
        <v>88.484490853081581</v>
      </c>
      <c r="R798" s="151">
        <v>97.373981746011381</v>
      </c>
      <c r="S798" s="152">
        <v>120.13136124413352</v>
      </c>
      <c r="T798" s="150">
        <v>380.15093929162475</v>
      </c>
      <c r="U798" s="151">
        <v>411.03310637093671</v>
      </c>
      <c r="V798" s="152">
        <v>450.24082758620688</v>
      </c>
      <c r="W798" s="150">
        <v>82.260868514926258</v>
      </c>
      <c r="X798" s="151">
        <v>88.943461198508857</v>
      </c>
      <c r="Y798" s="152">
        <v>97.427620689655171</v>
      </c>
      <c r="Z798" s="150">
        <v>788.34218585626195</v>
      </c>
      <c r="AA798" s="151">
        <v>967.11610454193089</v>
      </c>
      <c r="AB798" s="152">
        <v>1243.1415517241378</v>
      </c>
      <c r="AC798" s="150">
        <v>324.69153748959383</v>
      </c>
      <c r="AD798" s="151">
        <v>365.67049294553732</v>
      </c>
      <c r="AE798" s="152">
        <v>392.14589655172415</v>
      </c>
      <c r="AF798" s="150">
        <v>208.622996626912</v>
      </c>
      <c r="AG798" s="151">
        <v>255.72635106945447</v>
      </c>
      <c r="AH798" s="152">
        <v>340.66563727493298</v>
      </c>
      <c r="AI798" s="150">
        <v>315.48786505928706</v>
      </c>
      <c r="AJ798" s="151">
        <v>345.29242863485371</v>
      </c>
      <c r="AK798" s="152">
        <v>372.19444576567838</v>
      </c>
      <c r="AL798" s="150">
        <v>77.904170065568721</v>
      </c>
      <c r="AM798" s="151">
        <v>90.553171166454433</v>
      </c>
      <c r="AN798" s="152">
        <v>100.24622547461853</v>
      </c>
      <c r="AO798" s="150">
        <v>208.7821243093012</v>
      </c>
      <c r="AP798" s="151">
        <v>225.78954150571536</v>
      </c>
      <c r="AQ798" s="152">
        <v>251.48841379310343</v>
      </c>
      <c r="AR798" s="150">
        <v>152.11000000000001</v>
      </c>
      <c r="AS798" s="151">
        <v>169.40629301703663</v>
      </c>
      <c r="AT798" s="152">
        <v>205.84072156770608</v>
      </c>
      <c r="AU798" s="150">
        <v>28.483099015767479</v>
      </c>
      <c r="AV798" s="151">
        <v>32.495107949580969</v>
      </c>
      <c r="AW798" s="152">
        <v>38.334827586206899</v>
      </c>
      <c r="AX798" s="150">
        <v>96.404655172413783</v>
      </c>
      <c r="AY798" s="151">
        <v>96.404655172413783</v>
      </c>
      <c r="AZ798" s="152">
        <v>96.404655172413783</v>
      </c>
      <c r="BA798" s="150">
        <v>12.053153558481362</v>
      </c>
      <c r="BB798" s="151">
        <v>13.035004910840669</v>
      </c>
      <c r="BC798" s="152">
        <v>14.518620689655171</v>
      </c>
    </row>
    <row r="799" spans="1:55" hidden="1">
      <c r="A799" s="147" t="str">
        <f t="shared" si="12"/>
        <v>N/AGERIMED</v>
      </c>
      <c r="B799" s="148" t="s">
        <v>1196</v>
      </c>
      <c r="C799" s="148" t="s">
        <v>8387</v>
      </c>
      <c r="D799" s="168">
        <v>0</v>
      </c>
      <c r="E799" s="150">
        <v>379.06622248610302</v>
      </c>
      <c r="F799" s="151">
        <v>431.24875692342675</v>
      </c>
      <c r="G799" s="152">
        <v>534.48582729188786</v>
      </c>
      <c r="H799" s="150">
        <v>1975.5733935670435</v>
      </c>
      <c r="I799" s="151">
        <v>2194.2439310474842</v>
      </c>
      <c r="J799" s="153">
        <v>2648.354891550714</v>
      </c>
      <c r="K799" s="150">
        <v>1802.829657442308</v>
      </c>
      <c r="L799" s="151">
        <v>2005.8444777140478</v>
      </c>
      <c r="M799" s="152">
        <v>2422.2955878816183</v>
      </c>
      <c r="N799" s="150">
        <v>84.259245271654066</v>
      </c>
      <c r="O799" s="151">
        <v>91.025471587425002</v>
      </c>
      <c r="P799" s="152">
        <v>105.9279424249622</v>
      </c>
      <c r="Q799" s="150">
        <v>88.484490853081581</v>
      </c>
      <c r="R799" s="151">
        <v>97.373981746011381</v>
      </c>
      <c r="S799" s="152">
        <v>120.13136124413352</v>
      </c>
      <c r="T799" s="150">
        <v>371.18615967095161</v>
      </c>
      <c r="U799" s="151">
        <v>401.34005859816926</v>
      </c>
      <c r="V799" s="152">
        <v>439.62317712594205</v>
      </c>
      <c r="W799" s="150">
        <v>203.94181294852581</v>
      </c>
      <c r="X799" s="151">
        <v>220.50935097347505</v>
      </c>
      <c r="Y799" s="152">
        <v>241.54334805137927</v>
      </c>
      <c r="Z799" s="150">
        <v>1032.5923936875072</v>
      </c>
      <c r="AA799" s="151">
        <v>1266.7554157057007</v>
      </c>
      <c r="AB799" s="152">
        <v>1628.3011788757403</v>
      </c>
      <c r="AC799" s="150">
        <v>227.29796487514423</v>
      </c>
      <c r="AD799" s="151">
        <v>255.9849865630552</v>
      </c>
      <c r="AE799" s="152">
        <v>274.51890156885418</v>
      </c>
      <c r="AF799" s="150">
        <v>208.622996626912</v>
      </c>
      <c r="AG799" s="151">
        <v>255.72635106945447</v>
      </c>
      <c r="AH799" s="152">
        <v>340.66563727493298</v>
      </c>
      <c r="AI799" s="150">
        <v>315.48786505928706</v>
      </c>
      <c r="AJ799" s="151">
        <v>345.29242863485371</v>
      </c>
      <c r="AK799" s="152">
        <v>372.19444576567838</v>
      </c>
      <c r="AL799" s="150">
        <v>77.904170065568721</v>
      </c>
      <c r="AM799" s="151">
        <v>90.553171166454433</v>
      </c>
      <c r="AN799" s="152">
        <v>100.24622547461853</v>
      </c>
      <c r="AO799" s="150">
        <v>82.680464660023887</v>
      </c>
      <c r="AP799" s="151">
        <v>89.415625350233213</v>
      </c>
      <c r="AQ799" s="152">
        <v>99.592716463704562</v>
      </c>
      <c r="AR799" s="150">
        <v>51.20799843392367</v>
      </c>
      <c r="AS799" s="151">
        <v>57.030814460017261</v>
      </c>
      <c r="AT799" s="152">
        <v>69.296504816756368</v>
      </c>
      <c r="AU799" s="150">
        <v>41.366485019016629</v>
      </c>
      <c r="AV799" s="151">
        <v>47.193193249216023</v>
      </c>
      <c r="AW799" s="152">
        <v>55.674316554303637</v>
      </c>
      <c r="AX799" s="150">
        <v>66.396630956683396</v>
      </c>
      <c r="AY799" s="151">
        <v>66.396630956683396</v>
      </c>
      <c r="AZ799" s="152">
        <v>66.396630956683396</v>
      </c>
      <c r="BA799" s="150">
        <v>10.552474658819062</v>
      </c>
      <c r="BB799" s="151">
        <v>11.412080525800503</v>
      </c>
      <c r="BC799" s="152">
        <v>12.710978597031637</v>
      </c>
    </row>
    <row r="800" spans="1:55" hidden="1">
      <c r="A800" s="147" t="str">
        <f t="shared" si="12"/>
        <v>N/AFROEDTERT MEML LUTHERAN HOSP INC</v>
      </c>
      <c r="B800" s="148" t="s">
        <v>1196</v>
      </c>
      <c r="C800" s="148" t="s">
        <v>8417</v>
      </c>
      <c r="D800" s="168">
        <v>340</v>
      </c>
      <c r="E800" s="150">
        <v>379.06622248610302</v>
      </c>
      <c r="F800" s="151">
        <v>431.24875692342675</v>
      </c>
      <c r="G800" s="152">
        <v>534.48582729188786</v>
      </c>
      <c r="H800" s="150">
        <v>1975.5733935670435</v>
      </c>
      <c r="I800" s="151">
        <v>2194.2439310474842</v>
      </c>
      <c r="J800" s="153">
        <v>2648.354891550714</v>
      </c>
      <c r="K800" s="150">
        <v>1802.829657442308</v>
      </c>
      <c r="L800" s="151">
        <v>2005.8444777140478</v>
      </c>
      <c r="M800" s="152">
        <v>2422.2955878816183</v>
      </c>
      <c r="N800" s="150">
        <v>84.259245271654066</v>
      </c>
      <c r="O800" s="151">
        <v>91.025471587425002</v>
      </c>
      <c r="P800" s="152">
        <v>105.9279424249622</v>
      </c>
      <c r="Q800" s="150">
        <v>88.484490853081581</v>
      </c>
      <c r="R800" s="151">
        <v>97.373981746011381</v>
      </c>
      <c r="S800" s="152">
        <v>120.13136124413352</v>
      </c>
      <c r="T800" s="150">
        <v>601.53244719955876</v>
      </c>
      <c r="U800" s="151">
        <v>650.39889370278183</v>
      </c>
      <c r="V800" s="152">
        <v>712.43929411764702</v>
      </c>
      <c r="W800" s="150">
        <v>363.16047377477844</v>
      </c>
      <c r="X800" s="151">
        <v>392.66239332445321</v>
      </c>
      <c r="Y800" s="152">
        <v>430.11776470588239</v>
      </c>
      <c r="Z800" s="150">
        <v>1032.5923936875072</v>
      </c>
      <c r="AA800" s="151">
        <v>1266.7554157057007</v>
      </c>
      <c r="AB800" s="152">
        <v>1628.3011788757403</v>
      </c>
      <c r="AC800" s="150">
        <v>227.29796487514423</v>
      </c>
      <c r="AD800" s="151">
        <v>255.9849865630552</v>
      </c>
      <c r="AE800" s="152">
        <v>274.51890156885418</v>
      </c>
      <c r="AF800" s="150">
        <v>208.622996626912</v>
      </c>
      <c r="AG800" s="151">
        <v>255.72635106945447</v>
      </c>
      <c r="AH800" s="152">
        <v>340.66563727493298</v>
      </c>
      <c r="AI800" s="150">
        <v>315.48786505928706</v>
      </c>
      <c r="AJ800" s="151">
        <v>345.29242863485371</v>
      </c>
      <c r="AK800" s="152">
        <v>372.19444576567838</v>
      </c>
      <c r="AL800" s="150">
        <v>77.904170065568721</v>
      </c>
      <c r="AM800" s="151">
        <v>90.553171166454433</v>
      </c>
      <c r="AN800" s="152">
        <v>100.24622547461853</v>
      </c>
      <c r="AO800" s="150">
        <v>289.23</v>
      </c>
      <c r="AP800" s="151">
        <v>312.79071091810295</v>
      </c>
      <c r="AQ800" s="152">
        <v>348.39186621945322</v>
      </c>
      <c r="AR800" s="150">
        <v>152.11000000000001</v>
      </c>
      <c r="AS800" s="151">
        <v>169.40629301703663</v>
      </c>
      <c r="AT800" s="152">
        <v>205.84072156770608</v>
      </c>
      <c r="AU800" s="150">
        <v>102.33533403000369</v>
      </c>
      <c r="AV800" s="151">
        <v>116.74985662622406</v>
      </c>
      <c r="AW800" s="152">
        <v>137.73105882352939</v>
      </c>
      <c r="AX800" s="150">
        <v>183.483</v>
      </c>
      <c r="AY800" s="151">
        <v>183.483</v>
      </c>
      <c r="AZ800" s="152">
        <v>183.483</v>
      </c>
      <c r="BA800" s="150">
        <v>37.54</v>
      </c>
      <c r="BB800" s="151">
        <v>40.598012958080361</v>
      </c>
      <c r="BC800" s="152">
        <v>45.218790090510225</v>
      </c>
    </row>
    <row r="801" spans="1:55" hidden="1">
      <c r="A801" s="147" t="str">
        <f t="shared" si="12"/>
        <v>N/AFIRST CHOICE</v>
      </c>
      <c r="B801" s="148" t="s">
        <v>1196</v>
      </c>
      <c r="C801" s="148" t="s">
        <v>8353</v>
      </c>
      <c r="D801" s="168">
        <v>297</v>
      </c>
      <c r="E801" s="150">
        <v>379.06622248610302</v>
      </c>
      <c r="F801" s="151">
        <v>431.24875692342675</v>
      </c>
      <c r="G801" s="152">
        <v>534.48582729188786</v>
      </c>
      <c r="H801" s="150">
        <v>1901.9244764832556</v>
      </c>
      <c r="I801" s="151">
        <v>2113.1959616396284</v>
      </c>
      <c r="J801" s="153">
        <v>2548.365112798163</v>
      </c>
      <c r="K801" s="150">
        <v>1802.829657442308</v>
      </c>
      <c r="L801" s="151">
        <v>2005.8444777140478</v>
      </c>
      <c r="M801" s="152">
        <v>2422.2955878816183</v>
      </c>
      <c r="N801" s="150">
        <v>84.259245271654066</v>
      </c>
      <c r="O801" s="151">
        <v>91.025471587425002</v>
      </c>
      <c r="P801" s="152">
        <v>105.9279424249622</v>
      </c>
      <c r="Q801" s="150">
        <v>14.835573769293754</v>
      </c>
      <c r="R801" s="151">
        <v>16.326012338155476</v>
      </c>
      <c r="S801" s="152">
        <v>20.141582491582493</v>
      </c>
      <c r="T801" s="150">
        <v>985.61361637772541</v>
      </c>
      <c r="U801" s="151">
        <v>1065.6815084453865</v>
      </c>
      <c r="V801" s="152">
        <v>1167.3349831649832</v>
      </c>
      <c r="W801" s="150">
        <v>165.57792401664207</v>
      </c>
      <c r="X801" s="151">
        <v>179.02891041603363</v>
      </c>
      <c r="Y801" s="152">
        <v>196.10616161616161</v>
      </c>
      <c r="Z801" s="150">
        <v>1032.5923936875072</v>
      </c>
      <c r="AA801" s="151">
        <v>1266.7554157057007</v>
      </c>
      <c r="AB801" s="152">
        <v>1628.3011788757403</v>
      </c>
      <c r="AC801" s="150">
        <v>80.343161482526341</v>
      </c>
      <c r="AD801" s="151">
        <v>90.483181949452245</v>
      </c>
      <c r="AE801" s="152">
        <v>97.0343771043771</v>
      </c>
      <c r="AF801" s="150">
        <v>208.622996626912</v>
      </c>
      <c r="AG801" s="151">
        <v>255.72635106945447</v>
      </c>
      <c r="AH801" s="152">
        <v>340.66563727493298</v>
      </c>
      <c r="AI801" s="150">
        <v>325.51964267553996</v>
      </c>
      <c r="AJ801" s="151">
        <v>356.27192179535865</v>
      </c>
      <c r="AK801" s="152">
        <v>384.02936026936027</v>
      </c>
      <c r="AL801" s="150">
        <v>190.24844383939737</v>
      </c>
      <c r="AM801" s="151">
        <v>221.13835350072767</v>
      </c>
      <c r="AN801" s="152">
        <v>244.80959595959595</v>
      </c>
      <c r="AO801" s="150">
        <v>82.680464660023887</v>
      </c>
      <c r="AP801" s="151">
        <v>89.415625350233213</v>
      </c>
      <c r="AQ801" s="152">
        <v>99.592716463704562</v>
      </c>
      <c r="AR801" s="150">
        <v>25.492205918448864</v>
      </c>
      <c r="AS801" s="151">
        <v>28.390902014801018</v>
      </c>
      <c r="AT801" s="152">
        <v>34.4969696969697</v>
      </c>
      <c r="AU801" s="150">
        <v>41.366485019016629</v>
      </c>
      <c r="AV801" s="151">
        <v>47.193193249216023</v>
      </c>
      <c r="AW801" s="152">
        <v>55.674316554303637</v>
      </c>
      <c r="AX801" s="150">
        <v>54.356161616161621</v>
      </c>
      <c r="AY801" s="151">
        <v>54.356161616161621</v>
      </c>
      <c r="AZ801" s="152">
        <v>54.356161616161621</v>
      </c>
      <c r="BA801" s="150">
        <v>10.552474658819062</v>
      </c>
      <c r="BB801" s="151">
        <v>11.412080525800503</v>
      </c>
      <c r="BC801" s="152">
        <v>12.710978597031637</v>
      </c>
    </row>
    <row r="802" spans="1:55" hidden="1">
      <c r="A802" s="147" t="str">
        <f t="shared" si="12"/>
        <v>N/AEAST CAROLINA HLTH HERITAGE INC</v>
      </c>
      <c r="B802" s="148" t="s">
        <v>1196</v>
      </c>
      <c r="C802" s="148" t="s">
        <v>8414</v>
      </c>
      <c r="D802" s="168">
        <v>52</v>
      </c>
      <c r="E802" s="150">
        <v>379.06622248610302</v>
      </c>
      <c r="F802" s="151">
        <v>431.24875692342675</v>
      </c>
      <c r="G802" s="152">
        <v>534.48582729188786</v>
      </c>
      <c r="H802" s="150">
        <v>1914.5205461475791</v>
      </c>
      <c r="I802" s="151">
        <v>2127.0574807119574</v>
      </c>
      <c r="J802" s="153">
        <v>2565.4662226142727</v>
      </c>
      <c r="K802" s="150">
        <v>1802.829657442308</v>
      </c>
      <c r="L802" s="151">
        <v>2005.8444777140478</v>
      </c>
      <c r="M802" s="152">
        <v>2422.2955878816183</v>
      </c>
      <c r="N802" s="150">
        <v>84.259245271654066</v>
      </c>
      <c r="O802" s="151">
        <v>91.025471587425002</v>
      </c>
      <c r="P802" s="152">
        <v>105.9279424249622</v>
      </c>
      <c r="Q802" s="150">
        <v>27.431643433617211</v>
      </c>
      <c r="R802" s="151">
        <v>30.187531410484574</v>
      </c>
      <c r="S802" s="152">
        <v>37.242692307692309</v>
      </c>
      <c r="T802" s="150">
        <v>351.82595867584854</v>
      </c>
      <c r="U802" s="151">
        <v>380.40710083720387</v>
      </c>
      <c r="V802" s="152">
        <v>416.69346153846158</v>
      </c>
      <c r="W802" s="150">
        <v>98.679049393301256</v>
      </c>
      <c r="X802" s="151">
        <v>106.69539915234748</v>
      </c>
      <c r="Y802" s="152">
        <v>116.87288461538462</v>
      </c>
      <c r="Z802" s="150">
        <v>1002.7771775799193</v>
      </c>
      <c r="AA802" s="151">
        <v>1230.1789439966203</v>
      </c>
      <c r="AB802" s="152">
        <v>1581.2853846153846</v>
      </c>
      <c r="AC802" s="150">
        <v>217.36526466508403</v>
      </c>
      <c r="AD802" s="151">
        <v>244.79869137909353</v>
      </c>
      <c r="AE802" s="152">
        <v>262.5226923076923</v>
      </c>
      <c r="AF802" s="150">
        <v>208.622996626912</v>
      </c>
      <c r="AG802" s="151">
        <v>255.72635106945447</v>
      </c>
      <c r="AH802" s="152">
        <v>340.66563727493298</v>
      </c>
      <c r="AI802" s="150">
        <v>323.08353850036923</v>
      </c>
      <c r="AJ802" s="151">
        <v>353.60567557731747</v>
      </c>
      <c r="AK802" s="152">
        <v>381.15538461538466</v>
      </c>
      <c r="AL802" s="150">
        <v>409.27636676229565</v>
      </c>
      <c r="AM802" s="151">
        <v>475.72899964941286</v>
      </c>
      <c r="AN802" s="152">
        <v>526.65230769230766</v>
      </c>
      <c r="AO802" s="150">
        <v>82.680464660023887</v>
      </c>
      <c r="AP802" s="151">
        <v>89.415625350233213</v>
      </c>
      <c r="AQ802" s="152">
        <v>99.592716463704562</v>
      </c>
      <c r="AR802" s="150">
        <v>51.20799843392367</v>
      </c>
      <c r="AS802" s="151">
        <v>57.030814460017261</v>
      </c>
      <c r="AT802" s="152">
        <v>69.296504816756368</v>
      </c>
      <c r="AU802" s="150">
        <v>110.07998125553722</v>
      </c>
      <c r="AV802" s="151">
        <v>125.58538212454926</v>
      </c>
      <c r="AW802" s="152">
        <v>148.15442307692308</v>
      </c>
      <c r="AX802" s="150">
        <v>142.99211538461537</v>
      </c>
      <c r="AY802" s="151">
        <v>142.99211538461537</v>
      </c>
      <c r="AZ802" s="152">
        <v>142.99211538461537</v>
      </c>
      <c r="BA802" s="150">
        <v>10.552474658819062</v>
      </c>
      <c r="BB802" s="151">
        <v>11.412080525800503</v>
      </c>
      <c r="BC802" s="152">
        <v>12.710978597031637</v>
      </c>
    </row>
    <row r="803" spans="1:55" hidden="1">
      <c r="A803" s="147" t="str">
        <f t="shared" si="12"/>
        <v>N/AEAST CAROLINA HLTH CHOWAN INC</v>
      </c>
      <c r="B803" s="148" t="s">
        <v>1196</v>
      </c>
      <c r="C803" s="148" t="s">
        <v>8412</v>
      </c>
      <c r="D803" s="168">
        <v>24</v>
      </c>
      <c r="E803" s="150">
        <v>379.06622248610302</v>
      </c>
      <c r="F803" s="151">
        <v>431.24875692342675</v>
      </c>
      <c r="G803" s="152">
        <v>534.48582729188786</v>
      </c>
      <c r="H803" s="150">
        <v>1975.5733935670435</v>
      </c>
      <c r="I803" s="151">
        <v>2194.2439310474842</v>
      </c>
      <c r="J803" s="153">
        <v>2648.354891550714</v>
      </c>
      <c r="K803" s="150">
        <v>1802.829657442308</v>
      </c>
      <c r="L803" s="151">
        <v>2005.8444777140478</v>
      </c>
      <c r="M803" s="152">
        <v>2422.2955878816183</v>
      </c>
      <c r="N803" s="150">
        <v>84.259245271654066</v>
      </c>
      <c r="O803" s="151">
        <v>91.025471587425002</v>
      </c>
      <c r="P803" s="152">
        <v>105.9279424249622</v>
      </c>
      <c r="Q803" s="150">
        <v>88.484490853081581</v>
      </c>
      <c r="R803" s="151">
        <v>97.373981746011381</v>
      </c>
      <c r="S803" s="152">
        <v>120.13136124413352</v>
      </c>
      <c r="T803" s="150">
        <v>371.18615967095161</v>
      </c>
      <c r="U803" s="151">
        <v>401.34005859816926</v>
      </c>
      <c r="V803" s="152">
        <v>439.62317712594205</v>
      </c>
      <c r="W803" s="150">
        <v>161.01968282979959</v>
      </c>
      <c r="X803" s="151">
        <v>174.10037324575316</v>
      </c>
      <c r="Y803" s="152">
        <v>190.70749999999998</v>
      </c>
      <c r="Z803" s="150">
        <v>1084.5483457606783</v>
      </c>
      <c r="AA803" s="151">
        <v>1330.4935219218435</v>
      </c>
      <c r="AB803" s="152">
        <v>1710.2308333333333</v>
      </c>
      <c r="AC803" s="150">
        <v>173.13785757926249</v>
      </c>
      <c r="AD803" s="151">
        <v>194.98939275734048</v>
      </c>
      <c r="AE803" s="152">
        <v>209.10708333333332</v>
      </c>
      <c r="AF803" s="150">
        <v>208.622996626912</v>
      </c>
      <c r="AG803" s="151">
        <v>255.72635106945447</v>
      </c>
      <c r="AH803" s="152">
        <v>340.66563727493298</v>
      </c>
      <c r="AI803" s="150">
        <v>413.32253655171536</v>
      </c>
      <c r="AJ803" s="151">
        <v>452.3696733268655</v>
      </c>
      <c r="AK803" s="152">
        <v>487.61416666666668</v>
      </c>
      <c r="AL803" s="150">
        <v>119.57218489021241</v>
      </c>
      <c r="AM803" s="151">
        <v>138.9866616382302</v>
      </c>
      <c r="AN803" s="152">
        <v>153.86416666666665</v>
      </c>
      <c r="AO803" s="150">
        <v>82.680464660023887</v>
      </c>
      <c r="AP803" s="151">
        <v>89.415625350233213</v>
      </c>
      <c r="AQ803" s="152">
        <v>99.592716463704562</v>
      </c>
      <c r="AR803" s="150">
        <v>51.20799843392367</v>
      </c>
      <c r="AS803" s="151">
        <v>57.030814460017261</v>
      </c>
      <c r="AT803" s="152">
        <v>69.296504816756368</v>
      </c>
      <c r="AU803" s="150">
        <v>34.360423586673548</v>
      </c>
      <c r="AV803" s="151">
        <v>39.200287617024934</v>
      </c>
      <c r="AW803" s="152">
        <v>46.245000000000005</v>
      </c>
      <c r="AX803" s="150">
        <v>30.96875</v>
      </c>
      <c r="AY803" s="151">
        <v>30.96875</v>
      </c>
      <c r="AZ803" s="152">
        <v>30.96875</v>
      </c>
      <c r="BA803" s="150">
        <v>10.552474658819062</v>
      </c>
      <c r="BB803" s="151">
        <v>11.412080525800503</v>
      </c>
      <c r="BC803" s="152">
        <v>12.710978597031637</v>
      </c>
    </row>
    <row r="804" spans="1:55" hidden="1">
      <c r="A804" s="147" t="str">
        <f t="shared" si="12"/>
        <v>N/AEAST CAROLINA HLTH BERTIE</v>
      </c>
      <c r="B804" s="148" t="s">
        <v>1196</v>
      </c>
      <c r="C804" s="148" t="s">
        <v>8411</v>
      </c>
      <c r="D804" s="168">
        <v>5</v>
      </c>
      <c r="E804" s="150">
        <v>379.06622248610302</v>
      </c>
      <c r="F804" s="151">
        <v>431.24875692342675</v>
      </c>
      <c r="G804" s="152">
        <v>534.48582729188786</v>
      </c>
      <c r="H804" s="150">
        <v>1975.5733935670435</v>
      </c>
      <c r="I804" s="151">
        <v>2194.2439310474842</v>
      </c>
      <c r="J804" s="153">
        <v>2648.354891550714</v>
      </c>
      <c r="K804" s="150">
        <v>1802.829657442308</v>
      </c>
      <c r="L804" s="151">
        <v>2005.8444777140478</v>
      </c>
      <c r="M804" s="152">
        <v>2422.2955878816183</v>
      </c>
      <c r="N804" s="150">
        <v>84.259245271654066</v>
      </c>
      <c r="O804" s="151">
        <v>91.025471587425002</v>
      </c>
      <c r="P804" s="152">
        <v>105.9279424249622</v>
      </c>
      <c r="Q804" s="150">
        <v>88.484490853081581</v>
      </c>
      <c r="R804" s="151">
        <v>97.373981746011381</v>
      </c>
      <c r="S804" s="152">
        <v>120.13136124413352</v>
      </c>
      <c r="T804" s="150">
        <v>371.18615967095161</v>
      </c>
      <c r="U804" s="151">
        <v>401.34005859816926</v>
      </c>
      <c r="V804" s="152">
        <v>439.62317712594205</v>
      </c>
      <c r="W804" s="150">
        <v>68.888721849341792</v>
      </c>
      <c r="X804" s="151">
        <v>74.485006898632733</v>
      </c>
      <c r="Y804" s="152">
        <v>81.59</v>
      </c>
      <c r="Z804" s="150">
        <v>1271.7232057904359</v>
      </c>
      <c r="AA804" s="151">
        <v>1560.114395633612</v>
      </c>
      <c r="AB804" s="152">
        <v>2005.3880000000001</v>
      </c>
      <c r="AC804" s="150">
        <v>197.79440077478503</v>
      </c>
      <c r="AD804" s="151">
        <v>222.75781066668813</v>
      </c>
      <c r="AE804" s="152">
        <v>238.88600000000002</v>
      </c>
      <c r="AF804" s="150">
        <v>208.622996626912</v>
      </c>
      <c r="AG804" s="151">
        <v>255.72635106945447</v>
      </c>
      <c r="AH804" s="152">
        <v>340.66563727493298</v>
      </c>
      <c r="AI804" s="150">
        <v>699.38312223331206</v>
      </c>
      <c r="AJ804" s="151">
        <v>765.45478786255546</v>
      </c>
      <c r="AK804" s="152">
        <v>825.09199999999998</v>
      </c>
      <c r="AL804" s="150">
        <v>77.904170065568721</v>
      </c>
      <c r="AM804" s="151">
        <v>90.553171166454433</v>
      </c>
      <c r="AN804" s="152">
        <v>100.24622547461853</v>
      </c>
      <c r="AO804" s="150">
        <v>82.680464660023887</v>
      </c>
      <c r="AP804" s="151">
        <v>89.415625350233213</v>
      </c>
      <c r="AQ804" s="152">
        <v>99.592716463704562</v>
      </c>
      <c r="AR804" s="150">
        <v>51.20799843392367</v>
      </c>
      <c r="AS804" s="151">
        <v>57.030814460017261</v>
      </c>
      <c r="AT804" s="152">
        <v>69.296504816756368</v>
      </c>
      <c r="AU804" s="150">
        <v>41.366485019016629</v>
      </c>
      <c r="AV804" s="151">
        <v>47.193193249216023</v>
      </c>
      <c r="AW804" s="152">
        <v>55.674316554303637</v>
      </c>
      <c r="AX804" s="150">
        <v>66.396630956683396</v>
      </c>
      <c r="AY804" s="151">
        <v>66.396630956683396</v>
      </c>
      <c r="AZ804" s="152">
        <v>66.396630956683396</v>
      </c>
      <c r="BA804" s="150">
        <v>10.552474658819062</v>
      </c>
      <c r="BB804" s="151">
        <v>11.412080525800503</v>
      </c>
      <c r="BC804" s="152">
        <v>12.710978597031637</v>
      </c>
    </row>
    <row r="805" spans="1:55" hidden="1">
      <c r="A805" s="147" t="str">
        <f t="shared" si="12"/>
        <v>N/AEAST CAROLINA HLTH BEAUFORT</v>
      </c>
      <c r="B805" s="148" t="s">
        <v>1196</v>
      </c>
      <c r="C805" s="148" t="s">
        <v>8410</v>
      </c>
      <c r="D805" s="168">
        <v>45</v>
      </c>
      <c r="E805" s="150">
        <v>379.06622248610302</v>
      </c>
      <c r="F805" s="151">
        <v>431.24875692342675</v>
      </c>
      <c r="G805" s="152">
        <v>534.48582729188786</v>
      </c>
      <c r="H805" s="150">
        <v>1914.1224550925967</v>
      </c>
      <c r="I805" s="151">
        <v>2126.619395904695</v>
      </c>
      <c r="J805" s="153">
        <v>2564.9257525288026</v>
      </c>
      <c r="K805" s="150">
        <v>1802.829657442308</v>
      </c>
      <c r="L805" s="151">
        <v>2005.8444777140478</v>
      </c>
      <c r="M805" s="152">
        <v>2422.2955878816183</v>
      </c>
      <c r="N805" s="150">
        <v>84.259245271654066</v>
      </c>
      <c r="O805" s="151">
        <v>91.025471587425002</v>
      </c>
      <c r="P805" s="152">
        <v>105.9279424249622</v>
      </c>
      <c r="Q805" s="150">
        <v>27.033552378634862</v>
      </c>
      <c r="R805" s="151">
        <v>29.749446603221976</v>
      </c>
      <c r="S805" s="152">
        <v>36.702222222222218</v>
      </c>
      <c r="T805" s="150">
        <v>281.95189161283872</v>
      </c>
      <c r="U805" s="151">
        <v>304.85670263695704</v>
      </c>
      <c r="V805" s="152">
        <v>333.93644444444442</v>
      </c>
      <c r="W805" s="150">
        <v>263.98234014559694</v>
      </c>
      <c r="X805" s="151">
        <v>285.42736603335413</v>
      </c>
      <c r="Y805" s="152">
        <v>312.6537777777778</v>
      </c>
      <c r="Z805" s="150">
        <v>1188.606719548992</v>
      </c>
      <c r="AA805" s="151">
        <v>1458.1494192068724</v>
      </c>
      <c r="AB805" s="152">
        <v>1874.3211111111111</v>
      </c>
      <c r="AC805" s="150">
        <v>106.91054645143147</v>
      </c>
      <c r="AD805" s="151">
        <v>120.4036068332229</v>
      </c>
      <c r="AE805" s="152">
        <v>129.12111111111111</v>
      </c>
      <c r="AF805" s="150">
        <v>240.79153950843695</v>
      </c>
      <c r="AG805" s="151">
        <v>295.15797760785142</v>
      </c>
      <c r="AH805" s="152">
        <v>393.19444444444446</v>
      </c>
      <c r="AI805" s="150">
        <v>292.83810039788051</v>
      </c>
      <c r="AJ805" s="151">
        <v>320.50291019656055</v>
      </c>
      <c r="AK805" s="152">
        <v>345.47355555555555</v>
      </c>
      <c r="AL805" s="150">
        <v>149.9294464921264</v>
      </c>
      <c r="AM805" s="151">
        <v>174.27291529665794</v>
      </c>
      <c r="AN805" s="152">
        <v>192.92755555555556</v>
      </c>
      <c r="AO805" s="150">
        <v>82.680464660023887</v>
      </c>
      <c r="AP805" s="151">
        <v>89.415625350233213</v>
      </c>
      <c r="AQ805" s="152">
        <v>99.592716463704562</v>
      </c>
      <c r="AR805" s="150">
        <v>51.20799843392367</v>
      </c>
      <c r="AS805" s="151">
        <v>57.030814460017261</v>
      </c>
      <c r="AT805" s="152">
        <v>69.296504816756368</v>
      </c>
      <c r="AU805" s="150">
        <v>22.204558447685368</v>
      </c>
      <c r="AV805" s="151">
        <v>25.332198695475206</v>
      </c>
      <c r="AW805" s="152">
        <v>29.884666666666664</v>
      </c>
      <c r="AX805" s="150">
        <v>42.669777777777782</v>
      </c>
      <c r="AY805" s="151">
        <v>42.669777777777782</v>
      </c>
      <c r="AZ805" s="152">
        <v>42.669777777777782</v>
      </c>
      <c r="BA805" s="150">
        <v>10.552474658819062</v>
      </c>
      <c r="BB805" s="151">
        <v>11.412080525800503</v>
      </c>
      <c r="BC805" s="152">
        <v>12.710978597031637</v>
      </c>
    </row>
    <row r="806" spans="1:55" hidden="1">
      <c r="A806" s="147" t="str">
        <f t="shared" si="12"/>
        <v>N/AEAST CAROLINA HLTH</v>
      </c>
      <c r="B806" s="148" t="s">
        <v>1196</v>
      </c>
      <c r="C806" s="148" t="s">
        <v>8415</v>
      </c>
      <c r="D806" s="168">
        <v>70</v>
      </c>
      <c r="E806" s="150">
        <v>379.06622248610302</v>
      </c>
      <c r="F806" s="151">
        <v>431.24875692342675</v>
      </c>
      <c r="G806" s="152">
        <v>534.48582729188786</v>
      </c>
      <c r="H806" s="150">
        <v>1911.4498251149359</v>
      </c>
      <c r="I806" s="151">
        <v>2123.678263281909</v>
      </c>
      <c r="J806" s="153">
        <v>2561.2972445922946</v>
      </c>
      <c r="K806" s="150">
        <v>1802.829657442308</v>
      </c>
      <c r="L806" s="151">
        <v>2005.8444777140478</v>
      </c>
      <c r="M806" s="152">
        <v>2422.2955878816183</v>
      </c>
      <c r="N806" s="150">
        <v>84.259245271654066</v>
      </c>
      <c r="O806" s="151">
        <v>91.025471587425002</v>
      </c>
      <c r="P806" s="152">
        <v>105.9279424249622</v>
      </c>
      <c r="Q806" s="150">
        <v>24.360922400974058</v>
      </c>
      <c r="R806" s="151">
        <v>26.808313980436221</v>
      </c>
      <c r="S806" s="152">
        <v>33.073714285714281</v>
      </c>
      <c r="T806" s="150">
        <v>371.18615967095161</v>
      </c>
      <c r="U806" s="151">
        <v>401.34005859816926</v>
      </c>
      <c r="V806" s="152">
        <v>439.62317712594205</v>
      </c>
      <c r="W806" s="150">
        <v>67.10381244880854</v>
      </c>
      <c r="X806" s="151">
        <v>72.555097539842322</v>
      </c>
      <c r="Y806" s="152">
        <v>79.475999999999999</v>
      </c>
      <c r="Z806" s="150">
        <v>648.67629886347049</v>
      </c>
      <c r="AA806" s="151">
        <v>795.77790776745326</v>
      </c>
      <c r="AB806" s="152">
        <v>1022.9015714285714</v>
      </c>
      <c r="AC806" s="150">
        <v>182.78454187309853</v>
      </c>
      <c r="AD806" s="151">
        <v>205.85357427648481</v>
      </c>
      <c r="AE806" s="152">
        <v>220.75785714285712</v>
      </c>
      <c r="AF806" s="150">
        <v>208.622996626912</v>
      </c>
      <c r="AG806" s="151">
        <v>255.72635106945447</v>
      </c>
      <c r="AH806" s="152">
        <v>340.66563727493298</v>
      </c>
      <c r="AI806" s="150">
        <v>403.34988017287685</v>
      </c>
      <c r="AJ806" s="151">
        <v>441.45488666671008</v>
      </c>
      <c r="AK806" s="152">
        <v>475.84899999999999</v>
      </c>
      <c r="AL806" s="150">
        <v>73.066038661853696</v>
      </c>
      <c r="AM806" s="151">
        <v>84.92949093524642</v>
      </c>
      <c r="AN806" s="152">
        <v>94.020571428571429</v>
      </c>
      <c r="AO806" s="150">
        <v>82.680464660023887</v>
      </c>
      <c r="AP806" s="151">
        <v>89.415625350233213</v>
      </c>
      <c r="AQ806" s="152">
        <v>99.592716463704562</v>
      </c>
      <c r="AR806" s="150">
        <v>51.20799843392367</v>
      </c>
      <c r="AS806" s="151">
        <v>57.030814460017261</v>
      </c>
      <c r="AT806" s="152">
        <v>69.296504816756368</v>
      </c>
      <c r="AU806" s="150">
        <v>21.774710395999474</v>
      </c>
      <c r="AV806" s="151">
        <v>24.841804064128461</v>
      </c>
      <c r="AW806" s="152">
        <v>29.306142857142856</v>
      </c>
      <c r="AX806" s="150">
        <v>19.460571428571427</v>
      </c>
      <c r="AY806" s="151">
        <v>19.460571428571427</v>
      </c>
      <c r="AZ806" s="152">
        <v>19.460571428571427</v>
      </c>
      <c r="BA806" s="150">
        <v>10.552474658819062</v>
      </c>
      <c r="BB806" s="151">
        <v>11.412080525800503</v>
      </c>
      <c r="BC806" s="152">
        <v>12.710978597031637</v>
      </c>
    </row>
    <row r="807" spans="1:55" hidden="1">
      <c r="A807" s="147" t="str">
        <f t="shared" si="12"/>
        <v>N/ADUPLIN GEN HOSP INC</v>
      </c>
      <c r="B807" s="148" t="s">
        <v>1196</v>
      </c>
      <c r="C807" s="148" t="s">
        <v>8413</v>
      </c>
      <c r="D807" s="168">
        <v>50</v>
      </c>
      <c r="E807" s="150">
        <v>379.06622248610302</v>
      </c>
      <c r="F807" s="151">
        <v>431.24875692342675</v>
      </c>
      <c r="G807" s="152">
        <v>534.48582729188786</v>
      </c>
      <c r="H807" s="150">
        <v>1975.5733935670435</v>
      </c>
      <c r="I807" s="151">
        <v>2194.2439310474842</v>
      </c>
      <c r="J807" s="153">
        <v>2648.354891550714</v>
      </c>
      <c r="K807" s="150">
        <v>1802.829657442308</v>
      </c>
      <c r="L807" s="151">
        <v>2005.8444777140478</v>
      </c>
      <c r="M807" s="152">
        <v>2422.2955878816183</v>
      </c>
      <c r="N807" s="150">
        <v>84.259245271654066</v>
      </c>
      <c r="O807" s="151">
        <v>91.025471587425002</v>
      </c>
      <c r="P807" s="152">
        <v>105.9279424249622</v>
      </c>
      <c r="Q807" s="150">
        <v>88.484490853081581</v>
      </c>
      <c r="R807" s="151">
        <v>97.373981746011381</v>
      </c>
      <c r="S807" s="152">
        <v>120.13136124413352</v>
      </c>
      <c r="T807" s="150">
        <v>371.18615967095161</v>
      </c>
      <c r="U807" s="151">
        <v>401.34005859816926</v>
      </c>
      <c r="V807" s="152">
        <v>439.62317712594205</v>
      </c>
      <c r="W807" s="150">
        <v>124.45006388616832</v>
      </c>
      <c r="X807" s="151">
        <v>134.55996305707475</v>
      </c>
      <c r="Y807" s="152">
        <v>147.3954</v>
      </c>
      <c r="Z807" s="150">
        <v>593.55521402057707</v>
      </c>
      <c r="AA807" s="151">
        <v>728.15690535530518</v>
      </c>
      <c r="AB807" s="152">
        <v>935.98080000000004</v>
      </c>
      <c r="AC807" s="150">
        <v>125.86588229171437</v>
      </c>
      <c r="AD807" s="151">
        <v>141.7512743895004</v>
      </c>
      <c r="AE807" s="152">
        <v>152.01439999999999</v>
      </c>
      <c r="AF807" s="150">
        <v>208.622996626912</v>
      </c>
      <c r="AG807" s="151">
        <v>255.72635106945447</v>
      </c>
      <c r="AH807" s="152">
        <v>340.66563727493298</v>
      </c>
      <c r="AI807" s="150">
        <v>334.22174473980732</v>
      </c>
      <c r="AJ807" s="151">
        <v>365.79612316340359</v>
      </c>
      <c r="AK807" s="152">
        <v>394.29559999999998</v>
      </c>
      <c r="AL807" s="150">
        <v>101.20571803350133</v>
      </c>
      <c r="AM807" s="151">
        <v>117.63810204765919</v>
      </c>
      <c r="AN807" s="152">
        <v>130.2304</v>
      </c>
      <c r="AO807" s="150">
        <v>82.680464660023887</v>
      </c>
      <c r="AP807" s="151">
        <v>89.415625350233213</v>
      </c>
      <c r="AQ807" s="152">
        <v>99.592716463704562</v>
      </c>
      <c r="AR807" s="150">
        <v>51.20799843392367</v>
      </c>
      <c r="AS807" s="151">
        <v>57.030814460017261</v>
      </c>
      <c r="AT807" s="152">
        <v>69.296504816756368</v>
      </c>
      <c r="AU807" s="150">
        <v>41.366485019016629</v>
      </c>
      <c r="AV807" s="151">
        <v>47.193193249216023</v>
      </c>
      <c r="AW807" s="152">
        <v>55.674316554303637</v>
      </c>
      <c r="AX807" s="150">
        <v>26.314</v>
      </c>
      <c r="AY807" s="151">
        <v>26.314</v>
      </c>
      <c r="AZ807" s="152">
        <v>26.314</v>
      </c>
      <c r="BA807" s="150">
        <v>10.552474658819062</v>
      </c>
      <c r="BB807" s="151">
        <v>11.412080525800503</v>
      </c>
      <c r="BC807" s="152">
        <v>12.710978597031637</v>
      </c>
    </row>
    <row r="808" spans="1:55" hidden="1">
      <c r="A808" s="147" t="str">
        <f t="shared" si="12"/>
        <v>N/ADOCTORS HOSP 1997 LP</v>
      </c>
      <c r="B808" s="148" t="s">
        <v>1196</v>
      </c>
      <c r="C808" s="148" t="s">
        <v>8397</v>
      </c>
      <c r="D808" s="168">
        <v>55</v>
      </c>
      <c r="E808" s="150">
        <v>324.35827890039172</v>
      </c>
      <c r="F808" s="151">
        <v>369.0096776658707</v>
      </c>
      <c r="G808" s="152">
        <v>457.3472727272727</v>
      </c>
      <c r="H808" s="150">
        <v>1997.3310174239029</v>
      </c>
      <c r="I808" s="151">
        <v>2217.7487460479897</v>
      </c>
      <c r="J808" s="153">
        <v>2675.707858216661</v>
      </c>
      <c r="K808" s="150">
        <v>1802.829657442308</v>
      </c>
      <c r="L808" s="151">
        <v>2005.8444777140478</v>
      </c>
      <c r="M808" s="152">
        <v>2422.2955878816183</v>
      </c>
      <c r="N808" s="150">
        <v>106.01686912851358</v>
      </c>
      <c r="O808" s="151">
        <v>114.53028658793049</v>
      </c>
      <c r="P808" s="152">
        <v>133.28090909090909</v>
      </c>
      <c r="Q808" s="150">
        <v>88.484490853081581</v>
      </c>
      <c r="R808" s="151">
        <v>97.373981746011381</v>
      </c>
      <c r="S808" s="152">
        <v>120.13136124413352</v>
      </c>
      <c r="T808" s="150">
        <v>371.18615967095161</v>
      </c>
      <c r="U808" s="151">
        <v>401.34005859816926</v>
      </c>
      <c r="V808" s="152">
        <v>439.62317712594205</v>
      </c>
      <c r="W808" s="150">
        <v>38.33387301090216</v>
      </c>
      <c r="X808" s="151">
        <v>41.447986245307867</v>
      </c>
      <c r="Y808" s="152">
        <v>45.401636363636364</v>
      </c>
      <c r="Z808" s="150">
        <v>1032.5923936875072</v>
      </c>
      <c r="AA808" s="151">
        <v>1266.7554157057007</v>
      </c>
      <c r="AB808" s="152">
        <v>1628.3011788757403</v>
      </c>
      <c r="AC808" s="150">
        <v>140.95492896911571</v>
      </c>
      <c r="AD808" s="151">
        <v>158.74469275594123</v>
      </c>
      <c r="AE808" s="152">
        <v>170.23818181818183</v>
      </c>
      <c r="AF808" s="150">
        <v>208.622996626912</v>
      </c>
      <c r="AG808" s="151">
        <v>255.72635106945447</v>
      </c>
      <c r="AH808" s="152">
        <v>340.66563727493298</v>
      </c>
      <c r="AI808" s="150">
        <v>360.92190077112525</v>
      </c>
      <c r="AJ808" s="151">
        <v>395.01867890021714</v>
      </c>
      <c r="AK808" s="152">
        <v>425.79490909090913</v>
      </c>
      <c r="AL808" s="150">
        <v>55.789610524932222</v>
      </c>
      <c r="AM808" s="151">
        <v>64.847955467878265</v>
      </c>
      <c r="AN808" s="152">
        <v>71.789454545454547</v>
      </c>
      <c r="AO808" s="150">
        <v>82.680464660023887</v>
      </c>
      <c r="AP808" s="151">
        <v>89.415625350233213</v>
      </c>
      <c r="AQ808" s="152">
        <v>99.592716463704562</v>
      </c>
      <c r="AR808" s="150">
        <v>51.20799843392367</v>
      </c>
      <c r="AS808" s="151">
        <v>57.030814460017261</v>
      </c>
      <c r="AT808" s="152">
        <v>69.296504816756368</v>
      </c>
      <c r="AU808" s="150">
        <v>41.366485019016629</v>
      </c>
      <c r="AV808" s="151">
        <v>47.193193249216023</v>
      </c>
      <c r="AW808" s="152">
        <v>55.674316554303637</v>
      </c>
      <c r="AX808" s="150">
        <v>23.387272727272727</v>
      </c>
      <c r="AY808" s="151">
        <v>23.387272727272727</v>
      </c>
      <c r="AZ808" s="152">
        <v>23.387272727272727</v>
      </c>
      <c r="BA808" s="150">
        <v>10.552474658819062</v>
      </c>
      <c r="BB808" s="151">
        <v>11.412080525800503</v>
      </c>
      <c r="BC808" s="152">
        <v>12.710978597031637</v>
      </c>
    </row>
    <row r="809" spans="1:55" hidden="1">
      <c r="A809" s="147" t="str">
        <f t="shared" si="12"/>
        <v>N/ADIGNITY HLTH</v>
      </c>
      <c r="B809" s="148" t="s">
        <v>1196</v>
      </c>
      <c r="C809" s="148" t="s">
        <v>8352</v>
      </c>
      <c r="D809" s="168">
        <v>5546</v>
      </c>
      <c r="E809" s="150">
        <v>379.06622248610302</v>
      </c>
      <c r="F809" s="151">
        <v>431.24875692342675</v>
      </c>
      <c r="G809" s="152">
        <v>534.48582729188786</v>
      </c>
      <c r="H809" s="150">
        <v>1904.1279402002897</v>
      </c>
      <c r="I809" s="151">
        <v>2115.6207937620929</v>
      </c>
      <c r="J809" s="153">
        <v>2551.3566550811929</v>
      </c>
      <c r="K809" s="150">
        <v>1802.829657442308</v>
      </c>
      <c r="L809" s="151">
        <v>2005.8444777140478</v>
      </c>
      <c r="M809" s="152">
        <v>2422.2955878816183</v>
      </c>
      <c r="N809" s="150">
        <v>84.259245271654066</v>
      </c>
      <c r="O809" s="151">
        <v>91.025471587425002</v>
      </c>
      <c r="P809" s="152">
        <v>105.9279424249622</v>
      </c>
      <c r="Q809" s="150">
        <v>17.039037486327825</v>
      </c>
      <c r="R809" s="151">
        <v>18.750844460620037</v>
      </c>
      <c r="S809" s="152">
        <v>23.133124774612337</v>
      </c>
      <c r="T809" s="150">
        <v>614.94209696011171</v>
      </c>
      <c r="U809" s="151">
        <v>664.89789772128336</v>
      </c>
      <c r="V809" s="152">
        <v>728.32133249188598</v>
      </c>
      <c r="W809" s="150">
        <v>299.5208865944677</v>
      </c>
      <c r="X809" s="151">
        <v>323.85294291080942</v>
      </c>
      <c r="Y809" s="152">
        <v>354.74470248827987</v>
      </c>
      <c r="Z809" s="150">
        <v>739.53891824209302</v>
      </c>
      <c r="AA809" s="151">
        <v>907.2456232829993</v>
      </c>
      <c r="AB809" s="152">
        <v>1166.1833844212044</v>
      </c>
      <c r="AC809" s="150">
        <v>179.47762445032748</v>
      </c>
      <c r="AD809" s="151">
        <v>202.12929450786399</v>
      </c>
      <c r="AE809" s="152">
        <v>216.76393076090872</v>
      </c>
      <c r="AF809" s="150">
        <v>208.622996626912</v>
      </c>
      <c r="AG809" s="151">
        <v>255.72635106945447</v>
      </c>
      <c r="AH809" s="152">
        <v>340.66563727493298</v>
      </c>
      <c r="AI809" s="150">
        <v>269.14532696176349</v>
      </c>
      <c r="AJ809" s="151">
        <v>294.571848539673</v>
      </c>
      <c r="AK809" s="152">
        <v>317.52218355571586</v>
      </c>
      <c r="AL809" s="150">
        <v>31.260792286171974</v>
      </c>
      <c r="AM809" s="151">
        <v>36.336487152179039</v>
      </c>
      <c r="AN809" s="152">
        <v>40.226042192571221</v>
      </c>
      <c r="AO809" s="150">
        <v>49.337412576839931</v>
      </c>
      <c r="AP809" s="151">
        <v>53.356444195863197</v>
      </c>
      <c r="AQ809" s="152">
        <v>59.429358095924989</v>
      </c>
      <c r="AR809" s="150">
        <v>51.20799843392367</v>
      </c>
      <c r="AS809" s="151">
        <v>57.030814460017261</v>
      </c>
      <c r="AT809" s="152">
        <v>69.296504816756368</v>
      </c>
      <c r="AU809" s="150">
        <v>27.340013706875258</v>
      </c>
      <c r="AV809" s="151">
        <v>31.191012475718715</v>
      </c>
      <c r="AW809" s="152">
        <v>36.796372160115382</v>
      </c>
      <c r="AX809" s="150">
        <v>90.62345293905517</v>
      </c>
      <c r="AY809" s="151">
        <v>90.62345293905517</v>
      </c>
      <c r="AZ809" s="152">
        <v>90.62345293905517</v>
      </c>
      <c r="BA809" s="150">
        <v>6.4689171720820156</v>
      </c>
      <c r="BB809" s="151">
        <v>6.9958759503711834</v>
      </c>
      <c r="BC809" s="152">
        <v>7.7921312657771358</v>
      </c>
    </row>
    <row r="810" spans="1:55" hidden="1">
      <c r="A810" s="147" t="str">
        <f t="shared" si="12"/>
        <v>N/ACVS PHARMACY</v>
      </c>
      <c r="B810" s="148" t="s">
        <v>1196</v>
      </c>
      <c r="C810" s="148" t="s">
        <v>8385</v>
      </c>
      <c r="D810" s="168">
        <v>0</v>
      </c>
      <c r="E810" s="150">
        <v>379.06622248610302</v>
      </c>
      <c r="F810" s="151">
        <v>431.24875692342675</v>
      </c>
      <c r="G810" s="152">
        <v>534.48582729188786</v>
      </c>
      <c r="H810" s="150">
        <v>1975.5733935670435</v>
      </c>
      <c r="I810" s="151">
        <v>2194.2439310474842</v>
      </c>
      <c r="J810" s="153">
        <v>2648.354891550714</v>
      </c>
      <c r="K810" s="150">
        <v>1802.829657442308</v>
      </c>
      <c r="L810" s="151">
        <v>2005.8444777140478</v>
      </c>
      <c r="M810" s="152">
        <v>2422.2955878816183</v>
      </c>
      <c r="N810" s="150">
        <v>84.259245271654066</v>
      </c>
      <c r="O810" s="151">
        <v>91.025471587425002</v>
      </c>
      <c r="P810" s="152">
        <v>105.9279424249622</v>
      </c>
      <c r="Q810" s="150">
        <v>88.484490853081581</v>
      </c>
      <c r="R810" s="151">
        <v>97.373981746011381</v>
      </c>
      <c r="S810" s="152">
        <v>120.13136124413352</v>
      </c>
      <c r="T810" s="150">
        <v>371.18615967095161</v>
      </c>
      <c r="U810" s="151">
        <v>401.34005859816926</v>
      </c>
      <c r="V810" s="152">
        <v>439.62317712594205</v>
      </c>
      <c r="W810" s="150">
        <v>203.94181294852581</v>
      </c>
      <c r="X810" s="151">
        <v>220.50935097347505</v>
      </c>
      <c r="Y810" s="152">
        <v>241.54334805137927</v>
      </c>
      <c r="Z810" s="150">
        <v>1032.5923936875072</v>
      </c>
      <c r="AA810" s="151">
        <v>1266.7554157057007</v>
      </c>
      <c r="AB810" s="152">
        <v>1628.3011788757403</v>
      </c>
      <c r="AC810" s="150">
        <v>227.29796487514423</v>
      </c>
      <c r="AD810" s="151">
        <v>255.9849865630552</v>
      </c>
      <c r="AE810" s="152">
        <v>274.51890156885418</v>
      </c>
      <c r="AF810" s="150">
        <v>208.622996626912</v>
      </c>
      <c r="AG810" s="151">
        <v>255.72635106945447</v>
      </c>
      <c r="AH810" s="152">
        <v>340.66563727493298</v>
      </c>
      <c r="AI810" s="150">
        <v>315.48786505928706</v>
      </c>
      <c r="AJ810" s="151">
        <v>345.29242863485371</v>
      </c>
      <c r="AK810" s="152">
        <v>372.19444576567838</v>
      </c>
      <c r="AL810" s="150">
        <v>77.904170065568721</v>
      </c>
      <c r="AM810" s="151">
        <v>90.553171166454433</v>
      </c>
      <c r="AN810" s="152">
        <v>100.24622547461853</v>
      </c>
      <c r="AO810" s="150">
        <v>82.680464660023887</v>
      </c>
      <c r="AP810" s="151">
        <v>89.415625350233213</v>
      </c>
      <c r="AQ810" s="152">
        <v>99.592716463704562</v>
      </c>
      <c r="AR810" s="150">
        <v>51.20799843392367</v>
      </c>
      <c r="AS810" s="151">
        <v>57.030814460017261</v>
      </c>
      <c r="AT810" s="152">
        <v>69.296504816756368</v>
      </c>
      <c r="AU810" s="150">
        <v>41.366485019016629</v>
      </c>
      <c r="AV810" s="151">
        <v>47.193193249216023</v>
      </c>
      <c r="AW810" s="152">
        <v>55.674316554303637</v>
      </c>
      <c r="AX810" s="150">
        <v>66.396630956683396</v>
      </c>
      <c r="AY810" s="151">
        <v>66.396630956683396</v>
      </c>
      <c r="AZ810" s="152">
        <v>66.396630956683396</v>
      </c>
      <c r="BA810" s="150">
        <v>10.552474658819062</v>
      </c>
      <c r="BB810" s="151">
        <v>11.412080525800503</v>
      </c>
      <c r="BC810" s="152">
        <v>12.710978597031637</v>
      </c>
    </row>
    <row r="811" spans="1:55" hidden="1">
      <c r="A811" s="147" t="str">
        <f t="shared" si="12"/>
        <v>N/ACOMM MEML HOSP OF MENOMONEE FALLS INC</v>
      </c>
      <c r="B811" s="148" t="s">
        <v>1196</v>
      </c>
      <c r="C811" s="148" t="s">
        <v>8354</v>
      </c>
      <c r="D811" s="168">
        <v>90</v>
      </c>
      <c r="E811" s="150">
        <v>1314.83</v>
      </c>
      <c r="F811" s="151">
        <v>1495.8304629382185</v>
      </c>
      <c r="G811" s="152">
        <v>1853.9188105159035</v>
      </c>
      <c r="H811" s="150">
        <v>3152.0782270850887</v>
      </c>
      <c r="I811" s="151">
        <v>3475.8948922601539</v>
      </c>
      <c r="J811" s="153">
        <v>4180.5983113159855</v>
      </c>
      <c r="K811" s="150">
        <v>1802.829657442308</v>
      </c>
      <c r="L811" s="151">
        <v>2005.8444777140478</v>
      </c>
      <c r="M811" s="152">
        <v>2422.2955878816183</v>
      </c>
      <c r="N811" s="150">
        <v>731.54</v>
      </c>
      <c r="O811" s="151">
        <v>790.28447585046467</v>
      </c>
      <c r="P811" s="152">
        <v>919.66794565658995</v>
      </c>
      <c r="Q811" s="150">
        <v>617.70856964278062</v>
      </c>
      <c r="R811" s="151">
        <v>679.76593869564181</v>
      </c>
      <c r="S811" s="152">
        <v>838.6347777777778</v>
      </c>
      <c r="T811" s="150">
        <v>371.18615967095161</v>
      </c>
      <c r="U811" s="151">
        <v>401.34005859816926</v>
      </c>
      <c r="V811" s="152">
        <v>439.62317712594205</v>
      </c>
      <c r="W811" s="150">
        <v>171.76399121672134</v>
      </c>
      <c r="X811" s="151">
        <v>185.71751263862967</v>
      </c>
      <c r="Y811" s="152">
        <v>203.43277777777777</v>
      </c>
      <c r="Z811" s="150">
        <v>3739.26</v>
      </c>
      <c r="AA811" s="151">
        <v>4587.2193952700873</v>
      </c>
      <c r="AB811" s="152">
        <v>5896.4616661368736</v>
      </c>
      <c r="AC811" s="150">
        <v>958.93</v>
      </c>
      <c r="AD811" s="151">
        <v>1079.9554817824664</v>
      </c>
      <c r="AE811" s="152">
        <v>1158.146798305135</v>
      </c>
      <c r="AF811" s="150">
        <v>1053.59375</v>
      </c>
      <c r="AG811" s="151">
        <v>1291.4764410124803</v>
      </c>
      <c r="AH811" s="152">
        <v>1720.4392232679488</v>
      </c>
      <c r="AI811" s="150">
        <v>1270.72</v>
      </c>
      <c r="AJ811" s="151">
        <v>1390.7666300649216</v>
      </c>
      <c r="AK811" s="152">
        <v>1499.1224021706328</v>
      </c>
      <c r="AL811" s="150">
        <v>77.904170065568721</v>
      </c>
      <c r="AM811" s="151">
        <v>90.553171166454433</v>
      </c>
      <c r="AN811" s="152">
        <v>100.24622547461853</v>
      </c>
      <c r="AO811" s="150">
        <v>208.41705246431391</v>
      </c>
      <c r="AP811" s="151">
        <v>225.39473086390865</v>
      </c>
      <c r="AQ811" s="152">
        <v>251.04866666666669</v>
      </c>
      <c r="AR811" s="150">
        <v>66.201479272117595</v>
      </c>
      <c r="AS811" s="151">
        <v>73.729190689196159</v>
      </c>
      <c r="AT811" s="152">
        <v>89.586222222222219</v>
      </c>
      <c r="AU811" s="150">
        <v>26.992999934150543</v>
      </c>
      <c r="AV811" s="151">
        <v>30.795119809740246</v>
      </c>
      <c r="AW811" s="152">
        <v>36.329333333333331</v>
      </c>
      <c r="AX811" s="150">
        <v>32.865222222222222</v>
      </c>
      <c r="AY811" s="151">
        <v>32.865222222222222</v>
      </c>
      <c r="AZ811" s="152">
        <v>32.865222222222222</v>
      </c>
      <c r="BA811" s="150">
        <v>37.54</v>
      </c>
      <c r="BB811" s="151">
        <v>40.598012958080361</v>
      </c>
      <c r="BC811" s="152">
        <v>45.218790090510225</v>
      </c>
    </row>
    <row r="812" spans="1:55" hidden="1">
      <c r="A812" s="147" t="str">
        <f t="shared" si="12"/>
        <v>N/ABPNY ACQUISTION CORP 48315</v>
      </c>
      <c r="B812" s="148" t="s">
        <v>1196</v>
      </c>
      <c r="C812" s="148" t="s">
        <v>8357</v>
      </c>
      <c r="D812" s="168">
        <v>64</v>
      </c>
      <c r="E812" s="150">
        <v>379.06622248610302</v>
      </c>
      <c r="F812" s="151">
        <v>431.24875692342675</v>
      </c>
      <c r="G812" s="152">
        <v>534.48582729188786</v>
      </c>
      <c r="H812" s="150">
        <v>1975.5733935670435</v>
      </c>
      <c r="I812" s="151">
        <v>2194.2439310474842</v>
      </c>
      <c r="J812" s="153">
        <v>2648.354891550714</v>
      </c>
      <c r="K812" s="150">
        <v>1802.829657442308</v>
      </c>
      <c r="L812" s="151">
        <v>2005.8444777140478</v>
      </c>
      <c r="M812" s="152">
        <v>2422.2955878816183</v>
      </c>
      <c r="N812" s="150">
        <v>84.259245271654066</v>
      </c>
      <c r="O812" s="151">
        <v>91.025471587425002</v>
      </c>
      <c r="P812" s="152">
        <v>105.9279424249622</v>
      </c>
      <c r="Q812" s="150">
        <v>88.484490853081581</v>
      </c>
      <c r="R812" s="151">
        <v>97.373981746011381</v>
      </c>
      <c r="S812" s="152">
        <v>120.13136124413352</v>
      </c>
      <c r="T812" s="150">
        <v>371.18615967095161</v>
      </c>
      <c r="U812" s="151">
        <v>401.34005859816926</v>
      </c>
      <c r="V812" s="152">
        <v>439.62317712594205</v>
      </c>
      <c r="W812" s="150">
        <v>203.94181294852581</v>
      </c>
      <c r="X812" s="151">
        <v>220.50935097347505</v>
      </c>
      <c r="Y812" s="152">
        <v>241.54334805137927</v>
      </c>
      <c r="Z812" s="150">
        <v>1032.5923936875072</v>
      </c>
      <c r="AA812" s="151">
        <v>1266.7554157057007</v>
      </c>
      <c r="AB812" s="152">
        <v>1628.3011788757403</v>
      </c>
      <c r="AC812" s="150">
        <v>49.226777415540269</v>
      </c>
      <c r="AD812" s="151">
        <v>55.439633884014512</v>
      </c>
      <c r="AE812" s="152">
        <v>59.453593749999996</v>
      </c>
      <c r="AF812" s="150">
        <v>208.622996626912</v>
      </c>
      <c r="AG812" s="151">
        <v>255.72635106945447</v>
      </c>
      <c r="AH812" s="152">
        <v>340.66563727493298</v>
      </c>
      <c r="AI812" s="150">
        <v>315.48786505928706</v>
      </c>
      <c r="AJ812" s="151">
        <v>345.29242863485371</v>
      </c>
      <c r="AK812" s="152">
        <v>372.19444576567838</v>
      </c>
      <c r="AL812" s="150">
        <v>77.904170065568721</v>
      </c>
      <c r="AM812" s="151">
        <v>90.553171166454433</v>
      </c>
      <c r="AN812" s="152">
        <v>100.24622547461853</v>
      </c>
      <c r="AO812" s="150">
        <v>82.680464660023887</v>
      </c>
      <c r="AP812" s="151">
        <v>89.415625350233213</v>
      </c>
      <c r="AQ812" s="152">
        <v>99.592716463704562</v>
      </c>
      <c r="AR812" s="150">
        <v>51.20799843392367</v>
      </c>
      <c r="AS812" s="151">
        <v>57.030814460017261</v>
      </c>
      <c r="AT812" s="152">
        <v>69.296504816756368</v>
      </c>
      <c r="AU812" s="150">
        <v>41.366485019016629</v>
      </c>
      <c r="AV812" s="151">
        <v>47.193193249216023</v>
      </c>
      <c r="AW812" s="152">
        <v>55.674316554303637</v>
      </c>
      <c r="AX812" s="150">
        <v>66.396630956683396</v>
      </c>
      <c r="AY812" s="151">
        <v>66.396630956683396</v>
      </c>
      <c r="AZ812" s="152">
        <v>66.396630956683396</v>
      </c>
      <c r="BA812" s="150">
        <v>10.552474658819062</v>
      </c>
      <c r="BB812" s="151">
        <v>11.412080525800503</v>
      </c>
      <c r="BC812" s="152">
        <v>12.710978597031637</v>
      </c>
    </row>
    <row r="813" spans="1:55" ht="15.75" hidden="1" thickBot="1">
      <c r="A813" s="169" t="str">
        <f t="shared" si="12"/>
        <v>N/ABAY AREA REG MED CTR</v>
      </c>
      <c r="B813" s="155" t="s">
        <v>1196</v>
      </c>
      <c r="C813" s="155" t="s">
        <v>8380</v>
      </c>
      <c r="D813" s="170">
        <v>20</v>
      </c>
      <c r="E813" s="157">
        <v>379.06622248610302</v>
      </c>
      <c r="F813" s="158">
        <v>431.24875692342675</v>
      </c>
      <c r="G813" s="159">
        <v>534.48582729188786</v>
      </c>
      <c r="H813" s="157">
        <v>1901.4452805436656</v>
      </c>
      <c r="I813" s="158">
        <v>2112.6686238403763</v>
      </c>
      <c r="J813" s="160">
        <v>2547.7145303065804</v>
      </c>
      <c r="K813" s="157">
        <v>1802.829657442308</v>
      </c>
      <c r="L813" s="158">
        <v>2005.8444777140478</v>
      </c>
      <c r="M813" s="159">
        <v>2422.2955878816183</v>
      </c>
      <c r="N813" s="157">
        <v>84.259245271654066</v>
      </c>
      <c r="O813" s="158">
        <v>91.025471587425002</v>
      </c>
      <c r="P813" s="159">
        <v>105.9279424249622</v>
      </c>
      <c r="Q813" s="157">
        <v>14.356377829703771</v>
      </c>
      <c r="R813" s="158">
        <v>15.798674538903477</v>
      </c>
      <c r="S813" s="159">
        <v>19.491</v>
      </c>
      <c r="T813" s="157">
        <v>371.18615967095161</v>
      </c>
      <c r="U813" s="158">
        <v>401.34005859816926</v>
      </c>
      <c r="V813" s="159">
        <v>439.62317712594205</v>
      </c>
      <c r="W813" s="157">
        <v>562.79999999999995</v>
      </c>
      <c r="X813" s="158">
        <v>608.51995445973034</v>
      </c>
      <c r="Y813" s="159">
        <v>666.56559691183668</v>
      </c>
      <c r="Z813" s="157">
        <v>3739.26</v>
      </c>
      <c r="AA813" s="158">
        <v>4587.2193952700873</v>
      </c>
      <c r="AB813" s="159">
        <v>5896.4616661368736</v>
      </c>
      <c r="AC813" s="157">
        <v>478.64703276496726</v>
      </c>
      <c r="AD813" s="158">
        <v>539.05653892717748</v>
      </c>
      <c r="AE813" s="159">
        <v>578.08549999999991</v>
      </c>
      <c r="AF813" s="157">
        <v>602.13984143304276</v>
      </c>
      <c r="AG813" s="158">
        <v>738.09228595534603</v>
      </c>
      <c r="AH813" s="159">
        <v>983.24900000000002</v>
      </c>
      <c r="AI813" s="157">
        <v>1270.72</v>
      </c>
      <c r="AJ813" s="158">
        <v>1390.7666300649216</v>
      </c>
      <c r="AK813" s="159">
        <v>1499.1224021706328</v>
      </c>
      <c r="AL813" s="157">
        <v>297.09106450598586</v>
      </c>
      <c r="AM813" s="158">
        <v>345.3286004278325</v>
      </c>
      <c r="AN813" s="159">
        <v>382.29349999999999</v>
      </c>
      <c r="AO813" s="157">
        <v>82.680464660023887</v>
      </c>
      <c r="AP813" s="158">
        <v>89.415625350233213</v>
      </c>
      <c r="AQ813" s="159">
        <v>99.592716463704562</v>
      </c>
      <c r="AR813" s="157">
        <v>51.20799843392367</v>
      </c>
      <c r="AS813" s="158">
        <v>57.030814460017261</v>
      </c>
      <c r="AT813" s="159">
        <v>69.296504816756368</v>
      </c>
      <c r="AU813" s="157">
        <v>64.204099092832692</v>
      </c>
      <c r="AV813" s="158">
        <v>73.24761711049284</v>
      </c>
      <c r="AW813" s="159">
        <v>86.411000000000001</v>
      </c>
      <c r="AX813" s="157">
        <v>91.898499999999999</v>
      </c>
      <c r="AY813" s="158">
        <v>91.898499999999999</v>
      </c>
      <c r="AZ813" s="159">
        <v>91.898499999999999</v>
      </c>
      <c r="BA813" s="157">
        <v>37.54</v>
      </c>
      <c r="BB813" s="158">
        <v>40.598012958080361</v>
      </c>
      <c r="BC813" s="159">
        <v>45.218790090510225</v>
      </c>
    </row>
    <row r="814" spans="1:55" ht="15.75" hidden="1" thickTop="1">
      <c r="A814" s="147" t="str">
        <f t="shared" si="12"/>
        <v>N/ASCM ALLIANCE INC</v>
      </c>
      <c r="B814" s="148" t="s">
        <v>1196</v>
      </c>
      <c r="C814" s="148" t="s">
        <v>8342</v>
      </c>
      <c r="D814" s="168"/>
      <c r="E814" s="175">
        <v>379.06622248610302</v>
      </c>
      <c r="F814" s="176">
        <v>431.24875692342675</v>
      </c>
      <c r="G814" s="177">
        <v>534.48582729188786</v>
      </c>
      <c r="H814" s="175">
        <v>1975.5733935670435</v>
      </c>
      <c r="I814" s="176">
        <v>2194.2439310474842</v>
      </c>
      <c r="J814" s="178">
        <v>2648.354891550714</v>
      </c>
      <c r="K814" s="175">
        <v>1802.829657442308</v>
      </c>
      <c r="L814" s="176">
        <v>2005.8444777140478</v>
      </c>
      <c r="M814" s="177">
        <v>2422.2955878816183</v>
      </c>
      <c r="N814" s="175">
        <v>84.259245271654066</v>
      </c>
      <c r="O814" s="176">
        <v>91.025471587425002</v>
      </c>
      <c r="P814" s="177">
        <v>105.9279424249622</v>
      </c>
      <c r="Q814" s="175">
        <v>88.484490853081581</v>
      </c>
      <c r="R814" s="176">
        <v>97.373981746011381</v>
      </c>
      <c r="S814" s="177">
        <v>120.13136124413352</v>
      </c>
      <c r="T814" s="175">
        <v>371.18615967095161</v>
      </c>
      <c r="U814" s="176">
        <v>401.34005859816926</v>
      </c>
      <c r="V814" s="177">
        <v>439.62317712594205</v>
      </c>
      <c r="W814" s="175">
        <v>203.94181294852581</v>
      </c>
      <c r="X814" s="176">
        <v>220.50935097347505</v>
      </c>
      <c r="Y814" s="177">
        <v>241.54334805137927</v>
      </c>
      <c r="Z814" s="175">
        <v>1032.5923936875072</v>
      </c>
      <c r="AA814" s="176">
        <v>1266.7554157057007</v>
      </c>
      <c r="AB814" s="177">
        <v>1628.3011788757403</v>
      </c>
      <c r="AC814" s="175">
        <v>227.29796487514423</v>
      </c>
      <c r="AD814" s="176">
        <v>255.9849865630552</v>
      </c>
      <c r="AE814" s="177">
        <v>274.51890156885418</v>
      </c>
      <c r="AF814" s="175">
        <v>208.622996626912</v>
      </c>
      <c r="AG814" s="176">
        <v>255.72635106945447</v>
      </c>
      <c r="AH814" s="177">
        <v>340.66563727493298</v>
      </c>
      <c r="AI814" s="175">
        <v>315.48786505928706</v>
      </c>
      <c r="AJ814" s="176">
        <v>345.29242863485371</v>
      </c>
      <c r="AK814" s="177">
        <v>372.19444576567838</v>
      </c>
      <c r="AL814" s="175">
        <v>77.904170065568721</v>
      </c>
      <c r="AM814" s="176">
        <v>90.553171166454433</v>
      </c>
      <c r="AN814" s="177">
        <v>100.24622547461853</v>
      </c>
      <c r="AO814" s="175">
        <v>82.680464660023887</v>
      </c>
      <c r="AP814" s="176">
        <v>89.415625350233213</v>
      </c>
      <c r="AQ814" s="177">
        <v>99.592716463704562</v>
      </c>
      <c r="AR814" s="175">
        <v>51.20799843392367</v>
      </c>
      <c r="AS814" s="176">
        <v>57.030814460017261</v>
      </c>
      <c r="AT814" s="177">
        <v>69.296504816756368</v>
      </c>
      <c r="AU814" s="175">
        <v>41.366485019016629</v>
      </c>
      <c r="AV814" s="176">
        <v>47.193193249216023</v>
      </c>
      <c r="AW814" s="177">
        <v>55.674316554303637</v>
      </c>
      <c r="AX814" s="175">
        <v>66.396630956683396</v>
      </c>
      <c r="AY814" s="176">
        <v>66.396630956683396</v>
      </c>
      <c r="AZ814" s="177">
        <v>66.396630956683396</v>
      </c>
      <c r="BA814" s="175">
        <v>10.552474658819062</v>
      </c>
      <c r="BB814" s="176">
        <v>11.412080525800503</v>
      </c>
      <c r="BC814" s="177">
        <v>12.710978597031637</v>
      </c>
    </row>
    <row r="815" spans="1:55" hidden="1">
      <c r="A815" s="147" t="str">
        <f t="shared" si="12"/>
        <v>N/AIJKG OPCO LLC</v>
      </c>
      <c r="B815" s="148" t="s">
        <v>1196</v>
      </c>
      <c r="C815" s="148" t="s">
        <v>8343</v>
      </c>
      <c r="D815" s="168"/>
      <c r="E815" s="150">
        <v>379.06622248610302</v>
      </c>
      <c r="F815" s="151">
        <v>431.24875692342675</v>
      </c>
      <c r="G815" s="152">
        <v>534.48582729188786</v>
      </c>
      <c r="H815" s="164">
        <v>1975.5733935670435</v>
      </c>
      <c r="I815" s="165">
        <v>2194.2439310474842</v>
      </c>
      <c r="J815" s="167">
        <v>2648.354891550714</v>
      </c>
      <c r="K815" s="150">
        <v>1802.829657442308</v>
      </c>
      <c r="L815" s="151">
        <v>2005.8444777140478</v>
      </c>
      <c r="M815" s="152">
        <v>2422.2955878816183</v>
      </c>
      <c r="N815" s="150">
        <v>84.259245271654066</v>
      </c>
      <c r="O815" s="151">
        <v>91.025471587425002</v>
      </c>
      <c r="P815" s="152">
        <v>105.9279424249622</v>
      </c>
      <c r="Q815" s="150">
        <v>88.484490853081581</v>
      </c>
      <c r="R815" s="151">
        <v>97.373981746011381</v>
      </c>
      <c r="S815" s="152">
        <v>120.13136124413352</v>
      </c>
      <c r="T815" s="150">
        <v>371.18615967095161</v>
      </c>
      <c r="U815" s="151">
        <v>401.34005859816926</v>
      </c>
      <c r="V815" s="152">
        <v>439.62317712594205</v>
      </c>
      <c r="W815" s="150">
        <v>203.94181294852581</v>
      </c>
      <c r="X815" s="151">
        <v>220.50935097347505</v>
      </c>
      <c r="Y815" s="152">
        <v>241.54334805137927</v>
      </c>
      <c r="Z815" s="150">
        <v>1032.5923936875072</v>
      </c>
      <c r="AA815" s="151">
        <v>1266.7554157057007</v>
      </c>
      <c r="AB815" s="152">
        <v>1628.3011788757403</v>
      </c>
      <c r="AC815" s="150">
        <v>227.29796487514423</v>
      </c>
      <c r="AD815" s="151">
        <v>255.9849865630552</v>
      </c>
      <c r="AE815" s="152">
        <v>274.51890156885418</v>
      </c>
      <c r="AF815" s="150">
        <v>208.622996626912</v>
      </c>
      <c r="AG815" s="151">
        <v>255.72635106945447</v>
      </c>
      <c r="AH815" s="152">
        <v>340.66563727493298</v>
      </c>
      <c r="AI815" s="150">
        <v>315.48786505928706</v>
      </c>
      <c r="AJ815" s="151">
        <v>345.29242863485371</v>
      </c>
      <c r="AK815" s="152">
        <v>372.19444576567838</v>
      </c>
      <c r="AL815" s="150">
        <v>77.904170065568721</v>
      </c>
      <c r="AM815" s="151">
        <v>90.553171166454433</v>
      </c>
      <c r="AN815" s="152">
        <v>100.24622547461853</v>
      </c>
      <c r="AO815" s="150">
        <v>82.680464660023887</v>
      </c>
      <c r="AP815" s="151">
        <v>89.415625350233213</v>
      </c>
      <c r="AQ815" s="152">
        <v>99.592716463704562</v>
      </c>
      <c r="AR815" s="150">
        <v>51.20799843392367</v>
      </c>
      <c r="AS815" s="151">
        <v>57.030814460017261</v>
      </c>
      <c r="AT815" s="152">
        <v>69.296504816756368</v>
      </c>
      <c r="AU815" s="150">
        <v>41.366485019016629</v>
      </c>
      <c r="AV815" s="151">
        <v>47.193193249216023</v>
      </c>
      <c r="AW815" s="152">
        <v>55.674316554303637</v>
      </c>
      <c r="AX815" s="150">
        <v>66.396630956683396</v>
      </c>
      <c r="AY815" s="151">
        <v>66.396630956683396</v>
      </c>
      <c r="AZ815" s="152">
        <v>66.396630956683396</v>
      </c>
      <c r="BA815" s="150">
        <v>10.552474658819062</v>
      </c>
      <c r="BB815" s="151">
        <v>11.412080525800503</v>
      </c>
      <c r="BC815" s="152">
        <v>12.710978597031637</v>
      </c>
    </row>
    <row r="816" spans="1:55" hidden="1">
      <c r="A816" s="147" t="str">
        <f t="shared" si="12"/>
        <v>N/AHUDSON HOSP OPCO LLC</v>
      </c>
      <c r="B816" s="148" t="s">
        <v>1196</v>
      </c>
      <c r="C816" s="148" t="s">
        <v>8344</v>
      </c>
      <c r="D816" s="168"/>
      <c r="E816" s="150">
        <v>379.06622248610302</v>
      </c>
      <c r="F816" s="151">
        <v>431.24875692342675</v>
      </c>
      <c r="G816" s="152">
        <v>534.48582729188786</v>
      </c>
      <c r="H816" s="164">
        <v>1975.5733935670435</v>
      </c>
      <c r="I816" s="165">
        <v>2194.2439310474842</v>
      </c>
      <c r="J816" s="167">
        <v>2648.354891550714</v>
      </c>
      <c r="K816" s="150">
        <v>1802.829657442308</v>
      </c>
      <c r="L816" s="151">
        <v>2005.8444777140478</v>
      </c>
      <c r="M816" s="152">
        <v>2422.2955878816183</v>
      </c>
      <c r="N816" s="150">
        <v>84.259245271654066</v>
      </c>
      <c r="O816" s="151">
        <v>91.025471587425002</v>
      </c>
      <c r="P816" s="152">
        <v>105.9279424249622</v>
      </c>
      <c r="Q816" s="150">
        <v>88.484490853081581</v>
      </c>
      <c r="R816" s="151">
        <v>97.373981746011381</v>
      </c>
      <c r="S816" s="152">
        <v>120.13136124413352</v>
      </c>
      <c r="T816" s="150">
        <v>371.18615967095161</v>
      </c>
      <c r="U816" s="151">
        <v>401.34005859816926</v>
      </c>
      <c r="V816" s="152">
        <v>439.62317712594205</v>
      </c>
      <c r="W816" s="150">
        <v>203.94181294852581</v>
      </c>
      <c r="X816" s="151">
        <v>220.50935097347505</v>
      </c>
      <c r="Y816" s="152">
        <v>241.54334805137927</v>
      </c>
      <c r="Z816" s="150">
        <v>1032.5923936875072</v>
      </c>
      <c r="AA816" s="151">
        <v>1266.7554157057007</v>
      </c>
      <c r="AB816" s="152">
        <v>1628.3011788757403</v>
      </c>
      <c r="AC816" s="150">
        <v>227.29796487514423</v>
      </c>
      <c r="AD816" s="151">
        <v>255.9849865630552</v>
      </c>
      <c r="AE816" s="152">
        <v>274.51890156885418</v>
      </c>
      <c r="AF816" s="150">
        <v>208.622996626912</v>
      </c>
      <c r="AG816" s="151">
        <v>255.72635106945447</v>
      </c>
      <c r="AH816" s="152">
        <v>340.66563727493298</v>
      </c>
      <c r="AI816" s="150">
        <v>315.48786505928706</v>
      </c>
      <c r="AJ816" s="151">
        <v>345.29242863485371</v>
      </c>
      <c r="AK816" s="152">
        <v>372.19444576567838</v>
      </c>
      <c r="AL816" s="150">
        <v>77.904170065568721</v>
      </c>
      <c r="AM816" s="151">
        <v>90.553171166454433</v>
      </c>
      <c r="AN816" s="152">
        <v>100.24622547461853</v>
      </c>
      <c r="AO816" s="150">
        <v>82.680464660023887</v>
      </c>
      <c r="AP816" s="151">
        <v>89.415625350233213</v>
      </c>
      <c r="AQ816" s="152">
        <v>99.592716463704562</v>
      </c>
      <c r="AR816" s="150">
        <v>51.20799843392367</v>
      </c>
      <c r="AS816" s="151">
        <v>57.030814460017261</v>
      </c>
      <c r="AT816" s="152">
        <v>69.296504816756368</v>
      </c>
      <c r="AU816" s="150">
        <v>41.366485019016629</v>
      </c>
      <c r="AV816" s="151">
        <v>47.193193249216023</v>
      </c>
      <c r="AW816" s="152">
        <v>55.674316554303637</v>
      </c>
      <c r="AX816" s="150">
        <v>66.396630956683396</v>
      </c>
      <c r="AY816" s="151">
        <v>66.396630956683396</v>
      </c>
      <c r="AZ816" s="152">
        <v>66.396630956683396</v>
      </c>
      <c r="BA816" s="150">
        <v>10.552474658819062</v>
      </c>
      <c r="BB816" s="151">
        <v>11.412080525800503</v>
      </c>
      <c r="BC816" s="152">
        <v>12.710978597031637</v>
      </c>
    </row>
    <row r="817" spans="1:55" hidden="1">
      <c r="A817" s="147" t="str">
        <f t="shared" si="12"/>
        <v>N/AHUMC OPCO LLC DBA CAREPOINT HLTH</v>
      </c>
      <c r="B817" s="148" t="s">
        <v>1196</v>
      </c>
      <c r="C817" s="148" t="s">
        <v>8345</v>
      </c>
      <c r="D817" s="168"/>
      <c r="E817" s="150">
        <v>379.06622248610302</v>
      </c>
      <c r="F817" s="151">
        <v>431.24875692342675</v>
      </c>
      <c r="G817" s="152">
        <v>534.48582729188786</v>
      </c>
      <c r="H817" s="164">
        <v>1975.5733935670435</v>
      </c>
      <c r="I817" s="165">
        <v>2194.2439310474842</v>
      </c>
      <c r="J817" s="167">
        <v>2648.354891550714</v>
      </c>
      <c r="K817" s="150">
        <v>1802.829657442308</v>
      </c>
      <c r="L817" s="151">
        <v>2005.8444777140478</v>
      </c>
      <c r="M817" s="152">
        <v>2422.2955878816183</v>
      </c>
      <c r="N817" s="150">
        <v>84.259245271654066</v>
      </c>
      <c r="O817" s="151">
        <v>91.025471587425002</v>
      </c>
      <c r="P817" s="152">
        <v>105.9279424249622</v>
      </c>
      <c r="Q817" s="150">
        <v>88.484490853081581</v>
      </c>
      <c r="R817" s="151">
        <v>97.373981746011381</v>
      </c>
      <c r="S817" s="152">
        <v>120.13136124413352</v>
      </c>
      <c r="T817" s="150">
        <v>371.18615967095161</v>
      </c>
      <c r="U817" s="151">
        <v>401.34005859816926</v>
      </c>
      <c r="V817" s="152">
        <v>439.62317712594205</v>
      </c>
      <c r="W817" s="150">
        <v>203.94181294852581</v>
      </c>
      <c r="X817" s="151">
        <v>220.50935097347505</v>
      </c>
      <c r="Y817" s="152">
        <v>241.54334805137927</v>
      </c>
      <c r="Z817" s="150">
        <v>1032.5923936875072</v>
      </c>
      <c r="AA817" s="151">
        <v>1266.7554157057007</v>
      </c>
      <c r="AB817" s="152">
        <v>1628.3011788757403</v>
      </c>
      <c r="AC817" s="150">
        <v>227.29796487514423</v>
      </c>
      <c r="AD817" s="151">
        <v>255.9849865630552</v>
      </c>
      <c r="AE817" s="152">
        <v>274.51890156885418</v>
      </c>
      <c r="AF817" s="150">
        <v>208.622996626912</v>
      </c>
      <c r="AG817" s="151">
        <v>255.72635106945447</v>
      </c>
      <c r="AH817" s="152">
        <v>340.66563727493298</v>
      </c>
      <c r="AI817" s="150">
        <v>315.48786505928706</v>
      </c>
      <c r="AJ817" s="151">
        <v>345.29242863485371</v>
      </c>
      <c r="AK817" s="152">
        <v>372.19444576567838</v>
      </c>
      <c r="AL817" s="150">
        <v>77.904170065568721</v>
      </c>
      <c r="AM817" s="151">
        <v>90.553171166454433</v>
      </c>
      <c r="AN817" s="152">
        <v>100.24622547461853</v>
      </c>
      <c r="AO817" s="150">
        <v>82.680464660023887</v>
      </c>
      <c r="AP817" s="151">
        <v>89.415625350233213</v>
      </c>
      <c r="AQ817" s="152">
        <v>99.592716463704562</v>
      </c>
      <c r="AR817" s="150">
        <v>51.20799843392367</v>
      </c>
      <c r="AS817" s="151">
        <v>57.030814460017261</v>
      </c>
      <c r="AT817" s="152">
        <v>69.296504816756368</v>
      </c>
      <c r="AU817" s="150">
        <v>41.366485019016629</v>
      </c>
      <c r="AV817" s="151">
        <v>47.193193249216023</v>
      </c>
      <c r="AW817" s="152">
        <v>55.674316554303637</v>
      </c>
      <c r="AX817" s="150">
        <v>66.396630956683396</v>
      </c>
      <c r="AY817" s="151">
        <v>66.396630956683396</v>
      </c>
      <c r="AZ817" s="152">
        <v>66.396630956683396</v>
      </c>
      <c r="BA817" s="150">
        <v>10.552474658819062</v>
      </c>
      <c r="BB817" s="151">
        <v>11.412080525800503</v>
      </c>
      <c r="BC817" s="152">
        <v>12.710978597031637</v>
      </c>
    </row>
    <row r="818" spans="1:55" hidden="1">
      <c r="A818" s="147" t="str">
        <f t="shared" si="12"/>
        <v>N/ACORYELL CNTY MEML HOSP</v>
      </c>
      <c r="B818" s="148" t="s">
        <v>1196</v>
      </c>
      <c r="C818" s="148" t="s">
        <v>8351</v>
      </c>
      <c r="D818" s="168"/>
      <c r="E818" s="150">
        <v>379.06622248610302</v>
      </c>
      <c r="F818" s="151">
        <v>431.24875692342675</v>
      </c>
      <c r="G818" s="152">
        <v>534.48582729188786</v>
      </c>
      <c r="H818" s="164">
        <v>1975.5733935670435</v>
      </c>
      <c r="I818" s="165">
        <v>2194.2439310474842</v>
      </c>
      <c r="J818" s="167">
        <v>2648.354891550714</v>
      </c>
      <c r="K818" s="150">
        <v>1802.829657442308</v>
      </c>
      <c r="L818" s="151">
        <v>2005.8444777140478</v>
      </c>
      <c r="M818" s="152">
        <v>2422.2955878816183</v>
      </c>
      <c r="N818" s="150">
        <v>84.259245271654066</v>
      </c>
      <c r="O818" s="151">
        <v>91.025471587425002</v>
      </c>
      <c r="P818" s="152">
        <v>105.9279424249622</v>
      </c>
      <c r="Q818" s="150">
        <v>88.484490853081581</v>
      </c>
      <c r="R818" s="151">
        <v>97.373981746011381</v>
      </c>
      <c r="S818" s="152">
        <v>120.13136124413352</v>
      </c>
      <c r="T818" s="150">
        <v>371.18615967095161</v>
      </c>
      <c r="U818" s="151">
        <v>401.34005859816926</v>
      </c>
      <c r="V818" s="152">
        <v>439.62317712594205</v>
      </c>
      <c r="W818" s="150">
        <v>203.94181294852581</v>
      </c>
      <c r="X818" s="151">
        <v>220.50935097347505</v>
      </c>
      <c r="Y818" s="152">
        <v>241.54334805137927</v>
      </c>
      <c r="Z818" s="150">
        <v>1032.5923936875072</v>
      </c>
      <c r="AA818" s="151">
        <v>1266.7554157057007</v>
      </c>
      <c r="AB818" s="152">
        <v>1628.3011788757403</v>
      </c>
      <c r="AC818" s="150">
        <v>227.29796487514423</v>
      </c>
      <c r="AD818" s="151">
        <v>255.9849865630552</v>
      </c>
      <c r="AE818" s="152">
        <v>274.51890156885418</v>
      </c>
      <c r="AF818" s="150">
        <v>208.622996626912</v>
      </c>
      <c r="AG818" s="151">
        <v>255.72635106945447</v>
      </c>
      <c r="AH818" s="152">
        <v>340.66563727493298</v>
      </c>
      <c r="AI818" s="150">
        <v>315.48786505928706</v>
      </c>
      <c r="AJ818" s="151">
        <v>345.29242863485371</v>
      </c>
      <c r="AK818" s="152">
        <v>372.19444576567838</v>
      </c>
      <c r="AL818" s="150">
        <v>77.904170065568721</v>
      </c>
      <c r="AM818" s="151">
        <v>90.553171166454433</v>
      </c>
      <c r="AN818" s="152">
        <v>100.24622547461853</v>
      </c>
      <c r="AO818" s="150">
        <v>82.680464660023887</v>
      </c>
      <c r="AP818" s="151">
        <v>89.415625350233213</v>
      </c>
      <c r="AQ818" s="152">
        <v>99.592716463704562</v>
      </c>
      <c r="AR818" s="150">
        <v>51.20799843392367</v>
      </c>
      <c r="AS818" s="151">
        <v>57.030814460017261</v>
      </c>
      <c r="AT818" s="152">
        <v>69.296504816756368</v>
      </c>
      <c r="AU818" s="150">
        <v>41.366485019016629</v>
      </c>
      <c r="AV818" s="151">
        <v>47.193193249216023</v>
      </c>
      <c r="AW818" s="152">
        <v>55.674316554303637</v>
      </c>
      <c r="AX818" s="150">
        <v>66.396630956683396</v>
      </c>
      <c r="AY818" s="151">
        <v>66.396630956683396</v>
      </c>
      <c r="AZ818" s="152">
        <v>66.396630956683396</v>
      </c>
      <c r="BA818" s="150">
        <v>10.552474658819062</v>
      </c>
      <c r="BB818" s="151">
        <v>11.412080525800503</v>
      </c>
      <c r="BC818" s="152">
        <v>12.710978597031637</v>
      </c>
    </row>
    <row r="819" spans="1:55" hidden="1">
      <c r="A819" s="147" t="str">
        <f t="shared" si="12"/>
        <v>N/AIASIS HEALTHCARE (T2)</v>
      </c>
      <c r="B819" s="148" t="s">
        <v>1196</v>
      </c>
      <c r="C819" s="148" t="s">
        <v>8359</v>
      </c>
      <c r="D819" s="168"/>
      <c r="E819" s="150">
        <v>379.06622248610302</v>
      </c>
      <c r="F819" s="151">
        <v>431.24875692342675</v>
      </c>
      <c r="G819" s="152">
        <v>534.48582729188786</v>
      </c>
      <c r="H819" s="164">
        <v>1975.5733935670435</v>
      </c>
      <c r="I819" s="165">
        <v>2194.2439310474842</v>
      </c>
      <c r="J819" s="167">
        <v>2648.354891550714</v>
      </c>
      <c r="K819" s="150">
        <v>1802.829657442308</v>
      </c>
      <c r="L819" s="151">
        <v>2005.8444777140478</v>
      </c>
      <c r="M819" s="152">
        <v>2422.2955878816183</v>
      </c>
      <c r="N819" s="150">
        <v>84.259245271654066</v>
      </c>
      <c r="O819" s="151">
        <v>91.025471587425002</v>
      </c>
      <c r="P819" s="152">
        <v>105.9279424249622</v>
      </c>
      <c r="Q819" s="150">
        <v>88.484490853081581</v>
      </c>
      <c r="R819" s="151">
        <v>97.373981746011381</v>
      </c>
      <c r="S819" s="152">
        <v>120.13136124413352</v>
      </c>
      <c r="T819" s="150">
        <v>371.18615967095161</v>
      </c>
      <c r="U819" s="151">
        <v>401.34005859816926</v>
      </c>
      <c r="V819" s="152">
        <v>439.62317712594205</v>
      </c>
      <c r="W819" s="150">
        <v>203.94181294852581</v>
      </c>
      <c r="X819" s="151">
        <v>220.50935097347505</v>
      </c>
      <c r="Y819" s="152">
        <v>241.54334805137927</v>
      </c>
      <c r="Z819" s="150">
        <v>1032.5923936875072</v>
      </c>
      <c r="AA819" s="151">
        <v>1266.7554157057007</v>
      </c>
      <c r="AB819" s="152">
        <v>1628.3011788757403</v>
      </c>
      <c r="AC819" s="150">
        <v>227.29796487514423</v>
      </c>
      <c r="AD819" s="151">
        <v>255.9849865630552</v>
      </c>
      <c r="AE819" s="152">
        <v>274.51890156885418</v>
      </c>
      <c r="AF819" s="150">
        <v>208.622996626912</v>
      </c>
      <c r="AG819" s="151">
        <v>255.72635106945447</v>
      </c>
      <c r="AH819" s="152">
        <v>340.66563727493298</v>
      </c>
      <c r="AI819" s="150">
        <v>315.48786505928706</v>
      </c>
      <c r="AJ819" s="151">
        <v>345.29242863485371</v>
      </c>
      <c r="AK819" s="152">
        <v>372.19444576567838</v>
      </c>
      <c r="AL819" s="150">
        <v>77.904170065568721</v>
      </c>
      <c r="AM819" s="151">
        <v>90.553171166454433</v>
      </c>
      <c r="AN819" s="152">
        <v>100.24622547461853</v>
      </c>
      <c r="AO819" s="150">
        <v>82.680464660023887</v>
      </c>
      <c r="AP819" s="151">
        <v>89.415625350233213</v>
      </c>
      <c r="AQ819" s="152">
        <v>99.592716463704562</v>
      </c>
      <c r="AR819" s="150">
        <v>51.20799843392367</v>
      </c>
      <c r="AS819" s="151">
        <v>57.030814460017261</v>
      </c>
      <c r="AT819" s="152">
        <v>69.296504816756368</v>
      </c>
      <c r="AU819" s="150">
        <v>41.366485019016629</v>
      </c>
      <c r="AV819" s="151">
        <v>47.193193249216023</v>
      </c>
      <c r="AW819" s="152">
        <v>55.674316554303637</v>
      </c>
      <c r="AX819" s="150">
        <v>66.396630956683396</v>
      </c>
      <c r="AY819" s="151">
        <v>66.396630956683396</v>
      </c>
      <c r="AZ819" s="152">
        <v>66.396630956683396</v>
      </c>
      <c r="BA819" s="150">
        <v>10.552474658819062</v>
      </c>
      <c r="BB819" s="151">
        <v>11.412080525800503</v>
      </c>
      <c r="BC819" s="152">
        <v>12.710978597031637</v>
      </c>
    </row>
    <row r="820" spans="1:55" hidden="1">
      <c r="A820" s="147" t="str">
        <f t="shared" si="12"/>
        <v>N/AJACKSON MEML HOSP</v>
      </c>
      <c r="B820" s="148" t="s">
        <v>1196</v>
      </c>
      <c r="C820" s="148" t="s">
        <v>8364</v>
      </c>
      <c r="D820" s="168"/>
      <c r="E820" s="150">
        <v>379.06622248610302</v>
      </c>
      <c r="F820" s="151">
        <v>431.24875692342675</v>
      </c>
      <c r="G820" s="152">
        <v>534.48582729188786</v>
      </c>
      <c r="H820" s="164">
        <v>1975.5733935670435</v>
      </c>
      <c r="I820" s="165">
        <v>2194.2439310474842</v>
      </c>
      <c r="J820" s="167">
        <v>2648.354891550714</v>
      </c>
      <c r="K820" s="150">
        <v>1802.829657442308</v>
      </c>
      <c r="L820" s="151">
        <v>2005.8444777140478</v>
      </c>
      <c r="M820" s="152">
        <v>2422.2955878816183</v>
      </c>
      <c r="N820" s="150">
        <v>84.259245271654066</v>
      </c>
      <c r="O820" s="151">
        <v>91.025471587425002</v>
      </c>
      <c r="P820" s="152">
        <v>105.9279424249622</v>
      </c>
      <c r="Q820" s="150">
        <v>88.484490853081581</v>
      </c>
      <c r="R820" s="151">
        <v>97.373981746011381</v>
      </c>
      <c r="S820" s="152">
        <v>120.13136124413352</v>
      </c>
      <c r="T820" s="150">
        <v>371.18615967095161</v>
      </c>
      <c r="U820" s="151">
        <v>401.34005859816926</v>
      </c>
      <c r="V820" s="152">
        <v>439.62317712594205</v>
      </c>
      <c r="W820" s="150">
        <v>203.94181294852581</v>
      </c>
      <c r="X820" s="151">
        <v>220.50935097347505</v>
      </c>
      <c r="Y820" s="152">
        <v>241.54334805137927</v>
      </c>
      <c r="Z820" s="150">
        <v>1032.5923936875072</v>
      </c>
      <c r="AA820" s="151">
        <v>1266.7554157057007</v>
      </c>
      <c r="AB820" s="152">
        <v>1628.3011788757403</v>
      </c>
      <c r="AC820" s="150">
        <v>227.29796487514423</v>
      </c>
      <c r="AD820" s="151">
        <v>255.9849865630552</v>
      </c>
      <c r="AE820" s="152">
        <v>274.51890156885418</v>
      </c>
      <c r="AF820" s="150">
        <v>208.622996626912</v>
      </c>
      <c r="AG820" s="151">
        <v>255.72635106945447</v>
      </c>
      <c r="AH820" s="152">
        <v>340.66563727493298</v>
      </c>
      <c r="AI820" s="150">
        <v>315.48786505928706</v>
      </c>
      <c r="AJ820" s="151">
        <v>345.29242863485371</v>
      </c>
      <c r="AK820" s="152">
        <v>372.19444576567838</v>
      </c>
      <c r="AL820" s="150">
        <v>77.904170065568721</v>
      </c>
      <c r="AM820" s="151">
        <v>90.553171166454433</v>
      </c>
      <c r="AN820" s="152">
        <v>100.24622547461853</v>
      </c>
      <c r="AO820" s="150">
        <v>82.680464660023887</v>
      </c>
      <c r="AP820" s="151">
        <v>89.415625350233213</v>
      </c>
      <c r="AQ820" s="152">
        <v>99.592716463704562</v>
      </c>
      <c r="AR820" s="150">
        <v>51.20799843392367</v>
      </c>
      <c r="AS820" s="151">
        <v>57.030814460017261</v>
      </c>
      <c r="AT820" s="152">
        <v>69.296504816756368</v>
      </c>
      <c r="AU820" s="150">
        <v>41.366485019016629</v>
      </c>
      <c r="AV820" s="151">
        <v>47.193193249216023</v>
      </c>
      <c r="AW820" s="152">
        <v>55.674316554303637</v>
      </c>
      <c r="AX820" s="150">
        <v>66.396630956683396</v>
      </c>
      <c r="AY820" s="151">
        <v>66.396630956683396</v>
      </c>
      <c r="AZ820" s="152">
        <v>66.396630956683396</v>
      </c>
      <c r="BA820" s="150">
        <v>10.552474658819062</v>
      </c>
      <c r="BB820" s="151">
        <v>11.412080525800503</v>
      </c>
      <c r="BC820" s="152">
        <v>12.710978597031637</v>
      </c>
    </row>
    <row r="821" spans="1:55" hidden="1">
      <c r="A821" s="147" t="str">
        <f t="shared" si="12"/>
        <v>N/AKENNEDY UNIV HOSP</v>
      </c>
      <c r="B821" s="148" t="s">
        <v>1196</v>
      </c>
      <c r="C821" s="148" t="s">
        <v>8366</v>
      </c>
      <c r="D821" s="168"/>
      <c r="E821" s="150">
        <v>379.06622248610302</v>
      </c>
      <c r="F821" s="151">
        <v>431.24875692342675</v>
      </c>
      <c r="G821" s="152">
        <v>534.48582729188786</v>
      </c>
      <c r="H821" s="164">
        <v>1975.5733935670435</v>
      </c>
      <c r="I821" s="165">
        <v>2194.2439310474842</v>
      </c>
      <c r="J821" s="167">
        <v>2648.354891550714</v>
      </c>
      <c r="K821" s="150">
        <v>1802.829657442308</v>
      </c>
      <c r="L821" s="151">
        <v>2005.8444777140478</v>
      </c>
      <c r="M821" s="152">
        <v>2422.2955878816183</v>
      </c>
      <c r="N821" s="150">
        <v>84.259245271654066</v>
      </c>
      <c r="O821" s="151">
        <v>91.025471587425002</v>
      </c>
      <c r="P821" s="152">
        <v>105.9279424249622</v>
      </c>
      <c r="Q821" s="150">
        <v>88.484490853081581</v>
      </c>
      <c r="R821" s="151">
        <v>97.373981746011381</v>
      </c>
      <c r="S821" s="152">
        <v>120.13136124413352</v>
      </c>
      <c r="T821" s="150">
        <v>371.18615967095161</v>
      </c>
      <c r="U821" s="151">
        <v>401.34005859816926</v>
      </c>
      <c r="V821" s="152">
        <v>439.62317712594205</v>
      </c>
      <c r="W821" s="150">
        <v>203.94181294852581</v>
      </c>
      <c r="X821" s="151">
        <v>220.50935097347505</v>
      </c>
      <c r="Y821" s="152">
        <v>241.54334805137927</v>
      </c>
      <c r="Z821" s="150">
        <v>1032.5923936875072</v>
      </c>
      <c r="AA821" s="151">
        <v>1266.7554157057007</v>
      </c>
      <c r="AB821" s="152">
        <v>1628.3011788757403</v>
      </c>
      <c r="AC821" s="150">
        <v>227.29796487514423</v>
      </c>
      <c r="AD821" s="151">
        <v>255.9849865630552</v>
      </c>
      <c r="AE821" s="152">
        <v>274.51890156885418</v>
      </c>
      <c r="AF821" s="150">
        <v>208.622996626912</v>
      </c>
      <c r="AG821" s="151">
        <v>255.72635106945447</v>
      </c>
      <c r="AH821" s="152">
        <v>340.66563727493298</v>
      </c>
      <c r="AI821" s="150">
        <v>315.48786505928706</v>
      </c>
      <c r="AJ821" s="151">
        <v>345.29242863485371</v>
      </c>
      <c r="AK821" s="152">
        <v>372.19444576567838</v>
      </c>
      <c r="AL821" s="150">
        <v>77.904170065568721</v>
      </c>
      <c r="AM821" s="151">
        <v>90.553171166454433</v>
      </c>
      <c r="AN821" s="152">
        <v>100.24622547461853</v>
      </c>
      <c r="AO821" s="150">
        <v>82.680464660023887</v>
      </c>
      <c r="AP821" s="151">
        <v>89.415625350233213</v>
      </c>
      <c r="AQ821" s="152">
        <v>99.592716463704562</v>
      </c>
      <c r="AR821" s="150">
        <v>51.20799843392367</v>
      </c>
      <c r="AS821" s="151">
        <v>57.030814460017261</v>
      </c>
      <c r="AT821" s="152">
        <v>69.296504816756368</v>
      </c>
      <c r="AU821" s="150">
        <v>41.366485019016629</v>
      </c>
      <c r="AV821" s="151">
        <v>47.193193249216023</v>
      </c>
      <c r="AW821" s="152">
        <v>55.674316554303637</v>
      </c>
      <c r="AX821" s="150">
        <v>66.396630956683396</v>
      </c>
      <c r="AY821" s="151">
        <v>66.396630956683396</v>
      </c>
      <c r="AZ821" s="152">
        <v>66.396630956683396</v>
      </c>
      <c r="BA821" s="150">
        <v>10.552474658819062</v>
      </c>
      <c r="BB821" s="151">
        <v>11.412080525800503</v>
      </c>
      <c r="BC821" s="152">
        <v>12.710978597031637</v>
      </c>
    </row>
    <row r="822" spans="1:55" hidden="1">
      <c r="A822" s="147" t="str">
        <f t="shared" si="12"/>
        <v>N/AIBERIA MED CTR</v>
      </c>
      <c r="B822" s="148" t="s">
        <v>1196</v>
      </c>
      <c r="C822" s="148" t="s">
        <v>8367</v>
      </c>
      <c r="D822" s="168"/>
      <c r="E822" s="150">
        <v>379.06622248610302</v>
      </c>
      <c r="F822" s="151">
        <v>431.24875692342675</v>
      </c>
      <c r="G822" s="152">
        <v>534.48582729188786</v>
      </c>
      <c r="H822" s="164">
        <v>1975.5733935670435</v>
      </c>
      <c r="I822" s="165">
        <v>2194.2439310474842</v>
      </c>
      <c r="J822" s="167">
        <v>2648.354891550714</v>
      </c>
      <c r="K822" s="150">
        <v>1802.829657442308</v>
      </c>
      <c r="L822" s="151">
        <v>2005.8444777140478</v>
      </c>
      <c r="M822" s="152">
        <v>2422.2955878816183</v>
      </c>
      <c r="N822" s="150">
        <v>84.259245271654066</v>
      </c>
      <c r="O822" s="151">
        <v>91.025471587425002</v>
      </c>
      <c r="P822" s="152">
        <v>105.9279424249622</v>
      </c>
      <c r="Q822" s="150">
        <v>88.484490853081581</v>
      </c>
      <c r="R822" s="151">
        <v>97.373981746011381</v>
      </c>
      <c r="S822" s="152">
        <v>120.13136124413352</v>
      </c>
      <c r="T822" s="150">
        <v>371.18615967095161</v>
      </c>
      <c r="U822" s="151">
        <v>401.34005859816926</v>
      </c>
      <c r="V822" s="152">
        <v>439.62317712594205</v>
      </c>
      <c r="W822" s="150">
        <v>203.94181294852581</v>
      </c>
      <c r="X822" s="151">
        <v>220.50935097347505</v>
      </c>
      <c r="Y822" s="152">
        <v>241.54334805137927</v>
      </c>
      <c r="Z822" s="150">
        <v>1032.5923936875072</v>
      </c>
      <c r="AA822" s="151">
        <v>1266.7554157057007</v>
      </c>
      <c r="AB822" s="152">
        <v>1628.3011788757403</v>
      </c>
      <c r="AC822" s="150">
        <v>227.29796487514423</v>
      </c>
      <c r="AD822" s="151">
        <v>255.9849865630552</v>
      </c>
      <c r="AE822" s="152">
        <v>274.51890156885418</v>
      </c>
      <c r="AF822" s="150">
        <v>208.622996626912</v>
      </c>
      <c r="AG822" s="151">
        <v>255.72635106945447</v>
      </c>
      <c r="AH822" s="152">
        <v>340.66563727493298</v>
      </c>
      <c r="AI822" s="150">
        <v>315.48786505928706</v>
      </c>
      <c r="AJ822" s="151">
        <v>345.29242863485371</v>
      </c>
      <c r="AK822" s="152">
        <v>372.19444576567838</v>
      </c>
      <c r="AL822" s="150">
        <v>77.904170065568721</v>
      </c>
      <c r="AM822" s="151">
        <v>90.553171166454433</v>
      </c>
      <c r="AN822" s="152">
        <v>100.24622547461853</v>
      </c>
      <c r="AO822" s="150">
        <v>82.680464660023887</v>
      </c>
      <c r="AP822" s="151">
        <v>89.415625350233213</v>
      </c>
      <c r="AQ822" s="152">
        <v>99.592716463704562</v>
      </c>
      <c r="AR822" s="150">
        <v>51.20799843392367</v>
      </c>
      <c r="AS822" s="151">
        <v>57.030814460017261</v>
      </c>
      <c r="AT822" s="152">
        <v>69.296504816756368</v>
      </c>
      <c r="AU822" s="150">
        <v>41.366485019016629</v>
      </c>
      <c r="AV822" s="151">
        <v>47.193193249216023</v>
      </c>
      <c r="AW822" s="152">
        <v>55.674316554303637</v>
      </c>
      <c r="AX822" s="150">
        <v>66.396630956683396</v>
      </c>
      <c r="AY822" s="151">
        <v>66.396630956683396</v>
      </c>
      <c r="AZ822" s="152">
        <v>66.396630956683396</v>
      </c>
      <c r="BA822" s="150">
        <v>10.552474658819062</v>
      </c>
      <c r="BB822" s="151">
        <v>11.412080525800503</v>
      </c>
      <c r="BC822" s="152">
        <v>12.710978597031637</v>
      </c>
    </row>
    <row r="823" spans="1:55" hidden="1">
      <c r="A823" s="147" t="str">
        <f t="shared" si="12"/>
        <v>N/ALOMA LINDA MERCHANTILE A/P</v>
      </c>
      <c r="B823" s="148" t="s">
        <v>1196</v>
      </c>
      <c r="C823" s="148" t="s">
        <v>8368</v>
      </c>
      <c r="D823" s="168"/>
      <c r="E823" s="150">
        <v>379.06622248610302</v>
      </c>
      <c r="F823" s="151">
        <v>431.24875692342675</v>
      </c>
      <c r="G823" s="152">
        <v>534.48582729188786</v>
      </c>
      <c r="H823" s="164">
        <v>1975.5733935670435</v>
      </c>
      <c r="I823" s="165">
        <v>2194.2439310474842</v>
      </c>
      <c r="J823" s="167">
        <v>2648.354891550714</v>
      </c>
      <c r="K823" s="150">
        <v>1802.829657442308</v>
      </c>
      <c r="L823" s="151">
        <v>2005.8444777140478</v>
      </c>
      <c r="M823" s="152">
        <v>2422.2955878816183</v>
      </c>
      <c r="N823" s="150">
        <v>84.259245271654066</v>
      </c>
      <c r="O823" s="151">
        <v>91.025471587425002</v>
      </c>
      <c r="P823" s="152">
        <v>105.9279424249622</v>
      </c>
      <c r="Q823" s="150">
        <v>88.484490853081581</v>
      </c>
      <c r="R823" s="151">
        <v>97.373981746011381</v>
      </c>
      <c r="S823" s="152">
        <v>120.13136124413352</v>
      </c>
      <c r="T823" s="150">
        <v>371.18615967095161</v>
      </c>
      <c r="U823" s="151">
        <v>401.34005859816926</v>
      </c>
      <c r="V823" s="152">
        <v>439.62317712594205</v>
      </c>
      <c r="W823" s="150">
        <v>203.94181294852581</v>
      </c>
      <c r="X823" s="151">
        <v>220.50935097347505</v>
      </c>
      <c r="Y823" s="152">
        <v>241.54334805137927</v>
      </c>
      <c r="Z823" s="150">
        <v>1032.5923936875072</v>
      </c>
      <c r="AA823" s="151">
        <v>1266.7554157057007</v>
      </c>
      <c r="AB823" s="152">
        <v>1628.3011788757403</v>
      </c>
      <c r="AC823" s="150">
        <v>227.29796487514423</v>
      </c>
      <c r="AD823" s="151">
        <v>255.9849865630552</v>
      </c>
      <c r="AE823" s="152">
        <v>274.51890156885418</v>
      </c>
      <c r="AF823" s="150">
        <v>208.622996626912</v>
      </c>
      <c r="AG823" s="151">
        <v>255.72635106945447</v>
      </c>
      <c r="AH823" s="152">
        <v>340.66563727493298</v>
      </c>
      <c r="AI823" s="150">
        <v>315.48786505928706</v>
      </c>
      <c r="AJ823" s="151">
        <v>345.29242863485371</v>
      </c>
      <c r="AK823" s="152">
        <v>372.19444576567838</v>
      </c>
      <c r="AL823" s="150">
        <v>77.904170065568721</v>
      </c>
      <c r="AM823" s="151">
        <v>90.553171166454433</v>
      </c>
      <c r="AN823" s="152">
        <v>100.24622547461853</v>
      </c>
      <c r="AO823" s="150">
        <v>82.680464660023887</v>
      </c>
      <c r="AP823" s="151">
        <v>89.415625350233213</v>
      </c>
      <c r="AQ823" s="152">
        <v>99.592716463704562</v>
      </c>
      <c r="AR823" s="150">
        <v>51.20799843392367</v>
      </c>
      <c r="AS823" s="151">
        <v>57.030814460017261</v>
      </c>
      <c r="AT823" s="152">
        <v>69.296504816756368</v>
      </c>
      <c r="AU823" s="150">
        <v>41.366485019016629</v>
      </c>
      <c r="AV823" s="151">
        <v>47.193193249216023</v>
      </c>
      <c r="AW823" s="152">
        <v>55.674316554303637</v>
      </c>
      <c r="AX823" s="150">
        <v>66.396630956683396</v>
      </c>
      <c r="AY823" s="151">
        <v>66.396630956683396</v>
      </c>
      <c r="AZ823" s="152">
        <v>66.396630956683396</v>
      </c>
      <c r="BA823" s="150">
        <v>10.552474658819062</v>
      </c>
      <c r="BB823" s="151">
        <v>11.412080525800503</v>
      </c>
      <c r="BC823" s="152">
        <v>12.710978597031637</v>
      </c>
    </row>
    <row r="824" spans="1:55" hidden="1">
      <c r="A824" s="147" t="str">
        <f t="shared" si="12"/>
        <v>N/AMEML HLTH SYS</v>
      </c>
      <c r="B824" s="148" t="s">
        <v>1196</v>
      </c>
      <c r="C824" s="148" t="s">
        <v>8371</v>
      </c>
      <c r="D824" s="168"/>
      <c r="E824" s="150">
        <v>379.06622248610302</v>
      </c>
      <c r="F824" s="151">
        <v>431.24875692342675</v>
      </c>
      <c r="G824" s="152">
        <v>534.48582729188786</v>
      </c>
      <c r="H824" s="164">
        <v>1975.5733935670435</v>
      </c>
      <c r="I824" s="165">
        <v>2194.2439310474842</v>
      </c>
      <c r="J824" s="167">
        <v>2648.354891550714</v>
      </c>
      <c r="K824" s="150">
        <v>1802.829657442308</v>
      </c>
      <c r="L824" s="151">
        <v>2005.8444777140478</v>
      </c>
      <c r="M824" s="152">
        <v>2422.2955878816183</v>
      </c>
      <c r="N824" s="150">
        <v>84.259245271654066</v>
      </c>
      <c r="O824" s="151">
        <v>91.025471587425002</v>
      </c>
      <c r="P824" s="152">
        <v>105.9279424249622</v>
      </c>
      <c r="Q824" s="150">
        <v>88.484490853081581</v>
      </c>
      <c r="R824" s="151">
        <v>97.373981746011381</v>
      </c>
      <c r="S824" s="152">
        <v>120.13136124413352</v>
      </c>
      <c r="T824" s="150">
        <v>371.18615967095161</v>
      </c>
      <c r="U824" s="151">
        <v>401.34005859816926</v>
      </c>
      <c r="V824" s="152">
        <v>439.62317712594205</v>
      </c>
      <c r="W824" s="150">
        <v>203.94181294852581</v>
      </c>
      <c r="X824" s="151">
        <v>220.50935097347505</v>
      </c>
      <c r="Y824" s="152">
        <v>241.54334805137927</v>
      </c>
      <c r="Z824" s="150">
        <v>1032.5923936875072</v>
      </c>
      <c r="AA824" s="151">
        <v>1266.7554157057007</v>
      </c>
      <c r="AB824" s="152">
        <v>1628.3011788757403</v>
      </c>
      <c r="AC824" s="150">
        <v>227.29796487514423</v>
      </c>
      <c r="AD824" s="151">
        <v>255.9849865630552</v>
      </c>
      <c r="AE824" s="152">
        <v>274.51890156885418</v>
      </c>
      <c r="AF824" s="150">
        <v>208.622996626912</v>
      </c>
      <c r="AG824" s="151">
        <v>255.72635106945447</v>
      </c>
      <c r="AH824" s="152">
        <v>340.66563727493298</v>
      </c>
      <c r="AI824" s="150">
        <v>315.48786505928706</v>
      </c>
      <c r="AJ824" s="151">
        <v>345.29242863485371</v>
      </c>
      <c r="AK824" s="152">
        <v>372.19444576567838</v>
      </c>
      <c r="AL824" s="150">
        <v>77.904170065568721</v>
      </c>
      <c r="AM824" s="151">
        <v>90.553171166454433</v>
      </c>
      <c r="AN824" s="152">
        <v>100.24622547461853</v>
      </c>
      <c r="AO824" s="150">
        <v>82.680464660023887</v>
      </c>
      <c r="AP824" s="151">
        <v>89.415625350233213</v>
      </c>
      <c r="AQ824" s="152">
        <v>99.592716463704562</v>
      </c>
      <c r="AR824" s="150">
        <v>51.20799843392367</v>
      </c>
      <c r="AS824" s="151">
        <v>57.030814460017261</v>
      </c>
      <c r="AT824" s="152">
        <v>69.296504816756368</v>
      </c>
      <c r="AU824" s="150">
        <v>41.366485019016629</v>
      </c>
      <c r="AV824" s="151">
        <v>47.193193249216023</v>
      </c>
      <c r="AW824" s="152">
        <v>55.674316554303637</v>
      </c>
      <c r="AX824" s="150">
        <v>66.396630956683396</v>
      </c>
      <c r="AY824" s="151">
        <v>66.396630956683396</v>
      </c>
      <c r="AZ824" s="152">
        <v>66.396630956683396</v>
      </c>
      <c r="BA824" s="150">
        <v>10.552474658819062</v>
      </c>
      <c r="BB824" s="151">
        <v>11.412080525800503</v>
      </c>
      <c r="BC824" s="152">
        <v>12.710978597031637</v>
      </c>
    </row>
    <row r="825" spans="1:55" hidden="1">
      <c r="A825" s="147" t="str">
        <f t="shared" si="12"/>
        <v>N/AALBERT EINSTEIN COLLEGE OF MED</v>
      </c>
      <c r="B825" s="148" t="s">
        <v>1196</v>
      </c>
      <c r="C825" s="148" t="s">
        <v>8374</v>
      </c>
      <c r="D825" s="168"/>
      <c r="E825" s="150">
        <v>379.06622248610302</v>
      </c>
      <c r="F825" s="151">
        <v>431.24875692342675</v>
      </c>
      <c r="G825" s="152">
        <v>534.48582729188786</v>
      </c>
      <c r="H825" s="164">
        <v>1975.5733935670435</v>
      </c>
      <c r="I825" s="165">
        <v>2194.2439310474842</v>
      </c>
      <c r="J825" s="167">
        <v>2648.354891550714</v>
      </c>
      <c r="K825" s="150">
        <v>1802.829657442308</v>
      </c>
      <c r="L825" s="151">
        <v>2005.8444777140478</v>
      </c>
      <c r="M825" s="152">
        <v>2422.2955878816183</v>
      </c>
      <c r="N825" s="150">
        <v>84.259245271654066</v>
      </c>
      <c r="O825" s="151">
        <v>91.025471587425002</v>
      </c>
      <c r="P825" s="152">
        <v>105.9279424249622</v>
      </c>
      <c r="Q825" s="150">
        <v>88.484490853081581</v>
      </c>
      <c r="R825" s="151">
        <v>97.373981746011381</v>
      </c>
      <c r="S825" s="152">
        <v>120.13136124413352</v>
      </c>
      <c r="T825" s="150">
        <v>371.18615967095161</v>
      </c>
      <c r="U825" s="151">
        <v>401.34005859816926</v>
      </c>
      <c r="V825" s="152">
        <v>439.62317712594205</v>
      </c>
      <c r="W825" s="150">
        <v>203.94181294852581</v>
      </c>
      <c r="X825" s="151">
        <v>220.50935097347505</v>
      </c>
      <c r="Y825" s="152">
        <v>241.54334805137927</v>
      </c>
      <c r="Z825" s="150">
        <v>1032.5923936875072</v>
      </c>
      <c r="AA825" s="151">
        <v>1266.7554157057007</v>
      </c>
      <c r="AB825" s="152">
        <v>1628.3011788757403</v>
      </c>
      <c r="AC825" s="150">
        <v>227.29796487514423</v>
      </c>
      <c r="AD825" s="151">
        <v>255.9849865630552</v>
      </c>
      <c r="AE825" s="152">
        <v>274.51890156885418</v>
      </c>
      <c r="AF825" s="150">
        <v>208.622996626912</v>
      </c>
      <c r="AG825" s="151">
        <v>255.72635106945447</v>
      </c>
      <c r="AH825" s="152">
        <v>340.66563727493298</v>
      </c>
      <c r="AI825" s="150">
        <v>315.48786505928706</v>
      </c>
      <c r="AJ825" s="151">
        <v>345.29242863485371</v>
      </c>
      <c r="AK825" s="152">
        <v>372.19444576567838</v>
      </c>
      <c r="AL825" s="150">
        <v>77.904170065568721</v>
      </c>
      <c r="AM825" s="151">
        <v>90.553171166454433</v>
      </c>
      <c r="AN825" s="152">
        <v>100.24622547461853</v>
      </c>
      <c r="AO825" s="150">
        <v>82.680464660023887</v>
      </c>
      <c r="AP825" s="151">
        <v>89.415625350233213</v>
      </c>
      <c r="AQ825" s="152">
        <v>99.592716463704562</v>
      </c>
      <c r="AR825" s="150">
        <v>51.20799843392367</v>
      </c>
      <c r="AS825" s="151">
        <v>57.030814460017261</v>
      </c>
      <c r="AT825" s="152">
        <v>69.296504816756368</v>
      </c>
      <c r="AU825" s="150">
        <v>41.366485019016629</v>
      </c>
      <c r="AV825" s="151">
        <v>47.193193249216023</v>
      </c>
      <c r="AW825" s="152">
        <v>55.674316554303637</v>
      </c>
      <c r="AX825" s="150">
        <v>66.396630956683396</v>
      </c>
      <c r="AY825" s="151">
        <v>66.396630956683396</v>
      </c>
      <c r="AZ825" s="152">
        <v>66.396630956683396</v>
      </c>
      <c r="BA825" s="150">
        <v>10.552474658819062</v>
      </c>
      <c r="BB825" s="151">
        <v>11.412080525800503</v>
      </c>
      <c r="BC825" s="152">
        <v>12.710978597031637</v>
      </c>
    </row>
    <row r="826" spans="1:55" hidden="1">
      <c r="A826" s="147" t="str">
        <f t="shared" si="12"/>
        <v>N/ANC SPECIALTY HOSP</v>
      </c>
      <c r="B826" s="148" t="s">
        <v>1196</v>
      </c>
      <c r="C826" s="148" t="s">
        <v>8376</v>
      </c>
      <c r="D826" s="168"/>
      <c r="E826" s="150">
        <v>379.06622248610302</v>
      </c>
      <c r="F826" s="151">
        <v>431.24875692342675</v>
      </c>
      <c r="G826" s="152">
        <v>534.48582729188786</v>
      </c>
      <c r="H826" s="164">
        <v>1975.5733935670435</v>
      </c>
      <c r="I826" s="165">
        <v>2194.2439310474842</v>
      </c>
      <c r="J826" s="167">
        <v>2648.354891550714</v>
      </c>
      <c r="K826" s="150">
        <v>1802.829657442308</v>
      </c>
      <c r="L826" s="151">
        <v>2005.8444777140478</v>
      </c>
      <c r="M826" s="152">
        <v>2422.2955878816183</v>
      </c>
      <c r="N826" s="150">
        <v>84.259245271654066</v>
      </c>
      <c r="O826" s="151">
        <v>91.025471587425002</v>
      </c>
      <c r="P826" s="152">
        <v>105.9279424249622</v>
      </c>
      <c r="Q826" s="150">
        <v>88.484490853081581</v>
      </c>
      <c r="R826" s="151">
        <v>97.373981746011381</v>
      </c>
      <c r="S826" s="152">
        <v>120.13136124413352</v>
      </c>
      <c r="T826" s="150">
        <v>371.18615967095161</v>
      </c>
      <c r="U826" s="151">
        <v>401.34005859816926</v>
      </c>
      <c r="V826" s="152">
        <v>439.62317712594205</v>
      </c>
      <c r="W826" s="150">
        <v>203.94181294852581</v>
      </c>
      <c r="X826" s="151">
        <v>220.50935097347505</v>
      </c>
      <c r="Y826" s="152">
        <v>241.54334805137927</v>
      </c>
      <c r="Z826" s="150">
        <v>1032.5923936875072</v>
      </c>
      <c r="AA826" s="151">
        <v>1266.7554157057007</v>
      </c>
      <c r="AB826" s="152">
        <v>1628.3011788757403</v>
      </c>
      <c r="AC826" s="150">
        <v>227.29796487514423</v>
      </c>
      <c r="AD826" s="151">
        <v>255.9849865630552</v>
      </c>
      <c r="AE826" s="152">
        <v>274.51890156885418</v>
      </c>
      <c r="AF826" s="150">
        <v>208.622996626912</v>
      </c>
      <c r="AG826" s="151">
        <v>255.72635106945447</v>
      </c>
      <c r="AH826" s="152">
        <v>340.66563727493298</v>
      </c>
      <c r="AI826" s="150">
        <v>315.48786505928706</v>
      </c>
      <c r="AJ826" s="151">
        <v>345.29242863485371</v>
      </c>
      <c r="AK826" s="152">
        <v>372.19444576567838</v>
      </c>
      <c r="AL826" s="150">
        <v>77.904170065568721</v>
      </c>
      <c r="AM826" s="151">
        <v>90.553171166454433</v>
      </c>
      <c r="AN826" s="152">
        <v>100.24622547461853</v>
      </c>
      <c r="AO826" s="150">
        <v>82.680464660023887</v>
      </c>
      <c r="AP826" s="151">
        <v>89.415625350233213</v>
      </c>
      <c r="AQ826" s="152">
        <v>99.592716463704562</v>
      </c>
      <c r="AR826" s="150">
        <v>51.20799843392367</v>
      </c>
      <c r="AS826" s="151">
        <v>57.030814460017261</v>
      </c>
      <c r="AT826" s="152">
        <v>69.296504816756368</v>
      </c>
      <c r="AU826" s="150">
        <v>41.366485019016629</v>
      </c>
      <c r="AV826" s="151">
        <v>47.193193249216023</v>
      </c>
      <c r="AW826" s="152">
        <v>55.674316554303637</v>
      </c>
      <c r="AX826" s="150">
        <v>66.396630956683396</v>
      </c>
      <c r="AY826" s="151">
        <v>66.396630956683396</v>
      </c>
      <c r="AZ826" s="152">
        <v>66.396630956683396</v>
      </c>
      <c r="BA826" s="150">
        <v>10.552474658819062</v>
      </c>
      <c r="BB826" s="151">
        <v>11.412080525800503</v>
      </c>
      <c r="BC826" s="152">
        <v>12.710978597031637</v>
      </c>
    </row>
    <row r="827" spans="1:55" hidden="1">
      <c r="A827" s="147" t="str">
        <f t="shared" si="12"/>
        <v>N/ASTATE OF MINNESOTA</v>
      </c>
      <c r="B827" s="148" t="s">
        <v>1196</v>
      </c>
      <c r="C827" s="148" t="s">
        <v>8379</v>
      </c>
      <c r="D827" s="168"/>
      <c r="E827" s="150">
        <v>379.06622248610302</v>
      </c>
      <c r="F827" s="151">
        <v>431.24875692342675</v>
      </c>
      <c r="G827" s="152">
        <v>534.48582729188786</v>
      </c>
      <c r="H827" s="164">
        <v>1975.5733935670435</v>
      </c>
      <c r="I827" s="165">
        <v>2194.2439310474842</v>
      </c>
      <c r="J827" s="167">
        <v>2648.354891550714</v>
      </c>
      <c r="K827" s="150">
        <v>1802.829657442308</v>
      </c>
      <c r="L827" s="151">
        <v>2005.8444777140478</v>
      </c>
      <c r="M827" s="152">
        <v>2422.2955878816183</v>
      </c>
      <c r="N827" s="150">
        <v>84.259245271654066</v>
      </c>
      <c r="O827" s="151">
        <v>91.025471587425002</v>
      </c>
      <c r="P827" s="152">
        <v>105.9279424249622</v>
      </c>
      <c r="Q827" s="150">
        <v>88.484490853081581</v>
      </c>
      <c r="R827" s="151">
        <v>97.373981746011381</v>
      </c>
      <c r="S827" s="152">
        <v>120.13136124413352</v>
      </c>
      <c r="T827" s="150">
        <v>371.18615967095161</v>
      </c>
      <c r="U827" s="151">
        <v>401.34005859816926</v>
      </c>
      <c r="V827" s="152">
        <v>439.62317712594205</v>
      </c>
      <c r="W827" s="150">
        <v>203.94181294852581</v>
      </c>
      <c r="X827" s="151">
        <v>220.50935097347505</v>
      </c>
      <c r="Y827" s="152">
        <v>241.54334805137927</v>
      </c>
      <c r="Z827" s="150">
        <v>1032.5923936875072</v>
      </c>
      <c r="AA827" s="151">
        <v>1266.7554157057007</v>
      </c>
      <c r="AB827" s="152">
        <v>1628.3011788757403</v>
      </c>
      <c r="AC827" s="150">
        <v>227.29796487514423</v>
      </c>
      <c r="AD827" s="151">
        <v>255.9849865630552</v>
      </c>
      <c r="AE827" s="152">
        <v>274.51890156885418</v>
      </c>
      <c r="AF827" s="150">
        <v>208.622996626912</v>
      </c>
      <c r="AG827" s="151">
        <v>255.72635106945447</v>
      </c>
      <c r="AH827" s="152">
        <v>340.66563727493298</v>
      </c>
      <c r="AI827" s="150">
        <v>315.48786505928706</v>
      </c>
      <c r="AJ827" s="151">
        <v>345.29242863485371</v>
      </c>
      <c r="AK827" s="152">
        <v>372.19444576567838</v>
      </c>
      <c r="AL827" s="150">
        <v>77.904170065568721</v>
      </c>
      <c r="AM827" s="151">
        <v>90.553171166454433</v>
      </c>
      <c r="AN827" s="152">
        <v>100.24622547461853</v>
      </c>
      <c r="AO827" s="150">
        <v>82.680464660023887</v>
      </c>
      <c r="AP827" s="151">
        <v>89.415625350233213</v>
      </c>
      <c r="AQ827" s="152">
        <v>99.592716463704562</v>
      </c>
      <c r="AR827" s="150">
        <v>51.20799843392367</v>
      </c>
      <c r="AS827" s="151">
        <v>57.030814460017261</v>
      </c>
      <c r="AT827" s="152">
        <v>69.296504816756368</v>
      </c>
      <c r="AU827" s="150">
        <v>41.366485019016629</v>
      </c>
      <c r="AV827" s="151">
        <v>47.193193249216023</v>
      </c>
      <c r="AW827" s="152">
        <v>55.674316554303637</v>
      </c>
      <c r="AX827" s="150">
        <v>66.396630956683396</v>
      </c>
      <c r="AY827" s="151">
        <v>66.396630956683396</v>
      </c>
      <c r="AZ827" s="152">
        <v>66.396630956683396</v>
      </c>
      <c r="BA827" s="150">
        <v>10.552474658819062</v>
      </c>
      <c r="BB827" s="151">
        <v>11.412080525800503</v>
      </c>
      <c r="BC827" s="152">
        <v>12.710978597031637</v>
      </c>
    </row>
    <row r="828" spans="1:55" hidden="1">
      <c r="A828" s="147" t="str">
        <f t="shared" si="12"/>
        <v>N/ACLARINDA REGL HEALTH CTR</v>
      </c>
      <c r="B828" s="148" t="s">
        <v>1196</v>
      </c>
      <c r="C828" s="148" t="s">
        <v>8382</v>
      </c>
      <c r="D828" s="168"/>
      <c r="E828" s="150">
        <v>379.06622248610302</v>
      </c>
      <c r="F828" s="151">
        <v>431.24875692342675</v>
      </c>
      <c r="G828" s="152">
        <v>534.48582729188786</v>
      </c>
      <c r="H828" s="164">
        <v>1975.5733935670435</v>
      </c>
      <c r="I828" s="165">
        <v>2194.2439310474842</v>
      </c>
      <c r="J828" s="167">
        <v>2648.354891550714</v>
      </c>
      <c r="K828" s="150">
        <v>1802.829657442308</v>
      </c>
      <c r="L828" s="151">
        <v>2005.8444777140478</v>
      </c>
      <c r="M828" s="152">
        <v>2422.2955878816183</v>
      </c>
      <c r="N828" s="150">
        <v>84.259245271654066</v>
      </c>
      <c r="O828" s="151">
        <v>91.025471587425002</v>
      </c>
      <c r="P828" s="152">
        <v>105.9279424249622</v>
      </c>
      <c r="Q828" s="150">
        <v>88.484490853081581</v>
      </c>
      <c r="R828" s="151">
        <v>97.373981746011381</v>
      </c>
      <c r="S828" s="152">
        <v>120.13136124413352</v>
      </c>
      <c r="T828" s="150">
        <v>371.18615967095161</v>
      </c>
      <c r="U828" s="151">
        <v>401.34005859816926</v>
      </c>
      <c r="V828" s="152">
        <v>439.62317712594205</v>
      </c>
      <c r="W828" s="150">
        <v>203.94181294852581</v>
      </c>
      <c r="X828" s="151">
        <v>220.50935097347505</v>
      </c>
      <c r="Y828" s="152">
        <v>241.54334805137927</v>
      </c>
      <c r="Z828" s="150">
        <v>1032.5923936875072</v>
      </c>
      <c r="AA828" s="151">
        <v>1266.7554157057007</v>
      </c>
      <c r="AB828" s="152">
        <v>1628.3011788757403</v>
      </c>
      <c r="AC828" s="150">
        <v>227.29796487514423</v>
      </c>
      <c r="AD828" s="151">
        <v>255.9849865630552</v>
      </c>
      <c r="AE828" s="152">
        <v>274.51890156885418</v>
      </c>
      <c r="AF828" s="150">
        <v>208.622996626912</v>
      </c>
      <c r="AG828" s="151">
        <v>255.72635106945447</v>
      </c>
      <c r="AH828" s="152">
        <v>340.66563727493298</v>
      </c>
      <c r="AI828" s="150">
        <v>315.48786505928706</v>
      </c>
      <c r="AJ828" s="151">
        <v>345.29242863485371</v>
      </c>
      <c r="AK828" s="152">
        <v>372.19444576567838</v>
      </c>
      <c r="AL828" s="150">
        <v>77.904170065568721</v>
      </c>
      <c r="AM828" s="151">
        <v>90.553171166454433</v>
      </c>
      <c r="AN828" s="152">
        <v>100.24622547461853</v>
      </c>
      <c r="AO828" s="150">
        <v>82.680464660023887</v>
      </c>
      <c r="AP828" s="151">
        <v>89.415625350233213</v>
      </c>
      <c r="AQ828" s="152">
        <v>99.592716463704562</v>
      </c>
      <c r="AR828" s="150">
        <v>51.20799843392367</v>
      </c>
      <c r="AS828" s="151">
        <v>57.030814460017261</v>
      </c>
      <c r="AT828" s="152">
        <v>69.296504816756368</v>
      </c>
      <c r="AU828" s="150">
        <v>41.366485019016629</v>
      </c>
      <c r="AV828" s="151">
        <v>47.193193249216023</v>
      </c>
      <c r="AW828" s="152">
        <v>55.674316554303637</v>
      </c>
      <c r="AX828" s="150">
        <v>66.396630956683396</v>
      </c>
      <c r="AY828" s="151">
        <v>66.396630956683396</v>
      </c>
      <c r="AZ828" s="152">
        <v>66.396630956683396</v>
      </c>
      <c r="BA828" s="150">
        <v>10.552474658819062</v>
      </c>
      <c r="BB828" s="151">
        <v>11.412080525800503</v>
      </c>
      <c r="BC828" s="152">
        <v>12.710978597031637</v>
      </c>
    </row>
    <row r="829" spans="1:55" hidden="1">
      <c r="A829" s="147" t="str">
        <f t="shared" si="12"/>
        <v>N/ACOLUMBIA CARE CTR</v>
      </c>
      <c r="B829" s="148" t="s">
        <v>1196</v>
      </c>
      <c r="C829" s="148" t="s">
        <v>8384</v>
      </c>
      <c r="D829" s="168"/>
      <c r="E829" s="150">
        <v>379.06622248610302</v>
      </c>
      <c r="F829" s="151">
        <v>431.24875692342675</v>
      </c>
      <c r="G829" s="152">
        <v>534.48582729188786</v>
      </c>
      <c r="H829" s="164">
        <v>1975.5733935670435</v>
      </c>
      <c r="I829" s="165">
        <v>2194.2439310474842</v>
      </c>
      <c r="J829" s="167">
        <v>2648.354891550714</v>
      </c>
      <c r="K829" s="150">
        <v>1802.829657442308</v>
      </c>
      <c r="L829" s="151">
        <v>2005.8444777140478</v>
      </c>
      <c r="M829" s="152">
        <v>2422.2955878816183</v>
      </c>
      <c r="N829" s="150">
        <v>84.259245271654066</v>
      </c>
      <c r="O829" s="151">
        <v>91.025471587425002</v>
      </c>
      <c r="P829" s="152">
        <v>105.9279424249622</v>
      </c>
      <c r="Q829" s="150">
        <v>88.484490853081581</v>
      </c>
      <c r="R829" s="151">
        <v>97.373981746011381</v>
      </c>
      <c r="S829" s="152">
        <v>120.13136124413352</v>
      </c>
      <c r="T829" s="150">
        <v>371.18615967095161</v>
      </c>
      <c r="U829" s="151">
        <v>401.34005859816926</v>
      </c>
      <c r="V829" s="152">
        <v>439.62317712594205</v>
      </c>
      <c r="W829" s="150">
        <v>203.94181294852581</v>
      </c>
      <c r="X829" s="151">
        <v>220.50935097347505</v>
      </c>
      <c r="Y829" s="152">
        <v>241.54334805137927</v>
      </c>
      <c r="Z829" s="150">
        <v>1032.5923936875072</v>
      </c>
      <c r="AA829" s="151">
        <v>1266.7554157057007</v>
      </c>
      <c r="AB829" s="152">
        <v>1628.3011788757403</v>
      </c>
      <c r="AC829" s="150">
        <v>227.29796487514423</v>
      </c>
      <c r="AD829" s="151">
        <v>255.9849865630552</v>
      </c>
      <c r="AE829" s="152">
        <v>274.51890156885418</v>
      </c>
      <c r="AF829" s="150">
        <v>208.622996626912</v>
      </c>
      <c r="AG829" s="151">
        <v>255.72635106945447</v>
      </c>
      <c r="AH829" s="152">
        <v>340.66563727493298</v>
      </c>
      <c r="AI829" s="150">
        <v>315.48786505928706</v>
      </c>
      <c r="AJ829" s="151">
        <v>345.29242863485371</v>
      </c>
      <c r="AK829" s="152">
        <v>372.19444576567838</v>
      </c>
      <c r="AL829" s="150">
        <v>77.904170065568721</v>
      </c>
      <c r="AM829" s="151">
        <v>90.553171166454433</v>
      </c>
      <c r="AN829" s="152">
        <v>100.24622547461853</v>
      </c>
      <c r="AO829" s="150">
        <v>82.680464660023887</v>
      </c>
      <c r="AP829" s="151">
        <v>89.415625350233213</v>
      </c>
      <c r="AQ829" s="152">
        <v>99.592716463704562</v>
      </c>
      <c r="AR829" s="150">
        <v>51.20799843392367</v>
      </c>
      <c r="AS829" s="151">
        <v>57.030814460017261</v>
      </c>
      <c r="AT829" s="152">
        <v>69.296504816756368</v>
      </c>
      <c r="AU829" s="150">
        <v>41.366485019016629</v>
      </c>
      <c r="AV829" s="151">
        <v>47.193193249216023</v>
      </c>
      <c r="AW829" s="152">
        <v>55.674316554303637</v>
      </c>
      <c r="AX829" s="150">
        <v>66.396630956683396</v>
      </c>
      <c r="AY829" s="151">
        <v>66.396630956683396</v>
      </c>
      <c r="AZ829" s="152">
        <v>66.396630956683396</v>
      </c>
      <c r="BA829" s="150">
        <v>10.552474658819062</v>
      </c>
      <c r="BB829" s="151">
        <v>11.412080525800503</v>
      </c>
      <c r="BC829" s="152">
        <v>12.710978597031637</v>
      </c>
    </row>
    <row r="830" spans="1:55" hidden="1">
      <c r="A830" s="147" t="str">
        <f t="shared" si="12"/>
        <v>N/ARICE MED CTR</v>
      </c>
      <c r="B830" s="148" t="s">
        <v>1196</v>
      </c>
      <c r="C830" s="148" t="s">
        <v>8395</v>
      </c>
      <c r="D830" s="168"/>
      <c r="E830" s="150">
        <v>379.06622248610302</v>
      </c>
      <c r="F830" s="151">
        <v>431.24875692342675</v>
      </c>
      <c r="G830" s="152">
        <v>534.48582729188786</v>
      </c>
      <c r="H830" s="164">
        <v>1975.5733935670435</v>
      </c>
      <c r="I830" s="165">
        <v>2194.2439310474842</v>
      </c>
      <c r="J830" s="167">
        <v>2648.354891550714</v>
      </c>
      <c r="K830" s="150">
        <v>1802.829657442308</v>
      </c>
      <c r="L830" s="151">
        <v>2005.8444777140478</v>
      </c>
      <c r="M830" s="152">
        <v>2422.2955878816183</v>
      </c>
      <c r="N830" s="150">
        <v>84.259245271654066</v>
      </c>
      <c r="O830" s="151">
        <v>91.025471587425002</v>
      </c>
      <c r="P830" s="152">
        <v>105.9279424249622</v>
      </c>
      <c r="Q830" s="150">
        <v>88.484490853081581</v>
      </c>
      <c r="R830" s="151">
        <v>97.373981746011381</v>
      </c>
      <c r="S830" s="152">
        <v>120.13136124413352</v>
      </c>
      <c r="T830" s="150">
        <v>371.18615967095161</v>
      </c>
      <c r="U830" s="151">
        <v>401.34005859816926</v>
      </c>
      <c r="V830" s="152">
        <v>439.62317712594205</v>
      </c>
      <c r="W830" s="150">
        <v>203.94181294852581</v>
      </c>
      <c r="X830" s="151">
        <v>220.50935097347505</v>
      </c>
      <c r="Y830" s="152">
        <v>241.54334805137927</v>
      </c>
      <c r="Z830" s="150">
        <v>1032.5923936875072</v>
      </c>
      <c r="AA830" s="151">
        <v>1266.7554157057007</v>
      </c>
      <c r="AB830" s="152">
        <v>1628.3011788757403</v>
      </c>
      <c r="AC830" s="150">
        <v>227.29796487514423</v>
      </c>
      <c r="AD830" s="151">
        <v>255.9849865630552</v>
      </c>
      <c r="AE830" s="152">
        <v>274.51890156885418</v>
      </c>
      <c r="AF830" s="150">
        <v>208.622996626912</v>
      </c>
      <c r="AG830" s="151">
        <v>255.72635106945447</v>
      </c>
      <c r="AH830" s="152">
        <v>340.66563727493298</v>
      </c>
      <c r="AI830" s="150">
        <v>315.48786505928706</v>
      </c>
      <c r="AJ830" s="151">
        <v>345.29242863485371</v>
      </c>
      <c r="AK830" s="152">
        <v>372.19444576567838</v>
      </c>
      <c r="AL830" s="150">
        <v>77.904170065568721</v>
      </c>
      <c r="AM830" s="151">
        <v>90.553171166454433</v>
      </c>
      <c r="AN830" s="152">
        <v>100.24622547461853</v>
      </c>
      <c r="AO830" s="150">
        <v>82.680464660023887</v>
      </c>
      <c r="AP830" s="151">
        <v>89.415625350233213</v>
      </c>
      <c r="AQ830" s="152">
        <v>99.592716463704562</v>
      </c>
      <c r="AR830" s="150">
        <v>51.20799843392367</v>
      </c>
      <c r="AS830" s="151">
        <v>57.030814460017261</v>
      </c>
      <c r="AT830" s="152">
        <v>69.296504816756368</v>
      </c>
      <c r="AU830" s="150">
        <v>41.366485019016629</v>
      </c>
      <c r="AV830" s="151">
        <v>47.193193249216023</v>
      </c>
      <c r="AW830" s="152">
        <v>55.674316554303637</v>
      </c>
      <c r="AX830" s="150">
        <v>66.396630956683396</v>
      </c>
      <c r="AY830" s="151">
        <v>66.396630956683396</v>
      </c>
      <c r="AZ830" s="152">
        <v>66.396630956683396</v>
      </c>
      <c r="BA830" s="150">
        <v>10.552474658819062</v>
      </c>
      <c r="BB830" s="151">
        <v>11.412080525800503</v>
      </c>
      <c r="BC830" s="152">
        <v>12.710978597031637</v>
      </c>
    </row>
    <row r="831" spans="1:55" hidden="1">
      <c r="A831" s="147" t="str">
        <f t="shared" si="12"/>
        <v>N/ASYRINGA GENERAL HOSP</v>
      </c>
      <c r="B831" s="148" t="s">
        <v>1196</v>
      </c>
      <c r="C831" s="148" t="s">
        <v>8396</v>
      </c>
      <c r="D831" s="168"/>
      <c r="E831" s="150">
        <v>379.06622248610302</v>
      </c>
      <c r="F831" s="151">
        <v>431.24875692342675</v>
      </c>
      <c r="G831" s="152">
        <v>534.48582729188786</v>
      </c>
      <c r="H831" s="164">
        <v>1975.5733935670435</v>
      </c>
      <c r="I831" s="165">
        <v>2194.2439310474842</v>
      </c>
      <c r="J831" s="167">
        <v>2648.354891550714</v>
      </c>
      <c r="K831" s="150">
        <v>1802.829657442308</v>
      </c>
      <c r="L831" s="151">
        <v>2005.8444777140478</v>
      </c>
      <c r="M831" s="152">
        <v>2422.2955878816183</v>
      </c>
      <c r="N831" s="150">
        <v>84.259245271654066</v>
      </c>
      <c r="O831" s="151">
        <v>91.025471587425002</v>
      </c>
      <c r="P831" s="152">
        <v>105.9279424249622</v>
      </c>
      <c r="Q831" s="150">
        <v>88.484490853081581</v>
      </c>
      <c r="R831" s="151">
        <v>97.373981746011381</v>
      </c>
      <c r="S831" s="152">
        <v>120.13136124413352</v>
      </c>
      <c r="T831" s="150">
        <v>371.18615967095161</v>
      </c>
      <c r="U831" s="151">
        <v>401.34005859816926</v>
      </c>
      <c r="V831" s="152">
        <v>439.62317712594205</v>
      </c>
      <c r="W831" s="150">
        <v>203.94181294852581</v>
      </c>
      <c r="X831" s="151">
        <v>220.50935097347505</v>
      </c>
      <c r="Y831" s="152">
        <v>241.54334805137927</v>
      </c>
      <c r="Z831" s="150">
        <v>1032.5923936875072</v>
      </c>
      <c r="AA831" s="151">
        <v>1266.7554157057007</v>
      </c>
      <c r="AB831" s="152">
        <v>1628.3011788757403</v>
      </c>
      <c r="AC831" s="150">
        <v>227.29796487514423</v>
      </c>
      <c r="AD831" s="151">
        <v>255.9849865630552</v>
      </c>
      <c r="AE831" s="152">
        <v>274.51890156885418</v>
      </c>
      <c r="AF831" s="150">
        <v>208.622996626912</v>
      </c>
      <c r="AG831" s="151">
        <v>255.72635106945447</v>
      </c>
      <c r="AH831" s="152">
        <v>340.66563727493298</v>
      </c>
      <c r="AI831" s="150">
        <v>315.48786505928706</v>
      </c>
      <c r="AJ831" s="151">
        <v>345.29242863485371</v>
      </c>
      <c r="AK831" s="152">
        <v>372.19444576567838</v>
      </c>
      <c r="AL831" s="150">
        <v>77.904170065568721</v>
      </c>
      <c r="AM831" s="151">
        <v>90.553171166454433</v>
      </c>
      <c r="AN831" s="152">
        <v>100.24622547461853</v>
      </c>
      <c r="AO831" s="150">
        <v>82.680464660023887</v>
      </c>
      <c r="AP831" s="151">
        <v>89.415625350233213</v>
      </c>
      <c r="AQ831" s="152">
        <v>99.592716463704562</v>
      </c>
      <c r="AR831" s="150">
        <v>51.20799843392367</v>
      </c>
      <c r="AS831" s="151">
        <v>57.030814460017261</v>
      </c>
      <c r="AT831" s="152">
        <v>69.296504816756368</v>
      </c>
      <c r="AU831" s="150">
        <v>41.366485019016629</v>
      </c>
      <c r="AV831" s="151">
        <v>47.193193249216023</v>
      </c>
      <c r="AW831" s="152">
        <v>55.674316554303637</v>
      </c>
      <c r="AX831" s="150">
        <v>66.396630956683396</v>
      </c>
      <c r="AY831" s="151">
        <v>66.396630956683396</v>
      </c>
      <c r="AZ831" s="152">
        <v>66.396630956683396</v>
      </c>
      <c r="BA831" s="150">
        <v>10.552474658819062</v>
      </c>
      <c r="BB831" s="151">
        <v>11.412080525800503</v>
      </c>
      <c r="BC831" s="152">
        <v>12.710978597031637</v>
      </c>
    </row>
    <row r="832" spans="1:55" hidden="1">
      <c r="A832" s="147" t="str">
        <f t="shared" si="12"/>
        <v>N/ASGOH ACQUISITION</v>
      </c>
      <c r="B832" s="148" t="s">
        <v>1196</v>
      </c>
      <c r="C832" s="148" t="s">
        <v>8400</v>
      </c>
      <c r="D832" s="168"/>
      <c r="E832" s="150">
        <v>379.06622248610302</v>
      </c>
      <c r="F832" s="151">
        <v>431.24875692342675</v>
      </c>
      <c r="G832" s="152">
        <v>534.48582729188786</v>
      </c>
      <c r="H832" s="164">
        <v>1975.5733935670435</v>
      </c>
      <c r="I832" s="165">
        <v>2194.2439310474842</v>
      </c>
      <c r="J832" s="167">
        <v>2648.354891550714</v>
      </c>
      <c r="K832" s="150">
        <v>1802.829657442308</v>
      </c>
      <c r="L832" s="151">
        <v>2005.8444777140478</v>
      </c>
      <c r="M832" s="152">
        <v>2422.2955878816183</v>
      </c>
      <c r="N832" s="150">
        <v>84.259245271654066</v>
      </c>
      <c r="O832" s="151">
        <v>91.025471587425002</v>
      </c>
      <c r="P832" s="152">
        <v>105.9279424249622</v>
      </c>
      <c r="Q832" s="150">
        <v>88.484490853081581</v>
      </c>
      <c r="R832" s="151">
        <v>97.373981746011381</v>
      </c>
      <c r="S832" s="152">
        <v>120.13136124413352</v>
      </c>
      <c r="T832" s="150">
        <v>371.18615967095161</v>
      </c>
      <c r="U832" s="151">
        <v>401.34005859816926</v>
      </c>
      <c r="V832" s="152">
        <v>439.62317712594205</v>
      </c>
      <c r="W832" s="150">
        <v>203.94181294852581</v>
      </c>
      <c r="X832" s="151">
        <v>220.50935097347505</v>
      </c>
      <c r="Y832" s="152">
        <v>241.54334805137927</v>
      </c>
      <c r="Z832" s="150">
        <v>1032.5923936875072</v>
      </c>
      <c r="AA832" s="151">
        <v>1266.7554157057007</v>
      </c>
      <c r="AB832" s="152">
        <v>1628.3011788757403</v>
      </c>
      <c r="AC832" s="150">
        <v>227.29796487514423</v>
      </c>
      <c r="AD832" s="151">
        <v>255.9849865630552</v>
      </c>
      <c r="AE832" s="152">
        <v>274.51890156885418</v>
      </c>
      <c r="AF832" s="150">
        <v>208.622996626912</v>
      </c>
      <c r="AG832" s="151">
        <v>255.72635106945447</v>
      </c>
      <c r="AH832" s="152">
        <v>340.66563727493298</v>
      </c>
      <c r="AI832" s="150">
        <v>315.48786505928706</v>
      </c>
      <c r="AJ832" s="151">
        <v>345.29242863485371</v>
      </c>
      <c r="AK832" s="152">
        <v>372.19444576567838</v>
      </c>
      <c r="AL832" s="150">
        <v>77.904170065568721</v>
      </c>
      <c r="AM832" s="151">
        <v>90.553171166454433</v>
      </c>
      <c r="AN832" s="152">
        <v>100.24622547461853</v>
      </c>
      <c r="AO832" s="150">
        <v>82.680464660023887</v>
      </c>
      <c r="AP832" s="151">
        <v>89.415625350233213</v>
      </c>
      <c r="AQ832" s="152">
        <v>99.592716463704562</v>
      </c>
      <c r="AR832" s="150">
        <v>51.20799843392367</v>
      </c>
      <c r="AS832" s="151">
        <v>57.030814460017261</v>
      </c>
      <c r="AT832" s="152">
        <v>69.296504816756368</v>
      </c>
      <c r="AU832" s="150">
        <v>41.366485019016629</v>
      </c>
      <c r="AV832" s="151">
        <v>47.193193249216023</v>
      </c>
      <c r="AW832" s="152">
        <v>55.674316554303637</v>
      </c>
      <c r="AX832" s="150">
        <v>66.396630956683396</v>
      </c>
      <c r="AY832" s="151">
        <v>66.396630956683396</v>
      </c>
      <c r="AZ832" s="152">
        <v>66.396630956683396</v>
      </c>
      <c r="BA832" s="150">
        <v>10.552474658819062</v>
      </c>
      <c r="BB832" s="151">
        <v>11.412080525800503</v>
      </c>
      <c r="BC832" s="152">
        <v>12.710978597031637</v>
      </c>
    </row>
    <row r="833" spans="1:55" hidden="1">
      <c r="A833" s="147" t="str">
        <f t="shared" si="12"/>
        <v>N/AMEML HLTH SYS</v>
      </c>
      <c r="B833" s="148" t="s">
        <v>1196</v>
      </c>
      <c r="C833" s="148" t="s">
        <v>8371</v>
      </c>
      <c r="D833" s="168"/>
      <c r="E833" s="150">
        <v>379.06622248610302</v>
      </c>
      <c r="F833" s="151">
        <v>431.24875692342675</v>
      </c>
      <c r="G833" s="152">
        <v>534.48582729188786</v>
      </c>
      <c r="H833" s="164">
        <v>1975.5733935670435</v>
      </c>
      <c r="I833" s="165">
        <v>2194.2439310474842</v>
      </c>
      <c r="J833" s="167">
        <v>2648.354891550714</v>
      </c>
      <c r="K833" s="150">
        <v>1802.829657442308</v>
      </c>
      <c r="L833" s="151">
        <v>2005.8444777140478</v>
      </c>
      <c r="M833" s="152">
        <v>2422.2955878816183</v>
      </c>
      <c r="N833" s="150">
        <v>84.259245271654066</v>
      </c>
      <c r="O833" s="151">
        <v>91.025471587425002</v>
      </c>
      <c r="P833" s="152">
        <v>105.9279424249622</v>
      </c>
      <c r="Q833" s="150">
        <v>88.484490853081581</v>
      </c>
      <c r="R833" s="151">
        <v>97.373981746011381</v>
      </c>
      <c r="S833" s="152">
        <v>120.13136124413352</v>
      </c>
      <c r="T833" s="150">
        <v>371.18615967095161</v>
      </c>
      <c r="U833" s="151">
        <v>401.34005859816926</v>
      </c>
      <c r="V833" s="152">
        <v>439.62317712594205</v>
      </c>
      <c r="W833" s="150">
        <v>203.94181294852581</v>
      </c>
      <c r="X833" s="151">
        <v>220.50935097347505</v>
      </c>
      <c r="Y833" s="152">
        <v>241.54334805137927</v>
      </c>
      <c r="Z833" s="150">
        <v>1032.5923936875072</v>
      </c>
      <c r="AA833" s="151">
        <v>1266.7554157057007</v>
      </c>
      <c r="AB833" s="152">
        <v>1628.3011788757403</v>
      </c>
      <c r="AC833" s="150">
        <v>227.29796487514423</v>
      </c>
      <c r="AD833" s="151">
        <v>255.9849865630552</v>
      </c>
      <c r="AE833" s="152">
        <v>274.51890156885418</v>
      </c>
      <c r="AF833" s="150">
        <v>208.622996626912</v>
      </c>
      <c r="AG833" s="151">
        <v>255.72635106945447</v>
      </c>
      <c r="AH833" s="152">
        <v>340.66563727493298</v>
      </c>
      <c r="AI833" s="150">
        <v>315.48786505928706</v>
      </c>
      <c r="AJ833" s="151">
        <v>345.29242863485371</v>
      </c>
      <c r="AK833" s="152">
        <v>372.19444576567838</v>
      </c>
      <c r="AL833" s="150">
        <v>77.904170065568721</v>
      </c>
      <c r="AM833" s="151">
        <v>90.553171166454433</v>
      </c>
      <c r="AN833" s="152">
        <v>100.24622547461853</v>
      </c>
      <c r="AO833" s="150">
        <v>82.680464660023887</v>
      </c>
      <c r="AP833" s="151">
        <v>89.415625350233213</v>
      </c>
      <c r="AQ833" s="152">
        <v>99.592716463704562</v>
      </c>
      <c r="AR833" s="150">
        <v>51.20799843392367</v>
      </c>
      <c r="AS833" s="151">
        <v>57.030814460017261</v>
      </c>
      <c r="AT833" s="152">
        <v>69.296504816756368</v>
      </c>
      <c r="AU833" s="150">
        <v>41.366485019016629</v>
      </c>
      <c r="AV833" s="151">
        <v>47.193193249216023</v>
      </c>
      <c r="AW833" s="152">
        <v>55.674316554303637</v>
      </c>
      <c r="AX833" s="150">
        <v>66.396630956683396</v>
      </c>
      <c r="AY833" s="151">
        <v>66.396630956683396</v>
      </c>
      <c r="AZ833" s="152">
        <v>66.396630956683396</v>
      </c>
      <c r="BA833" s="150">
        <v>10.552474658819062</v>
      </c>
      <c r="BB833" s="151">
        <v>11.412080525800503</v>
      </c>
      <c r="BC833" s="152">
        <v>12.710978597031637</v>
      </c>
    </row>
    <row r="834" spans="1:55" ht="15.75" hidden="1" thickBot="1">
      <c r="A834" s="169" t="str">
        <f t="shared" si="12"/>
        <v>N/AMEDICAL CTR HOSP</v>
      </c>
      <c r="B834" s="155" t="s">
        <v>1196</v>
      </c>
      <c r="C834" s="155" t="s">
        <v>8419</v>
      </c>
      <c r="D834" s="170"/>
      <c r="E834" s="157">
        <v>379.06622248610302</v>
      </c>
      <c r="F834" s="158">
        <v>431.24875692342675</v>
      </c>
      <c r="G834" s="159">
        <v>534.48582729188786</v>
      </c>
      <c r="H834" s="179">
        <v>1975.5733935670435</v>
      </c>
      <c r="I834" s="180">
        <v>2194.2439310474842</v>
      </c>
      <c r="J834" s="181">
        <v>2648.354891550714</v>
      </c>
      <c r="K834" s="157">
        <v>1802.829657442308</v>
      </c>
      <c r="L834" s="158">
        <v>2005.8444777140478</v>
      </c>
      <c r="M834" s="159">
        <v>2422.2955878816183</v>
      </c>
      <c r="N834" s="157">
        <v>84.259245271654066</v>
      </c>
      <c r="O834" s="158">
        <v>91.025471587425002</v>
      </c>
      <c r="P834" s="159">
        <v>105.9279424249622</v>
      </c>
      <c r="Q834" s="157">
        <v>88.484490853081581</v>
      </c>
      <c r="R834" s="158">
        <v>97.373981746011381</v>
      </c>
      <c r="S834" s="159">
        <v>120.13136124413352</v>
      </c>
      <c r="T834" s="157">
        <v>371.18615967095161</v>
      </c>
      <c r="U834" s="158">
        <v>401.34005859816926</v>
      </c>
      <c r="V834" s="159">
        <v>439.62317712594205</v>
      </c>
      <c r="W834" s="157">
        <v>203.94181294852581</v>
      </c>
      <c r="X834" s="158">
        <v>220.50935097347505</v>
      </c>
      <c r="Y834" s="159">
        <v>241.54334805137927</v>
      </c>
      <c r="Z834" s="157">
        <v>1032.5923936875072</v>
      </c>
      <c r="AA834" s="158">
        <v>1266.7554157057007</v>
      </c>
      <c r="AB834" s="159">
        <v>1628.3011788757403</v>
      </c>
      <c r="AC834" s="157">
        <v>227.29796487514423</v>
      </c>
      <c r="AD834" s="158">
        <v>255.9849865630552</v>
      </c>
      <c r="AE834" s="159">
        <v>274.51890156885418</v>
      </c>
      <c r="AF834" s="157">
        <v>208.622996626912</v>
      </c>
      <c r="AG834" s="158">
        <v>255.72635106945447</v>
      </c>
      <c r="AH834" s="159">
        <v>340.66563727493298</v>
      </c>
      <c r="AI834" s="157">
        <v>315.48786505928706</v>
      </c>
      <c r="AJ834" s="158">
        <v>345.29242863485371</v>
      </c>
      <c r="AK834" s="159">
        <v>372.19444576567838</v>
      </c>
      <c r="AL834" s="157">
        <v>77.904170065568721</v>
      </c>
      <c r="AM834" s="158">
        <v>90.553171166454433</v>
      </c>
      <c r="AN834" s="159">
        <v>100.24622547461853</v>
      </c>
      <c r="AO834" s="157">
        <v>82.680464660023887</v>
      </c>
      <c r="AP834" s="158">
        <v>89.415625350233213</v>
      </c>
      <c r="AQ834" s="159">
        <v>99.592716463704562</v>
      </c>
      <c r="AR834" s="157">
        <v>51.20799843392367</v>
      </c>
      <c r="AS834" s="158">
        <v>57.030814460017261</v>
      </c>
      <c r="AT834" s="159">
        <v>69.296504816756368</v>
      </c>
      <c r="AU834" s="157">
        <v>41.366485019016629</v>
      </c>
      <c r="AV834" s="158">
        <v>47.193193249216023</v>
      </c>
      <c r="AW834" s="159">
        <v>55.674316554303637</v>
      </c>
      <c r="AX834" s="157">
        <v>66.396630956683396</v>
      </c>
      <c r="AY834" s="158">
        <v>66.396630956683396</v>
      </c>
      <c r="AZ834" s="159">
        <v>66.396630956683396</v>
      </c>
      <c r="BA834" s="157">
        <v>10.552474658819062</v>
      </c>
      <c r="BB834" s="158">
        <v>11.412080525800503</v>
      </c>
      <c r="BC834" s="159">
        <v>12.710978597031637</v>
      </c>
    </row>
    <row r="835" spans="1:55" hidden="1">
      <c r="A835" s="161" t="str">
        <f t="shared" ref="A835:A873" si="13">CONCATENATE(B835,C835)</f>
        <v>KAISER PERMANENTEKAISER</v>
      </c>
      <c r="B835" s="162" t="s">
        <v>628</v>
      </c>
      <c r="C835" s="162" t="s">
        <v>8365</v>
      </c>
      <c r="D835" s="163"/>
      <c r="E835" s="164">
        <v>379.06622248610302</v>
      </c>
      <c r="F835" s="165">
        <v>431.24875692342675</v>
      </c>
      <c r="G835" s="166">
        <v>534.48582729188786</v>
      </c>
      <c r="H835" s="164">
        <v>1975.5733935670435</v>
      </c>
      <c r="I835" s="165">
        <v>2194.2439310474842</v>
      </c>
      <c r="J835" s="167">
        <v>2648.354891550714</v>
      </c>
      <c r="K835" s="164">
        <v>1802.829657442308</v>
      </c>
      <c r="L835" s="165">
        <v>2005.8444777140478</v>
      </c>
      <c r="M835" s="166">
        <v>2422.2955878816183</v>
      </c>
      <c r="N835" s="164">
        <v>84.259245271654066</v>
      </c>
      <c r="O835" s="165">
        <v>91.025471587425002</v>
      </c>
      <c r="P835" s="166">
        <v>105.9279424249622</v>
      </c>
      <c r="Q835" s="164">
        <v>88.484490853081581</v>
      </c>
      <c r="R835" s="165">
        <v>97.373981746011381</v>
      </c>
      <c r="S835" s="166">
        <v>120.13136124413352</v>
      </c>
      <c r="T835" s="164">
        <v>371.18615967095161</v>
      </c>
      <c r="U835" s="165">
        <v>401.34005859816926</v>
      </c>
      <c r="V835" s="166">
        <v>439.62317712594205</v>
      </c>
      <c r="W835" s="164">
        <v>203.94181294852581</v>
      </c>
      <c r="X835" s="165">
        <v>220.50935097347505</v>
      </c>
      <c r="Y835" s="166">
        <v>241.54334805137927</v>
      </c>
      <c r="Z835" s="164">
        <v>1032.5923936875072</v>
      </c>
      <c r="AA835" s="165">
        <v>1266.7554157057007</v>
      </c>
      <c r="AB835" s="166">
        <v>1628.3011788757403</v>
      </c>
      <c r="AC835" s="164">
        <v>227.29796487514423</v>
      </c>
      <c r="AD835" s="165">
        <v>255.9849865630552</v>
      </c>
      <c r="AE835" s="166">
        <v>274.51890156885418</v>
      </c>
      <c r="AF835" s="164">
        <v>208.622996626912</v>
      </c>
      <c r="AG835" s="165">
        <v>255.72635106945447</v>
      </c>
      <c r="AH835" s="166">
        <v>340.66563727493298</v>
      </c>
      <c r="AI835" s="164">
        <v>315.48786505928706</v>
      </c>
      <c r="AJ835" s="165">
        <v>345.29242863485371</v>
      </c>
      <c r="AK835" s="166">
        <v>372.19444576567838</v>
      </c>
      <c r="AL835" s="164">
        <v>77.904170065568721</v>
      </c>
      <c r="AM835" s="165">
        <v>90.553171166454433</v>
      </c>
      <c r="AN835" s="166">
        <v>100.24622547461853</v>
      </c>
      <c r="AO835" s="164">
        <v>82.680464660023887</v>
      </c>
      <c r="AP835" s="165">
        <v>89.415625350233213</v>
      </c>
      <c r="AQ835" s="166">
        <v>99.592716463704562</v>
      </c>
      <c r="AR835" s="164">
        <v>51.20799843392367</v>
      </c>
      <c r="AS835" s="165">
        <v>57.030814460017261</v>
      </c>
      <c r="AT835" s="166">
        <v>69.296504816756368</v>
      </c>
      <c r="AU835" s="164">
        <v>41.366485019016629</v>
      </c>
      <c r="AV835" s="165">
        <v>47.193193249216023</v>
      </c>
      <c r="AW835" s="166">
        <v>55.674316554303637</v>
      </c>
      <c r="AX835" s="164">
        <v>66.396630956683396</v>
      </c>
      <c r="AY835" s="165">
        <v>66.396630956683396</v>
      </c>
      <c r="AZ835" s="166">
        <v>66.396630956683396</v>
      </c>
      <c r="BA835" s="164">
        <v>10.552474658819062</v>
      </c>
      <c r="BB835" s="165">
        <v>11.412080525800503</v>
      </c>
      <c r="BC835" s="166">
        <v>12.710978597031637</v>
      </c>
    </row>
    <row r="836" spans="1:55" hidden="1">
      <c r="A836" s="161" t="str">
        <f t="shared" si="13"/>
        <v>BETHESDA HEALTH, INCSCM ALLIANCE INC</v>
      </c>
      <c r="B836" s="162" t="s">
        <v>329</v>
      </c>
      <c r="C836" s="162" t="s">
        <v>8342</v>
      </c>
      <c r="D836" s="163"/>
      <c r="E836" s="150">
        <v>379.06622248610302</v>
      </c>
      <c r="F836" s="151">
        <v>431.24875692342675</v>
      </c>
      <c r="G836" s="152">
        <v>534.48582729188786</v>
      </c>
      <c r="H836" s="164">
        <v>1975.5733935670435</v>
      </c>
      <c r="I836" s="165">
        <v>2194.2439310474842</v>
      </c>
      <c r="J836" s="167">
        <v>2648.354891550714</v>
      </c>
      <c r="K836" s="150">
        <v>1802.829657442308</v>
      </c>
      <c r="L836" s="151">
        <v>2005.8444777140478</v>
      </c>
      <c r="M836" s="152">
        <v>2422.2955878816183</v>
      </c>
      <c r="N836" s="150">
        <v>84.259245271654066</v>
      </c>
      <c r="O836" s="151">
        <v>91.025471587425002</v>
      </c>
      <c r="P836" s="152">
        <v>105.9279424249622</v>
      </c>
      <c r="Q836" s="150">
        <v>88.484490853081581</v>
      </c>
      <c r="R836" s="151">
        <v>97.373981746011381</v>
      </c>
      <c r="S836" s="152">
        <v>120.13136124413352</v>
      </c>
      <c r="T836" s="150">
        <v>371.18615967095161</v>
      </c>
      <c r="U836" s="151">
        <v>401.34005859816926</v>
      </c>
      <c r="V836" s="152">
        <v>439.62317712594205</v>
      </c>
      <c r="W836" s="150">
        <v>203.94181294852581</v>
      </c>
      <c r="X836" s="151">
        <v>220.50935097347505</v>
      </c>
      <c r="Y836" s="152">
        <v>241.54334805137927</v>
      </c>
      <c r="Z836" s="150">
        <v>1032.5923936875072</v>
      </c>
      <c r="AA836" s="151">
        <v>1266.7554157057007</v>
      </c>
      <c r="AB836" s="152">
        <v>1628.3011788757403</v>
      </c>
      <c r="AC836" s="150">
        <v>227.29796487514423</v>
      </c>
      <c r="AD836" s="151">
        <v>255.9849865630552</v>
      </c>
      <c r="AE836" s="152">
        <v>274.51890156885418</v>
      </c>
      <c r="AF836" s="150">
        <v>208.622996626912</v>
      </c>
      <c r="AG836" s="151">
        <v>255.72635106945447</v>
      </c>
      <c r="AH836" s="152">
        <v>340.66563727493298</v>
      </c>
      <c r="AI836" s="150">
        <v>315.48786505928706</v>
      </c>
      <c r="AJ836" s="151">
        <v>345.29242863485371</v>
      </c>
      <c r="AK836" s="152">
        <v>372.19444576567838</v>
      </c>
      <c r="AL836" s="150">
        <v>77.904170065568721</v>
      </c>
      <c r="AM836" s="151">
        <v>90.553171166454433</v>
      </c>
      <c r="AN836" s="152">
        <v>100.24622547461853</v>
      </c>
      <c r="AO836" s="150">
        <v>82.680464660023887</v>
      </c>
      <c r="AP836" s="151">
        <v>89.415625350233213</v>
      </c>
      <c r="AQ836" s="152">
        <v>99.592716463704562</v>
      </c>
      <c r="AR836" s="150">
        <v>51.20799843392367</v>
      </c>
      <c r="AS836" s="151">
        <v>57.030814460017261</v>
      </c>
      <c r="AT836" s="152">
        <v>69.296504816756368</v>
      </c>
      <c r="AU836" s="150">
        <v>41.366485019016629</v>
      </c>
      <c r="AV836" s="151">
        <v>47.193193249216023</v>
      </c>
      <c r="AW836" s="152">
        <v>55.674316554303637</v>
      </c>
      <c r="AX836" s="150">
        <v>66.396630956683396</v>
      </c>
      <c r="AY836" s="151">
        <v>66.396630956683396</v>
      </c>
      <c r="AZ836" s="152">
        <v>66.396630956683396</v>
      </c>
      <c r="BA836" s="150">
        <v>10.552474658819062</v>
      </c>
      <c r="BB836" s="151">
        <v>11.412080525800503</v>
      </c>
      <c r="BC836" s="152">
        <v>12.710978597031637</v>
      </c>
    </row>
    <row r="837" spans="1:55" hidden="1">
      <c r="A837" s="161" t="str">
        <f t="shared" si="13"/>
        <v>BOCA RATON REGIONAL HOSPITALSCM ALLIANCE INC</v>
      </c>
      <c r="B837" s="162" t="s">
        <v>335</v>
      </c>
      <c r="C837" s="162" t="s">
        <v>8342</v>
      </c>
      <c r="D837" s="163"/>
      <c r="E837" s="150">
        <v>379.06622248610302</v>
      </c>
      <c r="F837" s="151">
        <v>431.24875692342675</v>
      </c>
      <c r="G837" s="152">
        <v>534.48582729188786</v>
      </c>
      <c r="H837" s="164">
        <v>1975.5733935670435</v>
      </c>
      <c r="I837" s="165">
        <v>2194.2439310474842</v>
      </c>
      <c r="J837" s="167">
        <v>2648.354891550714</v>
      </c>
      <c r="K837" s="150">
        <v>1802.829657442308</v>
      </c>
      <c r="L837" s="151">
        <v>2005.8444777140478</v>
      </c>
      <c r="M837" s="152">
        <v>2422.2955878816183</v>
      </c>
      <c r="N837" s="150">
        <v>84.259245271654066</v>
      </c>
      <c r="O837" s="151">
        <v>91.025471587425002</v>
      </c>
      <c r="P837" s="152">
        <v>105.9279424249622</v>
      </c>
      <c r="Q837" s="150">
        <v>88.484490853081581</v>
      </c>
      <c r="R837" s="151">
        <v>97.373981746011381</v>
      </c>
      <c r="S837" s="152">
        <v>120.13136124413352</v>
      </c>
      <c r="T837" s="150">
        <v>371.18615967095161</v>
      </c>
      <c r="U837" s="151">
        <v>401.34005859816926</v>
      </c>
      <c r="V837" s="152">
        <v>439.62317712594205</v>
      </c>
      <c r="W837" s="150">
        <v>203.94181294852581</v>
      </c>
      <c r="X837" s="151">
        <v>220.50935097347505</v>
      </c>
      <c r="Y837" s="152">
        <v>241.54334805137927</v>
      </c>
      <c r="Z837" s="150">
        <v>1032.5923936875072</v>
      </c>
      <c r="AA837" s="151">
        <v>1266.7554157057007</v>
      </c>
      <c r="AB837" s="152">
        <v>1628.3011788757403</v>
      </c>
      <c r="AC837" s="150">
        <v>227.29796487514423</v>
      </c>
      <c r="AD837" s="151">
        <v>255.9849865630552</v>
      </c>
      <c r="AE837" s="152">
        <v>274.51890156885418</v>
      </c>
      <c r="AF837" s="150">
        <v>208.622996626912</v>
      </c>
      <c r="AG837" s="151">
        <v>255.72635106945447</v>
      </c>
      <c r="AH837" s="152">
        <v>340.66563727493298</v>
      </c>
      <c r="AI837" s="150">
        <v>315.48786505928706</v>
      </c>
      <c r="AJ837" s="151">
        <v>345.29242863485371</v>
      </c>
      <c r="AK837" s="152">
        <v>372.19444576567838</v>
      </c>
      <c r="AL837" s="150">
        <v>77.904170065568721</v>
      </c>
      <c r="AM837" s="151">
        <v>90.553171166454433</v>
      </c>
      <c r="AN837" s="152">
        <v>100.24622547461853</v>
      </c>
      <c r="AO837" s="150">
        <v>82.680464660023887</v>
      </c>
      <c r="AP837" s="151">
        <v>89.415625350233213</v>
      </c>
      <c r="AQ837" s="152">
        <v>99.592716463704562</v>
      </c>
      <c r="AR837" s="150">
        <v>51.20799843392367</v>
      </c>
      <c r="AS837" s="151">
        <v>57.030814460017261</v>
      </c>
      <c r="AT837" s="152">
        <v>69.296504816756368</v>
      </c>
      <c r="AU837" s="150">
        <v>41.366485019016629</v>
      </c>
      <c r="AV837" s="151">
        <v>47.193193249216023</v>
      </c>
      <c r="AW837" s="152">
        <v>55.674316554303637</v>
      </c>
      <c r="AX837" s="150">
        <v>66.396630956683396</v>
      </c>
      <c r="AY837" s="151">
        <v>66.396630956683396</v>
      </c>
      <c r="AZ837" s="152">
        <v>66.396630956683396</v>
      </c>
      <c r="BA837" s="150">
        <v>10.552474658819062</v>
      </c>
      <c r="BB837" s="151">
        <v>11.412080525800503</v>
      </c>
      <c r="BC837" s="152">
        <v>12.710978597031637</v>
      </c>
    </row>
    <row r="838" spans="1:55" hidden="1">
      <c r="A838" s="161" t="str">
        <f t="shared" si="13"/>
        <v>CAREPOINT HEALTHIJKG OPCO LLC</v>
      </c>
      <c r="B838" s="162" t="s">
        <v>362</v>
      </c>
      <c r="C838" s="162" t="s">
        <v>8343</v>
      </c>
      <c r="D838" s="163"/>
      <c r="E838" s="150">
        <v>379.06622248610302</v>
      </c>
      <c r="F838" s="151">
        <v>431.24875692342675</v>
      </c>
      <c r="G838" s="152">
        <v>534.48582729188786</v>
      </c>
      <c r="H838" s="164">
        <v>1975.5733935670435</v>
      </c>
      <c r="I838" s="165">
        <v>2194.2439310474842</v>
      </c>
      <c r="J838" s="167">
        <v>2648.354891550714</v>
      </c>
      <c r="K838" s="150">
        <v>1802.829657442308</v>
      </c>
      <c r="L838" s="151">
        <v>2005.8444777140478</v>
      </c>
      <c r="M838" s="152">
        <v>2422.2955878816183</v>
      </c>
      <c r="N838" s="150">
        <v>84.259245271654066</v>
      </c>
      <c r="O838" s="151">
        <v>91.025471587425002</v>
      </c>
      <c r="P838" s="152">
        <v>105.9279424249622</v>
      </c>
      <c r="Q838" s="150">
        <v>88.484490853081581</v>
      </c>
      <c r="R838" s="151">
        <v>97.373981746011381</v>
      </c>
      <c r="S838" s="152">
        <v>120.13136124413352</v>
      </c>
      <c r="T838" s="150">
        <v>371.18615967095161</v>
      </c>
      <c r="U838" s="151">
        <v>401.34005859816926</v>
      </c>
      <c r="V838" s="152">
        <v>439.62317712594205</v>
      </c>
      <c r="W838" s="150">
        <v>203.94181294852581</v>
      </c>
      <c r="X838" s="151">
        <v>220.50935097347505</v>
      </c>
      <c r="Y838" s="152">
        <v>241.54334805137927</v>
      </c>
      <c r="Z838" s="150">
        <v>1032.5923936875072</v>
      </c>
      <c r="AA838" s="151">
        <v>1266.7554157057007</v>
      </c>
      <c r="AB838" s="152">
        <v>1628.3011788757403</v>
      </c>
      <c r="AC838" s="150">
        <v>227.29796487514423</v>
      </c>
      <c r="AD838" s="151">
        <v>255.9849865630552</v>
      </c>
      <c r="AE838" s="152">
        <v>274.51890156885418</v>
      </c>
      <c r="AF838" s="150">
        <v>208.622996626912</v>
      </c>
      <c r="AG838" s="151">
        <v>255.72635106945447</v>
      </c>
      <c r="AH838" s="152">
        <v>340.66563727493298</v>
      </c>
      <c r="AI838" s="150">
        <v>315.48786505928706</v>
      </c>
      <c r="AJ838" s="151">
        <v>345.29242863485371</v>
      </c>
      <c r="AK838" s="152">
        <v>372.19444576567838</v>
      </c>
      <c r="AL838" s="150">
        <v>77.904170065568721</v>
      </c>
      <c r="AM838" s="151">
        <v>90.553171166454433</v>
      </c>
      <c r="AN838" s="152">
        <v>100.24622547461853</v>
      </c>
      <c r="AO838" s="150">
        <v>82.680464660023887</v>
      </c>
      <c r="AP838" s="151">
        <v>89.415625350233213</v>
      </c>
      <c r="AQ838" s="152">
        <v>99.592716463704562</v>
      </c>
      <c r="AR838" s="150">
        <v>51.20799843392367</v>
      </c>
      <c r="AS838" s="151">
        <v>57.030814460017261</v>
      </c>
      <c r="AT838" s="152">
        <v>69.296504816756368</v>
      </c>
      <c r="AU838" s="150">
        <v>41.366485019016629</v>
      </c>
      <c r="AV838" s="151">
        <v>47.193193249216023</v>
      </c>
      <c r="AW838" s="152">
        <v>55.674316554303637</v>
      </c>
      <c r="AX838" s="150">
        <v>66.396630956683396</v>
      </c>
      <c r="AY838" s="151">
        <v>66.396630956683396</v>
      </c>
      <c r="AZ838" s="152">
        <v>66.396630956683396</v>
      </c>
      <c r="BA838" s="150">
        <v>10.552474658819062</v>
      </c>
      <c r="BB838" s="151">
        <v>11.412080525800503</v>
      </c>
      <c r="BC838" s="152">
        <v>12.710978597031637</v>
      </c>
    </row>
    <row r="839" spans="1:55" hidden="1">
      <c r="A839" s="161" t="str">
        <f t="shared" si="13"/>
        <v>CAREPOINT HEALTHHUDSON HOSP OPCO LLC</v>
      </c>
      <c r="B839" s="162" t="s">
        <v>362</v>
      </c>
      <c r="C839" s="162" t="s">
        <v>8344</v>
      </c>
      <c r="D839" s="163"/>
      <c r="E839" s="150">
        <v>379.06622248610302</v>
      </c>
      <c r="F839" s="151">
        <v>431.24875692342675</v>
      </c>
      <c r="G839" s="152">
        <v>534.48582729188786</v>
      </c>
      <c r="H839" s="164">
        <v>1975.5733935670435</v>
      </c>
      <c r="I839" s="165">
        <v>2194.2439310474842</v>
      </c>
      <c r="J839" s="167">
        <v>2648.354891550714</v>
      </c>
      <c r="K839" s="150">
        <v>1802.829657442308</v>
      </c>
      <c r="L839" s="151">
        <v>2005.8444777140478</v>
      </c>
      <c r="M839" s="152">
        <v>2422.2955878816183</v>
      </c>
      <c r="N839" s="150">
        <v>84.259245271654066</v>
      </c>
      <c r="O839" s="151">
        <v>91.025471587425002</v>
      </c>
      <c r="P839" s="152">
        <v>105.9279424249622</v>
      </c>
      <c r="Q839" s="150">
        <v>88.484490853081581</v>
      </c>
      <c r="R839" s="151">
        <v>97.373981746011381</v>
      </c>
      <c r="S839" s="152">
        <v>120.13136124413352</v>
      </c>
      <c r="T839" s="150">
        <v>371.18615967095161</v>
      </c>
      <c r="U839" s="151">
        <v>401.34005859816926</v>
      </c>
      <c r="V839" s="152">
        <v>439.62317712594205</v>
      </c>
      <c r="W839" s="150">
        <v>203.94181294852581</v>
      </c>
      <c r="X839" s="151">
        <v>220.50935097347505</v>
      </c>
      <c r="Y839" s="152">
        <v>241.54334805137927</v>
      </c>
      <c r="Z839" s="150">
        <v>1032.5923936875072</v>
      </c>
      <c r="AA839" s="151">
        <v>1266.7554157057007</v>
      </c>
      <c r="AB839" s="152">
        <v>1628.3011788757403</v>
      </c>
      <c r="AC839" s="150">
        <v>227.29796487514423</v>
      </c>
      <c r="AD839" s="151">
        <v>255.9849865630552</v>
      </c>
      <c r="AE839" s="152">
        <v>274.51890156885418</v>
      </c>
      <c r="AF839" s="150">
        <v>208.622996626912</v>
      </c>
      <c r="AG839" s="151">
        <v>255.72635106945447</v>
      </c>
      <c r="AH839" s="152">
        <v>340.66563727493298</v>
      </c>
      <c r="AI839" s="150">
        <v>315.48786505928706</v>
      </c>
      <c r="AJ839" s="151">
        <v>345.29242863485371</v>
      </c>
      <c r="AK839" s="152">
        <v>372.19444576567838</v>
      </c>
      <c r="AL839" s="150">
        <v>77.904170065568721</v>
      </c>
      <c r="AM839" s="151">
        <v>90.553171166454433</v>
      </c>
      <c r="AN839" s="152">
        <v>100.24622547461853</v>
      </c>
      <c r="AO839" s="150">
        <v>82.680464660023887</v>
      </c>
      <c r="AP839" s="151">
        <v>89.415625350233213</v>
      </c>
      <c r="AQ839" s="152">
        <v>99.592716463704562</v>
      </c>
      <c r="AR839" s="150">
        <v>51.20799843392367</v>
      </c>
      <c r="AS839" s="151">
        <v>57.030814460017261</v>
      </c>
      <c r="AT839" s="152">
        <v>69.296504816756368</v>
      </c>
      <c r="AU839" s="150">
        <v>41.366485019016629</v>
      </c>
      <c r="AV839" s="151">
        <v>47.193193249216023</v>
      </c>
      <c r="AW839" s="152">
        <v>55.674316554303637</v>
      </c>
      <c r="AX839" s="150">
        <v>66.396630956683396</v>
      </c>
      <c r="AY839" s="151">
        <v>66.396630956683396</v>
      </c>
      <c r="AZ839" s="152">
        <v>66.396630956683396</v>
      </c>
      <c r="BA839" s="150">
        <v>10.552474658819062</v>
      </c>
      <c r="BB839" s="151">
        <v>11.412080525800503</v>
      </c>
      <c r="BC839" s="152">
        <v>12.710978597031637</v>
      </c>
    </row>
    <row r="840" spans="1:55" hidden="1">
      <c r="A840" s="161" t="str">
        <f t="shared" si="13"/>
        <v>CAREPOINT HEALTHHUMC OPCO LLC DBA CAREPOINT HLTH</v>
      </c>
      <c r="B840" s="162" t="s">
        <v>362</v>
      </c>
      <c r="C840" s="162" t="s">
        <v>8345</v>
      </c>
      <c r="D840" s="163"/>
      <c r="E840" s="150">
        <v>379.06622248610302</v>
      </c>
      <c r="F840" s="151">
        <v>431.24875692342675</v>
      </c>
      <c r="G840" s="152">
        <v>534.48582729188786</v>
      </c>
      <c r="H840" s="164">
        <v>1975.5733935670435</v>
      </c>
      <c r="I840" s="165">
        <v>2194.2439310474842</v>
      </c>
      <c r="J840" s="167">
        <v>2648.354891550714</v>
      </c>
      <c r="K840" s="150">
        <v>1802.829657442308</v>
      </c>
      <c r="L840" s="151">
        <v>2005.8444777140478</v>
      </c>
      <c r="M840" s="152">
        <v>2422.2955878816183</v>
      </c>
      <c r="N840" s="150">
        <v>84.259245271654066</v>
      </c>
      <c r="O840" s="151">
        <v>91.025471587425002</v>
      </c>
      <c r="P840" s="152">
        <v>105.9279424249622</v>
      </c>
      <c r="Q840" s="150">
        <v>88.484490853081581</v>
      </c>
      <c r="R840" s="151">
        <v>97.373981746011381</v>
      </c>
      <c r="S840" s="152">
        <v>120.13136124413352</v>
      </c>
      <c r="T840" s="150">
        <v>371.18615967095161</v>
      </c>
      <c r="U840" s="151">
        <v>401.34005859816926</v>
      </c>
      <c r="V840" s="152">
        <v>439.62317712594205</v>
      </c>
      <c r="W840" s="150">
        <v>203.94181294852581</v>
      </c>
      <c r="X840" s="151">
        <v>220.50935097347505</v>
      </c>
      <c r="Y840" s="152">
        <v>241.54334805137927</v>
      </c>
      <c r="Z840" s="150">
        <v>1032.5923936875072</v>
      </c>
      <c r="AA840" s="151">
        <v>1266.7554157057007</v>
      </c>
      <c r="AB840" s="152">
        <v>1628.3011788757403</v>
      </c>
      <c r="AC840" s="150">
        <v>227.29796487514423</v>
      </c>
      <c r="AD840" s="151">
        <v>255.9849865630552</v>
      </c>
      <c r="AE840" s="152">
        <v>274.51890156885418</v>
      </c>
      <c r="AF840" s="150">
        <v>208.622996626912</v>
      </c>
      <c r="AG840" s="151">
        <v>255.72635106945447</v>
      </c>
      <c r="AH840" s="152">
        <v>340.66563727493298</v>
      </c>
      <c r="AI840" s="150">
        <v>315.48786505928706</v>
      </c>
      <c r="AJ840" s="151">
        <v>345.29242863485371</v>
      </c>
      <c r="AK840" s="152">
        <v>372.19444576567838</v>
      </c>
      <c r="AL840" s="150">
        <v>77.904170065568721</v>
      </c>
      <c r="AM840" s="151">
        <v>90.553171166454433</v>
      </c>
      <c r="AN840" s="152">
        <v>100.24622547461853</v>
      </c>
      <c r="AO840" s="150">
        <v>82.680464660023887</v>
      </c>
      <c r="AP840" s="151">
        <v>89.415625350233213</v>
      </c>
      <c r="AQ840" s="152">
        <v>99.592716463704562</v>
      </c>
      <c r="AR840" s="150">
        <v>51.20799843392367</v>
      </c>
      <c r="AS840" s="151">
        <v>57.030814460017261</v>
      </c>
      <c r="AT840" s="152">
        <v>69.296504816756368</v>
      </c>
      <c r="AU840" s="150">
        <v>41.366485019016629</v>
      </c>
      <c r="AV840" s="151">
        <v>47.193193249216023</v>
      </c>
      <c r="AW840" s="152">
        <v>55.674316554303637</v>
      </c>
      <c r="AX840" s="150">
        <v>66.396630956683396</v>
      </c>
      <c r="AY840" s="151">
        <v>66.396630956683396</v>
      </c>
      <c r="AZ840" s="152">
        <v>66.396630956683396</v>
      </c>
      <c r="BA840" s="150">
        <v>10.552474658819062</v>
      </c>
      <c r="BB840" s="151">
        <v>11.412080525800503</v>
      </c>
      <c r="BC840" s="152">
        <v>12.710978597031637</v>
      </c>
    </row>
    <row r="841" spans="1:55" hidden="1">
      <c r="A841" s="161" t="str">
        <f t="shared" si="13"/>
        <v>CORYELL COUNTY MEMORIAL HOSPITAL AUTHORITYCORYELL CNTY MEML HOSP</v>
      </c>
      <c r="B841" s="162" t="s">
        <v>440</v>
      </c>
      <c r="C841" s="162" t="s">
        <v>8351</v>
      </c>
      <c r="D841" s="163"/>
      <c r="E841" s="150">
        <v>379.06622248610302</v>
      </c>
      <c r="F841" s="151">
        <v>431.24875692342675</v>
      </c>
      <c r="G841" s="152">
        <v>534.48582729188786</v>
      </c>
      <c r="H841" s="164">
        <v>1975.5733935670435</v>
      </c>
      <c r="I841" s="165">
        <v>2194.2439310474842</v>
      </c>
      <c r="J841" s="167">
        <v>2648.354891550714</v>
      </c>
      <c r="K841" s="150">
        <v>1802.829657442308</v>
      </c>
      <c r="L841" s="151">
        <v>2005.8444777140478</v>
      </c>
      <c r="M841" s="152">
        <v>2422.2955878816183</v>
      </c>
      <c r="N841" s="150">
        <v>84.259245271654066</v>
      </c>
      <c r="O841" s="151">
        <v>91.025471587425002</v>
      </c>
      <c r="P841" s="152">
        <v>105.9279424249622</v>
      </c>
      <c r="Q841" s="150">
        <v>88.484490853081581</v>
      </c>
      <c r="R841" s="151">
        <v>97.373981746011381</v>
      </c>
      <c r="S841" s="152">
        <v>120.13136124413352</v>
      </c>
      <c r="T841" s="150">
        <v>371.18615967095161</v>
      </c>
      <c r="U841" s="151">
        <v>401.34005859816926</v>
      </c>
      <c r="V841" s="152">
        <v>439.62317712594205</v>
      </c>
      <c r="W841" s="150">
        <v>203.94181294852581</v>
      </c>
      <c r="X841" s="151">
        <v>220.50935097347505</v>
      </c>
      <c r="Y841" s="152">
        <v>241.54334805137927</v>
      </c>
      <c r="Z841" s="150">
        <v>1032.5923936875072</v>
      </c>
      <c r="AA841" s="151">
        <v>1266.7554157057007</v>
      </c>
      <c r="AB841" s="152">
        <v>1628.3011788757403</v>
      </c>
      <c r="AC841" s="150">
        <v>227.29796487514423</v>
      </c>
      <c r="AD841" s="151">
        <v>255.9849865630552</v>
      </c>
      <c r="AE841" s="152">
        <v>274.51890156885418</v>
      </c>
      <c r="AF841" s="150">
        <v>208.622996626912</v>
      </c>
      <c r="AG841" s="151">
        <v>255.72635106945447</v>
      </c>
      <c r="AH841" s="152">
        <v>340.66563727493298</v>
      </c>
      <c r="AI841" s="150">
        <v>315.48786505928706</v>
      </c>
      <c r="AJ841" s="151">
        <v>345.29242863485371</v>
      </c>
      <c r="AK841" s="152">
        <v>372.19444576567838</v>
      </c>
      <c r="AL841" s="150">
        <v>77.904170065568721</v>
      </c>
      <c r="AM841" s="151">
        <v>90.553171166454433</v>
      </c>
      <c r="AN841" s="152">
        <v>100.24622547461853</v>
      </c>
      <c r="AO841" s="150">
        <v>82.680464660023887</v>
      </c>
      <c r="AP841" s="151">
        <v>89.415625350233213</v>
      </c>
      <c r="AQ841" s="152">
        <v>99.592716463704562</v>
      </c>
      <c r="AR841" s="150">
        <v>51.20799843392367</v>
      </c>
      <c r="AS841" s="151">
        <v>57.030814460017261</v>
      </c>
      <c r="AT841" s="152">
        <v>69.296504816756368</v>
      </c>
      <c r="AU841" s="150">
        <v>41.366485019016629</v>
      </c>
      <c r="AV841" s="151">
        <v>47.193193249216023</v>
      </c>
      <c r="AW841" s="152">
        <v>55.674316554303637</v>
      </c>
      <c r="AX841" s="150">
        <v>66.396630956683396</v>
      </c>
      <c r="AY841" s="151">
        <v>66.396630956683396</v>
      </c>
      <c r="AZ841" s="152">
        <v>66.396630956683396</v>
      </c>
      <c r="BA841" s="150">
        <v>10.552474658819062</v>
      </c>
      <c r="BB841" s="151">
        <v>11.412080525800503</v>
      </c>
      <c r="BC841" s="152">
        <v>12.710978597031637</v>
      </c>
    </row>
    <row r="842" spans="1:55" hidden="1">
      <c r="A842" s="161" t="str">
        <f t="shared" si="13"/>
        <v>IASIS HEALTHCARE CORPORATIONIASIS HEALTHCARE (T2)</v>
      </c>
      <c r="B842" s="162" t="s">
        <v>603</v>
      </c>
      <c r="C842" s="162" t="s">
        <v>8359</v>
      </c>
      <c r="D842" s="163"/>
      <c r="E842" s="150">
        <v>379.06622248610302</v>
      </c>
      <c r="F842" s="151">
        <v>431.24875692342675</v>
      </c>
      <c r="G842" s="152">
        <v>534.48582729188786</v>
      </c>
      <c r="H842" s="164">
        <v>1975.5733935670435</v>
      </c>
      <c r="I842" s="165">
        <v>2194.2439310474842</v>
      </c>
      <c r="J842" s="167">
        <v>2648.354891550714</v>
      </c>
      <c r="K842" s="150">
        <v>1802.829657442308</v>
      </c>
      <c r="L842" s="151">
        <v>2005.8444777140478</v>
      </c>
      <c r="M842" s="152">
        <v>2422.2955878816183</v>
      </c>
      <c r="N842" s="150">
        <v>84.259245271654066</v>
      </c>
      <c r="O842" s="151">
        <v>91.025471587425002</v>
      </c>
      <c r="P842" s="152">
        <v>105.9279424249622</v>
      </c>
      <c r="Q842" s="150">
        <v>88.484490853081581</v>
      </c>
      <c r="R842" s="151">
        <v>97.373981746011381</v>
      </c>
      <c r="S842" s="152">
        <v>120.13136124413352</v>
      </c>
      <c r="T842" s="150">
        <v>371.18615967095161</v>
      </c>
      <c r="U842" s="151">
        <v>401.34005859816926</v>
      </c>
      <c r="V842" s="152">
        <v>439.62317712594205</v>
      </c>
      <c r="W842" s="150">
        <v>203.94181294852581</v>
      </c>
      <c r="X842" s="151">
        <v>220.50935097347505</v>
      </c>
      <c r="Y842" s="152">
        <v>241.54334805137927</v>
      </c>
      <c r="Z842" s="150">
        <v>1032.5923936875072</v>
      </c>
      <c r="AA842" s="151">
        <v>1266.7554157057007</v>
      </c>
      <c r="AB842" s="152">
        <v>1628.3011788757403</v>
      </c>
      <c r="AC842" s="150">
        <v>227.29796487514423</v>
      </c>
      <c r="AD842" s="151">
        <v>255.9849865630552</v>
      </c>
      <c r="AE842" s="152">
        <v>274.51890156885418</v>
      </c>
      <c r="AF842" s="150">
        <v>208.622996626912</v>
      </c>
      <c r="AG842" s="151">
        <v>255.72635106945447</v>
      </c>
      <c r="AH842" s="152">
        <v>340.66563727493298</v>
      </c>
      <c r="AI842" s="150">
        <v>315.48786505928706</v>
      </c>
      <c r="AJ842" s="151">
        <v>345.29242863485371</v>
      </c>
      <c r="AK842" s="152">
        <v>372.19444576567838</v>
      </c>
      <c r="AL842" s="150">
        <v>77.904170065568721</v>
      </c>
      <c r="AM842" s="151">
        <v>90.553171166454433</v>
      </c>
      <c r="AN842" s="152">
        <v>100.24622547461853</v>
      </c>
      <c r="AO842" s="150">
        <v>82.680464660023887</v>
      </c>
      <c r="AP842" s="151">
        <v>89.415625350233213</v>
      </c>
      <c r="AQ842" s="152">
        <v>99.592716463704562</v>
      </c>
      <c r="AR842" s="150">
        <v>51.20799843392367</v>
      </c>
      <c r="AS842" s="151">
        <v>57.030814460017261</v>
      </c>
      <c r="AT842" s="152">
        <v>69.296504816756368</v>
      </c>
      <c r="AU842" s="150">
        <v>41.366485019016629</v>
      </c>
      <c r="AV842" s="151">
        <v>47.193193249216023</v>
      </c>
      <c r="AW842" s="152">
        <v>55.674316554303637</v>
      </c>
      <c r="AX842" s="150">
        <v>66.396630956683396</v>
      </c>
      <c r="AY842" s="151">
        <v>66.396630956683396</v>
      </c>
      <c r="AZ842" s="152">
        <v>66.396630956683396</v>
      </c>
      <c r="BA842" s="150">
        <v>10.552474658819062</v>
      </c>
      <c r="BB842" s="151">
        <v>11.412080525800503</v>
      </c>
      <c r="BC842" s="152">
        <v>12.710978597031637</v>
      </c>
    </row>
    <row r="843" spans="1:55" hidden="1">
      <c r="A843" s="161" t="str">
        <f t="shared" si="13"/>
        <v>JACKSON HEALTH SYSTEMJACKSON MEML HOSP</v>
      </c>
      <c r="B843" s="162" t="s">
        <v>616</v>
      </c>
      <c r="C843" s="162" t="s">
        <v>8364</v>
      </c>
      <c r="D843" s="163"/>
      <c r="E843" s="150">
        <v>379.06622248610302</v>
      </c>
      <c r="F843" s="151">
        <v>431.24875692342675</v>
      </c>
      <c r="G843" s="152">
        <v>534.48582729188786</v>
      </c>
      <c r="H843" s="164">
        <v>1975.5733935670435</v>
      </c>
      <c r="I843" s="165">
        <v>2194.2439310474842</v>
      </c>
      <c r="J843" s="167">
        <v>2648.354891550714</v>
      </c>
      <c r="K843" s="150">
        <v>1802.829657442308</v>
      </c>
      <c r="L843" s="151">
        <v>2005.8444777140478</v>
      </c>
      <c r="M843" s="152">
        <v>2422.2955878816183</v>
      </c>
      <c r="N843" s="150">
        <v>84.259245271654066</v>
      </c>
      <c r="O843" s="151">
        <v>91.025471587425002</v>
      </c>
      <c r="P843" s="152">
        <v>105.9279424249622</v>
      </c>
      <c r="Q843" s="150">
        <v>88.484490853081581</v>
      </c>
      <c r="R843" s="151">
        <v>97.373981746011381</v>
      </c>
      <c r="S843" s="152">
        <v>120.13136124413352</v>
      </c>
      <c r="T843" s="150">
        <v>371.18615967095161</v>
      </c>
      <c r="U843" s="151">
        <v>401.34005859816926</v>
      </c>
      <c r="V843" s="152">
        <v>439.62317712594205</v>
      </c>
      <c r="W843" s="150">
        <v>203.94181294852581</v>
      </c>
      <c r="X843" s="151">
        <v>220.50935097347505</v>
      </c>
      <c r="Y843" s="152">
        <v>241.54334805137927</v>
      </c>
      <c r="Z843" s="150">
        <v>1032.5923936875072</v>
      </c>
      <c r="AA843" s="151">
        <v>1266.7554157057007</v>
      </c>
      <c r="AB843" s="152">
        <v>1628.3011788757403</v>
      </c>
      <c r="AC843" s="150">
        <v>227.29796487514423</v>
      </c>
      <c r="AD843" s="151">
        <v>255.9849865630552</v>
      </c>
      <c r="AE843" s="152">
        <v>274.51890156885418</v>
      </c>
      <c r="AF843" s="150">
        <v>208.622996626912</v>
      </c>
      <c r="AG843" s="151">
        <v>255.72635106945447</v>
      </c>
      <c r="AH843" s="152">
        <v>340.66563727493298</v>
      </c>
      <c r="AI843" s="150">
        <v>315.48786505928706</v>
      </c>
      <c r="AJ843" s="151">
        <v>345.29242863485371</v>
      </c>
      <c r="AK843" s="152">
        <v>372.19444576567838</v>
      </c>
      <c r="AL843" s="150">
        <v>77.904170065568721</v>
      </c>
      <c r="AM843" s="151">
        <v>90.553171166454433</v>
      </c>
      <c r="AN843" s="152">
        <v>100.24622547461853</v>
      </c>
      <c r="AO843" s="150">
        <v>82.680464660023887</v>
      </c>
      <c r="AP843" s="151">
        <v>89.415625350233213</v>
      </c>
      <c r="AQ843" s="152">
        <v>99.592716463704562</v>
      </c>
      <c r="AR843" s="150">
        <v>51.20799843392367</v>
      </c>
      <c r="AS843" s="151">
        <v>57.030814460017261</v>
      </c>
      <c r="AT843" s="152">
        <v>69.296504816756368</v>
      </c>
      <c r="AU843" s="150">
        <v>41.366485019016629</v>
      </c>
      <c r="AV843" s="151">
        <v>47.193193249216023</v>
      </c>
      <c r="AW843" s="152">
        <v>55.674316554303637</v>
      </c>
      <c r="AX843" s="150">
        <v>66.396630956683396</v>
      </c>
      <c r="AY843" s="151">
        <v>66.396630956683396</v>
      </c>
      <c r="AZ843" s="152">
        <v>66.396630956683396</v>
      </c>
      <c r="BA843" s="150">
        <v>10.552474658819062</v>
      </c>
      <c r="BB843" s="151">
        <v>11.412080525800503</v>
      </c>
      <c r="BC843" s="152">
        <v>12.710978597031637</v>
      </c>
    </row>
    <row r="844" spans="1:55" hidden="1">
      <c r="A844" s="161" t="str">
        <f t="shared" si="13"/>
        <v>KENNEDY HEALTH SYSTEMKENNEDY UNIV HOSP</v>
      </c>
      <c r="B844" s="162" t="s">
        <v>634</v>
      </c>
      <c r="C844" s="162" t="s">
        <v>8366</v>
      </c>
      <c r="D844" s="163"/>
      <c r="E844" s="150">
        <v>379.06622248610302</v>
      </c>
      <c r="F844" s="151">
        <v>431.24875692342675</v>
      </c>
      <c r="G844" s="152">
        <v>534.48582729188786</v>
      </c>
      <c r="H844" s="164">
        <v>1975.5733935670435</v>
      </c>
      <c r="I844" s="165">
        <v>2194.2439310474842</v>
      </c>
      <c r="J844" s="167">
        <v>2648.354891550714</v>
      </c>
      <c r="K844" s="150">
        <v>1802.829657442308</v>
      </c>
      <c r="L844" s="151">
        <v>2005.8444777140478</v>
      </c>
      <c r="M844" s="152">
        <v>2422.2955878816183</v>
      </c>
      <c r="N844" s="150">
        <v>84.259245271654066</v>
      </c>
      <c r="O844" s="151">
        <v>91.025471587425002</v>
      </c>
      <c r="P844" s="152">
        <v>105.9279424249622</v>
      </c>
      <c r="Q844" s="150">
        <v>88.484490853081581</v>
      </c>
      <c r="R844" s="151">
        <v>97.373981746011381</v>
      </c>
      <c r="S844" s="152">
        <v>120.13136124413352</v>
      </c>
      <c r="T844" s="150">
        <v>371.18615967095161</v>
      </c>
      <c r="U844" s="151">
        <v>401.34005859816926</v>
      </c>
      <c r="V844" s="152">
        <v>439.62317712594205</v>
      </c>
      <c r="W844" s="150">
        <v>203.94181294852581</v>
      </c>
      <c r="X844" s="151">
        <v>220.50935097347505</v>
      </c>
      <c r="Y844" s="152">
        <v>241.54334805137927</v>
      </c>
      <c r="Z844" s="150">
        <v>1032.5923936875072</v>
      </c>
      <c r="AA844" s="151">
        <v>1266.7554157057007</v>
      </c>
      <c r="AB844" s="152">
        <v>1628.3011788757403</v>
      </c>
      <c r="AC844" s="150">
        <v>227.29796487514423</v>
      </c>
      <c r="AD844" s="151">
        <v>255.9849865630552</v>
      </c>
      <c r="AE844" s="152">
        <v>274.51890156885418</v>
      </c>
      <c r="AF844" s="150">
        <v>208.622996626912</v>
      </c>
      <c r="AG844" s="151">
        <v>255.72635106945447</v>
      </c>
      <c r="AH844" s="152">
        <v>340.66563727493298</v>
      </c>
      <c r="AI844" s="150">
        <v>315.48786505928706</v>
      </c>
      <c r="AJ844" s="151">
        <v>345.29242863485371</v>
      </c>
      <c r="AK844" s="152">
        <v>372.19444576567838</v>
      </c>
      <c r="AL844" s="150">
        <v>77.904170065568721</v>
      </c>
      <c r="AM844" s="151">
        <v>90.553171166454433</v>
      </c>
      <c r="AN844" s="152">
        <v>100.24622547461853</v>
      </c>
      <c r="AO844" s="150">
        <v>82.680464660023887</v>
      </c>
      <c r="AP844" s="151">
        <v>89.415625350233213</v>
      </c>
      <c r="AQ844" s="152">
        <v>99.592716463704562</v>
      </c>
      <c r="AR844" s="150">
        <v>51.20799843392367</v>
      </c>
      <c r="AS844" s="151">
        <v>57.030814460017261</v>
      </c>
      <c r="AT844" s="152">
        <v>69.296504816756368</v>
      </c>
      <c r="AU844" s="150">
        <v>41.366485019016629</v>
      </c>
      <c r="AV844" s="151">
        <v>47.193193249216023</v>
      </c>
      <c r="AW844" s="152">
        <v>55.674316554303637</v>
      </c>
      <c r="AX844" s="150">
        <v>66.396630956683396</v>
      </c>
      <c r="AY844" s="151">
        <v>66.396630956683396</v>
      </c>
      <c r="AZ844" s="152">
        <v>66.396630956683396</v>
      </c>
      <c r="BA844" s="150">
        <v>10.552474658819062</v>
      </c>
      <c r="BB844" s="151">
        <v>11.412080525800503</v>
      </c>
      <c r="BC844" s="152">
        <v>12.710978597031637</v>
      </c>
    </row>
    <row r="845" spans="1:55" hidden="1">
      <c r="A845" s="161" t="str">
        <f t="shared" si="13"/>
        <v>LAFAYETTE GENERAL HEALTHIBERIA MED CTR</v>
      </c>
      <c r="B845" s="162" t="s">
        <v>644</v>
      </c>
      <c r="C845" s="162" t="s">
        <v>8367</v>
      </c>
      <c r="D845" s="163"/>
      <c r="E845" s="150">
        <v>379.06622248610302</v>
      </c>
      <c r="F845" s="151">
        <v>431.24875692342675</v>
      </c>
      <c r="G845" s="152">
        <v>534.48582729188786</v>
      </c>
      <c r="H845" s="164">
        <v>1975.5733935670435</v>
      </c>
      <c r="I845" s="165">
        <v>2194.2439310474842</v>
      </c>
      <c r="J845" s="167">
        <v>2648.354891550714</v>
      </c>
      <c r="K845" s="150">
        <v>1802.829657442308</v>
      </c>
      <c r="L845" s="151">
        <v>2005.8444777140478</v>
      </c>
      <c r="M845" s="152">
        <v>2422.2955878816183</v>
      </c>
      <c r="N845" s="150">
        <v>84.259245271654066</v>
      </c>
      <c r="O845" s="151">
        <v>91.025471587425002</v>
      </c>
      <c r="P845" s="152">
        <v>105.9279424249622</v>
      </c>
      <c r="Q845" s="150">
        <v>88.484490853081581</v>
      </c>
      <c r="R845" s="151">
        <v>97.373981746011381</v>
      </c>
      <c r="S845" s="152">
        <v>120.13136124413352</v>
      </c>
      <c r="T845" s="150">
        <v>371.18615967095161</v>
      </c>
      <c r="U845" s="151">
        <v>401.34005859816926</v>
      </c>
      <c r="V845" s="152">
        <v>439.62317712594205</v>
      </c>
      <c r="W845" s="150">
        <v>203.94181294852581</v>
      </c>
      <c r="X845" s="151">
        <v>220.50935097347505</v>
      </c>
      <c r="Y845" s="152">
        <v>241.54334805137927</v>
      </c>
      <c r="Z845" s="150">
        <v>1032.5923936875072</v>
      </c>
      <c r="AA845" s="151">
        <v>1266.7554157057007</v>
      </c>
      <c r="AB845" s="152">
        <v>1628.3011788757403</v>
      </c>
      <c r="AC845" s="150">
        <v>227.29796487514423</v>
      </c>
      <c r="AD845" s="151">
        <v>255.9849865630552</v>
      </c>
      <c r="AE845" s="152">
        <v>274.51890156885418</v>
      </c>
      <c r="AF845" s="150">
        <v>208.622996626912</v>
      </c>
      <c r="AG845" s="151">
        <v>255.72635106945447</v>
      </c>
      <c r="AH845" s="152">
        <v>340.66563727493298</v>
      </c>
      <c r="AI845" s="150">
        <v>315.48786505928706</v>
      </c>
      <c r="AJ845" s="151">
        <v>345.29242863485371</v>
      </c>
      <c r="AK845" s="152">
        <v>372.19444576567838</v>
      </c>
      <c r="AL845" s="150">
        <v>77.904170065568721</v>
      </c>
      <c r="AM845" s="151">
        <v>90.553171166454433</v>
      </c>
      <c r="AN845" s="152">
        <v>100.24622547461853</v>
      </c>
      <c r="AO845" s="150">
        <v>82.680464660023887</v>
      </c>
      <c r="AP845" s="151">
        <v>89.415625350233213</v>
      </c>
      <c r="AQ845" s="152">
        <v>99.592716463704562</v>
      </c>
      <c r="AR845" s="150">
        <v>51.20799843392367</v>
      </c>
      <c r="AS845" s="151">
        <v>57.030814460017261</v>
      </c>
      <c r="AT845" s="152">
        <v>69.296504816756368</v>
      </c>
      <c r="AU845" s="150">
        <v>41.366485019016629</v>
      </c>
      <c r="AV845" s="151">
        <v>47.193193249216023</v>
      </c>
      <c r="AW845" s="152">
        <v>55.674316554303637</v>
      </c>
      <c r="AX845" s="150">
        <v>66.396630956683396</v>
      </c>
      <c r="AY845" s="151">
        <v>66.396630956683396</v>
      </c>
      <c r="AZ845" s="152">
        <v>66.396630956683396</v>
      </c>
      <c r="BA845" s="150">
        <v>10.552474658819062</v>
      </c>
      <c r="BB845" s="151">
        <v>11.412080525800503</v>
      </c>
      <c r="BC845" s="152">
        <v>12.710978597031637</v>
      </c>
    </row>
    <row r="846" spans="1:55">
      <c r="A846" s="161" t="str">
        <f t="shared" si="13"/>
        <v>LOMA LINDA UNIVERSITY ADVENTIST HEALTH SCIENCES CENTERLOMA LINDA MERCHANTILE A/P</v>
      </c>
      <c r="B846" s="162" t="s">
        <v>667</v>
      </c>
      <c r="C846" s="162" t="s">
        <v>8368</v>
      </c>
      <c r="D846" s="163"/>
      <c r="E846" s="150">
        <v>379.06622248610302</v>
      </c>
      <c r="F846" s="151">
        <v>431.24875692342675</v>
      </c>
      <c r="G846" s="152">
        <v>534.48582729188786</v>
      </c>
      <c r="H846" s="164">
        <v>1975.5733935670435</v>
      </c>
      <c r="I846" s="165">
        <v>2194.2439310474842</v>
      </c>
      <c r="J846" s="167">
        <v>2648.354891550714</v>
      </c>
      <c r="K846" s="150">
        <v>1802.829657442308</v>
      </c>
      <c r="L846" s="151">
        <v>2005.8444777140478</v>
      </c>
      <c r="M846" s="152">
        <v>2422.2955878816183</v>
      </c>
      <c r="N846" s="150">
        <v>84.259245271654066</v>
      </c>
      <c r="O846" s="151">
        <v>91.025471587425002</v>
      </c>
      <c r="P846" s="152">
        <v>105.9279424249622</v>
      </c>
      <c r="Q846" s="150">
        <v>88.484490853081581</v>
      </c>
      <c r="R846" s="151">
        <v>97.373981746011381</v>
      </c>
      <c r="S846" s="152">
        <v>120.13136124413352</v>
      </c>
      <c r="T846" s="150">
        <v>371.18615967095161</v>
      </c>
      <c r="U846" s="151">
        <v>401.34005859816926</v>
      </c>
      <c r="V846" s="152">
        <v>439.62317712594205</v>
      </c>
      <c r="W846" s="150">
        <v>203.94181294852581</v>
      </c>
      <c r="X846" s="151">
        <v>220.50935097347505</v>
      </c>
      <c r="Y846" s="152">
        <v>241.54334805137927</v>
      </c>
      <c r="Z846" s="150">
        <v>1032.5923936875072</v>
      </c>
      <c r="AA846" s="151">
        <v>1266.7554157057007</v>
      </c>
      <c r="AB846" s="152">
        <v>1628.3011788757403</v>
      </c>
      <c r="AC846" s="150">
        <v>227.29796487514423</v>
      </c>
      <c r="AD846" s="151">
        <v>255.9849865630552</v>
      </c>
      <c r="AE846" s="152">
        <v>274.51890156885418</v>
      </c>
      <c r="AF846" s="150">
        <v>208.622996626912</v>
      </c>
      <c r="AG846" s="151">
        <v>255.72635106945447</v>
      </c>
      <c r="AH846" s="152">
        <v>340.66563727493298</v>
      </c>
      <c r="AI846" s="150">
        <v>315.48786505928706</v>
      </c>
      <c r="AJ846" s="151">
        <v>345.29242863485371</v>
      </c>
      <c r="AK846" s="152">
        <v>372.19444576567838</v>
      </c>
      <c r="AL846" s="150">
        <v>77.904170065568721</v>
      </c>
      <c r="AM846" s="151">
        <v>90.553171166454433</v>
      </c>
      <c r="AN846" s="152">
        <v>100.24622547461853</v>
      </c>
      <c r="AO846" s="150">
        <v>82.680464660023887</v>
      </c>
      <c r="AP846" s="151">
        <v>89.415625350233213</v>
      </c>
      <c r="AQ846" s="152">
        <v>99.592716463704562</v>
      </c>
      <c r="AR846" s="150">
        <v>51.20799843392367</v>
      </c>
      <c r="AS846" s="151">
        <v>57.030814460017261</v>
      </c>
      <c r="AT846" s="152">
        <v>69.296504816756368</v>
      </c>
      <c r="AU846" s="150">
        <v>41.366485019016629</v>
      </c>
      <c r="AV846" s="151">
        <v>47.193193249216023</v>
      </c>
      <c r="AW846" s="152">
        <v>55.674316554303637</v>
      </c>
      <c r="AX846" s="150">
        <v>66.396630956683396</v>
      </c>
      <c r="AY846" s="151">
        <v>66.396630956683396</v>
      </c>
      <c r="AZ846" s="152">
        <v>66.396630956683396</v>
      </c>
      <c r="BA846" s="150">
        <v>10.552474658819062</v>
      </c>
      <c r="BB846" s="151">
        <v>11.412080525800503</v>
      </c>
      <c r="BC846" s="152">
        <v>12.710978597031637</v>
      </c>
    </row>
    <row r="847" spans="1:55" hidden="1">
      <c r="A847" s="161" t="str">
        <f t="shared" si="13"/>
        <v>MARTIN HEALTH SYSTEMSCM ALLIANCE INC</v>
      </c>
      <c r="B847" s="162" t="s">
        <v>687</v>
      </c>
      <c r="C847" s="162" t="s">
        <v>8342</v>
      </c>
      <c r="D847" s="163"/>
      <c r="E847" s="150">
        <v>379.06622248610302</v>
      </c>
      <c r="F847" s="151">
        <v>431.24875692342675</v>
      </c>
      <c r="G847" s="152">
        <v>534.48582729188786</v>
      </c>
      <c r="H847" s="164">
        <v>1975.5733935670435</v>
      </c>
      <c r="I847" s="165">
        <v>2194.2439310474842</v>
      </c>
      <c r="J847" s="167">
        <v>2648.354891550714</v>
      </c>
      <c r="K847" s="150">
        <v>1802.829657442308</v>
      </c>
      <c r="L847" s="151">
        <v>2005.8444777140478</v>
      </c>
      <c r="M847" s="152">
        <v>2422.2955878816183</v>
      </c>
      <c r="N847" s="150">
        <v>84.259245271654066</v>
      </c>
      <c r="O847" s="151">
        <v>91.025471587425002</v>
      </c>
      <c r="P847" s="152">
        <v>105.9279424249622</v>
      </c>
      <c r="Q847" s="150">
        <v>88.484490853081581</v>
      </c>
      <c r="R847" s="151">
        <v>97.373981746011381</v>
      </c>
      <c r="S847" s="152">
        <v>120.13136124413352</v>
      </c>
      <c r="T847" s="150">
        <v>371.18615967095161</v>
      </c>
      <c r="U847" s="151">
        <v>401.34005859816926</v>
      </c>
      <c r="V847" s="152">
        <v>439.62317712594205</v>
      </c>
      <c r="W847" s="150">
        <v>203.94181294852581</v>
      </c>
      <c r="X847" s="151">
        <v>220.50935097347505</v>
      </c>
      <c r="Y847" s="152">
        <v>241.54334805137927</v>
      </c>
      <c r="Z847" s="150">
        <v>1032.5923936875072</v>
      </c>
      <c r="AA847" s="151">
        <v>1266.7554157057007</v>
      </c>
      <c r="AB847" s="152">
        <v>1628.3011788757403</v>
      </c>
      <c r="AC847" s="150">
        <v>227.29796487514423</v>
      </c>
      <c r="AD847" s="151">
        <v>255.9849865630552</v>
      </c>
      <c r="AE847" s="152">
        <v>274.51890156885418</v>
      </c>
      <c r="AF847" s="150">
        <v>208.622996626912</v>
      </c>
      <c r="AG847" s="151">
        <v>255.72635106945447</v>
      </c>
      <c r="AH847" s="152">
        <v>340.66563727493298</v>
      </c>
      <c r="AI847" s="150">
        <v>315.48786505928706</v>
      </c>
      <c r="AJ847" s="151">
        <v>345.29242863485371</v>
      </c>
      <c r="AK847" s="152">
        <v>372.19444576567838</v>
      </c>
      <c r="AL847" s="150">
        <v>77.904170065568721</v>
      </c>
      <c r="AM847" s="151">
        <v>90.553171166454433</v>
      </c>
      <c r="AN847" s="152">
        <v>100.24622547461853</v>
      </c>
      <c r="AO847" s="150">
        <v>82.680464660023887</v>
      </c>
      <c r="AP847" s="151">
        <v>89.415625350233213</v>
      </c>
      <c r="AQ847" s="152">
        <v>99.592716463704562</v>
      </c>
      <c r="AR847" s="150">
        <v>51.20799843392367</v>
      </c>
      <c r="AS847" s="151">
        <v>57.030814460017261</v>
      </c>
      <c r="AT847" s="152">
        <v>69.296504816756368</v>
      </c>
      <c r="AU847" s="150">
        <v>41.366485019016629</v>
      </c>
      <c r="AV847" s="151">
        <v>47.193193249216023</v>
      </c>
      <c r="AW847" s="152">
        <v>55.674316554303637</v>
      </c>
      <c r="AX847" s="150">
        <v>66.396630956683396</v>
      </c>
      <c r="AY847" s="151">
        <v>66.396630956683396</v>
      </c>
      <c r="AZ847" s="152">
        <v>66.396630956683396</v>
      </c>
      <c r="BA847" s="150">
        <v>10.552474658819062</v>
      </c>
      <c r="BB847" s="151">
        <v>11.412080525800503</v>
      </c>
      <c r="BC847" s="152">
        <v>12.710978597031637</v>
      </c>
    </row>
    <row r="848" spans="1:55" hidden="1">
      <c r="A848" s="161" t="str">
        <f t="shared" si="13"/>
        <v>MEMORIALCARE HEALTH SYSTEMMEML HLTH SYS</v>
      </c>
      <c r="B848" s="162" t="s">
        <v>716</v>
      </c>
      <c r="C848" s="162" t="s">
        <v>8371</v>
      </c>
      <c r="D848" s="163"/>
      <c r="E848" s="150">
        <v>379.06622248610302</v>
      </c>
      <c r="F848" s="151">
        <v>431.24875692342675</v>
      </c>
      <c r="G848" s="152">
        <v>534.48582729188786</v>
      </c>
      <c r="H848" s="164">
        <v>1975.5733935670435</v>
      </c>
      <c r="I848" s="165">
        <v>2194.2439310474842</v>
      </c>
      <c r="J848" s="167">
        <v>2648.354891550714</v>
      </c>
      <c r="K848" s="150">
        <v>1802.829657442308</v>
      </c>
      <c r="L848" s="151">
        <v>2005.8444777140478</v>
      </c>
      <c r="M848" s="152">
        <v>2422.2955878816183</v>
      </c>
      <c r="N848" s="150">
        <v>84.259245271654066</v>
      </c>
      <c r="O848" s="151">
        <v>91.025471587425002</v>
      </c>
      <c r="P848" s="152">
        <v>105.9279424249622</v>
      </c>
      <c r="Q848" s="150">
        <v>88.484490853081581</v>
      </c>
      <c r="R848" s="151">
        <v>97.373981746011381</v>
      </c>
      <c r="S848" s="152">
        <v>120.13136124413352</v>
      </c>
      <c r="T848" s="150">
        <v>371.18615967095161</v>
      </c>
      <c r="U848" s="151">
        <v>401.34005859816926</v>
      </c>
      <c r="V848" s="152">
        <v>439.62317712594205</v>
      </c>
      <c r="W848" s="150">
        <v>203.94181294852581</v>
      </c>
      <c r="X848" s="151">
        <v>220.50935097347505</v>
      </c>
      <c r="Y848" s="152">
        <v>241.54334805137927</v>
      </c>
      <c r="Z848" s="150">
        <v>1032.5923936875072</v>
      </c>
      <c r="AA848" s="151">
        <v>1266.7554157057007</v>
      </c>
      <c r="AB848" s="152">
        <v>1628.3011788757403</v>
      </c>
      <c r="AC848" s="150">
        <v>227.29796487514423</v>
      </c>
      <c r="AD848" s="151">
        <v>255.9849865630552</v>
      </c>
      <c r="AE848" s="152">
        <v>274.51890156885418</v>
      </c>
      <c r="AF848" s="150">
        <v>208.622996626912</v>
      </c>
      <c r="AG848" s="151">
        <v>255.72635106945447</v>
      </c>
      <c r="AH848" s="152">
        <v>340.66563727493298</v>
      </c>
      <c r="AI848" s="150">
        <v>315.48786505928706</v>
      </c>
      <c r="AJ848" s="151">
        <v>345.29242863485371</v>
      </c>
      <c r="AK848" s="152">
        <v>372.19444576567838</v>
      </c>
      <c r="AL848" s="150">
        <v>77.904170065568721</v>
      </c>
      <c r="AM848" s="151">
        <v>90.553171166454433</v>
      </c>
      <c r="AN848" s="152">
        <v>100.24622547461853</v>
      </c>
      <c r="AO848" s="150">
        <v>82.680464660023887</v>
      </c>
      <c r="AP848" s="151">
        <v>89.415625350233213</v>
      </c>
      <c r="AQ848" s="152">
        <v>99.592716463704562</v>
      </c>
      <c r="AR848" s="150">
        <v>51.20799843392367</v>
      </c>
      <c r="AS848" s="151">
        <v>57.030814460017261</v>
      </c>
      <c r="AT848" s="152">
        <v>69.296504816756368</v>
      </c>
      <c r="AU848" s="150">
        <v>41.366485019016629</v>
      </c>
      <c r="AV848" s="151">
        <v>47.193193249216023</v>
      </c>
      <c r="AW848" s="152">
        <v>55.674316554303637</v>
      </c>
      <c r="AX848" s="150">
        <v>66.396630956683396</v>
      </c>
      <c r="AY848" s="151">
        <v>66.396630956683396</v>
      </c>
      <c r="AZ848" s="152">
        <v>66.396630956683396</v>
      </c>
      <c r="BA848" s="150">
        <v>10.552474658819062</v>
      </c>
      <c r="BB848" s="151">
        <v>11.412080525800503</v>
      </c>
      <c r="BC848" s="152">
        <v>12.710978597031637</v>
      </c>
    </row>
    <row r="849" spans="1:55" hidden="1">
      <c r="A849" s="161" t="str">
        <f t="shared" si="13"/>
        <v>MONTEFIORE MEDICAL CENTERALBERT EINSTEIN COLLEGE OF MED</v>
      </c>
      <c r="B849" s="162" t="s">
        <v>736</v>
      </c>
      <c r="C849" s="162" t="s">
        <v>8374</v>
      </c>
      <c r="D849" s="163"/>
      <c r="E849" s="150">
        <v>379.06622248610302</v>
      </c>
      <c r="F849" s="151">
        <v>431.24875692342675</v>
      </c>
      <c r="G849" s="152">
        <v>534.48582729188786</v>
      </c>
      <c r="H849" s="164">
        <v>1975.5733935670435</v>
      </c>
      <c r="I849" s="165">
        <v>2194.2439310474842</v>
      </c>
      <c r="J849" s="167">
        <v>2648.354891550714</v>
      </c>
      <c r="K849" s="150">
        <v>1802.829657442308</v>
      </c>
      <c r="L849" s="151">
        <v>2005.8444777140478</v>
      </c>
      <c r="M849" s="152">
        <v>2422.2955878816183</v>
      </c>
      <c r="N849" s="150">
        <v>84.259245271654066</v>
      </c>
      <c r="O849" s="151">
        <v>91.025471587425002</v>
      </c>
      <c r="P849" s="152">
        <v>105.9279424249622</v>
      </c>
      <c r="Q849" s="150">
        <v>88.484490853081581</v>
      </c>
      <c r="R849" s="151">
        <v>97.373981746011381</v>
      </c>
      <c r="S849" s="152">
        <v>120.13136124413352</v>
      </c>
      <c r="T849" s="150">
        <v>371.18615967095161</v>
      </c>
      <c r="U849" s="151">
        <v>401.34005859816926</v>
      </c>
      <c r="V849" s="152">
        <v>439.62317712594205</v>
      </c>
      <c r="W849" s="150">
        <v>203.94181294852581</v>
      </c>
      <c r="X849" s="151">
        <v>220.50935097347505</v>
      </c>
      <c r="Y849" s="152">
        <v>241.54334805137927</v>
      </c>
      <c r="Z849" s="150">
        <v>1032.5923936875072</v>
      </c>
      <c r="AA849" s="151">
        <v>1266.7554157057007</v>
      </c>
      <c r="AB849" s="152">
        <v>1628.3011788757403</v>
      </c>
      <c r="AC849" s="150">
        <v>227.29796487514423</v>
      </c>
      <c r="AD849" s="151">
        <v>255.9849865630552</v>
      </c>
      <c r="AE849" s="152">
        <v>274.51890156885418</v>
      </c>
      <c r="AF849" s="150">
        <v>208.622996626912</v>
      </c>
      <c r="AG849" s="151">
        <v>255.72635106945447</v>
      </c>
      <c r="AH849" s="152">
        <v>340.66563727493298</v>
      </c>
      <c r="AI849" s="150">
        <v>315.48786505928706</v>
      </c>
      <c r="AJ849" s="151">
        <v>345.29242863485371</v>
      </c>
      <c r="AK849" s="152">
        <v>372.19444576567838</v>
      </c>
      <c r="AL849" s="150">
        <v>77.904170065568721</v>
      </c>
      <c r="AM849" s="151">
        <v>90.553171166454433</v>
      </c>
      <c r="AN849" s="152">
        <v>100.24622547461853</v>
      </c>
      <c r="AO849" s="150">
        <v>82.680464660023887</v>
      </c>
      <c r="AP849" s="151">
        <v>89.415625350233213</v>
      </c>
      <c r="AQ849" s="152">
        <v>99.592716463704562</v>
      </c>
      <c r="AR849" s="150">
        <v>51.20799843392367</v>
      </c>
      <c r="AS849" s="151">
        <v>57.030814460017261</v>
      </c>
      <c r="AT849" s="152">
        <v>69.296504816756368</v>
      </c>
      <c r="AU849" s="150">
        <v>41.366485019016629</v>
      </c>
      <c r="AV849" s="151">
        <v>47.193193249216023</v>
      </c>
      <c r="AW849" s="152">
        <v>55.674316554303637</v>
      </c>
      <c r="AX849" s="150">
        <v>66.396630956683396</v>
      </c>
      <c r="AY849" s="151">
        <v>66.396630956683396</v>
      </c>
      <c r="AZ849" s="152">
        <v>66.396630956683396</v>
      </c>
      <c r="BA849" s="150">
        <v>10.552474658819062</v>
      </c>
      <c r="BB849" s="151">
        <v>11.412080525800503</v>
      </c>
      <c r="BC849" s="152">
        <v>12.710978597031637</v>
      </c>
    </row>
    <row r="850" spans="1:55" hidden="1">
      <c r="A850" s="161" t="str">
        <f t="shared" si="13"/>
        <v>NATIONAL SURGICAL HOSPITALS, INCNC SPECIALTY HOSP</v>
      </c>
      <c r="B850" s="162" t="s">
        <v>751</v>
      </c>
      <c r="C850" s="162" t="s">
        <v>8376</v>
      </c>
      <c r="D850" s="163"/>
      <c r="E850" s="150">
        <v>379.06622248610302</v>
      </c>
      <c r="F850" s="151">
        <v>431.24875692342675</v>
      </c>
      <c r="G850" s="152">
        <v>534.48582729188786</v>
      </c>
      <c r="H850" s="164">
        <v>1975.5733935670435</v>
      </c>
      <c r="I850" s="165">
        <v>2194.2439310474842</v>
      </c>
      <c r="J850" s="167">
        <v>2648.354891550714</v>
      </c>
      <c r="K850" s="150">
        <v>1802.829657442308</v>
      </c>
      <c r="L850" s="151">
        <v>2005.8444777140478</v>
      </c>
      <c r="M850" s="152">
        <v>2422.2955878816183</v>
      </c>
      <c r="N850" s="150">
        <v>84.259245271654066</v>
      </c>
      <c r="O850" s="151">
        <v>91.025471587425002</v>
      </c>
      <c r="P850" s="152">
        <v>105.9279424249622</v>
      </c>
      <c r="Q850" s="150">
        <v>88.484490853081581</v>
      </c>
      <c r="R850" s="151">
        <v>97.373981746011381</v>
      </c>
      <c r="S850" s="152">
        <v>120.13136124413352</v>
      </c>
      <c r="T850" s="150">
        <v>371.18615967095161</v>
      </c>
      <c r="U850" s="151">
        <v>401.34005859816926</v>
      </c>
      <c r="V850" s="152">
        <v>439.62317712594205</v>
      </c>
      <c r="W850" s="150">
        <v>203.94181294852581</v>
      </c>
      <c r="X850" s="151">
        <v>220.50935097347505</v>
      </c>
      <c r="Y850" s="152">
        <v>241.54334805137927</v>
      </c>
      <c r="Z850" s="150">
        <v>1032.5923936875072</v>
      </c>
      <c r="AA850" s="151">
        <v>1266.7554157057007</v>
      </c>
      <c r="AB850" s="152">
        <v>1628.3011788757403</v>
      </c>
      <c r="AC850" s="150">
        <v>227.29796487514423</v>
      </c>
      <c r="AD850" s="151">
        <v>255.9849865630552</v>
      </c>
      <c r="AE850" s="152">
        <v>274.51890156885418</v>
      </c>
      <c r="AF850" s="150">
        <v>208.622996626912</v>
      </c>
      <c r="AG850" s="151">
        <v>255.72635106945447</v>
      </c>
      <c r="AH850" s="152">
        <v>340.66563727493298</v>
      </c>
      <c r="AI850" s="150">
        <v>315.48786505928706</v>
      </c>
      <c r="AJ850" s="151">
        <v>345.29242863485371</v>
      </c>
      <c r="AK850" s="152">
        <v>372.19444576567838</v>
      </c>
      <c r="AL850" s="150">
        <v>77.904170065568721</v>
      </c>
      <c r="AM850" s="151">
        <v>90.553171166454433</v>
      </c>
      <c r="AN850" s="152">
        <v>100.24622547461853</v>
      </c>
      <c r="AO850" s="150">
        <v>82.680464660023887</v>
      </c>
      <c r="AP850" s="151">
        <v>89.415625350233213</v>
      </c>
      <c r="AQ850" s="152">
        <v>99.592716463704562</v>
      </c>
      <c r="AR850" s="150">
        <v>51.20799843392367</v>
      </c>
      <c r="AS850" s="151">
        <v>57.030814460017261</v>
      </c>
      <c r="AT850" s="152">
        <v>69.296504816756368</v>
      </c>
      <c r="AU850" s="150">
        <v>41.366485019016629</v>
      </c>
      <c r="AV850" s="151">
        <v>47.193193249216023</v>
      </c>
      <c r="AW850" s="152">
        <v>55.674316554303637</v>
      </c>
      <c r="AX850" s="150">
        <v>66.396630956683396</v>
      </c>
      <c r="AY850" s="151">
        <v>66.396630956683396</v>
      </c>
      <c r="AZ850" s="152">
        <v>66.396630956683396</v>
      </c>
      <c r="BA850" s="150">
        <v>10.552474658819062</v>
      </c>
      <c r="BB850" s="151">
        <v>11.412080525800503</v>
      </c>
      <c r="BC850" s="152">
        <v>12.710978597031637</v>
      </c>
    </row>
    <row r="851" spans="1:55" hidden="1">
      <c r="A851" s="161" t="str">
        <f t="shared" si="13"/>
        <v>OZARKS COMMUNITY HOSPITALSGOH ACQUISITION</v>
      </c>
      <c r="B851" s="162" t="s">
        <v>810</v>
      </c>
      <c r="C851" s="162" t="s">
        <v>8400</v>
      </c>
      <c r="D851" s="163"/>
      <c r="E851" s="150">
        <v>379.06622248610302</v>
      </c>
      <c r="F851" s="151">
        <v>431.24875692342675</v>
      </c>
      <c r="G851" s="152">
        <v>534.48582729188786</v>
      </c>
      <c r="H851" s="164">
        <v>1975.5733935670435</v>
      </c>
      <c r="I851" s="165">
        <v>2194.2439310474842</v>
      </c>
      <c r="J851" s="167">
        <v>2648.354891550714</v>
      </c>
      <c r="K851" s="150">
        <v>1802.829657442308</v>
      </c>
      <c r="L851" s="151">
        <v>2005.8444777140478</v>
      </c>
      <c r="M851" s="152">
        <v>2422.2955878816183</v>
      </c>
      <c r="N851" s="150">
        <v>84.259245271654066</v>
      </c>
      <c r="O851" s="151">
        <v>91.025471587425002</v>
      </c>
      <c r="P851" s="152">
        <v>105.9279424249622</v>
      </c>
      <c r="Q851" s="150">
        <v>88.484490853081581</v>
      </c>
      <c r="R851" s="151">
        <v>97.373981746011381</v>
      </c>
      <c r="S851" s="152">
        <v>120.13136124413352</v>
      </c>
      <c r="T851" s="150">
        <v>371.18615967095161</v>
      </c>
      <c r="U851" s="151">
        <v>401.34005859816926</v>
      </c>
      <c r="V851" s="152">
        <v>439.62317712594205</v>
      </c>
      <c r="W851" s="150">
        <v>203.94181294852581</v>
      </c>
      <c r="X851" s="151">
        <v>220.50935097347505</v>
      </c>
      <c r="Y851" s="152">
        <v>241.54334805137927</v>
      </c>
      <c r="Z851" s="150">
        <v>1032.5923936875072</v>
      </c>
      <c r="AA851" s="151">
        <v>1266.7554157057007</v>
      </c>
      <c r="AB851" s="152">
        <v>1628.3011788757403</v>
      </c>
      <c r="AC851" s="150">
        <v>227.29796487514423</v>
      </c>
      <c r="AD851" s="151">
        <v>255.9849865630552</v>
      </c>
      <c r="AE851" s="152">
        <v>274.51890156885418</v>
      </c>
      <c r="AF851" s="150">
        <v>208.622996626912</v>
      </c>
      <c r="AG851" s="151">
        <v>255.72635106945447</v>
      </c>
      <c r="AH851" s="152">
        <v>340.66563727493298</v>
      </c>
      <c r="AI851" s="150">
        <v>315.48786505928706</v>
      </c>
      <c r="AJ851" s="151">
        <v>345.29242863485371</v>
      </c>
      <c r="AK851" s="152">
        <v>372.19444576567838</v>
      </c>
      <c r="AL851" s="150">
        <v>77.904170065568721</v>
      </c>
      <c r="AM851" s="151">
        <v>90.553171166454433</v>
      </c>
      <c r="AN851" s="152">
        <v>100.24622547461853</v>
      </c>
      <c r="AO851" s="150">
        <v>82.680464660023887</v>
      </c>
      <c r="AP851" s="151">
        <v>89.415625350233213</v>
      </c>
      <c r="AQ851" s="152">
        <v>99.592716463704562</v>
      </c>
      <c r="AR851" s="150">
        <v>51.20799843392367</v>
      </c>
      <c r="AS851" s="151">
        <v>57.030814460017261</v>
      </c>
      <c r="AT851" s="152">
        <v>69.296504816756368</v>
      </c>
      <c r="AU851" s="150">
        <v>41.366485019016629</v>
      </c>
      <c r="AV851" s="151">
        <v>47.193193249216023</v>
      </c>
      <c r="AW851" s="152">
        <v>55.674316554303637</v>
      </c>
      <c r="AX851" s="150">
        <v>66.396630956683396</v>
      </c>
      <c r="AY851" s="151">
        <v>66.396630956683396</v>
      </c>
      <c r="AZ851" s="152">
        <v>66.396630956683396</v>
      </c>
      <c r="BA851" s="150">
        <v>10.552474658819062</v>
      </c>
      <c r="BB851" s="151">
        <v>11.412080525800503</v>
      </c>
      <c r="BC851" s="152">
        <v>12.710978597031637</v>
      </c>
    </row>
    <row r="852" spans="1:55" hidden="1">
      <c r="A852" s="147" t="str">
        <f t="shared" si="13"/>
        <v>N/AN/A</v>
      </c>
      <c r="B852" s="148" t="s">
        <v>1196</v>
      </c>
      <c r="C852" s="148" t="s">
        <v>1196</v>
      </c>
      <c r="D852" s="168"/>
      <c r="E852" s="150">
        <v>379.06622248610302</v>
      </c>
      <c r="F852" s="151">
        <v>431.24875692342675</v>
      </c>
      <c r="G852" s="152">
        <v>534.48582729188786</v>
      </c>
      <c r="H852" s="150">
        <v>1975.5733935670435</v>
      </c>
      <c r="I852" s="151">
        <v>2194.2439310474842</v>
      </c>
      <c r="J852" s="153">
        <v>2648.354891550714</v>
      </c>
      <c r="K852" s="150">
        <v>1802.829657442308</v>
      </c>
      <c r="L852" s="151">
        <v>2005.8444777140478</v>
      </c>
      <c r="M852" s="152">
        <v>2422.2955878816183</v>
      </c>
      <c r="N852" s="150">
        <v>84.259245271654066</v>
      </c>
      <c r="O852" s="151">
        <v>91.025471587425002</v>
      </c>
      <c r="P852" s="152">
        <v>105.9279424249622</v>
      </c>
      <c r="Q852" s="150">
        <v>88.484490853081581</v>
      </c>
      <c r="R852" s="151">
        <v>97.373981746011381</v>
      </c>
      <c r="S852" s="152">
        <v>120.13136124413352</v>
      </c>
      <c r="T852" s="150">
        <v>371.18615967095161</v>
      </c>
      <c r="U852" s="151">
        <v>401.34005859816926</v>
      </c>
      <c r="V852" s="152">
        <v>439.62317712594205</v>
      </c>
      <c r="W852" s="150">
        <v>203.94181294852581</v>
      </c>
      <c r="X852" s="151">
        <v>220.50935097347505</v>
      </c>
      <c r="Y852" s="152">
        <v>241.54334805137927</v>
      </c>
      <c r="Z852" s="150">
        <v>1032.5923936875072</v>
      </c>
      <c r="AA852" s="151">
        <v>1266.7554157057007</v>
      </c>
      <c r="AB852" s="152">
        <v>1628.3011788757403</v>
      </c>
      <c r="AC852" s="150">
        <v>227.29796487514423</v>
      </c>
      <c r="AD852" s="151">
        <v>255.9849865630552</v>
      </c>
      <c r="AE852" s="152">
        <v>274.51890156885418</v>
      </c>
      <c r="AF852" s="150">
        <v>208.622996626912</v>
      </c>
      <c r="AG852" s="151">
        <v>255.72635106945447</v>
      </c>
      <c r="AH852" s="152">
        <v>340.66563727493298</v>
      </c>
      <c r="AI852" s="150">
        <v>315.48786505928706</v>
      </c>
      <c r="AJ852" s="151">
        <v>345.29242863485371</v>
      </c>
      <c r="AK852" s="152">
        <v>372.19444576567838</v>
      </c>
      <c r="AL852" s="150">
        <v>77.904170065568721</v>
      </c>
      <c r="AM852" s="151">
        <v>90.553171166454433</v>
      </c>
      <c r="AN852" s="152">
        <v>100.24622547461853</v>
      </c>
      <c r="AO852" s="150">
        <v>82.680464660023887</v>
      </c>
      <c r="AP852" s="151">
        <v>89.415625350233213</v>
      </c>
      <c r="AQ852" s="152">
        <v>99.592716463704562</v>
      </c>
      <c r="AR852" s="150">
        <v>51.20799843392367</v>
      </c>
      <c r="AS852" s="151">
        <v>57.030814460017261</v>
      </c>
      <c r="AT852" s="152">
        <v>69.296504816756368</v>
      </c>
      <c r="AU852" s="150">
        <v>41.366485019016629</v>
      </c>
      <c r="AV852" s="151">
        <v>47.193193249216023</v>
      </c>
      <c r="AW852" s="152">
        <v>55.674316554303637</v>
      </c>
      <c r="AX852" s="150">
        <v>66.396630956683396</v>
      </c>
      <c r="AY852" s="151">
        <v>66.396630956683396</v>
      </c>
      <c r="AZ852" s="152">
        <v>66.396630956683396</v>
      </c>
      <c r="BA852" s="150">
        <v>10.552474658819062</v>
      </c>
      <c r="BB852" s="151">
        <v>11.412080525800503</v>
      </c>
      <c r="BC852" s="152">
        <v>12.710978597031637</v>
      </c>
    </row>
    <row r="853" spans="1:55" hidden="1">
      <c r="A853" s="147" t="str">
        <f t="shared" si="13"/>
        <v>N/ASCM ALLIANCE INC</v>
      </c>
      <c r="B853" s="148" t="s">
        <v>1196</v>
      </c>
      <c r="C853" s="148" t="s">
        <v>8342</v>
      </c>
      <c r="D853" s="168"/>
      <c r="E853" s="150">
        <v>379.06622248610302</v>
      </c>
      <c r="F853" s="151">
        <v>431.24875692342675</v>
      </c>
      <c r="G853" s="152">
        <v>534.48582729188786</v>
      </c>
      <c r="H853" s="164">
        <v>1975.5733935670435</v>
      </c>
      <c r="I853" s="165">
        <v>2194.2439310474842</v>
      </c>
      <c r="J853" s="167">
        <v>2648.354891550714</v>
      </c>
      <c r="K853" s="150">
        <v>1802.829657442308</v>
      </c>
      <c r="L853" s="151">
        <v>2005.8444777140478</v>
      </c>
      <c r="M853" s="152">
        <v>2422.2955878816183</v>
      </c>
      <c r="N853" s="150">
        <v>84.259245271654066</v>
      </c>
      <c r="O853" s="151">
        <v>91.025471587425002</v>
      </c>
      <c r="P853" s="152">
        <v>105.9279424249622</v>
      </c>
      <c r="Q853" s="150">
        <v>88.484490853081581</v>
      </c>
      <c r="R853" s="151">
        <v>97.373981746011381</v>
      </c>
      <c r="S853" s="152">
        <v>120.13136124413352</v>
      </c>
      <c r="T853" s="150">
        <v>371.18615967095161</v>
      </c>
      <c r="U853" s="151">
        <v>401.34005859816926</v>
      </c>
      <c r="V853" s="152">
        <v>439.62317712594205</v>
      </c>
      <c r="W853" s="150">
        <v>203.94181294852581</v>
      </c>
      <c r="X853" s="151">
        <v>220.50935097347505</v>
      </c>
      <c r="Y853" s="152">
        <v>241.54334805137927</v>
      </c>
      <c r="Z853" s="150">
        <v>1032.5923936875072</v>
      </c>
      <c r="AA853" s="151">
        <v>1266.7554157057007</v>
      </c>
      <c r="AB853" s="152">
        <v>1628.3011788757403</v>
      </c>
      <c r="AC853" s="150">
        <v>227.29796487514423</v>
      </c>
      <c r="AD853" s="151">
        <v>255.9849865630552</v>
      </c>
      <c r="AE853" s="152">
        <v>274.51890156885418</v>
      </c>
      <c r="AF853" s="150">
        <v>208.622996626912</v>
      </c>
      <c r="AG853" s="151">
        <v>255.72635106945447</v>
      </c>
      <c r="AH853" s="152">
        <v>340.66563727493298</v>
      </c>
      <c r="AI853" s="150">
        <v>315.48786505928706</v>
      </c>
      <c r="AJ853" s="151">
        <v>345.29242863485371</v>
      </c>
      <c r="AK853" s="152">
        <v>372.19444576567838</v>
      </c>
      <c r="AL853" s="150">
        <v>77.904170065568721</v>
      </c>
      <c r="AM853" s="151">
        <v>90.553171166454433</v>
      </c>
      <c r="AN853" s="152">
        <v>100.24622547461853</v>
      </c>
      <c r="AO853" s="150">
        <v>82.680464660023887</v>
      </c>
      <c r="AP853" s="151">
        <v>89.415625350233213</v>
      </c>
      <c r="AQ853" s="152">
        <v>99.592716463704562</v>
      </c>
      <c r="AR853" s="150">
        <v>51.20799843392367</v>
      </c>
      <c r="AS853" s="151">
        <v>57.030814460017261</v>
      </c>
      <c r="AT853" s="152">
        <v>69.296504816756368</v>
      </c>
      <c r="AU853" s="150">
        <v>41.366485019016629</v>
      </c>
      <c r="AV853" s="151">
        <v>47.193193249216023</v>
      </c>
      <c r="AW853" s="152">
        <v>55.674316554303637</v>
      </c>
      <c r="AX853" s="150">
        <v>66.396630956683396</v>
      </c>
      <c r="AY853" s="151">
        <v>66.396630956683396</v>
      </c>
      <c r="AZ853" s="152">
        <v>66.396630956683396</v>
      </c>
      <c r="BA853" s="150">
        <v>10.552474658819062</v>
      </c>
      <c r="BB853" s="151">
        <v>11.412080525800503</v>
      </c>
      <c r="BC853" s="152">
        <v>12.710978597031637</v>
      </c>
    </row>
    <row r="854" spans="1:55" hidden="1">
      <c r="A854" s="147" t="str">
        <f t="shared" si="13"/>
        <v>N/AIJKG OPCO LLC</v>
      </c>
      <c r="B854" s="148" t="s">
        <v>1196</v>
      </c>
      <c r="C854" s="148" t="s">
        <v>8343</v>
      </c>
      <c r="D854" s="168"/>
      <c r="E854" s="150">
        <v>379.06622248610302</v>
      </c>
      <c r="F854" s="151">
        <v>431.24875692342675</v>
      </c>
      <c r="G854" s="152">
        <v>534.48582729188786</v>
      </c>
      <c r="H854" s="164">
        <v>1975.5733935670435</v>
      </c>
      <c r="I854" s="165">
        <v>2194.2439310474842</v>
      </c>
      <c r="J854" s="167">
        <v>2648.354891550714</v>
      </c>
      <c r="K854" s="150">
        <v>1802.829657442308</v>
      </c>
      <c r="L854" s="151">
        <v>2005.8444777140478</v>
      </c>
      <c r="M854" s="152">
        <v>2422.2955878816183</v>
      </c>
      <c r="N854" s="150">
        <v>84.259245271654066</v>
      </c>
      <c r="O854" s="151">
        <v>91.025471587425002</v>
      </c>
      <c r="P854" s="152">
        <v>105.9279424249622</v>
      </c>
      <c r="Q854" s="150">
        <v>88.484490853081581</v>
      </c>
      <c r="R854" s="151">
        <v>97.373981746011381</v>
      </c>
      <c r="S854" s="152">
        <v>120.13136124413352</v>
      </c>
      <c r="T854" s="150">
        <v>371.18615967095161</v>
      </c>
      <c r="U854" s="151">
        <v>401.34005859816926</v>
      </c>
      <c r="V854" s="152">
        <v>439.62317712594205</v>
      </c>
      <c r="W854" s="150">
        <v>203.94181294852581</v>
      </c>
      <c r="X854" s="151">
        <v>220.50935097347505</v>
      </c>
      <c r="Y854" s="152">
        <v>241.54334805137927</v>
      </c>
      <c r="Z854" s="150">
        <v>1032.5923936875072</v>
      </c>
      <c r="AA854" s="151">
        <v>1266.7554157057007</v>
      </c>
      <c r="AB854" s="152">
        <v>1628.3011788757403</v>
      </c>
      <c r="AC854" s="150">
        <v>227.29796487514423</v>
      </c>
      <c r="AD854" s="151">
        <v>255.9849865630552</v>
      </c>
      <c r="AE854" s="152">
        <v>274.51890156885418</v>
      </c>
      <c r="AF854" s="150">
        <v>208.622996626912</v>
      </c>
      <c r="AG854" s="151">
        <v>255.72635106945447</v>
      </c>
      <c r="AH854" s="152">
        <v>340.66563727493298</v>
      </c>
      <c r="AI854" s="150">
        <v>315.48786505928706</v>
      </c>
      <c r="AJ854" s="151">
        <v>345.29242863485371</v>
      </c>
      <c r="AK854" s="152">
        <v>372.19444576567838</v>
      </c>
      <c r="AL854" s="150">
        <v>77.904170065568721</v>
      </c>
      <c r="AM854" s="151">
        <v>90.553171166454433</v>
      </c>
      <c r="AN854" s="152">
        <v>100.24622547461853</v>
      </c>
      <c r="AO854" s="150">
        <v>82.680464660023887</v>
      </c>
      <c r="AP854" s="151">
        <v>89.415625350233213</v>
      </c>
      <c r="AQ854" s="152">
        <v>99.592716463704562</v>
      </c>
      <c r="AR854" s="150">
        <v>51.20799843392367</v>
      </c>
      <c r="AS854" s="151">
        <v>57.030814460017261</v>
      </c>
      <c r="AT854" s="152">
        <v>69.296504816756368</v>
      </c>
      <c r="AU854" s="150">
        <v>41.366485019016629</v>
      </c>
      <c r="AV854" s="151">
        <v>47.193193249216023</v>
      </c>
      <c r="AW854" s="152">
        <v>55.674316554303637</v>
      </c>
      <c r="AX854" s="150">
        <v>66.396630956683396</v>
      </c>
      <c r="AY854" s="151">
        <v>66.396630956683396</v>
      </c>
      <c r="AZ854" s="152">
        <v>66.396630956683396</v>
      </c>
      <c r="BA854" s="150">
        <v>10.552474658819062</v>
      </c>
      <c r="BB854" s="151">
        <v>11.412080525800503</v>
      </c>
      <c r="BC854" s="152">
        <v>12.710978597031637</v>
      </c>
    </row>
    <row r="855" spans="1:55" hidden="1">
      <c r="A855" s="147" t="str">
        <f t="shared" si="13"/>
        <v>N/AHUDSON HOSP OPCO LLC</v>
      </c>
      <c r="B855" s="148" t="s">
        <v>1196</v>
      </c>
      <c r="C855" s="148" t="s">
        <v>8344</v>
      </c>
      <c r="D855" s="168"/>
      <c r="E855" s="150">
        <v>379.06622248610302</v>
      </c>
      <c r="F855" s="151">
        <v>431.24875692342675</v>
      </c>
      <c r="G855" s="152">
        <v>534.48582729188786</v>
      </c>
      <c r="H855" s="164">
        <v>1975.5733935670435</v>
      </c>
      <c r="I855" s="165">
        <v>2194.2439310474842</v>
      </c>
      <c r="J855" s="167">
        <v>2648.354891550714</v>
      </c>
      <c r="K855" s="150">
        <v>1802.829657442308</v>
      </c>
      <c r="L855" s="151">
        <v>2005.8444777140478</v>
      </c>
      <c r="M855" s="152">
        <v>2422.2955878816183</v>
      </c>
      <c r="N855" s="150">
        <v>84.259245271654066</v>
      </c>
      <c r="O855" s="151">
        <v>91.025471587425002</v>
      </c>
      <c r="P855" s="152">
        <v>105.9279424249622</v>
      </c>
      <c r="Q855" s="150">
        <v>88.484490853081581</v>
      </c>
      <c r="R855" s="151">
        <v>97.373981746011381</v>
      </c>
      <c r="S855" s="152">
        <v>120.13136124413352</v>
      </c>
      <c r="T855" s="150">
        <v>371.18615967095161</v>
      </c>
      <c r="U855" s="151">
        <v>401.34005859816926</v>
      </c>
      <c r="V855" s="152">
        <v>439.62317712594205</v>
      </c>
      <c r="W855" s="150">
        <v>203.94181294852581</v>
      </c>
      <c r="X855" s="151">
        <v>220.50935097347505</v>
      </c>
      <c r="Y855" s="152">
        <v>241.54334805137927</v>
      </c>
      <c r="Z855" s="150">
        <v>1032.5923936875072</v>
      </c>
      <c r="AA855" s="151">
        <v>1266.7554157057007</v>
      </c>
      <c r="AB855" s="152">
        <v>1628.3011788757403</v>
      </c>
      <c r="AC855" s="150">
        <v>227.29796487514423</v>
      </c>
      <c r="AD855" s="151">
        <v>255.9849865630552</v>
      </c>
      <c r="AE855" s="152">
        <v>274.51890156885418</v>
      </c>
      <c r="AF855" s="150">
        <v>208.622996626912</v>
      </c>
      <c r="AG855" s="151">
        <v>255.72635106945447</v>
      </c>
      <c r="AH855" s="152">
        <v>340.66563727493298</v>
      </c>
      <c r="AI855" s="150">
        <v>315.48786505928706</v>
      </c>
      <c r="AJ855" s="151">
        <v>345.29242863485371</v>
      </c>
      <c r="AK855" s="152">
        <v>372.19444576567838</v>
      </c>
      <c r="AL855" s="150">
        <v>77.904170065568721</v>
      </c>
      <c r="AM855" s="151">
        <v>90.553171166454433</v>
      </c>
      <c r="AN855" s="152">
        <v>100.24622547461853</v>
      </c>
      <c r="AO855" s="150">
        <v>82.680464660023887</v>
      </c>
      <c r="AP855" s="151">
        <v>89.415625350233213</v>
      </c>
      <c r="AQ855" s="152">
        <v>99.592716463704562</v>
      </c>
      <c r="AR855" s="150">
        <v>51.20799843392367</v>
      </c>
      <c r="AS855" s="151">
        <v>57.030814460017261</v>
      </c>
      <c r="AT855" s="152">
        <v>69.296504816756368</v>
      </c>
      <c r="AU855" s="150">
        <v>41.366485019016629</v>
      </c>
      <c r="AV855" s="151">
        <v>47.193193249216023</v>
      </c>
      <c r="AW855" s="152">
        <v>55.674316554303637</v>
      </c>
      <c r="AX855" s="150">
        <v>66.396630956683396</v>
      </c>
      <c r="AY855" s="151">
        <v>66.396630956683396</v>
      </c>
      <c r="AZ855" s="152">
        <v>66.396630956683396</v>
      </c>
      <c r="BA855" s="150">
        <v>10.552474658819062</v>
      </c>
      <c r="BB855" s="151">
        <v>11.412080525800503</v>
      </c>
      <c r="BC855" s="152">
        <v>12.710978597031637</v>
      </c>
    </row>
    <row r="856" spans="1:55" hidden="1">
      <c r="A856" s="147" t="str">
        <f t="shared" si="13"/>
        <v>N/AHUMC OPCO LLC DBA CAREPOINT HLTH</v>
      </c>
      <c r="B856" s="148" t="s">
        <v>1196</v>
      </c>
      <c r="C856" s="148" t="s">
        <v>8345</v>
      </c>
      <c r="D856" s="168"/>
      <c r="E856" s="150">
        <v>379.06622248610302</v>
      </c>
      <c r="F856" s="151">
        <v>431.24875692342675</v>
      </c>
      <c r="G856" s="152">
        <v>534.48582729188786</v>
      </c>
      <c r="H856" s="164">
        <v>1975.5733935670435</v>
      </c>
      <c r="I856" s="165">
        <v>2194.2439310474842</v>
      </c>
      <c r="J856" s="167">
        <v>2648.354891550714</v>
      </c>
      <c r="K856" s="150">
        <v>1802.829657442308</v>
      </c>
      <c r="L856" s="151">
        <v>2005.8444777140478</v>
      </c>
      <c r="M856" s="152">
        <v>2422.2955878816183</v>
      </c>
      <c r="N856" s="150">
        <v>84.259245271654066</v>
      </c>
      <c r="O856" s="151">
        <v>91.025471587425002</v>
      </c>
      <c r="P856" s="152">
        <v>105.9279424249622</v>
      </c>
      <c r="Q856" s="150">
        <v>88.484490853081581</v>
      </c>
      <c r="R856" s="151">
        <v>97.373981746011381</v>
      </c>
      <c r="S856" s="152">
        <v>120.13136124413352</v>
      </c>
      <c r="T856" s="150">
        <v>371.18615967095161</v>
      </c>
      <c r="U856" s="151">
        <v>401.34005859816926</v>
      </c>
      <c r="V856" s="152">
        <v>439.62317712594205</v>
      </c>
      <c r="W856" s="150">
        <v>203.94181294852581</v>
      </c>
      <c r="X856" s="151">
        <v>220.50935097347505</v>
      </c>
      <c r="Y856" s="152">
        <v>241.54334805137927</v>
      </c>
      <c r="Z856" s="150">
        <v>1032.5923936875072</v>
      </c>
      <c r="AA856" s="151">
        <v>1266.7554157057007</v>
      </c>
      <c r="AB856" s="152">
        <v>1628.3011788757403</v>
      </c>
      <c r="AC856" s="150">
        <v>227.29796487514423</v>
      </c>
      <c r="AD856" s="151">
        <v>255.9849865630552</v>
      </c>
      <c r="AE856" s="152">
        <v>274.51890156885418</v>
      </c>
      <c r="AF856" s="150">
        <v>208.622996626912</v>
      </c>
      <c r="AG856" s="151">
        <v>255.72635106945447</v>
      </c>
      <c r="AH856" s="152">
        <v>340.66563727493298</v>
      </c>
      <c r="AI856" s="150">
        <v>315.48786505928706</v>
      </c>
      <c r="AJ856" s="151">
        <v>345.29242863485371</v>
      </c>
      <c r="AK856" s="152">
        <v>372.19444576567838</v>
      </c>
      <c r="AL856" s="150">
        <v>77.904170065568721</v>
      </c>
      <c r="AM856" s="151">
        <v>90.553171166454433</v>
      </c>
      <c r="AN856" s="152">
        <v>100.24622547461853</v>
      </c>
      <c r="AO856" s="150">
        <v>82.680464660023887</v>
      </c>
      <c r="AP856" s="151">
        <v>89.415625350233213</v>
      </c>
      <c r="AQ856" s="152">
        <v>99.592716463704562</v>
      </c>
      <c r="AR856" s="150">
        <v>51.20799843392367</v>
      </c>
      <c r="AS856" s="151">
        <v>57.030814460017261</v>
      </c>
      <c r="AT856" s="152">
        <v>69.296504816756368</v>
      </c>
      <c r="AU856" s="150">
        <v>41.366485019016629</v>
      </c>
      <c r="AV856" s="151">
        <v>47.193193249216023</v>
      </c>
      <c r="AW856" s="152">
        <v>55.674316554303637</v>
      </c>
      <c r="AX856" s="150">
        <v>66.396630956683396</v>
      </c>
      <c r="AY856" s="151">
        <v>66.396630956683396</v>
      </c>
      <c r="AZ856" s="152">
        <v>66.396630956683396</v>
      </c>
      <c r="BA856" s="150">
        <v>10.552474658819062</v>
      </c>
      <c r="BB856" s="151">
        <v>11.412080525800503</v>
      </c>
      <c r="BC856" s="152">
        <v>12.710978597031637</v>
      </c>
    </row>
    <row r="857" spans="1:55" hidden="1">
      <c r="A857" s="147" t="str">
        <f t="shared" si="13"/>
        <v>N/ACORYELL CNTY MEML HOSP</v>
      </c>
      <c r="B857" s="148" t="s">
        <v>1196</v>
      </c>
      <c r="C857" s="148" t="s">
        <v>8351</v>
      </c>
      <c r="D857" s="168"/>
      <c r="E857" s="150">
        <v>379.06622248610302</v>
      </c>
      <c r="F857" s="151">
        <v>431.24875692342675</v>
      </c>
      <c r="G857" s="152">
        <v>534.48582729188786</v>
      </c>
      <c r="H857" s="164">
        <v>1975.5733935670435</v>
      </c>
      <c r="I857" s="165">
        <v>2194.2439310474842</v>
      </c>
      <c r="J857" s="167">
        <v>2648.354891550714</v>
      </c>
      <c r="K857" s="150">
        <v>1802.829657442308</v>
      </c>
      <c r="L857" s="151">
        <v>2005.8444777140478</v>
      </c>
      <c r="M857" s="152">
        <v>2422.2955878816183</v>
      </c>
      <c r="N857" s="150">
        <v>84.259245271654066</v>
      </c>
      <c r="O857" s="151">
        <v>91.025471587425002</v>
      </c>
      <c r="P857" s="152">
        <v>105.9279424249622</v>
      </c>
      <c r="Q857" s="150">
        <v>88.484490853081581</v>
      </c>
      <c r="R857" s="151">
        <v>97.373981746011381</v>
      </c>
      <c r="S857" s="152">
        <v>120.13136124413352</v>
      </c>
      <c r="T857" s="150">
        <v>371.18615967095161</v>
      </c>
      <c r="U857" s="151">
        <v>401.34005859816926</v>
      </c>
      <c r="V857" s="152">
        <v>439.62317712594205</v>
      </c>
      <c r="W857" s="150">
        <v>203.94181294852581</v>
      </c>
      <c r="X857" s="151">
        <v>220.50935097347505</v>
      </c>
      <c r="Y857" s="152">
        <v>241.54334805137927</v>
      </c>
      <c r="Z857" s="150">
        <v>1032.5923936875072</v>
      </c>
      <c r="AA857" s="151">
        <v>1266.7554157057007</v>
      </c>
      <c r="AB857" s="152">
        <v>1628.3011788757403</v>
      </c>
      <c r="AC857" s="150">
        <v>227.29796487514423</v>
      </c>
      <c r="AD857" s="151">
        <v>255.9849865630552</v>
      </c>
      <c r="AE857" s="152">
        <v>274.51890156885418</v>
      </c>
      <c r="AF857" s="150">
        <v>208.622996626912</v>
      </c>
      <c r="AG857" s="151">
        <v>255.72635106945447</v>
      </c>
      <c r="AH857" s="152">
        <v>340.66563727493298</v>
      </c>
      <c r="AI857" s="150">
        <v>315.48786505928706</v>
      </c>
      <c r="AJ857" s="151">
        <v>345.29242863485371</v>
      </c>
      <c r="AK857" s="152">
        <v>372.19444576567838</v>
      </c>
      <c r="AL857" s="150">
        <v>77.904170065568721</v>
      </c>
      <c r="AM857" s="151">
        <v>90.553171166454433</v>
      </c>
      <c r="AN857" s="152">
        <v>100.24622547461853</v>
      </c>
      <c r="AO857" s="150">
        <v>82.680464660023887</v>
      </c>
      <c r="AP857" s="151">
        <v>89.415625350233213</v>
      </c>
      <c r="AQ857" s="152">
        <v>99.592716463704562</v>
      </c>
      <c r="AR857" s="150">
        <v>51.20799843392367</v>
      </c>
      <c r="AS857" s="151">
        <v>57.030814460017261</v>
      </c>
      <c r="AT857" s="152">
        <v>69.296504816756368</v>
      </c>
      <c r="AU857" s="150">
        <v>41.366485019016629</v>
      </c>
      <c r="AV857" s="151">
        <v>47.193193249216023</v>
      </c>
      <c r="AW857" s="152">
        <v>55.674316554303637</v>
      </c>
      <c r="AX857" s="150">
        <v>66.396630956683396</v>
      </c>
      <c r="AY857" s="151">
        <v>66.396630956683396</v>
      </c>
      <c r="AZ857" s="152">
        <v>66.396630956683396</v>
      </c>
      <c r="BA857" s="150">
        <v>10.552474658819062</v>
      </c>
      <c r="BB857" s="151">
        <v>11.412080525800503</v>
      </c>
      <c r="BC857" s="152">
        <v>12.710978597031637</v>
      </c>
    </row>
    <row r="858" spans="1:55" hidden="1">
      <c r="A858" s="147" t="str">
        <f t="shared" si="13"/>
        <v>N/AIASIS HEALTHCARE (T2)</v>
      </c>
      <c r="B858" s="148" t="s">
        <v>1196</v>
      </c>
      <c r="C858" s="148" t="s">
        <v>8359</v>
      </c>
      <c r="D858" s="168"/>
      <c r="E858" s="150">
        <v>379.06622248610302</v>
      </c>
      <c r="F858" s="151">
        <v>431.24875692342675</v>
      </c>
      <c r="G858" s="152">
        <v>534.48582729188786</v>
      </c>
      <c r="H858" s="164">
        <v>1975.5733935670435</v>
      </c>
      <c r="I858" s="165">
        <v>2194.2439310474842</v>
      </c>
      <c r="J858" s="167">
        <v>2648.354891550714</v>
      </c>
      <c r="K858" s="150">
        <v>1802.829657442308</v>
      </c>
      <c r="L858" s="151">
        <v>2005.8444777140478</v>
      </c>
      <c r="M858" s="152">
        <v>2422.2955878816183</v>
      </c>
      <c r="N858" s="150">
        <v>84.259245271654066</v>
      </c>
      <c r="O858" s="151">
        <v>91.025471587425002</v>
      </c>
      <c r="P858" s="152">
        <v>105.9279424249622</v>
      </c>
      <c r="Q858" s="150">
        <v>88.484490853081581</v>
      </c>
      <c r="R858" s="151">
        <v>97.373981746011381</v>
      </c>
      <c r="S858" s="152">
        <v>120.13136124413352</v>
      </c>
      <c r="T858" s="150">
        <v>371.18615967095161</v>
      </c>
      <c r="U858" s="151">
        <v>401.34005859816926</v>
      </c>
      <c r="V858" s="152">
        <v>439.62317712594205</v>
      </c>
      <c r="W858" s="150">
        <v>203.94181294852581</v>
      </c>
      <c r="X858" s="151">
        <v>220.50935097347505</v>
      </c>
      <c r="Y858" s="152">
        <v>241.54334805137927</v>
      </c>
      <c r="Z858" s="150">
        <v>1032.5923936875072</v>
      </c>
      <c r="AA858" s="151">
        <v>1266.7554157057007</v>
      </c>
      <c r="AB858" s="152">
        <v>1628.3011788757403</v>
      </c>
      <c r="AC858" s="150">
        <v>227.29796487514423</v>
      </c>
      <c r="AD858" s="151">
        <v>255.9849865630552</v>
      </c>
      <c r="AE858" s="152">
        <v>274.51890156885418</v>
      </c>
      <c r="AF858" s="150">
        <v>208.622996626912</v>
      </c>
      <c r="AG858" s="151">
        <v>255.72635106945447</v>
      </c>
      <c r="AH858" s="152">
        <v>340.66563727493298</v>
      </c>
      <c r="AI858" s="150">
        <v>315.48786505928706</v>
      </c>
      <c r="AJ858" s="151">
        <v>345.29242863485371</v>
      </c>
      <c r="AK858" s="152">
        <v>372.19444576567838</v>
      </c>
      <c r="AL858" s="150">
        <v>77.904170065568721</v>
      </c>
      <c r="AM858" s="151">
        <v>90.553171166454433</v>
      </c>
      <c r="AN858" s="152">
        <v>100.24622547461853</v>
      </c>
      <c r="AO858" s="150">
        <v>82.680464660023887</v>
      </c>
      <c r="AP858" s="151">
        <v>89.415625350233213</v>
      </c>
      <c r="AQ858" s="152">
        <v>99.592716463704562</v>
      </c>
      <c r="AR858" s="150">
        <v>51.20799843392367</v>
      </c>
      <c r="AS858" s="151">
        <v>57.030814460017261</v>
      </c>
      <c r="AT858" s="152">
        <v>69.296504816756368</v>
      </c>
      <c r="AU858" s="150">
        <v>41.366485019016629</v>
      </c>
      <c r="AV858" s="151">
        <v>47.193193249216023</v>
      </c>
      <c r="AW858" s="152">
        <v>55.674316554303637</v>
      </c>
      <c r="AX858" s="150">
        <v>66.396630956683396</v>
      </c>
      <c r="AY858" s="151">
        <v>66.396630956683396</v>
      </c>
      <c r="AZ858" s="152">
        <v>66.396630956683396</v>
      </c>
      <c r="BA858" s="150">
        <v>10.552474658819062</v>
      </c>
      <c r="BB858" s="151">
        <v>11.412080525800503</v>
      </c>
      <c r="BC858" s="152">
        <v>12.710978597031637</v>
      </c>
    </row>
    <row r="859" spans="1:55" hidden="1">
      <c r="A859" s="147" t="str">
        <f t="shared" si="13"/>
        <v>N/AJACKSON MEML HOSP</v>
      </c>
      <c r="B859" s="148" t="s">
        <v>1196</v>
      </c>
      <c r="C859" s="148" t="s">
        <v>8364</v>
      </c>
      <c r="D859" s="168"/>
      <c r="E859" s="150">
        <v>379.06622248610302</v>
      </c>
      <c r="F859" s="151">
        <v>431.24875692342675</v>
      </c>
      <c r="G859" s="152">
        <v>534.48582729188786</v>
      </c>
      <c r="H859" s="164">
        <v>1975.5733935670435</v>
      </c>
      <c r="I859" s="165">
        <v>2194.2439310474842</v>
      </c>
      <c r="J859" s="167">
        <v>2648.354891550714</v>
      </c>
      <c r="K859" s="150">
        <v>1802.829657442308</v>
      </c>
      <c r="L859" s="151">
        <v>2005.8444777140478</v>
      </c>
      <c r="M859" s="152">
        <v>2422.2955878816183</v>
      </c>
      <c r="N859" s="150">
        <v>84.259245271654066</v>
      </c>
      <c r="O859" s="151">
        <v>91.025471587425002</v>
      </c>
      <c r="P859" s="152">
        <v>105.9279424249622</v>
      </c>
      <c r="Q859" s="150">
        <v>88.484490853081581</v>
      </c>
      <c r="R859" s="151">
        <v>97.373981746011381</v>
      </c>
      <c r="S859" s="152">
        <v>120.13136124413352</v>
      </c>
      <c r="T859" s="150">
        <v>371.18615967095161</v>
      </c>
      <c r="U859" s="151">
        <v>401.34005859816926</v>
      </c>
      <c r="V859" s="152">
        <v>439.62317712594205</v>
      </c>
      <c r="W859" s="150">
        <v>203.94181294852581</v>
      </c>
      <c r="X859" s="151">
        <v>220.50935097347505</v>
      </c>
      <c r="Y859" s="152">
        <v>241.54334805137927</v>
      </c>
      <c r="Z859" s="150">
        <v>1032.5923936875072</v>
      </c>
      <c r="AA859" s="151">
        <v>1266.7554157057007</v>
      </c>
      <c r="AB859" s="152">
        <v>1628.3011788757403</v>
      </c>
      <c r="AC859" s="150">
        <v>227.29796487514423</v>
      </c>
      <c r="AD859" s="151">
        <v>255.9849865630552</v>
      </c>
      <c r="AE859" s="152">
        <v>274.51890156885418</v>
      </c>
      <c r="AF859" s="150">
        <v>208.622996626912</v>
      </c>
      <c r="AG859" s="151">
        <v>255.72635106945447</v>
      </c>
      <c r="AH859" s="152">
        <v>340.66563727493298</v>
      </c>
      <c r="AI859" s="150">
        <v>315.48786505928706</v>
      </c>
      <c r="AJ859" s="151">
        <v>345.29242863485371</v>
      </c>
      <c r="AK859" s="152">
        <v>372.19444576567838</v>
      </c>
      <c r="AL859" s="150">
        <v>77.904170065568721</v>
      </c>
      <c r="AM859" s="151">
        <v>90.553171166454433</v>
      </c>
      <c r="AN859" s="152">
        <v>100.24622547461853</v>
      </c>
      <c r="AO859" s="150">
        <v>82.680464660023887</v>
      </c>
      <c r="AP859" s="151">
        <v>89.415625350233213</v>
      </c>
      <c r="AQ859" s="152">
        <v>99.592716463704562</v>
      </c>
      <c r="AR859" s="150">
        <v>51.20799843392367</v>
      </c>
      <c r="AS859" s="151">
        <v>57.030814460017261</v>
      </c>
      <c r="AT859" s="152">
        <v>69.296504816756368</v>
      </c>
      <c r="AU859" s="150">
        <v>41.366485019016629</v>
      </c>
      <c r="AV859" s="151">
        <v>47.193193249216023</v>
      </c>
      <c r="AW859" s="152">
        <v>55.674316554303637</v>
      </c>
      <c r="AX859" s="150">
        <v>66.396630956683396</v>
      </c>
      <c r="AY859" s="151">
        <v>66.396630956683396</v>
      </c>
      <c r="AZ859" s="152">
        <v>66.396630956683396</v>
      </c>
      <c r="BA859" s="150">
        <v>10.552474658819062</v>
      </c>
      <c r="BB859" s="151">
        <v>11.412080525800503</v>
      </c>
      <c r="BC859" s="152">
        <v>12.710978597031637</v>
      </c>
    </row>
    <row r="860" spans="1:55" hidden="1">
      <c r="A860" s="147" t="str">
        <f t="shared" si="13"/>
        <v>N/AKENNEDY UNIV HOSP</v>
      </c>
      <c r="B860" s="148" t="s">
        <v>1196</v>
      </c>
      <c r="C860" s="148" t="s">
        <v>8366</v>
      </c>
      <c r="D860" s="168"/>
      <c r="E860" s="150">
        <v>379.06622248610302</v>
      </c>
      <c r="F860" s="151">
        <v>431.24875692342675</v>
      </c>
      <c r="G860" s="152">
        <v>534.48582729188786</v>
      </c>
      <c r="H860" s="164">
        <v>1975.5733935670435</v>
      </c>
      <c r="I860" s="165">
        <v>2194.2439310474842</v>
      </c>
      <c r="J860" s="167">
        <v>2648.354891550714</v>
      </c>
      <c r="K860" s="150">
        <v>1802.829657442308</v>
      </c>
      <c r="L860" s="151">
        <v>2005.8444777140478</v>
      </c>
      <c r="M860" s="152">
        <v>2422.2955878816183</v>
      </c>
      <c r="N860" s="150">
        <v>84.259245271654066</v>
      </c>
      <c r="O860" s="151">
        <v>91.025471587425002</v>
      </c>
      <c r="P860" s="152">
        <v>105.9279424249622</v>
      </c>
      <c r="Q860" s="150">
        <v>88.484490853081581</v>
      </c>
      <c r="R860" s="151">
        <v>97.373981746011381</v>
      </c>
      <c r="S860" s="152">
        <v>120.13136124413352</v>
      </c>
      <c r="T860" s="150">
        <v>371.18615967095161</v>
      </c>
      <c r="U860" s="151">
        <v>401.34005859816926</v>
      </c>
      <c r="V860" s="152">
        <v>439.62317712594205</v>
      </c>
      <c r="W860" s="150">
        <v>203.94181294852581</v>
      </c>
      <c r="X860" s="151">
        <v>220.50935097347505</v>
      </c>
      <c r="Y860" s="152">
        <v>241.54334805137927</v>
      </c>
      <c r="Z860" s="150">
        <v>1032.5923936875072</v>
      </c>
      <c r="AA860" s="151">
        <v>1266.7554157057007</v>
      </c>
      <c r="AB860" s="152">
        <v>1628.3011788757403</v>
      </c>
      <c r="AC860" s="150">
        <v>227.29796487514423</v>
      </c>
      <c r="AD860" s="151">
        <v>255.9849865630552</v>
      </c>
      <c r="AE860" s="152">
        <v>274.51890156885418</v>
      </c>
      <c r="AF860" s="150">
        <v>208.622996626912</v>
      </c>
      <c r="AG860" s="151">
        <v>255.72635106945447</v>
      </c>
      <c r="AH860" s="152">
        <v>340.66563727493298</v>
      </c>
      <c r="AI860" s="150">
        <v>315.48786505928706</v>
      </c>
      <c r="AJ860" s="151">
        <v>345.29242863485371</v>
      </c>
      <c r="AK860" s="152">
        <v>372.19444576567838</v>
      </c>
      <c r="AL860" s="150">
        <v>77.904170065568721</v>
      </c>
      <c r="AM860" s="151">
        <v>90.553171166454433</v>
      </c>
      <c r="AN860" s="152">
        <v>100.24622547461853</v>
      </c>
      <c r="AO860" s="150">
        <v>82.680464660023887</v>
      </c>
      <c r="AP860" s="151">
        <v>89.415625350233213</v>
      </c>
      <c r="AQ860" s="152">
        <v>99.592716463704562</v>
      </c>
      <c r="AR860" s="150">
        <v>51.20799843392367</v>
      </c>
      <c r="AS860" s="151">
        <v>57.030814460017261</v>
      </c>
      <c r="AT860" s="152">
        <v>69.296504816756368</v>
      </c>
      <c r="AU860" s="150">
        <v>41.366485019016629</v>
      </c>
      <c r="AV860" s="151">
        <v>47.193193249216023</v>
      </c>
      <c r="AW860" s="152">
        <v>55.674316554303637</v>
      </c>
      <c r="AX860" s="150">
        <v>66.396630956683396</v>
      </c>
      <c r="AY860" s="151">
        <v>66.396630956683396</v>
      </c>
      <c r="AZ860" s="152">
        <v>66.396630956683396</v>
      </c>
      <c r="BA860" s="150">
        <v>10.552474658819062</v>
      </c>
      <c r="BB860" s="151">
        <v>11.412080525800503</v>
      </c>
      <c r="BC860" s="152">
        <v>12.710978597031637</v>
      </c>
    </row>
    <row r="861" spans="1:55" hidden="1">
      <c r="A861" s="147" t="str">
        <f t="shared" si="13"/>
        <v>N/AIBERIA MED CTR</v>
      </c>
      <c r="B861" s="148" t="s">
        <v>1196</v>
      </c>
      <c r="C861" s="148" t="s">
        <v>8367</v>
      </c>
      <c r="D861" s="168"/>
      <c r="E861" s="150">
        <v>379.06622248610302</v>
      </c>
      <c r="F861" s="151">
        <v>431.24875692342675</v>
      </c>
      <c r="G861" s="152">
        <v>534.48582729188786</v>
      </c>
      <c r="H861" s="164">
        <v>1975.5733935670435</v>
      </c>
      <c r="I861" s="165">
        <v>2194.2439310474842</v>
      </c>
      <c r="J861" s="167">
        <v>2648.354891550714</v>
      </c>
      <c r="K861" s="150">
        <v>1802.829657442308</v>
      </c>
      <c r="L861" s="151">
        <v>2005.8444777140478</v>
      </c>
      <c r="M861" s="152">
        <v>2422.2955878816183</v>
      </c>
      <c r="N861" s="150">
        <v>84.259245271654066</v>
      </c>
      <c r="O861" s="151">
        <v>91.025471587425002</v>
      </c>
      <c r="P861" s="152">
        <v>105.9279424249622</v>
      </c>
      <c r="Q861" s="150">
        <v>88.484490853081581</v>
      </c>
      <c r="R861" s="151">
        <v>97.373981746011381</v>
      </c>
      <c r="S861" s="152">
        <v>120.13136124413352</v>
      </c>
      <c r="T861" s="150">
        <v>371.18615967095161</v>
      </c>
      <c r="U861" s="151">
        <v>401.34005859816926</v>
      </c>
      <c r="V861" s="152">
        <v>439.62317712594205</v>
      </c>
      <c r="W861" s="150">
        <v>203.94181294852581</v>
      </c>
      <c r="X861" s="151">
        <v>220.50935097347505</v>
      </c>
      <c r="Y861" s="152">
        <v>241.54334805137927</v>
      </c>
      <c r="Z861" s="150">
        <v>1032.5923936875072</v>
      </c>
      <c r="AA861" s="151">
        <v>1266.7554157057007</v>
      </c>
      <c r="AB861" s="152">
        <v>1628.3011788757403</v>
      </c>
      <c r="AC861" s="150">
        <v>227.29796487514423</v>
      </c>
      <c r="AD861" s="151">
        <v>255.9849865630552</v>
      </c>
      <c r="AE861" s="152">
        <v>274.51890156885418</v>
      </c>
      <c r="AF861" s="150">
        <v>208.622996626912</v>
      </c>
      <c r="AG861" s="151">
        <v>255.72635106945447</v>
      </c>
      <c r="AH861" s="152">
        <v>340.66563727493298</v>
      </c>
      <c r="AI861" s="150">
        <v>315.48786505928706</v>
      </c>
      <c r="AJ861" s="151">
        <v>345.29242863485371</v>
      </c>
      <c r="AK861" s="152">
        <v>372.19444576567838</v>
      </c>
      <c r="AL861" s="150">
        <v>77.904170065568721</v>
      </c>
      <c r="AM861" s="151">
        <v>90.553171166454433</v>
      </c>
      <c r="AN861" s="152">
        <v>100.24622547461853</v>
      </c>
      <c r="AO861" s="150">
        <v>82.680464660023887</v>
      </c>
      <c r="AP861" s="151">
        <v>89.415625350233213</v>
      </c>
      <c r="AQ861" s="152">
        <v>99.592716463704562</v>
      </c>
      <c r="AR861" s="150">
        <v>51.20799843392367</v>
      </c>
      <c r="AS861" s="151">
        <v>57.030814460017261</v>
      </c>
      <c r="AT861" s="152">
        <v>69.296504816756368</v>
      </c>
      <c r="AU861" s="150">
        <v>41.366485019016629</v>
      </c>
      <c r="AV861" s="151">
        <v>47.193193249216023</v>
      </c>
      <c r="AW861" s="152">
        <v>55.674316554303637</v>
      </c>
      <c r="AX861" s="150">
        <v>66.396630956683396</v>
      </c>
      <c r="AY861" s="151">
        <v>66.396630956683396</v>
      </c>
      <c r="AZ861" s="152">
        <v>66.396630956683396</v>
      </c>
      <c r="BA861" s="150">
        <v>10.552474658819062</v>
      </c>
      <c r="BB861" s="151">
        <v>11.412080525800503</v>
      </c>
      <c r="BC861" s="152">
        <v>12.710978597031637</v>
      </c>
    </row>
    <row r="862" spans="1:55" hidden="1">
      <c r="A862" s="147" t="str">
        <f t="shared" si="13"/>
        <v>N/ALOMA LINDA MERCHANTILE A/P</v>
      </c>
      <c r="B862" s="148" t="s">
        <v>1196</v>
      </c>
      <c r="C862" s="148" t="s">
        <v>8368</v>
      </c>
      <c r="D862" s="168"/>
      <c r="E862" s="150">
        <v>379.06622248610302</v>
      </c>
      <c r="F862" s="151">
        <v>431.24875692342675</v>
      </c>
      <c r="G862" s="152">
        <v>534.48582729188786</v>
      </c>
      <c r="H862" s="164">
        <v>1975.5733935670435</v>
      </c>
      <c r="I862" s="165">
        <v>2194.2439310474842</v>
      </c>
      <c r="J862" s="167">
        <v>2648.354891550714</v>
      </c>
      <c r="K862" s="150">
        <v>1802.829657442308</v>
      </c>
      <c r="L862" s="151">
        <v>2005.8444777140478</v>
      </c>
      <c r="M862" s="152">
        <v>2422.2955878816183</v>
      </c>
      <c r="N862" s="150">
        <v>84.259245271654066</v>
      </c>
      <c r="O862" s="151">
        <v>91.025471587425002</v>
      </c>
      <c r="P862" s="152">
        <v>105.9279424249622</v>
      </c>
      <c r="Q862" s="150">
        <v>88.484490853081581</v>
      </c>
      <c r="R862" s="151">
        <v>97.373981746011381</v>
      </c>
      <c r="S862" s="152">
        <v>120.13136124413352</v>
      </c>
      <c r="T862" s="150">
        <v>371.18615967095161</v>
      </c>
      <c r="U862" s="151">
        <v>401.34005859816926</v>
      </c>
      <c r="V862" s="152">
        <v>439.62317712594205</v>
      </c>
      <c r="W862" s="150">
        <v>203.94181294852581</v>
      </c>
      <c r="X862" s="151">
        <v>220.50935097347505</v>
      </c>
      <c r="Y862" s="152">
        <v>241.54334805137927</v>
      </c>
      <c r="Z862" s="150">
        <v>1032.5923936875072</v>
      </c>
      <c r="AA862" s="151">
        <v>1266.7554157057007</v>
      </c>
      <c r="AB862" s="152">
        <v>1628.3011788757403</v>
      </c>
      <c r="AC862" s="150">
        <v>227.29796487514423</v>
      </c>
      <c r="AD862" s="151">
        <v>255.9849865630552</v>
      </c>
      <c r="AE862" s="152">
        <v>274.51890156885418</v>
      </c>
      <c r="AF862" s="150">
        <v>208.622996626912</v>
      </c>
      <c r="AG862" s="151">
        <v>255.72635106945447</v>
      </c>
      <c r="AH862" s="152">
        <v>340.66563727493298</v>
      </c>
      <c r="AI862" s="150">
        <v>315.48786505928706</v>
      </c>
      <c r="AJ862" s="151">
        <v>345.29242863485371</v>
      </c>
      <c r="AK862" s="152">
        <v>372.19444576567838</v>
      </c>
      <c r="AL862" s="150">
        <v>77.904170065568721</v>
      </c>
      <c r="AM862" s="151">
        <v>90.553171166454433</v>
      </c>
      <c r="AN862" s="152">
        <v>100.24622547461853</v>
      </c>
      <c r="AO862" s="150">
        <v>82.680464660023887</v>
      </c>
      <c r="AP862" s="151">
        <v>89.415625350233213</v>
      </c>
      <c r="AQ862" s="152">
        <v>99.592716463704562</v>
      </c>
      <c r="AR862" s="150">
        <v>51.20799843392367</v>
      </c>
      <c r="AS862" s="151">
        <v>57.030814460017261</v>
      </c>
      <c r="AT862" s="152">
        <v>69.296504816756368</v>
      </c>
      <c r="AU862" s="150">
        <v>41.366485019016629</v>
      </c>
      <c r="AV862" s="151">
        <v>47.193193249216023</v>
      </c>
      <c r="AW862" s="152">
        <v>55.674316554303637</v>
      </c>
      <c r="AX862" s="150">
        <v>66.396630956683396</v>
      </c>
      <c r="AY862" s="151">
        <v>66.396630956683396</v>
      </c>
      <c r="AZ862" s="152">
        <v>66.396630956683396</v>
      </c>
      <c r="BA862" s="150">
        <v>10.552474658819062</v>
      </c>
      <c r="BB862" s="151">
        <v>11.412080525800503</v>
      </c>
      <c r="BC862" s="152">
        <v>12.710978597031637</v>
      </c>
    </row>
    <row r="863" spans="1:55" hidden="1">
      <c r="A863" s="147" t="str">
        <f t="shared" si="13"/>
        <v>N/AMEML HLTH SYS</v>
      </c>
      <c r="B863" s="148" t="s">
        <v>1196</v>
      </c>
      <c r="C863" s="148" t="s">
        <v>8371</v>
      </c>
      <c r="D863" s="168"/>
      <c r="E863" s="150">
        <v>379.06622248610302</v>
      </c>
      <c r="F863" s="151">
        <v>431.24875692342675</v>
      </c>
      <c r="G863" s="152">
        <v>534.48582729188786</v>
      </c>
      <c r="H863" s="164">
        <v>1975.5733935670435</v>
      </c>
      <c r="I863" s="165">
        <v>2194.2439310474842</v>
      </c>
      <c r="J863" s="167">
        <v>2648.354891550714</v>
      </c>
      <c r="K863" s="150">
        <v>1802.829657442308</v>
      </c>
      <c r="L863" s="151">
        <v>2005.8444777140478</v>
      </c>
      <c r="M863" s="152">
        <v>2422.2955878816183</v>
      </c>
      <c r="N863" s="150">
        <v>84.259245271654066</v>
      </c>
      <c r="O863" s="151">
        <v>91.025471587425002</v>
      </c>
      <c r="P863" s="152">
        <v>105.9279424249622</v>
      </c>
      <c r="Q863" s="150">
        <v>88.484490853081581</v>
      </c>
      <c r="R863" s="151">
        <v>97.373981746011381</v>
      </c>
      <c r="S863" s="152">
        <v>120.13136124413352</v>
      </c>
      <c r="T863" s="150">
        <v>371.18615967095161</v>
      </c>
      <c r="U863" s="151">
        <v>401.34005859816926</v>
      </c>
      <c r="V863" s="152">
        <v>439.62317712594205</v>
      </c>
      <c r="W863" s="150">
        <v>203.94181294852581</v>
      </c>
      <c r="X863" s="151">
        <v>220.50935097347505</v>
      </c>
      <c r="Y863" s="152">
        <v>241.54334805137927</v>
      </c>
      <c r="Z863" s="150">
        <v>1032.5923936875072</v>
      </c>
      <c r="AA863" s="151">
        <v>1266.7554157057007</v>
      </c>
      <c r="AB863" s="152">
        <v>1628.3011788757403</v>
      </c>
      <c r="AC863" s="150">
        <v>227.29796487514423</v>
      </c>
      <c r="AD863" s="151">
        <v>255.9849865630552</v>
      </c>
      <c r="AE863" s="152">
        <v>274.51890156885418</v>
      </c>
      <c r="AF863" s="150">
        <v>208.622996626912</v>
      </c>
      <c r="AG863" s="151">
        <v>255.72635106945447</v>
      </c>
      <c r="AH863" s="152">
        <v>340.66563727493298</v>
      </c>
      <c r="AI863" s="150">
        <v>315.48786505928706</v>
      </c>
      <c r="AJ863" s="151">
        <v>345.29242863485371</v>
      </c>
      <c r="AK863" s="152">
        <v>372.19444576567838</v>
      </c>
      <c r="AL863" s="150">
        <v>77.904170065568721</v>
      </c>
      <c r="AM863" s="151">
        <v>90.553171166454433</v>
      </c>
      <c r="AN863" s="152">
        <v>100.24622547461853</v>
      </c>
      <c r="AO863" s="150">
        <v>82.680464660023887</v>
      </c>
      <c r="AP863" s="151">
        <v>89.415625350233213</v>
      </c>
      <c r="AQ863" s="152">
        <v>99.592716463704562</v>
      </c>
      <c r="AR863" s="150">
        <v>51.20799843392367</v>
      </c>
      <c r="AS863" s="151">
        <v>57.030814460017261</v>
      </c>
      <c r="AT863" s="152">
        <v>69.296504816756368</v>
      </c>
      <c r="AU863" s="150">
        <v>41.366485019016629</v>
      </c>
      <c r="AV863" s="151">
        <v>47.193193249216023</v>
      </c>
      <c r="AW863" s="152">
        <v>55.674316554303637</v>
      </c>
      <c r="AX863" s="150">
        <v>66.396630956683396</v>
      </c>
      <c r="AY863" s="151">
        <v>66.396630956683396</v>
      </c>
      <c r="AZ863" s="152">
        <v>66.396630956683396</v>
      </c>
      <c r="BA863" s="150">
        <v>10.552474658819062</v>
      </c>
      <c r="BB863" s="151">
        <v>11.412080525800503</v>
      </c>
      <c r="BC863" s="152">
        <v>12.710978597031637</v>
      </c>
    </row>
    <row r="864" spans="1:55" hidden="1">
      <c r="A864" s="147" t="str">
        <f t="shared" si="13"/>
        <v>N/AALBERT EINSTEIN COLLEGE OF MED</v>
      </c>
      <c r="B864" s="148" t="s">
        <v>1196</v>
      </c>
      <c r="C864" s="148" t="s">
        <v>8374</v>
      </c>
      <c r="D864" s="168"/>
      <c r="E864" s="150">
        <v>379.06622248610302</v>
      </c>
      <c r="F864" s="151">
        <v>431.24875692342675</v>
      </c>
      <c r="G864" s="152">
        <v>534.48582729188786</v>
      </c>
      <c r="H864" s="164">
        <v>1975.5733935670435</v>
      </c>
      <c r="I864" s="165">
        <v>2194.2439310474842</v>
      </c>
      <c r="J864" s="167">
        <v>2648.354891550714</v>
      </c>
      <c r="K864" s="150">
        <v>1802.829657442308</v>
      </c>
      <c r="L864" s="151">
        <v>2005.8444777140478</v>
      </c>
      <c r="M864" s="152">
        <v>2422.2955878816183</v>
      </c>
      <c r="N864" s="150">
        <v>84.259245271654066</v>
      </c>
      <c r="O864" s="151">
        <v>91.025471587425002</v>
      </c>
      <c r="P864" s="152">
        <v>105.9279424249622</v>
      </c>
      <c r="Q864" s="150">
        <v>88.484490853081581</v>
      </c>
      <c r="R864" s="151">
        <v>97.373981746011381</v>
      </c>
      <c r="S864" s="152">
        <v>120.13136124413352</v>
      </c>
      <c r="T864" s="150">
        <v>371.18615967095161</v>
      </c>
      <c r="U864" s="151">
        <v>401.34005859816926</v>
      </c>
      <c r="V864" s="152">
        <v>439.62317712594205</v>
      </c>
      <c r="W864" s="150">
        <v>203.94181294852581</v>
      </c>
      <c r="X864" s="151">
        <v>220.50935097347505</v>
      </c>
      <c r="Y864" s="152">
        <v>241.54334805137927</v>
      </c>
      <c r="Z864" s="150">
        <v>1032.5923936875072</v>
      </c>
      <c r="AA864" s="151">
        <v>1266.7554157057007</v>
      </c>
      <c r="AB864" s="152">
        <v>1628.3011788757403</v>
      </c>
      <c r="AC864" s="150">
        <v>227.29796487514423</v>
      </c>
      <c r="AD864" s="151">
        <v>255.9849865630552</v>
      </c>
      <c r="AE864" s="152">
        <v>274.51890156885418</v>
      </c>
      <c r="AF864" s="150">
        <v>208.622996626912</v>
      </c>
      <c r="AG864" s="151">
        <v>255.72635106945447</v>
      </c>
      <c r="AH864" s="152">
        <v>340.66563727493298</v>
      </c>
      <c r="AI864" s="150">
        <v>315.48786505928706</v>
      </c>
      <c r="AJ864" s="151">
        <v>345.29242863485371</v>
      </c>
      <c r="AK864" s="152">
        <v>372.19444576567838</v>
      </c>
      <c r="AL864" s="150">
        <v>77.904170065568721</v>
      </c>
      <c r="AM864" s="151">
        <v>90.553171166454433</v>
      </c>
      <c r="AN864" s="152">
        <v>100.24622547461853</v>
      </c>
      <c r="AO864" s="150">
        <v>82.680464660023887</v>
      </c>
      <c r="AP864" s="151">
        <v>89.415625350233213</v>
      </c>
      <c r="AQ864" s="152">
        <v>99.592716463704562</v>
      </c>
      <c r="AR864" s="150">
        <v>51.20799843392367</v>
      </c>
      <c r="AS864" s="151">
        <v>57.030814460017261</v>
      </c>
      <c r="AT864" s="152">
        <v>69.296504816756368</v>
      </c>
      <c r="AU864" s="150">
        <v>41.366485019016629</v>
      </c>
      <c r="AV864" s="151">
        <v>47.193193249216023</v>
      </c>
      <c r="AW864" s="152">
        <v>55.674316554303637</v>
      </c>
      <c r="AX864" s="150">
        <v>66.396630956683396</v>
      </c>
      <c r="AY864" s="151">
        <v>66.396630956683396</v>
      </c>
      <c r="AZ864" s="152">
        <v>66.396630956683396</v>
      </c>
      <c r="BA864" s="150">
        <v>10.552474658819062</v>
      </c>
      <c r="BB864" s="151">
        <v>11.412080525800503</v>
      </c>
      <c r="BC864" s="152">
        <v>12.710978597031637</v>
      </c>
    </row>
    <row r="865" spans="1:55" hidden="1">
      <c r="A865" s="147" t="str">
        <f t="shared" si="13"/>
        <v>N/ANC SPECIALTY HOSP</v>
      </c>
      <c r="B865" s="148" t="s">
        <v>1196</v>
      </c>
      <c r="C865" s="148" t="s">
        <v>8376</v>
      </c>
      <c r="D865" s="168"/>
      <c r="E865" s="150">
        <v>379.06622248610302</v>
      </c>
      <c r="F865" s="151">
        <v>431.24875692342675</v>
      </c>
      <c r="G865" s="152">
        <v>534.48582729188786</v>
      </c>
      <c r="H865" s="164">
        <v>1975.5733935670435</v>
      </c>
      <c r="I865" s="165">
        <v>2194.2439310474842</v>
      </c>
      <c r="J865" s="167">
        <v>2648.354891550714</v>
      </c>
      <c r="K865" s="150">
        <v>1802.829657442308</v>
      </c>
      <c r="L865" s="151">
        <v>2005.8444777140478</v>
      </c>
      <c r="M865" s="152">
        <v>2422.2955878816183</v>
      </c>
      <c r="N865" s="150">
        <v>84.259245271654066</v>
      </c>
      <c r="O865" s="151">
        <v>91.025471587425002</v>
      </c>
      <c r="P865" s="152">
        <v>105.9279424249622</v>
      </c>
      <c r="Q865" s="150">
        <v>88.484490853081581</v>
      </c>
      <c r="R865" s="151">
        <v>97.373981746011381</v>
      </c>
      <c r="S865" s="152">
        <v>120.13136124413352</v>
      </c>
      <c r="T865" s="150">
        <v>371.18615967095161</v>
      </c>
      <c r="U865" s="151">
        <v>401.34005859816926</v>
      </c>
      <c r="V865" s="152">
        <v>439.62317712594205</v>
      </c>
      <c r="W865" s="150">
        <v>203.94181294852581</v>
      </c>
      <c r="X865" s="151">
        <v>220.50935097347505</v>
      </c>
      <c r="Y865" s="152">
        <v>241.54334805137927</v>
      </c>
      <c r="Z865" s="150">
        <v>1032.5923936875072</v>
      </c>
      <c r="AA865" s="151">
        <v>1266.7554157057007</v>
      </c>
      <c r="AB865" s="152">
        <v>1628.3011788757403</v>
      </c>
      <c r="AC865" s="150">
        <v>227.29796487514423</v>
      </c>
      <c r="AD865" s="151">
        <v>255.9849865630552</v>
      </c>
      <c r="AE865" s="152">
        <v>274.51890156885418</v>
      </c>
      <c r="AF865" s="150">
        <v>208.622996626912</v>
      </c>
      <c r="AG865" s="151">
        <v>255.72635106945447</v>
      </c>
      <c r="AH865" s="152">
        <v>340.66563727493298</v>
      </c>
      <c r="AI865" s="150">
        <v>315.48786505928706</v>
      </c>
      <c r="AJ865" s="151">
        <v>345.29242863485371</v>
      </c>
      <c r="AK865" s="152">
        <v>372.19444576567838</v>
      </c>
      <c r="AL865" s="150">
        <v>77.904170065568721</v>
      </c>
      <c r="AM865" s="151">
        <v>90.553171166454433</v>
      </c>
      <c r="AN865" s="152">
        <v>100.24622547461853</v>
      </c>
      <c r="AO865" s="150">
        <v>82.680464660023887</v>
      </c>
      <c r="AP865" s="151">
        <v>89.415625350233213</v>
      </c>
      <c r="AQ865" s="152">
        <v>99.592716463704562</v>
      </c>
      <c r="AR865" s="150">
        <v>51.20799843392367</v>
      </c>
      <c r="AS865" s="151">
        <v>57.030814460017261</v>
      </c>
      <c r="AT865" s="152">
        <v>69.296504816756368</v>
      </c>
      <c r="AU865" s="150">
        <v>41.366485019016629</v>
      </c>
      <c r="AV865" s="151">
        <v>47.193193249216023</v>
      </c>
      <c r="AW865" s="152">
        <v>55.674316554303637</v>
      </c>
      <c r="AX865" s="150">
        <v>66.396630956683396</v>
      </c>
      <c r="AY865" s="151">
        <v>66.396630956683396</v>
      </c>
      <c r="AZ865" s="152">
        <v>66.396630956683396</v>
      </c>
      <c r="BA865" s="150">
        <v>10.552474658819062</v>
      </c>
      <c r="BB865" s="151">
        <v>11.412080525800503</v>
      </c>
      <c r="BC865" s="152">
        <v>12.710978597031637</v>
      </c>
    </row>
    <row r="866" spans="1:55" hidden="1">
      <c r="A866" s="147" t="str">
        <f t="shared" si="13"/>
        <v>N/ASTATE OF MINNESOTA</v>
      </c>
      <c r="B866" s="148" t="s">
        <v>1196</v>
      </c>
      <c r="C866" s="148" t="s">
        <v>8379</v>
      </c>
      <c r="D866" s="168"/>
      <c r="E866" s="150">
        <v>379.06622248610302</v>
      </c>
      <c r="F866" s="151">
        <v>431.24875692342675</v>
      </c>
      <c r="G866" s="152">
        <v>534.48582729188786</v>
      </c>
      <c r="H866" s="164">
        <v>1975.5733935670435</v>
      </c>
      <c r="I866" s="165">
        <v>2194.2439310474842</v>
      </c>
      <c r="J866" s="167">
        <v>2648.354891550714</v>
      </c>
      <c r="K866" s="150">
        <v>1802.829657442308</v>
      </c>
      <c r="L866" s="151">
        <v>2005.8444777140478</v>
      </c>
      <c r="M866" s="152">
        <v>2422.2955878816183</v>
      </c>
      <c r="N866" s="150">
        <v>84.259245271654066</v>
      </c>
      <c r="O866" s="151">
        <v>91.025471587425002</v>
      </c>
      <c r="P866" s="152">
        <v>105.9279424249622</v>
      </c>
      <c r="Q866" s="150">
        <v>88.484490853081581</v>
      </c>
      <c r="R866" s="151">
        <v>97.373981746011381</v>
      </c>
      <c r="S866" s="152">
        <v>120.13136124413352</v>
      </c>
      <c r="T866" s="150">
        <v>371.18615967095161</v>
      </c>
      <c r="U866" s="151">
        <v>401.34005859816926</v>
      </c>
      <c r="V866" s="152">
        <v>439.62317712594205</v>
      </c>
      <c r="W866" s="150">
        <v>203.94181294852581</v>
      </c>
      <c r="X866" s="151">
        <v>220.50935097347505</v>
      </c>
      <c r="Y866" s="152">
        <v>241.54334805137927</v>
      </c>
      <c r="Z866" s="150">
        <v>1032.5923936875072</v>
      </c>
      <c r="AA866" s="151">
        <v>1266.7554157057007</v>
      </c>
      <c r="AB866" s="152">
        <v>1628.3011788757403</v>
      </c>
      <c r="AC866" s="150">
        <v>227.29796487514423</v>
      </c>
      <c r="AD866" s="151">
        <v>255.9849865630552</v>
      </c>
      <c r="AE866" s="152">
        <v>274.51890156885418</v>
      </c>
      <c r="AF866" s="150">
        <v>208.622996626912</v>
      </c>
      <c r="AG866" s="151">
        <v>255.72635106945447</v>
      </c>
      <c r="AH866" s="152">
        <v>340.66563727493298</v>
      </c>
      <c r="AI866" s="150">
        <v>315.48786505928706</v>
      </c>
      <c r="AJ866" s="151">
        <v>345.29242863485371</v>
      </c>
      <c r="AK866" s="152">
        <v>372.19444576567838</v>
      </c>
      <c r="AL866" s="150">
        <v>77.904170065568721</v>
      </c>
      <c r="AM866" s="151">
        <v>90.553171166454433</v>
      </c>
      <c r="AN866" s="152">
        <v>100.24622547461853</v>
      </c>
      <c r="AO866" s="150">
        <v>82.680464660023887</v>
      </c>
      <c r="AP866" s="151">
        <v>89.415625350233213</v>
      </c>
      <c r="AQ866" s="152">
        <v>99.592716463704562</v>
      </c>
      <c r="AR866" s="150">
        <v>51.20799843392367</v>
      </c>
      <c r="AS866" s="151">
        <v>57.030814460017261</v>
      </c>
      <c r="AT866" s="152">
        <v>69.296504816756368</v>
      </c>
      <c r="AU866" s="150">
        <v>41.366485019016629</v>
      </c>
      <c r="AV866" s="151">
        <v>47.193193249216023</v>
      </c>
      <c r="AW866" s="152">
        <v>55.674316554303637</v>
      </c>
      <c r="AX866" s="150">
        <v>66.396630956683396</v>
      </c>
      <c r="AY866" s="151">
        <v>66.396630956683396</v>
      </c>
      <c r="AZ866" s="152">
        <v>66.396630956683396</v>
      </c>
      <c r="BA866" s="150">
        <v>10.552474658819062</v>
      </c>
      <c r="BB866" s="151">
        <v>11.412080525800503</v>
      </c>
      <c r="BC866" s="152">
        <v>12.710978597031637</v>
      </c>
    </row>
    <row r="867" spans="1:55" hidden="1">
      <c r="A867" s="147" t="str">
        <f t="shared" si="13"/>
        <v>N/ACLARINDA REGL HEALTH CTR</v>
      </c>
      <c r="B867" s="148" t="s">
        <v>1196</v>
      </c>
      <c r="C867" s="148" t="s">
        <v>8382</v>
      </c>
      <c r="D867" s="168"/>
      <c r="E867" s="150">
        <v>379.06622248610302</v>
      </c>
      <c r="F867" s="151">
        <v>431.24875692342675</v>
      </c>
      <c r="G867" s="152">
        <v>534.48582729188786</v>
      </c>
      <c r="H867" s="164">
        <v>1975.5733935670435</v>
      </c>
      <c r="I867" s="165">
        <v>2194.2439310474842</v>
      </c>
      <c r="J867" s="167">
        <v>2648.354891550714</v>
      </c>
      <c r="K867" s="150">
        <v>1802.829657442308</v>
      </c>
      <c r="L867" s="151">
        <v>2005.8444777140478</v>
      </c>
      <c r="M867" s="152">
        <v>2422.2955878816183</v>
      </c>
      <c r="N867" s="150">
        <v>84.259245271654066</v>
      </c>
      <c r="O867" s="151">
        <v>91.025471587425002</v>
      </c>
      <c r="P867" s="152">
        <v>105.9279424249622</v>
      </c>
      <c r="Q867" s="150">
        <v>88.484490853081581</v>
      </c>
      <c r="R867" s="151">
        <v>97.373981746011381</v>
      </c>
      <c r="S867" s="152">
        <v>120.13136124413352</v>
      </c>
      <c r="T867" s="150">
        <v>371.18615967095161</v>
      </c>
      <c r="U867" s="151">
        <v>401.34005859816926</v>
      </c>
      <c r="V867" s="152">
        <v>439.62317712594205</v>
      </c>
      <c r="W867" s="150">
        <v>203.94181294852581</v>
      </c>
      <c r="X867" s="151">
        <v>220.50935097347505</v>
      </c>
      <c r="Y867" s="152">
        <v>241.54334805137927</v>
      </c>
      <c r="Z867" s="150">
        <v>1032.5923936875072</v>
      </c>
      <c r="AA867" s="151">
        <v>1266.7554157057007</v>
      </c>
      <c r="AB867" s="152">
        <v>1628.3011788757403</v>
      </c>
      <c r="AC867" s="150">
        <v>227.29796487514423</v>
      </c>
      <c r="AD867" s="151">
        <v>255.9849865630552</v>
      </c>
      <c r="AE867" s="152">
        <v>274.51890156885418</v>
      </c>
      <c r="AF867" s="150">
        <v>208.622996626912</v>
      </c>
      <c r="AG867" s="151">
        <v>255.72635106945447</v>
      </c>
      <c r="AH867" s="152">
        <v>340.66563727493298</v>
      </c>
      <c r="AI867" s="150">
        <v>315.48786505928706</v>
      </c>
      <c r="AJ867" s="151">
        <v>345.29242863485371</v>
      </c>
      <c r="AK867" s="152">
        <v>372.19444576567838</v>
      </c>
      <c r="AL867" s="150">
        <v>77.904170065568721</v>
      </c>
      <c r="AM867" s="151">
        <v>90.553171166454433</v>
      </c>
      <c r="AN867" s="152">
        <v>100.24622547461853</v>
      </c>
      <c r="AO867" s="150">
        <v>82.680464660023887</v>
      </c>
      <c r="AP867" s="151">
        <v>89.415625350233213</v>
      </c>
      <c r="AQ867" s="152">
        <v>99.592716463704562</v>
      </c>
      <c r="AR867" s="150">
        <v>51.20799843392367</v>
      </c>
      <c r="AS867" s="151">
        <v>57.030814460017261</v>
      </c>
      <c r="AT867" s="152">
        <v>69.296504816756368</v>
      </c>
      <c r="AU867" s="150">
        <v>41.366485019016629</v>
      </c>
      <c r="AV867" s="151">
        <v>47.193193249216023</v>
      </c>
      <c r="AW867" s="152">
        <v>55.674316554303637</v>
      </c>
      <c r="AX867" s="150">
        <v>66.396630956683396</v>
      </c>
      <c r="AY867" s="151">
        <v>66.396630956683396</v>
      </c>
      <c r="AZ867" s="152">
        <v>66.396630956683396</v>
      </c>
      <c r="BA867" s="150">
        <v>10.552474658819062</v>
      </c>
      <c r="BB867" s="151">
        <v>11.412080525800503</v>
      </c>
      <c r="BC867" s="152">
        <v>12.710978597031637</v>
      </c>
    </row>
    <row r="868" spans="1:55" hidden="1">
      <c r="A868" s="147" t="str">
        <f t="shared" si="13"/>
        <v>N/ACOLUMBIA CARE CTR</v>
      </c>
      <c r="B868" s="148" t="s">
        <v>1196</v>
      </c>
      <c r="C868" s="148" t="s">
        <v>8384</v>
      </c>
      <c r="D868" s="168"/>
      <c r="E868" s="150">
        <v>379.06622248610302</v>
      </c>
      <c r="F868" s="151">
        <v>431.24875692342675</v>
      </c>
      <c r="G868" s="152">
        <v>534.48582729188786</v>
      </c>
      <c r="H868" s="164">
        <v>1975.5733935670435</v>
      </c>
      <c r="I868" s="165">
        <v>2194.2439310474842</v>
      </c>
      <c r="J868" s="167">
        <v>2648.354891550714</v>
      </c>
      <c r="K868" s="150">
        <v>1802.829657442308</v>
      </c>
      <c r="L868" s="151">
        <v>2005.8444777140478</v>
      </c>
      <c r="M868" s="152">
        <v>2422.2955878816183</v>
      </c>
      <c r="N868" s="150">
        <v>84.259245271654066</v>
      </c>
      <c r="O868" s="151">
        <v>91.025471587425002</v>
      </c>
      <c r="P868" s="152">
        <v>105.9279424249622</v>
      </c>
      <c r="Q868" s="150">
        <v>88.484490853081581</v>
      </c>
      <c r="R868" s="151">
        <v>97.373981746011381</v>
      </c>
      <c r="S868" s="152">
        <v>120.13136124413352</v>
      </c>
      <c r="T868" s="150">
        <v>371.18615967095161</v>
      </c>
      <c r="U868" s="151">
        <v>401.34005859816926</v>
      </c>
      <c r="V868" s="152">
        <v>439.62317712594205</v>
      </c>
      <c r="W868" s="150">
        <v>203.94181294852581</v>
      </c>
      <c r="X868" s="151">
        <v>220.50935097347505</v>
      </c>
      <c r="Y868" s="152">
        <v>241.54334805137927</v>
      </c>
      <c r="Z868" s="150">
        <v>1032.5923936875072</v>
      </c>
      <c r="AA868" s="151">
        <v>1266.7554157057007</v>
      </c>
      <c r="AB868" s="152">
        <v>1628.3011788757403</v>
      </c>
      <c r="AC868" s="150">
        <v>227.29796487514423</v>
      </c>
      <c r="AD868" s="151">
        <v>255.9849865630552</v>
      </c>
      <c r="AE868" s="152">
        <v>274.51890156885418</v>
      </c>
      <c r="AF868" s="150">
        <v>208.622996626912</v>
      </c>
      <c r="AG868" s="151">
        <v>255.72635106945447</v>
      </c>
      <c r="AH868" s="152">
        <v>340.66563727493298</v>
      </c>
      <c r="AI868" s="150">
        <v>315.48786505928706</v>
      </c>
      <c r="AJ868" s="151">
        <v>345.29242863485371</v>
      </c>
      <c r="AK868" s="152">
        <v>372.19444576567838</v>
      </c>
      <c r="AL868" s="150">
        <v>77.904170065568721</v>
      </c>
      <c r="AM868" s="151">
        <v>90.553171166454433</v>
      </c>
      <c r="AN868" s="152">
        <v>100.24622547461853</v>
      </c>
      <c r="AO868" s="150">
        <v>82.680464660023887</v>
      </c>
      <c r="AP868" s="151">
        <v>89.415625350233213</v>
      </c>
      <c r="AQ868" s="152">
        <v>99.592716463704562</v>
      </c>
      <c r="AR868" s="150">
        <v>51.20799843392367</v>
      </c>
      <c r="AS868" s="151">
        <v>57.030814460017261</v>
      </c>
      <c r="AT868" s="152">
        <v>69.296504816756368</v>
      </c>
      <c r="AU868" s="150">
        <v>41.366485019016629</v>
      </c>
      <c r="AV868" s="151">
        <v>47.193193249216023</v>
      </c>
      <c r="AW868" s="152">
        <v>55.674316554303637</v>
      </c>
      <c r="AX868" s="150">
        <v>66.396630956683396</v>
      </c>
      <c r="AY868" s="151">
        <v>66.396630956683396</v>
      </c>
      <c r="AZ868" s="152">
        <v>66.396630956683396</v>
      </c>
      <c r="BA868" s="150">
        <v>10.552474658819062</v>
      </c>
      <c r="BB868" s="151">
        <v>11.412080525800503</v>
      </c>
      <c r="BC868" s="152">
        <v>12.710978597031637</v>
      </c>
    </row>
    <row r="869" spans="1:55" hidden="1">
      <c r="A869" s="147" t="str">
        <f t="shared" si="13"/>
        <v>N/ARICE MED CTR</v>
      </c>
      <c r="B869" s="148" t="s">
        <v>1196</v>
      </c>
      <c r="C869" s="148" t="s">
        <v>8395</v>
      </c>
      <c r="D869" s="168"/>
      <c r="E869" s="150">
        <v>379.06622248610302</v>
      </c>
      <c r="F869" s="151">
        <v>431.24875692342675</v>
      </c>
      <c r="G869" s="152">
        <v>534.48582729188786</v>
      </c>
      <c r="H869" s="164">
        <v>1975.5733935670435</v>
      </c>
      <c r="I869" s="165">
        <v>2194.2439310474842</v>
      </c>
      <c r="J869" s="167">
        <v>2648.354891550714</v>
      </c>
      <c r="K869" s="150">
        <v>1802.829657442308</v>
      </c>
      <c r="L869" s="151">
        <v>2005.8444777140478</v>
      </c>
      <c r="M869" s="152">
        <v>2422.2955878816183</v>
      </c>
      <c r="N869" s="150">
        <v>84.259245271654066</v>
      </c>
      <c r="O869" s="151">
        <v>91.025471587425002</v>
      </c>
      <c r="P869" s="152">
        <v>105.9279424249622</v>
      </c>
      <c r="Q869" s="150">
        <v>88.484490853081581</v>
      </c>
      <c r="R869" s="151">
        <v>97.373981746011381</v>
      </c>
      <c r="S869" s="152">
        <v>120.13136124413352</v>
      </c>
      <c r="T869" s="150">
        <v>371.18615967095161</v>
      </c>
      <c r="U869" s="151">
        <v>401.34005859816926</v>
      </c>
      <c r="V869" s="152">
        <v>439.62317712594205</v>
      </c>
      <c r="W869" s="150">
        <v>203.94181294852581</v>
      </c>
      <c r="X869" s="151">
        <v>220.50935097347505</v>
      </c>
      <c r="Y869" s="152">
        <v>241.54334805137927</v>
      </c>
      <c r="Z869" s="150">
        <v>1032.5923936875072</v>
      </c>
      <c r="AA869" s="151">
        <v>1266.7554157057007</v>
      </c>
      <c r="AB869" s="152">
        <v>1628.3011788757403</v>
      </c>
      <c r="AC869" s="150">
        <v>227.29796487514423</v>
      </c>
      <c r="AD869" s="151">
        <v>255.9849865630552</v>
      </c>
      <c r="AE869" s="152">
        <v>274.51890156885418</v>
      </c>
      <c r="AF869" s="150">
        <v>208.622996626912</v>
      </c>
      <c r="AG869" s="151">
        <v>255.72635106945447</v>
      </c>
      <c r="AH869" s="152">
        <v>340.66563727493298</v>
      </c>
      <c r="AI869" s="150">
        <v>315.48786505928706</v>
      </c>
      <c r="AJ869" s="151">
        <v>345.29242863485371</v>
      </c>
      <c r="AK869" s="152">
        <v>372.19444576567838</v>
      </c>
      <c r="AL869" s="150">
        <v>77.904170065568721</v>
      </c>
      <c r="AM869" s="151">
        <v>90.553171166454433</v>
      </c>
      <c r="AN869" s="152">
        <v>100.24622547461853</v>
      </c>
      <c r="AO869" s="150">
        <v>82.680464660023887</v>
      </c>
      <c r="AP869" s="151">
        <v>89.415625350233213</v>
      </c>
      <c r="AQ869" s="152">
        <v>99.592716463704562</v>
      </c>
      <c r="AR869" s="150">
        <v>51.20799843392367</v>
      </c>
      <c r="AS869" s="151">
        <v>57.030814460017261</v>
      </c>
      <c r="AT869" s="152">
        <v>69.296504816756368</v>
      </c>
      <c r="AU869" s="150">
        <v>41.366485019016629</v>
      </c>
      <c r="AV869" s="151">
        <v>47.193193249216023</v>
      </c>
      <c r="AW869" s="152">
        <v>55.674316554303637</v>
      </c>
      <c r="AX869" s="150">
        <v>66.396630956683396</v>
      </c>
      <c r="AY869" s="151">
        <v>66.396630956683396</v>
      </c>
      <c r="AZ869" s="152">
        <v>66.396630956683396</v>
      </c>
      <c r="BA869" s="150">
        <v>10.552474658819062</v>
      </c>
      <c r="BB869" s="151">
        <v>11.412080525800503</v>
      </c>
      <c r="BC869" s="152">
        <v>12.710978597031637</v>
      </c>
    </row>
    <row r="870" spans="1:55" hidden="1">
      <c r="A870" s="147" t="str">
        <f t="shared" si="13"/>
        <v>N/ASYRINGA GENERAL HOSP</v>
      </c>
      <c r="B870" s="148" t="s">
        <v>1196</v>
      </c>
      <c r="C870" s="148" t="s">
        <v>8396</v>
      </c>
      <c r="D870" s="168"/>
      <c r="E870" s="150">
        <v>379.06622248610302</v>
      </c>
      <c r="F870" s="151">
        <v>431.24875692342675</v>
      </c>
      <c r="G870" s="152">
        <v>534.48582729188786</v>
      </c>
      <c r="H870" s="164">
        <v>1975.5733935670435</v>
      </c>
      <c r="I870" s="165">
        <v>2194.2439310474842</v>
      </c>
      <c r="J870" s="167">
        <v>2648.354891550714</v>
      </c>
      <c r="K870" s="150">
        <v>1802.829657442308</v>
      </c>
      <c r="L870" s="151">
        <v>2005.8444777140478</v>
      </c>
      <c r="M870" s="152">
        <v>2422.2955878816183</v>
      </c>
      <c r="N870" s="150">
        <v>84.259245271654066</v>
      </c>
      <c r="O870" s="151">
        <v>91.025471587425002</v>
      </c>
      <c r="P870" s="152">
        <v>105.9279424249622</v>
      </c>
      <c r="Q870" s="150">
        <v>88.484490853081581</v>
      </c>
      <c r="R870" s="151">
        <v>97.373981746011381</v>
      </c>
      <c r="S870" s="152">
        <v>120.13136124413352</v>
      </c>
      <c r="T870" s="150">
        <v>371.18615967095161</v>
      </c>
      <c r="U870" s="151">
        <v>401.34005859816926</v>
      </c>
      <c r="V870" s="152">
        <v>439.62317712594205</v>
      </c>
      <c r="W870" s="150">
        <v>203.94181294852581</v>
      </c>
      <c r="X870" s="151">
        <v>220.50935097347505</v>
      </c>
      <c r="Y870" s="152">
        <v>241.54334805137927</v>
      </c>
      <c r="Z870" s="150">
        <v>1032.5923936875072</v>
      </c>
      <c r="AA870" s="151">
        <v>1266.7554157057007</v>
      </c>
      <c r="AB870" s="152">
        <v>1628.3011788757403</v>
      </c>
      <c r="AC870" s="150">
        <v>227.29796487514423</v>
      </c>
      <c r="AD870" s="151">
        <v>255.9849865630552</v>
      </c>
      <c r="AE870" s="152">
        <v>274.51890156885418</v>
      </c>
      <c r="AF870" s="150">
        <v>208.622996626912</v>
      </c>
      <c r="AG870" s="151">
        <v>255.72635106945447</v>
      </c>
      <c r="AH870" s="152">
        <v>340.66563727493298</v>
      </c>
      <c r="AI870" s="150">
        <v>315.48786505928706</v>
      </c>
      <c r="AJ870" s="151">
        <v>345.29242863485371</v>
      </c>
      <c r="AK870" s="152">
        <v>372.19444576567838</v>
      </c>
      <c r="AL870" s="150">
        <v>77.904170065568721</v>
      </c>
      <c r="AM870" s="151">
        <v>90.553171166454433</v>
      </c>
      <c r="AN870" s="152">
        <v>100.24622547461853</v>
      </c>
      <c r="AO870" s="150">
        <v>82.680464660023887</v>
      </c>
      <c r="AP870" s="151">
        <v>89.415625350233213</v>
      </c>
      <c r="AQ870" s="152">
        <v>99.592716463704562</v>
      </c>
      <c r="AR870" s="150">
        <v>51.20799843392367</v>
      </c>
      <c r="AS870" s="151">
        <v>57.030814460017261</v>
      </c>
      <c r="AT870" s="152">
        <v>69.296504816756368</v>
      </c>
      <c r="AU870" s="150">
        <v>41.366485019016629</v>
      </c>
      <c r="AV870" s="151">
        <v>47.193193249216023</v>
      </c>
      <c r="AW870" s="152">
        <v>55.674316554303637</v>
      </c>
      <c r="AX870" s="150">
        <v>66.396630956683396</v>
      </c>
      <c r="AY870" s="151">
        <v>66.396630956683396</v>
      </c>
      <c r="AZ870" s="152">
        <v>66.396630956683396</v>
      </c>
      <c r="BA870" s="150">
        <v>10.552474658819062</v>
      </c>
      <c r="BB870" s="151">
        <v>11.412080525800503</v>
      </c>
      <c r="BC870" s="152">
        <v>12.710978597031637</v>
      </c>
    </row>
    <row r="871" spans="1:55" hidden="1">
      <c r="A871" s="147" t="str">
        <f t="shared" si="13"/>
        <v>N/ASGOH ACQUISITION</v>
      </c>
      <c r="B871" s="148" t="s">
        <v>1196</v>
      </c>
      <c r="C871" s="148" t="s">
        <v>8400</v>
      </c>
      <c r="D871" s="168"/>
      <c r="E871" s="150">
        <v>379.06622248610302</v>
      </c>
      <c r="F871" s="151">
        <v>431.24875692342675</v>
      </c>
      <c r="G871" s="152">
        <v>534.48582729188786</v>
      </c>
      <c r="H871" s="164">
        <v>1975.5733935670435</v>
      </c>
      <c r="I871" s="165">
        <v>2194.2439310474842</v>
      </c>
      <c r="J871" s="167">
        <v>2648.354891550714</v>
      </c>
      <c r="K871" s="150">
        <v>1802.829657442308</v>
      </c>
      <c r="L871" s="151">
        <v>2005.8444777140478</v>
      </c>
      <c r="M871" s="152">
        <v>2422.2955878816183</v>
      </c>
      <c r="N871" s="150">
        <v>84.259245271654066</v>
      </c>
      <c r="O871" s="151">
        <v>91.025471587425002</v>
      </c>
      <c r="P871" s="152">
        <v>105.9279424249622</v>
      </c>
      <c r="Q871" s="150">
        <v>88.484490853081581</v>
      </c>
      <c r="R871" s="151">
        <v>97.373981746011381</v>
      </c>
      <c r="S871" s="152">
        <v>120.13136124413352</v>
      </c>
      <c r="T871" s="150">
        <v>371.18615967095161</v>
      </c>
      <c r="U871" s="151">
        <v>401.34005859816926</v>
      </c>
      <c r="V871" s="152">
        <v>439.62317712594205</v>
      </c>
      <c r="W871" s="150">
        <v>203.94181294852581</v>
      </c>
      <c r="X871" s="151">
        <v>220.50935097347505</v>
      </c>
      <c r="Y871" s="152">
        <v>241.54334805137927</v>
      </c>
      <c r="Z871" s="150">
        <v>1032.5923936875072</v>
      </c>
      <c r="AA871" s="151">
        <v>1266.7554157057007</v>
      </c>
      <c r="AB871" s="152">
        <v>1628.3011788757403</v>
      </c>
      <c r="AC871" s="150">
        <v>227.29796487514423</v>
      </c>
      <c r="AD871" s="151">
        <v>255.9849865630552</v>
      </c>
      <c r="AE871" s="152">
        <v>274.51890156885418</v>
      </c>
      <c r="AF871" s="150">
        <v>208.622996626912</v>
      </c>
      <c r="AG871" s="151">
        <v>255.72635106945447</v>
      </c>
      <c r="AH871" s="152">
        <v>340.66563727493298</v>
      </c>
      <c r="AI871" s="150">
        <v>315.48786505928706</v>
      </c>
      <c r="AJ871" s="151">
        <v>345.29242863485371</v>
      </c>
      <c r="AK871" s="152">
        <v>372.19444576567838</v>
      </c>
      <c r="AL871" s="150">
        <v>77.904170065568721</v>
      </c>
      <c r="AM871" s="151">
        <v>90.553171166454433</v>
      </c>
      <c r="AN871" s="152">
        <v>100.24622547461853</v>
      </c>
      <c r="AO871" s="150">
        <v>82.680464660023887</v>
      </c>
      <c r="AP871" s="151">
        <v>89.415625350233213</v>
      </c>
      <c r="AQ871" s="152">
        <v>99.592716463704562</v>
      </c>
      <c r="AR871" s="150">
        <v>51.20799843392367</v>
      </c>
      <c r="AS871" s="151">
        <v>57.030814460017261</v>
      </c>
      <c r="AT871" s="152">
        <v>69.296504816756368</v>
      </c>
      <c r="AU871" s="150">
        <v>41.366485019016629</v>
      </c>
      <c r="AV871" s="151">
        <v>47.193193249216023</v>
      </c>
      <c r="AW871" s="152">
        <v>55.674316554303637</v>
      </c>
      <c r="AX871" s="150">
        <v>66.396630956683396</v>
      </c>
      <c r="AY871" s="151">
        <v>66.396630956683396</v>
      </c>
      <c r="AZ871" s="152">
        <v>66.396630956683396</v>
      </c>
      <c r="BA871" s="150">
        <v>10.552474658819062</v>
      </c>
      <c r="BB871" s="151">
        <v>11.412080525800503</v>
      </c>
      <c r="BC871" s="152">
        <v>12.710978597031637</v>
      </c>
    </row>
    <row r="872" spans="1:55" hidden="1">
      <c r="A872" s="147" t="str">
        <f t="shared" si="13"/>
        <v>N/AMEML HLTH SYS</v>
      </c>
      <c r="B872" s="148" t="s">
        <v>1196</v>
      </c>
      <c r="C872" s="148" t="s">
        <v>8371</v>
      </c>
      <c r="D872" s="168"/>
      <c r="E872" s="150">
        <v>379.06622248610302</v>
      </c>
      <c r="F872" s="151">
        <v>431.24875692342675</v>
      </c>
      <c r="G872" s="152">
        <v>534.48582729188786</v>
      </c>
      <c r="H872" s="164">
        <v>1975.5733935670435</v>
      </c>
      <c r="I872" s="165">
        <v>2194.2439310474842</v>
      </c>
      <c r="J872" s="167">
        <v>2648.354891550714</v>
      </c>
      <c r="K872" s="150">
        <v>1802.829657442308</v>
      </c>
      <c r="L872" s="151">
        <v>2005.8444777140478</v>
      </c>
      <c r="M872" s="152">
        <v>2422.2955878816183</v>
      </c>
      <c r="N872" s="150">
        <v>84.259245271654066</v>
      </c>
      <c r="O872" s="151">
        <v>91.025471587425002</v>
      </c>
      <c r="P872" s="152">
        <v>105.9279424249622</v>
      </c>
      <c r="Q872" s="150">
        <v>88.484490853081581</v>
      </c>
      <c r="R872" s="151">
        <v>97.373981746011381</v>
      </c>
      <c r="S872" s="152">
        <v>120.13136124413352</v>
      </c>
      <c r="T872" s="150">
        <v>371.18615967095161</v>
      </c>
      <c r="U872" s="151">
        <v>401.34005859816926</v>
      </c>
      <c r="V872" s="152">
        <v>439.62317712594205</v>
      </c>
      <c r="W872" s="150">
        <v>203.94181294852581</v>
      </c>
      <c r="X872" s="151">
        <v>220.50935097347505</v>
      </c>
      <c r="Y872" s="152">
        <v>241.54334805137927</v>
      </c>
      <c r="Z872" s="150">
        <v>1032.5923936875072</v>
      </c>
      <c r="AA872" s="151">
        <v>1266.7554157057007</v>
      </c>
      <c r="AB872" s="152">
        <v>1628.3011788757403</v>
      </c>
      <c r="AC872" s="150">
        <v>227.29796487514423</v>
      </c>
      <c r="AD872" s="151">
        <v>255.9849865630552</v>
      </c>
      <c r="AE872" s="152">
        <v>274.51890156885418</v>
      </c>
      <c r="AF872" s="150">
        <v>208.622996626912</v>
      </c>
      <c r="AG872" s="151">
        <v>255.72635106945447</v>
      </c>
      <c r="AH872" s="152">
        <v>340.66563727493298</v>
      </c>
      <c r="AI872" s="150">
        <v>315.48786505928706</v>
      </c>
      <c r="AJ872" s="151">
        <v>345.29242863485371</v>
      </c>
      <c r="AK872" s="152">
        <v>372.19444576567838</v>
      </c>
      <c r="AL872" s="150">
        <v>77.904170065568721</v>
      </c>
      <c r="AM872" s="151">
        <v>90.553171166454433</v>
      </c>
      <c r="AN872" s="152">
        <v>100.24622547461853</v>
      </c>
      <c r="AO872" s="150">
        <v>82.680464660023887</v>
      </c>
      <c r="AP872" s="151">
        <v>89.415625350233213</v>
      </c>
      <c r="AQ872" s="152">
        <v>99.592716463704562</v>
      </c>
      <c r="AR872" s="150">
        <v>51.20799843392367</v>
      </c>
      <c r="AS872" s="151">
        <v>57.030814460017261</v>
      </c>
      <c r="AT872" s="152">
        <v>69.296504816756368</v>
      </c>
      <c r="AU872" s="150">
        <v>41.366485019016629</v>
      </c>
      <c r="AV872" s="151">
        <v>47.193193249216023</v>
      </c>
      <c r="AW872" s="152">
        <v>55.674316554303637</v>
      </c>
      <c r="AX872" s="150">
        <v>66.396630956683396</v>
      </c>
      <c r="AY872" s="151">
        <v>66.396630956683396</v>
      </c>
      <c r="AZ872" s="152">
        <v>66.396630956683396</v>
      </c>
      <c r="BA872" s="150">
        <v>10.552474658819062</v>
      </c>
      <c r="BB872" s="151">
        <v>11.412080525800503</v>
      </c>
      <c r="BC872" s="152">
        <v>12.710978597031637</v>
      </c>
    </row>
    <row r="873" spans="1:55" hidden="1">
      <c r="A873" s="147" t="str">
        <f t="shared" si="13"/>
        <v>N/AMEDICAL CTR HOSP</v>
      </c>
      <c r="B873" s="148" t="s">
        <v>1196</v>
      </c>
      <c r="C873" s="148" t="s">
        <v>8419</v>
      </c>
      <c r="D873" s="168"/>
      <c r="E873" s="150">
        <v>379.06622248610302</v>
      </c>
      <c r="F873" s="151">
        <v>431.24875692342675</v>
      </c>
      <c r="G873" s="152">
        <v>534.48582729188786</v>
      </c>
      <c r="H873" s="164">
        <v>1975.5733935670435</v>
      </c>
      <c r="I873" s="165">
        <v>2194.2439310474842</v>
      </c>
      <c r="J873" s="167">
        <v>2648.354891550714</v>
      </c>
      <c r="K873" s="150">
        <v>1802.829657442308</v>
      </c>
      <c r="L873" s="151">
        <v>2005.8444777140478</v>
      </c>
      <c r="M873" s="152">
        <v>2422.2955878816183</v>
      </c>
      <c r="N873" s="150">
        <v>84.259245271654066</v>
      </c>
      <c r="O873" s="151">
        <v>91.025471587425002</v>
      </c>
      <c r="P873" s="152">
        <v>105.9279424249622</v>
      </c>
      <c r="Q873" s="150">
        <v>88.484490853081581</v>
      </c>
      <c r="R873" s="151">
        <v>97.373981746011381</v>
      </c>
      <c r="S873" s="152">
        <v>120.13136124413352</v>
      </c>
      <c r="T873" s="150">
        <v>371.18615967095161</v>
      </c>
      <c r="U873" s="151">
        <v>401.34005859816926</v>
      </c>
      <c r="V873" s="152">
        <v>439.62317712594205</v>
      </c>
      <c r="W873" s="150">
        <v>203.94181294852581</v>
      </c>
      <c r="X873" s="151">
        <v>220.50935097347505</v>
      </c>
      <c r="Y873" s="152">
        <v>241.54334805137927</v>
      </c>
      <c r="Z873" s="150">
        <v>1032.5923936875072</v>
      </c>
      <c r="AA873" s="151">
        <v>1266.7554157057007</v>
      </c>
      <c r="AB873" s="152">
        <v>1628.3011788757403</v>
      </c>
      <c r="AC873" s="150">
        <v>227.29796487514423</v>
      </c>
      <c r="AD873" s="151">
        <v>255.9849865630552</v>
      </c>
      <c r="AE873" s="152">
        <v>274.51890156885418</v>
      </c>
      <c r="AF873" s="150">
        <v>208.622996626912</v>
      </c>
      <c r="AG873" s="151">
        <v>255.72635106945447</v>
      </c>
      <c r="AH873" s="152">
        <v>340.66563727493298</v>
      </c>
      <c r="AI873" s="150">
        <v>315.48786505928706</v>
      </c>
      <c r="AJ873" s="151">
        <v>345.29242863485371</v>
      </c>
      <c r="AK873" s="152">
        <v>372.19444576567838</v>
      </c>
      <c r="AL873" s="150">
        <v>77.904170065568721</v>
      </c>
      <c r="AM873" s="151">
        <v>90.553171166454433</v>
      </c>
      <c r="AN873" s="152">
        <v>100.24622547461853</v>
      </c>
      <c r="AO873" s="150">
        <v>82.680464660023887</v>
      </c>
      <c r="AP873" s="151">
        <v>89.415625350233213</v>
      </c>
      <c r="AQ873" s="152">
        <v>99.592716463704562</v>
      </c>
      <c r="AR873" s="150">
        <v>51.20799843392367</v>
      </c>
      <c r="AS873" s="151">
        <v>57.030814460017261</v>
      </c>
      <c r="AT873" s="152">
        <v>69.296504816756368</v>
      </c>
      <c r="AU873" s="150">
        <v>41.366485019016629</v>
      </c>
      <c r="AV873" s="151">
        <v>47.193193249216023</v>
      </c>
      <c r="AW873" s="152">
        <v>55.674316554303637</v>
      </c>
      <c r="AX873" s="150">
        <v>66.396630956683396</v>
      </c>
      <c r="AY873" s="151">
        <v>66.396630956683396</v>
      </c>
      <c r="AZ873" s="152">
        <v>66.396630956683396</v>
      </c>
      <c r="BA873" s="150">
        <v>10.552474658819062</v>
      </c>
      <c r="BB873" s="151">
        <v>11.412080525800503</v>
      </c>
      <c r="BC873" s="152">
        <v>12.710978597031637</v>
      </c>
    </row>
  </sheetData>
  <autoFilter ref="B2:BC873">
    <filterColumn colId="0">
      <filters>
        <filter val="ADVENTIST HEALTH SYSTEM"/>
        <filter val="ADVENTIST HEALTH SYSTEM WEST"/>
        <filter val="ADVENTIST HEALTHCARE"/>
        <filter val="LOMA LINDA UNIVERSITY ADVENTIST HEALTH SCIENCES CENTER"/>
      </filters>
    </filterColumn>
  </autoFilter>
  <mergeCells count="17">
    <mergeCell ref="AR1:AT1"/>
    <mergeCell ref="AU1:AW1"/>
    <mergeCell ref="AX1:AZ1"/>
    <mergeCell ref="BA1:BC1"/>
    <mergeCell ref="T1:V1"/>
    <mergeCell ref="W1:Y1"/>
    <mergeCell ref="Z1:AB1"/>
    <mergeCell ref="AC1:AE1"/>
    <mergeCell ref="AI1:AK1"/>
    <mergeCell ref="AL1:AN1"/>
    <mergeCell ref="AF1:AH1"/>
    <mergeCell ref="AO1:AQ1"/>
    <mergeCell ref="E1:G1"/>
    <mergeCell ref="H1:J1"/>
    <mergeCell ref="K1:M1"/>
    <mergeCell ref="N1:P1"/>
    <mergeCell ref="Q1:S1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002060"/>
  </sheetPr>
  <dimension ref="A1:E20"/>
  <sheetViews>
    <sheetView workbookViewId="0">
      <selection activeCell="E1" sqref="E1"/>
    </sheetView>
  </sheetViews>
  <sheetFormatPr defaultRowHeight="15"/>
  <cols>
    <col min="1" max="1" width="24.5703125" bestFit="1" customWidth="1"/>
    <col min="2" max="2" width="24" customWidth="1"/>
    <col min="3" max="3" width="21.5703125" customWidth="1"/>
    <col min="4" max="4" width="28.28515625" customWidth="1"/>
    <col min="5" max="5" width="23.7109375" customWidth="1"/>
  </cols>
  <sheetData>
    <row r="1" spans="1:5">
      <c r="B1" t="s">
        <v>18108</v>
      </c>
      <c r="C1" t="s">
        <v>18110</v>
      </c>
      <c r="D1" t="s">
        <v>18111</v>
      </c>
      <c r="E1" t="s">
        <v>18114</v>
      </c>
    </row>
    <row r="2" spans="1:5">
      <c r="A2" t="s">
        <v>18167</v>
      </c>
      <c r="B2">
        <v>2</v>
      </c>
      <c r="C2">
        <v>1</v>
      </c>
      <c r="D2">
        <v>2</v>
      </c>
      <c r="E2">
        <v>0</v>
      </c>
    </row>
    <row r="3" spans="1:5">
      <c r="A3" t="s">
        <v>18166</v>
      </c>
      <c r="B3">
        <v>2</v>
      </c>
      <c r="C3">
        <v>1</v>
      </c>
      <c r="D3">
        <v>2</v>
      </c>
      <c r="E3">
        <v>1</v>
      </c>
    </row>
    <row r="4" spans="1:5">
      <c r="A4" t="s">
        <v>18168</v>
      </c>
      <c r="B4">
        <v>2</v>
      </c>
      <c r="C4">
        <v>1</v>
      </c>
      <c r="D4">
        <v>2</v>
      </c>
      <c r="E4">
        <v>1</v>
      </c>
    </row>
    <row r="5" spans="1:5">
      <c r="A5" t="s">
        <v>18169</v>
      </c>
      <c r="B5">
        <v>2</v>
      </c>
      <c r="C5">
        <v>1</v>
      </c>
      <c r="D5">
        <v>2</v>
      </c>
      <c r="E5">
        <v>0</v>
      </c>
    </row>
    <row r="6" spans="1:5">
      <c r="A6" t="s">
        <v>18165</v>
      </c>
      <c r="B6">
        <v>2</v>
      </c>
      <c r="C6">
        <v>1</v>
      </c>
      <c r="D6">
        <v>2</v>
      </c>
      <c r="E6">
        <v>1</v>
      </c>
    </row>
    <row r="7" spans="1:5">
      <c r="A7" t="s">
        <v>18107</v>
      </c>
      <c r="B7">
        <v>2</v>
      </c>
      <c r="C7">
        <v>1</v>
      </c>
      <c r="D7">
        <v>2</v>
      </c>
      <c r="E7">
        <v>1</v>
      </c>
    </row>
    <row r="8" spans="1:5">
      <c r="A8" t="s">
        <v>18116</v>
      </c>
      <c r="B8">
        <v>2</v>
      </c>
      <c r="C8">
        <v>1</v>
      </c>
      <c r="D8">
        <v>2</v>
      </c>
      <c r="E8">
        <v>1</v>
      </c>
    </row>
    <row r="9" spans="1:5">
      <c r="A9" t="s">
        <v>18117</v>
      </c>
      <c r="B9">
        <v>2</v>
      </c>
      <c r="C9">
        <v>1</v>
      </c>
      <c r="D9">
        <v>2</v>
      </c>
      <c r="E9">
        <v>0</v>
      </c>
    </row>
    <row r="11" spans="1:5">
      <c r="B11" t="s">
        <v>18109</v>
      </c>
      <c r="C11" t="s">
        <v>18112</v>
      </c>
      <c r="D11" t="s">
        <v>18113</v>
      </c>
      <c r="E11" t="s">
        <v>18115</v>
      </c>
    </row>
    <row r="12" spans="1:5">
      <c r="A12" t="s">
        <v>18166</v>
      </c>
      <c r="B12" s="24">
        <v>4.1500000000000004</v>
      </c>
      <c r="C12" s="24">
        <v>2.62</v>
      </c>
      <c r="D12" s="24">
        <v>3.99</v>
      </c>
      <c r="E12" s="24">
        <v>1.01</v>
      </c>
    </row>
    <row r="13" spans="1:5">
      <c r="A13" t="s">
        <v>18168</v>
      </c>
      <c r="B13" s="24">
        <v>4.13</v>
      </c>
      <c r="C13" s="24">
        <v>1.97</v>
      </c>
      <c r="D13" s="24">
        <v>3.72</v>
      </c>
      <c r="E13" s="24">
        <v>1.25</v>
      </c>
    </row>
    <row r="14" spans="1:5">
      <c r="A14" t="s">
        <v>18169</v>
      </c>
      <c r="B14" s="24">
        <v>3.99</v>
      </c>
      <c r="C14" s="24">
        <v>1.33</v>
      </c>
      <c r="D14" s="24">
        <v>1.97</v>
      </c>
      <c r="E14" s="24">
        <v>0</v>
      </c>
    </row>
    <row r="15" spans="1:5">
      <c r="A15" t="s">
        <v>18165</v>
      </c>
      <c r="B15" s="240">
        <f>AVERAGE(B12:B14,B16:B18)</f>
        <v>3.5916666666666672</v>
      </c>
      <c r="C15" s="240">
        <f t="shared" ref="C15:E15" si="0">AVERAGE(C12:C14,C16:C18)</f>
        <v>1.9016666666666664</v>
      </c>
      <c r="D15" s="240">
        <f t="shared" si="0"/>
        <v>3.1983333333333341</v>
      </c>
      <c r="E15" s="240">
        <f t="shared" si="0"/>
        <v>0.86499999999999988</v>
      </c>
    </row>
    <row r="16" spans="1:5">
      <c r="A16" t="s">
        <v>18107</v>
      </c>
      <c r="B16" s="24">
        <v>4</v>
      </c>
      <c r="C16" s="24">
        <v>1.1399999999999999</v>
      </c>
      <c r="D16" s="24">
        <v>3.83</v>
      </c>
      <c r="E16" s="24">
        <v>0.99</v>
      </c>
    </row>
    <row r="17" spans="1:5">
      <c r="A17" t="s">
        <v>18116</v>
      </c>
      <c r="B17" s="24">
        <v>2.87</v>
      </c>
      <c r="C17" s="24">
        <v>2.82</v>
      </c>
      <c r="D17" s="24">
        <v>3.01</v>
      </c>
      <c r="E17" s="24">
        <v>1.94</v>
      </c>
    </row>
    <row r="18" spans="1:5">
      <c r="A18" t="s">
        <v>18117</v>
      </c>
      <c r="B18" s="24">
        <v>2.41</v>
      </c>
      <c r="C18" s="24">
        <v>1.53</v>
      </c>
      <c r="D18" s="24">
        <v>2.67</v>
      </c>
      <c r="E18" s="24">
        <v>0</v>
      </c>
    </row>
    <row r="20" spans="1:5">
      <c r="A20" s="228" t="s">
        <v>18118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7030A0"/>
    <outlinePr summaryRight="0"/>
  </sheetPr>
  <dimension ref="A1:BE73"/>
  <sheetViews>
    <sheetView zoomScale="80" zoomScaleNormal="80"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ColWidth="9.140625" defaultRowHeight="15" outlineLevelCol="1"/>
  <cols>
    <col min="1" max="1" width="39.140625" style="18" customWidth="1"/>
    <col min="2" max="2" width="32.28515625" style="18" customWidth="1"/>
    <col min="3" max="3" width="34.5703125" style="18" customWidth="1"/>
    <col min="4" max="4" width="13.7109375" style="18" customWidth="1"/>
    <col min="5" max="5" width="15.7109375" style="18" customWidth="1"/>
    <col min="6" max="6" width="14.42578125" style="18" customWidth="1"/>
    <col min="7" max="7" width="13.42578125" style="18" customWidth="1"/>
    <col min="8" max="8" width="12.28515625" style="18" customWidth="1"/>
    <col min="9" max="9" width="14.140625" style="18" customWidth="1"/>
    <col min="10" max="10" width="12.85546875" style="18" customWidth="1"/>
    <col min="11" max="11" width="12.28515625" style="18" customWidth="1"/>
    <col min="12" max="12" width="12.28515625" style="18" customWidth="1" collapsed="1"/>
    <col min="13" max="13" width="12.85546875" style="18" hidden="1" customWidth="1" outlineLevel="1"/>
    <col min="14" max="15" width="11.28515625" style="18" hidden="1" customWidth="1" outlineLevel="1"/>
    <col min="16" max="16" width="12.85546875" style="18" hidden="1" customWidth="1" outlineLevel="1"/>
    <col min="17" max="18" width="11.28515625" style="18" hidden="1" customWidth="1" outlineLevel="1"/>
    <col min="19" max="19" width="12.85546875" style="18" hidden="1" customWidth="1" outlineLevel="1"/>
    <col min="20" max="21" width="11.28515625" style="18" hidden="1" customWidth="1" outlineLevel="1"/>
    <col min="22" max="22" width="12.85546875" style="18" customWidth="1"/>
    <col min="23" max="23" width="14.85546875" style="18" customWidth="1"/>
    <col min="24" max="24" width="13.28515625" style="18" customWidth="1"/>
    <col min="25" max="25" width="12.85546875" style="18" customWidth="1"/>
    <col min="26" max="27" width="11.28515625" style="18" customWidth="1"/>
    <col min="28" max="28" width="12.85546875" style="18" customWidth="1"/>
    <col min="29" max="29" width="14.85546875" style="18" customWidth="1"/>
    <col min="30" max="30" width="13.28515625" style="18" customWidth="1"/>
    <col min="31" max="31" width="12.85546875" style="18" customWidth="1"/>
    <col min="32" max="32" width="14.85546875" style="18" customWidth="1"/>
    <col min="33" max="36" width="11.28515625" style="18" customWidth="1"/>
    <col min="37" max="37" width="12.85546875" style="18" customWidth="1"/>
    <col min="38" max="38" width="11.28515625" style="18" customWidth="1"/>
    <col min="39" max="39" width="13.28515625" style="18" customWidth="1"/>
    <col min="40" max="40" width="12.85546875" style="18" customWidth="1"/>
    <col min="41" max="45" width="11.28515625" style="18" customWidth="1"/>
    <col min="46" max="46" width="12.85546875" style="18" customWidth="1"/>
    <col min="47" max="47" width="10.140625" style="18" customWidth="1"/>
    <col min="48" max="48" width="11.28515625" style="18" customWidth="1"/>
    <col min="49" max="49" width="12.85546875" style="18" customWidth="1"/>
    <col min="50" max="50" width="10.140625" style="18" customWidth="1"/>
    <col min="51" max="51" width="13.28515625" style="18" customWidth="1"/>
    <col min="52" max="52" width="12.85546875" style="18" customWidth="1"/>
    <col min="53" max="54" width="11.28515625" style="18" customWidth="1"/>
    <col min="55" max="55" width="12.85546875" style="18" customWidth="1"/>
    <col min="56" max="56" width="10.140625" style="18" customWidth="1"/>
    <col min="57" max="57" width="11.28515625" style="18" bestFit="1" customWidth="1"/>
    <col min="58" max="58" width="9.140625" style="18" customWidth="1"/>
    <col min="59" max="16384" width="9.140625" style="18"/>
  </cols>
  <sheetData>
    <row r="1" spans="1:57" ht="15.6" customHeight="1" thickBot="1">
      <c r="A1" s="30"/>
      <c r="D1" s="248">
        <v>5</v>
      </c>
      <c r="E1" s="248">
        <f>D1+1</f>
        <v>6</v>
      </c>
      <c r="F1" s="248">
        <f>E1+1</f>
        <v>7</v>
      </c>
      <c r="G1" s="134"/>
      <c r="H1" s="134"/>
      <c r="I1" s="134"/>
      <c r="J1" s="248">
        <v>8</v>
      </c>
      <c r="K1" s="248">
        <v>9</v>
      </c>
      <c r="L1" s="248">
        <v>10</v>
      </c>
      <c r="M1" s="248">
        <v>11</v>
      </c>
      <c r="N1" s="248">
        <v>12</v>
      </c>
      <c r="O1" s="248">
        <v>13</v>
      </c>
      <c r="P1" s="248">
        <v>14</v>
      </c>
      <c r="Q1" s="248">
        <v>15</v>
      </c>
      <c r="R1" s="248">
        <v>16</v>
      </c>
      <c r="S1" s="248">
        <v>17</v>
      </c>
      <c r="T1" s="248">
        <v>18</v>
      </c>
      <c r="U1" s="248">
        <v>19</v>
      </c>
      <c r="V1" s="248">
        <v>20</v>
      </c>
      <c r="W1" s="248">
        <v>21</v>
      </c>
      <c r="X1" s="248">
        <v>22</v>
      </c>
      <c r="Y1" s="248">
        <v>23</v>
      </c>
      <c r="Z1" s="248">
        <v>24</v>
      </c>
      <c r="AA1" s="248">
        <v>25</v>
      </c>
      <c r="AB1" s="248">
        <v>26</v>
      </c>
      <c r="AC1" s="248">
        <v>27</v>
      </c>
      <c r="AD1" s="248">
        <v>28</v>
      </c>
      <c r="AE1" s="248">
        <v>29</v>
      </c>
      <c r="AF1" s="248">
        <v>30</v>
      </c>
      <c r="AG1" s="248">
        <v>31</v>
      </c>
      <c r="AH1" s="248">
        <v>32</v>
      </c>
      <c r="AI1" s="248">
        <v>33</v>
      </c>
      <c r="AJ1" s="248">
        <v>34</v>
      </c>
      <c r="AK1" s="248">
        <v>35</v>
      </c>
      <c r="AL1" s="248">
        <v>36</v>
      </c>
      <c r="AM1" s="248">
        <v>37</v>
      </c>
      <c r="AN1" s="248">
        <v>38</v>
      </c>
      <c r="AO1" s="248">
        <v>39</v>
      </c>
      <c r="AP1" s="248">
        <v>40</v>
      </c>
      <c r="AQ1" s="248">
        <v>41</v>
      </c>
      <c r="AR1" s="248">
        <v>42</v>
      </c>
      <c r="AS1" s="248">
        <v>43</v>
      </c>
      <c r="AT1" s="248">
        <v>44</v>
      </c>
      <c r="AU1" s="248">
        <v>45</v>
      </c>
      <c r="AV1" s="248">
        <v>46</v>
      </c>
      <c r="AW1" s="248">
        <v>47</v>
      </c>
      <c r="AX1" s="248">
        <v>48</v>
      </c>
      <c r="AY1" s="248">
        <v>49</v>
      </c>
      <c r="AZ1" s="248">
        <v>50</v>
      </c>
      <c r="BA1" s="248">
        <v>51</v>
      </c>
      <c r="BB1" s="248">
        <v>52</v>
      </c>
      <c r="BC1" s="248">
        <v>53</v>
      </c>
      <c r="BD1" s="248">
        <v>54</v>
      </c>
      <c r="BE1" s="248">
        <v>55</v>
      </c>
    </row>
    <row r="2" spans="1:57" s="135" customFormat="1" ht="16.5" thickTop="1" thickBot="1">
      <c r="A2" s="182"/>
      <c r="D2" s="263" t="s">
        <v>17998</v>
      </c>
      <c r="E2" s="264"/>
      <c r="F2" s="265"/>
      <c r="G2" s="266" t="s">
        <v>18122</v>
      </c>
      <c r="H2" s="264"/>
      <c r="I2" s="267"/>
      <c r="J2" s="263" t="s">
        <v>17995</v>
      </c>
      <c r="K2" s="264"/>
      <c r="L2" s="265"/>
      <c r="M2" s="266" t="s">
        <v>17994</v>
      </c>
      <c r="N2" s="264"/>
      <c r="O2" s="267"/>
      <c r="P2" s="263" t="s">
        <v>17993</v>
      </c>
      <c r="Q2" s="264"/>
      <c r="R2" s="267"/>
      <c r="S2" s="263" t="s">
        <v>17992</v>
      </c>
      <c r="T2" s="264"/>
      <c r="U2" s="267"/>
      <c r="V2" s="268" t="s">
        <v>17991</v>
      </c>
      <c r="W2" s="269"/>
      <c r="X2" s="270"/>
      <c r="Y2" s="268" t="s">
        <v>17990</v>
      </c>
      <c r="Z2" s="269"/>
      <c r="AA2" s="270"/>
      <c r="AB2" s="268" t="s">
        <v>128</v>
      </c>
      <c r="AC2" s="269"/>
      <c r="AD2" s="270"/>
      <c r="AE2" s="268" t="s">
        <v>127</v>
      </c>
      <c r="AF2" s="269"/>
      <c r="AG2" s="270"/>
      <c r="AH2" s="268" t="s">
        <v>18088</v>
      </c>
      <c r="AI2" s="269"/>
      <c r="AJ2" s="270"/>
      <c r="AK2" s="268" t="s">
        <v>17989</v>
      </c>
      <c r="AL2" s="269"/>
      <c r="AM2" s="270"/>
      <c r="AN2" s="268" t="s">
        <v>17988</v>
      </c>
      <c r="AO2" s="269"/>
      <c r="AP2" s="270"/>
      <c r="AQ2" s="268" t="s">
        <v>18033</v>
      </c>
      <c r="AR2" s="269"/>
      <c r="AS2" s="270"/>
      <c r="AT2" s="268" t="s">
        <v>17987</v>
      </c>
      <c r="AU2" s="269"/>
      <c r="AV2" s="270"/>
      <c r="AW2" s="268" t="s">
        <v>17986</v>
      </c>
      <c r="AX2" s="269"/>
      <c r="AY2" s="270"/>
      <c r="AZ2" s="268" t="s">
        <v>17985</v>
      </c>
      <c r="BA2" s="269"/>
      <c r="BB2" s="270"/>
      <c r="BC2" s="268" t="s">
        <v>17984</v>
      </c>
      <c r="BD2" s="269"/>
      <c r="BE2" s="271"/>
    </row>
    <row r="3" spans="1:57" s="135" customFormat="1" ht="15.75" thickTop="1">
      <c r="A3" s="145" t="s">
        <v>18002</v>
      </c>
      <c r="B3" s="144" t="s">
        <v>18001</v>
      </c>
      <c r="C3" s="144" t="s">
        <v>17997</v>
      </c>
      <c r="D3" s="140" t="s">
        <v>17983</v>
      </c>
      <c r="E3" s="133" t="s">
        <v>17982</v>
      </c>
      <c r="F3" s="142" t="s">
        <v>17981</v>
      </c>
      <c r="G3" s="141" t="s">
        <v>17983</v>
      </c>
      <c r="H3" s="133" t="s">
        <v>17982</v>
      </c>
      <c r="I3" s="139" t="s">
        <v>17981</v>
      </c>
      <c r="J3" s="140" t="s">
        <v>17983</v>
      </c>
      <c r="K3" s="133" t="s">
        <v>17982</v>
      </c>
      <c r="L3" s="142" t="s">
        <v>17981</v>
      </c>
      <c r="M3" s="141" t="s">
        <v>17983</v>
      </c>
      <c r="N3" s="133" t="s">
        <v>17982</v>
      </c>
      <c r="O3" s="139" t="s">
        <v>17981</v>
      </c>
      <c r="P3" s="140" t="s">
        <v>17983</v>
      </c>
      <c r="Q3" s="133" t="s">
        <v>17982</v>
      </c>
      <c r="R3" s="139" t="s">
        <v>17981</v>
      </c>
      <c r="S3" s="140" t="s">
        <v>17983</v>
      </c>
      <c r="T3" s="133" t="s">
        <v>17982</v>
      </c>
      <c r="U3" s="139" t="s">
        <v>17981</v>
      </c>
      <c r="V3" s="137" t="s">
        <v>17983</v>
      </c>
      <c r="W3" s="132" t="s">
        <v>17982</v>
      </c>
      <c r="X3" s="138" t="s">
        <v>17981</v>
      </c>
      <c r="Y3" s="137" t="s">
        <v>17983</v>
      </c>
      <c r="Z3" s="132" t="s">
        <v>17982</v>
      </c>
      <c r="AA3" s="138" t="s">
        <v>17981</v>
      </c>
      <c r="AB3" s="137" t="s">
        <v>17983</v>
      </c>
      <c r="AC3" s="132" t="s">
        <v>17982</v>
      </c>
      <c r="AD3" s="138" t="s">
        <v>17981</v>
      </c>
      <c r="AE3" s="137" t="s">
        <v>17983</v>
      </c>
      <c r="AF3" s="132" t="s">
        <v>17982</v>
      </c>
      <c r="AG3" s="138" t="s">
        <v>17981</v>
      </c>
      <c r="AH3" s="137" t="s">
        <v>17983</v>
      </c>
      <c r="AI3" s="132" t="s">
        <v>17982</v>
      </c>
      <c r="AJ3" s="138" t="s">
        <v>17981</v>
      </c>
      <c r="AK3" s="137" t="s">
        <v>17983</v>
      </c>
      <c r="AL3" s="132" t="s">
        <v>17982</v>
      </c>
      <c r="AM3" s="138" t="s">
        <v>17981</v>
      </c>
      <c r="AN3" s="137" t="s">
        <v>17983</v>
      </c>
      <c r="AO3" s="132" t="s">
        <v>17982</v>
      </c>
      <c r="AP3" s="138" t="s">
        <v>17981</v>
      </c>
      <c r="AQ3" s="137" t="s">
        <v>17983</v>
      </c>
      <c r="AR3" s="132" t="s">
        <v>17982</v>
      </c>
      <c r="AS3" s="138" t="s">
        <v>17981</v>
      </c>
      <c r="AT3" s="137" t="s">
        <v>17983</v>
      </c>
      <c r="AU3" s="132" t="s">
        <v>17982</v>
      </c>
      <c r="AV3" s="138" t="s">
        <v>17981</v>
      </c>
      <c r="AW3" s="137" t="s">
        <v>17983</v>
      </c>
      <c r="AX3" s="132" t="s">
        <v>17982</v>
      </c>
      <c r="AY3" s="138" t="s">
        <v>17981</v>
      </c>
      <c r="AZ3" s="137" t="s">
        <v>17983</v>
      </c>
      <c r="BA3" s="132" t="s">
        <v>17982</v>
      </c>
      <c r="BB3" s="138" t="s">
        <v>17981</v>
      </c>
      <c r="BC3" s="137" t="s">
        <v>17983</v>
      </c>
      <c r="BD3" s="132" t="s">
        <v>17982</v>
      </c>
      <c r="BE3" s="136" t="s">
        <v>17981</v>
      </c>
    </row>
    <row r="4" spans="1:57">
      <c r="A4" s="147" t="str">
        <f>CONCATENATE(B4,C4)</f>
        <v/>
      </c>
      <c r="B4" s="148" t="str">
        <f>Inputs!B6</f>
        <v/>
      </c>
      <c r="C4" s="148" t="str">
        <f>Inputs!B7</f>
        <v/>
      </c>
      <c r="D4" s="150">
        <f>IFERROR(VLOOKUP($A4,'Dollars per bed DB'!$A$3:$BC$873,D$1,0),VLOOKUP("N/AN/A",'Dollars per bed DB'!$A$3:$BC$873,D$1,0))</f>
        <v>379.06622248610302</v>
      </c>
      <c r="E4" s="151">
        <f>IFERROR(VLOOKUP($A4,'Dollars per bed DB'!$A$3:$BC$873,E$1,0),VLOOKUP("N/AN/A",'Dollars per bed DB'!$A$3:$BC$873,E$1,0))</f>
        <v>431.24875692342675</v>
      </c>
      <c r="F4" s="152">
        <f>IFERROR(VLOOKUP($A4,'Dollars per bed DB'!$A$3:$BC$873,F$1,0),VLOOKUP("N/AN/A",'Dollars per bed DB'!$A$3:$BC$873,F$1,0))</f>
        <v>534.48582729188786</v>
      </c>
      <c r="G4" s="150">
        <v>17.850000000000001</v>
      </c>
      <c r="H4" s="151">
        <v>20.38</v>
      </c>
      <c r="I4" s="153">
        <v>25.52</v>
      </c>
      <c r="J4" s="150">
        <f>IFERROR(VLOOKUP($A4,'Dollars per bed DB'!$A$3:$BC$873,J$1,0),VLOOKUP("N/AN/A",'Dollars per bed DB'!$A$3:$BC$873,J$1,0))</f>
        <v>1975.5733935670435</v>
      </c>
      <c r="K4" s="151">
        <f>IFERROR(VLOOKUP($A4,'Dollars per bed DB'!$A$3:$BC$873,K$1,0),VLOOKUP("N/AN/A",'Dollars per bed DB'!$A$3:$BC$873,K$1,0))</f>
        <v>2194.2439310474842</v>
      </c>
      <c r="L4" s="152">
        <f>IFERROR(VLOOKUP($A4,'Dollars per bed DB'!$A$3:$BC$873,L$1,0),VLOOKUP("N/AN/A",'Dollars per bed DB'!$A$3:$BC$873,L$1,0))</f>
        <v>2648.354891550714</v>
      </c>
      <c r="M4" s="150">
        <f>IFERROR(VLOOKUP($A4,'Dollars per bed DB'!$A$3:$BC$873,M$1,0),VLOOKUP("N/AN/A",'Dollars per bed DB'!$A$3:$BC$873,M$1,0))</f>
        <v>1802.829657442308</v>
      </c>
      <c r="N4" s="151">
        <f>IFERROR(VLOOKUP($A4,'Dollars per bed DB'!$A$3:$BC$873,N$1,0),VLOOKUP("N/AN/A",'Dollars per bed DB'!$A$3:$BC$873,N$1,0))</f>
        <v>2005.8444777140478</v>
      </c>
      <c r="O4" s="152">
        <f>IFERROR(VLOOKUP($A4,'Dollars per bed DB'!$A$3:$BC$873,O$1,0),VLOOKUP("N/AN/A",'Dollars per bed DB'!$A$3:$BC$873,O$1,0))</f>
        <v>2422.2955878816183</v>
      </c>
      <c r="P4" s="150">
        <f>IFERROR(VLOOKUP($A4,'Dollars per bed DB'!$A$3:$BC$873,P$1,0),VLOOKUP("N/AN/A",'Dollars per bed DB'!$A$3:$BC$873,P$1,0))</f>
        <v>84.259245271654066</v>
      </c>
      <c r="Q4" s="151">
        <f>IFERROR(VLOOKUP($A4,'Dollars per bed DB'!$A$3:$BC$873,Q$1,0),VLOOKUP("N/AN/A",'Dollars per bed DB'!$A$3:$BC$873,Q$1,0))</f>
        <v>91.025471587425002</v>
      </c>
      <c r="R4" s="152">
        <f>IFERROR(VLOOKUP($A4,'Dollars per bed DB'!$A$3:$BC$873,R$1,0),VLOOKUP("N/AN/A",'Dollars per bed DB'!$A$3:$BC$873,R$1,0))</f>
        <v>105.9279424249622</v>
      </c>
      <c r="S4" s="150">
        <f>IFERROR(VLOOKUP($A4,'Dollars per bed DB'!$A$3:$BC$873,S$1,0),VLOOKUP("N/AN/A",'Dollars per bed DB'!$A$3:$BC$873,S$1,0))</f>
        <v>88.484490853081581</v>
      </c>
      <c r="T4" s="151">
        <f>IFERROR(VLOOKUP($A4,'Dollars per bed DB'!$A$3:$BC$873,T$1,0),VLOOKUP("N/AN/A",'Dollars per bed DB'!$A$3:$BC$873,T$1,0))</f>
        <v>97.373981746011381</v>
      </c>
      <c r="U4" s="152">
        <f>IFERROR(VLOOKUP($A4,'Dollars per bed DB'!$A$3:$BC$873,U$1,0),VLOOKUP("N/AN/A",'Dollars per bed DB'!$A$3:$BC$873,U$1,0))</f>
        <v>120.13136124413352</v>
      </c>
      <c r="V4" s="150">
        <f>IFERROR(VLOOKUP($A4,'Dollars per bed DB'!$A$3:$BC$873,V$1,0),VLOOKUP("N/AN/A",'Dollars per bed DB'!$A$3:$BC$873,V$1,0))</f>
        <v>371.18615967095161</v>
      </c>
      <c r="W4" s="151">
        <f>IFERROR(VLOOKUP($A4,'Dollars per bed DB'!$A$3:$BC$873,W$1,0),VLOOKUP("N/AN/A",'Dollars per bed DB'!$A$3:$BC$873,W$1,0))</f>
        <v>401.34005859816926</v>
      </c>
      <c r="X4" s="152">
        <f>IFERROR(VLOOKUP($A4,'Dollars per bed DB'!$A$3:$BC$873,X$1,0),VLOOKUP("N/AN/A",'Dollars per bed DB'!$A$3:$BC$873,X$1,0))</f>
        <v>439.62317712594205</v>
      </c>
      <c r="Y4" s="150">
        <f>IFERROR(VLOOKUP($A4,'Dollars per bed DB'!$A$3:$BC$873,Y$1,0),VLOOKUP("N/AN/A",'Dollars per bed DB'!$A$3:$BC$873,Y$1,0))</f>
        <v>203.94181294852581</v>
      </c>
      <c r="Z4" s="151">
        <f>IFERROR(VLOOKUP($A4,'Dollars per bed DB'!$A$3:$BC$873,Z$1,0),VLOOKUP("N/AN/A",'Dollars per bed DB'!$A$3:$BC$873,Z$1,0))</f>
        <v>220.50935097347505</v>
      </c>
      <c r="AA4" s="152">
        <f>IFERROR(VLOOKUP($A4,'Dollars per bed DB'!$A$3:$BC$873,AA$1,0),VLOOKUP("N/AN/A",'Dollars per bed DB'!$A$3:$BC$873,AA$1,0))</f>
        <v>241.54334805137927</v>
      </c>
      <c r="AB4" s="150">
        <f>IFERROR(VLOOKUP($A4,'Dollars per bed DB'!$A$3:$BC$873,AB$1,0),VLOOKUP("N/AN/A",'Dollars per bed DB'!$A$3:$BC$873,AB$1,0))</f>
        <v>1032.5923936875072</v>
      </c>
      <c r="AC4" s="151">
        <f>IFERROR(VLOOKUP($A4,'Dollars per bed DB'!$A$3:$BC$873,AC$1,0),VLOOKUP("N/AN/A",'Dollars per bed DB'!$A$3:$BC$873,AC$1,0))</f>
        <v>1266.7554157057007</v>
      </c>
      <c r="AD4" s="152">
        <f>IFERROR(VLOOKUP($A4,'Dollars per bed DB'!$A$3:$BC$873,AD$1,0),VLOOKUP("N/AN/A",'Dollars per bed DB'!$A$3:$BC$873,AD$1,0))</f>
        <v>1628.3011788757403</v>
      </c>
      <c r="AE4" s="150">
        <f>IFERROR(VLOOKUP($A4,'Dollars per bed DB'!$A$3:$BC$873,AE$1,0),VLOOKUP("N/AN/A",'Dollars per bed DB'!$A$3:$BC$873,AE$1,0))</f>
        <v>227.29796487514423</v>
      </c>
      <c r="AF4" s="151">
        <f>IFERROR(VLOOKUP($A4,'Dollars per bed DB'!$A$3:$BC$873,AF$1,0),VLOOKUP("N/AN/A",'Dollars per bed DB'!$A$3:$BC$873,AF$1,0))</f>
        <v>255.9849865630552</v>
      </c>
      <c r="AG4" s="152">
        <f>IFERROR(VLOOKUP($A4,'Dollars per bed DB'!$A$3:$BC$873,AG$1,0),VLOOKUP("N/AN/A",'Dollars per bed DB'!$A$3:$BC$873,AG$1,0))</f>
        <v>274.51890156885418</v>
      </c>
      <c r="AH4" s="150">
        <f>IFERROR(VLOOKUP($A4,'Dollars per bed DB'!$A$3:$BC$873,AH$1,0),VLOOKUP("N/AN/A",'Dollars per bed DB'!$A$3:$BC$873,AH$1,0))</f>
        <v>208.622996626912</v>
      </c>
      <c r="AI4" s="151">
        <f>IFERROR(VLOOKUP($A4,'Dollars per bed DB'!$A$3:$BC$873,AI$1,0),VLOOKUP("N/AN/A",'Dollars per bed DB'!$A$3:$BC$873,AI$1,0))</f>
        <v>255.72635106945447</v>
      </c>
      <c r="AJ4" s="152">
        <f>IFERROR(VLOOKUP($A4,'Dollars per bed DB'!$A$3:$BC$873,AJ$1,0),VLOOKUP("N/AN/A",'Dollars per bed DB'!$A$3:$BC$873,AJ$1,0))</f>
        <v>340.66563727493298</v>
      </c>
      <c r="AK4" s="150">
        <f>IFERROR(VLOOKUP($A4,'Dollars per bed DB'!$A$3:$BC$873,AK$1,0),VLOOKUP("N/AN/A",'Dollars per bed DB'!$A$3:$BC$873,AK$1,0))</f>
        <v>315.48786505928706</v>
      </c>
      <c r="AL4" s="151">
        <f>IFERROR(VLOOKUP($A4,'Dollars per bed DB'!$A$3:$BC$873,AL$1,0),VLOOKUP("N/AN/A",'Dollars per bed DB'!$A$3:$BC$873,AL$1,0))</f>
        <v>345.29242863485371</v>
      </c>
      <c r="AM4" s="152">
        <f>IFERROR(VLOOKUP($A4,'Dollars per bed DB'!$A$3:$BC$873,AM$1,0),VLOOKUP("N/AN/A",'Dollars per bed DB'!$A$3:$BC$873,AM$1,0))</f>
        <v>372.19444576567838</v>
      </c>
      <c r="AN4" s="150">
        <f>IFERROR(VLOOKUP($A4,'Dollars per bed DB'!$A$3:$BC$873,AN$1,0),VLOOKUP("N/AN/A",'Dollars per bed DB'!$A$3:$BC$873,AN$1,0))</f>
        <v>77.904170065568721</v>
      </c>
      <c r="AO4" s="151">
        <f>IFERROR(VLOOKUP($A4,'Dollars per bed DB'!$A$3:$BC$873,AO$1,0),VLOOKUP("N/AN/A",'Dollars per bed DB'!$A$3:$BC$873,AO$1,0))</f>
        <v>90.553171166454433</v>
      </c>
      <c r="AP4" s="152">
        <f>IFERROR(VLOOKUP($A4,'Dollars per bed DB'!$A$3:$BC$873,AP$1,0),VLOOKUP("N/AN/A",'Dollars per bed DB'!$A$3:$BC$873,AP$1,0))</f>
        <v>100.24622547461853</v>
      </c>
      <c r="AQ4" s="150">
        <f>IFERROR(VLOOKUP($A4,'Dollars per bed DB'!$A$3:$BC$873,AQ$1,0),VLOOKUP("N/AN/A",'Dollars per bed DB'!$A$3:$BC$873,AQ$1,0))</f>
        <v>82.680464660023887</v>
      </c>
      <c r="AR4" s="151">
        <f>IFERROR(VLOOKUP($A4,'Dollars per bed DB'!$A$3:$BC$873,AR$1,0),VLOOKUP("N/AN/A",'Dollars per bed DB'!$A$3:$BC$873,AR$1,0))</f>
        <v>89.415625350233213</v>
      </c>
      <c r="AS4" s="152">
        <f>IFERROR(VLOOKUP($A4,'Dollars per bed DB'!$A$3:$BC$873,AS$1,0),VLOOKUP("N/AN/A",'Dollars per bed DB'!$A$3:$BC$873,AS$1,0))</f>
        <v>99.592716463704562</v>
      </c>
      <c r="AT4" s="150">
        <f>IFERROR(VLOOKUP($A4,'Dollars per bed DB'!$A$3:$BC$873,AT$1,0),VLOOKUP("N/AN/A",'Dollars per bed DB'!$A$3:$BC$873,AT$1,0))</f>
        <v>51.20799843392367</v>
      </c>
      <c r="AU4" s="151">
        <f>IFERROR(VLOOKUP($A4,'Dollars per bed DB'!$A$3:$BC$873,AU$1,0),VLOOKUP("N/AN/A",'Dollars per bed DB'!$A$3:$BC$873,AU$1,0))</f>
        <v>57.030814460017261</v>
      </c>
      <c r="AV4" s="152">
        <f>IFERROR(VLOOKUP($A4,'Dollars per bed DB'!$A$3:$BC$873,AV$1,0),VLOOKUP("N/AN/A",'Dollars per bed DB'!$A$3:$BC$873,AV$1,0))</f>
        <v>69.296504816756368</v>
      </c>
      <c r="AW4" s="150">
        <f>IFERROR(VLOOKUP($A4,'Dollars per bed DB'!$A$3:$BC$873,AW$1,0),VLOOKUP("N/AN/A",'Dollars per bed DB'!$A$3:$BC$873,AW$1,0))</f>
        <v>41.366485019016629</v>
      </c>
      <c r="AX4" s="151">
        <f>IFERROR(VLOOKUP($A4,'Dollars per bed DB'!$A$3:$BC$873,AX$1,0),VLOOKUP("N/AN/A",'Dollars per bed DB'!$A$3:$BC$873,AX$1,0))</f>
        <v>47.193193249216023</v>
      </c>
      <c r="AY4" s="152">
        <f>IFERROR(VLOOKUP($A4,'Dollars per bed DB'!$A$3:$BC$873,AY$1,0),VLOOKUP("N/AN/A",'Dollars per bed DB'!$A$3:$BC$873,AY$1,0))</f>
        <v>55.674316554303637</v>
      </c>
      <c r="AZ4" s="150">
        <f>IFERROR(VLOOKUP($A4,'Dollars per bed DB'!$A$3:$BC$873,AZ$1,0),VLOOKUP("N/AN/A",'Dollars per bed DB'!$A$3:$BC$873,AZ$1,0))</f>
        <v>66.396630956683396</v>
      </c>
      <c r="BA4" s="151">
        <f>IFERROR(VLOOKUP($A4,'Dollars per bed DB'!$A$3:$BC$873,BA$1,0),VLOOKUP("N/AN/A",'Dollars per bed DB'!$A$3:$BC$873,BA$1,0))</f>
        <v>66.396630956683396</v>
      </c>
      <c r="BB4" s="152">
        <f>IFERROR(VLOOKUP($A4,'Dollars per bed DB'!$A$3:$BC$873,BB$1,0),VLOOKUP("N/AN/A",'Dollars per bed DB'!$A$3:$BC$873,BB$1,0))</f>
        <v>66.396630956683396</v>
      </c>
      <c r="BC4" s="150">
        <f>IFERROR(VLOOKUP($A4,'Dollars per bed DB'!$A$3:$BC$873,BC$1,0),VLOOKUP("N/AN/A",'Dollars per bed DB'!$A$3:$BC$873,BC$1,0))</f>
        <v>10.552474658819062</v>
      </c>
      <c r="BD4" s="151">
        <f>IFERROR(VLOOKUP($A4,'Dollars per bed DB'!$A$3:$BC$873,BD$1,0),VLOOKUP("N/AN/A",'Dollars per bed DB'!$A$3:$BC$873,BD$1,0))</f>
        <v>11.412080525800503</v>
      </c>
      <c r="BE4" s="152">
        <f>IFERROR(VLOOKUP($A4,'Dollars per bed DB'!$A$3:$BC$873,BE$1,0),VLOOKUP("N/AN/A",'Dollars per bed DB'!$A$3:$BC$873,BE$1,0))</f>
        <v>12.710978597031637</v>
      </c>
    </row>
    <row r="5" spans="1:57">
      <c r="B5" s="134"/>
    </row>
    <row r="6" spans="1:57">
      <c r="B6" s="134"/>
    </row>
    <row r="7" spans="1:57">
      <c r="B7" s="134"/>
    </row>
    <row r="8" spans="1:57">
      <c r="B8" s="134"/>
    </row>
    <row r="9" spans="1:57">
      <c r="A9" s="18" t="s">
        <v>18011</v>
      </c>
      <c r="B9" s="134" t="str">
        <f>IF(Inputs!B7="VIZIENT",D10,IF(Inputs!B7="HPG",E10,IF(Inputs!B7="PREMIER",F10,IF(Inputs!B7="ROI",G10,IF(Inputs!B7="INTALERE",H10,IF(Inputs!B7="INNOVATIX",I10,IF(Inputs!B7="MHA",J10,K10)))))))</f>
        <v>FL</v>
      </c>
      <c r="D9" s="205" t="s">
        <v>8335</v>
      </c>
      <c r="E9" s="205" t="s">
        <v>52</v>
      </c>
      <c r="F9" s="205" t="s">
        <v>8334</v>
      </c>
      <c r="G9" s="205" t="s">
        <v>8350</v>
      </c>
      <c r="H9" s="205" t="s">
        <v>18055</v>
      </c>
      <c r="I9" s="205" t="s">
        <v>8378</v>
      </c>
      <c r="J9" s="205" t="s">
        <v>51</v>
      </c>
      <c r="K9" s="205" t="s">
        <v>79</v>
      </c>
    </row>
    <row r="10" spans="1:57">
      <c r="B10" s="134"/>
      <c r="D10" s="18" t="str">
        <f>IF($B$11=1,"FL",IF($B$17&gt;0,"SOTP","SND"))</f>
        <v>FL</v>
      </c>
      <c r="E10" s="252" t="str">
        <f>IF($B$11=1,"FL","SND")</f>
        <v>FL</v>
      </c>
      <c r="F10" s="18" t="str">
        <f>IF($B$11=1,IF($B$29+$B$35=0,"SOTP","FL"),IF($B$29+$B$35=0,"SND",IF($B$17=0,"SND","SOTP")))</f>
        <v>FL</v>
      </c>
      <c r="G10" s="18" t="str">
        <f>IF($B$11=1,"FL",IF(SUM($B$13+$B$14+$B$16)&gt;0,"SOTP","SND"))</f>
        <v>FL</v>
      </c>
      <c r="H10" s="18" t="str">
        <f>IF($B$11=1,IF($B$29+$B$35=0,"SOTP","FL"),IF($B$29+$B$35=0,"SND",IF($B$17=0,"SND","SOTP")))</f>
        <v>FL</v>
      </c>
      <c r="I10" s="18" t="str">
        <f>IF($B$11=1,"FL",IF($B$17&gt;0,"SOTP","SND"))</f>
        <v>FL</v>
      </c>
      <c r="J10" s="18" t="str">
        <f>IF($B$11=1,"FL",IF($B$17&gt;0,"SOTP","SND"))</f>
        <v>FL</v>
      </c>
      <c r="K10" s="18" t="str">
        <f>IF($B$11=1,"FL",IF($B$17&gt;0,"SOTP","SND"))</f>
        <v>FL</v>
      </c>
    </row>
    <row r="11" spans="1:57">
      <c r="A11" s="18" t="s">
        <v>18056</v>
      </c>
      <c r="B11" s="134">
        <f>Summary!A5</f>
        <v>1</v>
      </c>
    </row>
    <row r="12" spans="1:57">
      <c r="B12" s="134"/>
    </row>
    <row r="13" spans="1:57">
      <c r="A13" s="18" t="s">
        <v>17994</v>
      </c>
      <c r="B13" s="134">
        <f>'Sets and Needless Connectors'!A5</f>
        <v>1</v>
      </c>
    </row>
    <row r="14" spans="1:57">
      <c r="A14" s="18" t="s">
        <v>17993</v>
      </c>
      <c r="B14" s="134">
        <f>'Sets and Needless Connectors'!A6</f>
        <v>1</v>
      </c>
    </row>
    <row r="15" spans="1:57">
      <c r="A15" s="18" t="s">
        <v>18057</v>
      </c>
      <c r="B15" s="134">
        <f>'Sets and Needless Connectors'!A4</f>
        <v>1</v>
      </c>
    </row>
    <row r="16" spans="1:57">
      <c r="A16" s="18" t="s">
        <v>17992</v>
      </c>
      <c r="B16" s="134">
        <f>'Sets and Needless Connectors'!A7</f>
        <v>1</v>
      </c>
    </row>
    <row r="17" spans="1:2">
      <c r="A17" s="18" t="s">
        <v>18061</v>
      </c>
      <c r="B17" s="134">
        <f>SUM(B13:B16)</f>
        <v>4</v>
      </c>
    </row>
    <row r="18" spans="1:2">
      <c r="A18" s="135"/>
      <c r="B18" s="146"/>
    </row>
    <row r="19" spans="1:2">
      <c r="A19" s="18" t="s">
        <v>128</v>
      </c>
      <c r="B19" s="134">
        <f>Solutions!A4</f>
        <v>1</v>
      </c>
    </row>
    <row r="20" spans="1:2">
      <c r="A20" s="18" t="s">
        <v>127</v>
      </c>
      <c r="B20" s="134">
        <f>Solutions!A5</f>
        <v>1</v>
      </c>
    </row>
    <row r="21" spans="1:2">
      <c r="A21" s="18" t="s">
        <v>18088</v>
      </c>
      <c r="B21" s="134">
        <f>Solutions!A6</f>
        <v>1</v>
      </c>
    </row>
    <row r="22" spans="1:2">
      <c r="A22" s="18" t="s">
        <v>18060</v>
      </c>
      <c r="B22" s="134">
        <f>SUM(B19:B21)</f>
        <v>3</v>
      </c>
    </row>
    <row r="23" spans="1:2">
      <c r="B23" s="134"/>
    </row>
    <row r="24" spans="1:2">
      <c r="A24" s="18" t="s">
        <v>18032</v>
      </c>
      <c r="B24" s="134">
        <f>Nutrition!A4</f>
        <v>1</v>
      </c>
    </row>
    <row r="25" spans="1:2">
      <c r="A25" s="18" t="s">
        <v>18033</v>
      </c>
      <c r="B25" s="134">
        <f>Nutrition!A5</f>
        <v>1</v>
      </c>
    </row>
    <row r="26" spans="1:2">
      <c r="A26" s="18" t="s">
        <v>17987</v>
      </c>
      <c r="B26" s="134">
        <f>Nutrition!A6</f>
        <v>1</v>
      </c>
    </row>
    <row r="27" spans="1:2">
      <c r="A27" s="18" t="s">
        <v>17986</v>
      </c>
      <c r="B27" s="134">
        <f>Nutrition!A7</f>
        <v>1</v>
      </c>
    </row>
    <row r="28" spans="1:2">
      <c r="A28" s="18" t="s">
        <v>17985</v>
      </c>
      <c r="B28" s="134">
        <f>Nutrition!A8</f>
        <v>1</v>
      </c>
    </row>
    <row r="29" spans="1:2">
      <c r="A29" s="18" t="s">
        <v>18064</v>
      </c>
      <c r="B29" s="134">
        <f>SUM(B24:B25)</f>
        <v>2</v>
      </c>
    </row>
    <row r="30" spans="1:2">
      <c r="A30" s="18" t="s">
        <v>18059</v>
      </c>
      <c r="B30" s="134">
        <f>SUM(B24:B28)</f>
        <v>5</v>
      </c>
    </row>
    <row r="31" spans="1:2">
      <c r="B31" s="134"/>
    </row>
    <row r="32" spans="1:2">
      <c r="A32" s="18" t="s">
        <v>18062</v>
      </c>
      <c r="B32" s="134">
        <f>Premixes!A4</f>
        <v>1</v>
      </c>
    </row>
    <row r="33" spans="1:2">
      <c r="A33" s="18" t="s">
        <v>18065</v>
      </c>
      <c r="B33" s="134">
        <f>'IV Fluids'!A6</f>
        <v>1</v>
      </c>
    </row>
    <row r="34" spans="1:2">
      <c r="A34" s="18" t="s">
        <v>18063</v>
      </c>
      <c r="B34" s="134">
        <f>Premixes!A5</f>
        <v>1</v>
      </c>
    </row>
    <row r="35" spans="1:2">
      <c r="A35" s="18" t="s">
        <v>18066</v>
      </c>
      <c r="B35" s="134">
        <f>SUM(B32:B34)</f>
        <v>3</v>
      </c>
    </row>
    <row r="36" spans="1:2">
      <c r="B36" s="134"/>
    </row>
    <row r="37" spans="1:2">
      <c r="B37" s="134"/>
    </row>
    <row r="38" spans="1:2">
      <c r="B38" s="134"/>
    </row>
    <row r="39" spans="1:2">
      <c r="B39" s="134"/>
    </row>
    <row r="40" spans="1:2">
      <c r="B40" s="134"/>
    </row>
    <row r="41" spans="1:2">
      <c r="B41" s="134"/>
    </row>
    <row r="42" spans="1:2">
      <c r="B42" s="134"/>
    </row>
    <row r="43" spans="1:2">
      <c r="B43" s="134"/>
    </row>
    <row r="44" spans="1:2">
      <c r="B44" s="134"/>
    </row>
    <row r="45" spans="1:2">
      <c r="B45" s="134"/>
    </row>
    <row r="46" spans="1:2">
      <c r="B46" s="134"/>
    </row>
    <row r="47" spans="1:2">
      <c r="B47" s="134"/>
    </row>
    <row r="48" spans="1:2">
      <c r="B48" s="134"/>
    </row>
    <row r="49" spans="2:2">
      <c r="B49" s="134"/>
    </row>
    <row r="50" spans="2:2">
      <c r="B50" s="134"/>
    </row>
    <row r="51" spans="2:2">
      <c r="B51" s="134"/>
    </row>
    <row r="52" spans="2:2">
      <c r="B52" s="134"/>
    </row>
    <row r="53" spans="2:2">
      <c r="B53" s="134"/>
    </row>
    <row r="54" spans="2:2">
      <c r="B54" s="134"/>
    </row>
    <row r="55" spans="2:2">
      <c r="B55" s="134"/>
    </row>
    <row r="56" spans="2:2">
      <c r="B56" s="134"/>
    </row>
    <row r="57" spans="2:2">
      <c r="B57" s="134"/>
    </row>
    <row r="58" spans="2:2">
      <c r="B58" s="134"/>
    </row>
    <row r="59" spans="2:2">
      <c r="B59" s="134"/>
    </row>
    <row r="60" spans="2:2">
      <c r="B60" s="134"/>
    </row>
    <row r="61" spans="2:2">
      <c r="B61" s="134"/>
    </row>
    <row r="62" spans="2:2">
      <c r="B62" s="134"/>
    </row>
    <row r="63" spans="2:2">
      <c r="B63" s="134"/>
    </row>
    <row r="64" spans="2:2">
      <c r="B64" s="134"/>
    </row>
    <row r="65" spans="2:2">
      <c r="B65" s="134"/>
    </row>
    <row r="66" spans="2:2">
      <c r="B66" s="134"/>
    </row>
    <row r="67" spans="2:2">
      <c r="B67" s="134"/>
    </row>
    <row r="68" spans="2:2">
      <c r="B68" s="134"/>
    </row>
    <row r="69" spans="2:2">
      <c r="B69" s="134"/>
    </row>
    <row r="70" spans="2:2">
      <c r="B70" s="134"/>
    </row>
    <row r="71" spans="2:2">
      <c r="B71" s="134"/>
    </row>
    <row r="72" spans="2:2">
      <c r="B72" s="134"/>
    </row>
    <row r="73" spans="2:2">
      <c r="B73" s="134"/>
    </row>
  </sheetData>
  <autoFilter ref="B3:BE4"/>
  <mergeCells count="18">
    <mergeCell ref="S2:U2"/>
    <mergeCell ref="D2:F2"/>
    <mergeCell ref="G2:I2"/>
    <mergeCell ref="J2:L2"/>
    <mergeCell ref="M2:O2"/>
    <mergeCell ref="P2:R2"/>
    <mergeCell ref="AT2:AV2"/>
    <mergeCell ref="AW2:AY2"/>
    <mergeCell ref="AZ2:BB2"/>
    <mergeCell ref="BC2:BE2"/>
    <mergeCell ref="V2:X2"/>
    <mergeCell ref="Y2:AA2"/>
    <mergeCell ref="AB2:AD2"/>
    <mergeCell ref="AE2:AG2"/>
    <mergeCell ref="AK2:AM2"/>
    <mergeCell ref="AN2:AP2"/>
    <mergeCell ref="AH2:AJ2"/>
    <mergeCell ref="AQ2:AS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27</vt:i4>
      </vt:variant>
    </vt:vector>
  </HeadingPairs>
  <TitlesOfParts>
    <vt:vector size="27" baseType="lpstr">
      <vt:lpstr>Inputs</vt:lpstr>
      <vt:lpstr>Assumptions</vt:lpstr>
      <vt:lpstr>List Reference</vt:lpstr>
      <vt:lpstr>Ouputs --&gt;</vt:lpstr>
      <vt:lpstr>Summary</vt:lpstr>
      <vt:lpstr>Pumps</vt:lpstr>
      <vt:lpstr>Access</vt:lpstr>
      <vt:lpstr>IV Fluids</vt:lpstr>
      <vt:lpstr>SubCat--&gt;</vt:lpstr>
      <vt:lpstr>Programming</vt:lpstr>
      <vt:lpstr>AutoD</vt:lpstr>
      <vt:lpstr>Titration</vt:lpstr>
      <vt:lpstr>SingleSet</vt:lpstr>
      <vt:lpstr>DeviceVue</vt:lpstr>
      <vt:lpstr>Arisure</vt:lpstr>
      <vt:lpstr>Sets and Needless Connectors</vt:lpstr>
      <vt:lpstr>Solutions</vt:lpstr>
      <vt:lpstr>MB+</vt:lpstr>
      <vt:lpstr>Premixes</vt:lpstr>
      <vt:lpstr>Nutrition</vt:lpstr>
      <vt:lpstr>Databases --&gt;</vt:lpstr>
      <vt:lpstr>JDE DB</vt:lpstr>
      <vt:lpstr>Hosp DB</vt:lpstr>
      <vt:lpstr>Dollars per bed DB</vt:lpstr>
      <vt:lpstr>CSTD DB</vt:lpstr>
      <vt:lpstr>Calculations --&gt;</vt:lpstr>
      <vt:lpstr>Calculations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Hirani, Hameed</dc:creator>
  <cp:lastModifiedBy>Пользователь Windows</cp:lastModifiedBy>
  <dcterms:created xsi:type="dcterms:W3CDTF">2018-02-06T17:02:53Z</dcterms:created>
  <dcterms:modified xsi:type="dcterms:W3CDTF">2018-11-02T17:01:43Z</dcterms:modified>
</cp:coreProperties>
</file>